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Nodejs\hello-excel\src\scripts\kat-update-end-date-sep-20\"/>
    </mc:Choice>
  </mc:AlternateContent>
  <xr:revisionPtr revIDLastSave="0" documentId="13_ncr:1_{9FB2D907-CC84-47E3-B9EE-8523E4D7267A}" xr6:coauthVersionLast="47" xr6:coauthVersionMax="47" xr10:uidLastSave="{00000000-0000-0000-0000-000000000000}"/>
  <bookViews>
    <workbookView xWindow="-120" yWindow="-120" windowWidth="29040" windowHeight="15720" tabRatio="848" activeTab="3" xr2:uid="{F5FEDF1A-A00A-4D78-AF9D-E1B68CC391D2}"/>
  </bookViews>
  <sheets>
    <sheet name="KY all bookings 19.09.2022" sheetId="13" r:id="rId1"/>
    <sheet name="Reservations" sheetId="15" r:id="rId2"/>
    <sheet name="RPM All Transactions" sheetId="1" r:id="rId3"/>
    <sheet name="Check End Date" sheetId="12" r:id="rId4"/>
    <sheet name="Sheet1" sheetId="16" state="hidden" r:id="rId5"/>
    <sheet name="RPM Opening Balance" sheetId="7" r:id="rId6"/>
    <sheet name="KX Resident Ledger" sheetId="8" r:id="rId7"/>
    <sheet name="RPM All Deposits" sheetId="2" r:id="rId8"/>
    <sheet name="RPM Depo from KX" sheetId="4" r:id="rId9"/>
    <sheet name="KX Deposit Ledger" sheetId="9" r:id="rId10"/>
    <sheet name="RPM Credit Cards" sheetId="6" r:id="rId11"/>
    <sheet name="Adyen" sheetId="5" r:id="rId12"/>
    <sheet name="RPM Admin Fee" sheetId="10" r:id="rId13"/>
    <sheet name="KX Admin Fee" sheetId="14" r:id="rId14"/>
  </sheets>
  <definedNames>
    <definedName name="_xlnm._FilterDatabase" localSheetId="3" hidden="1">'Check End Date'!$F$3:$P$119</definedName>
    <definedName name="_xlnm._FilterDatabase" localSheetId="9" hidden="1">'KX Deposit Ledger'!$A$1:$L$115</definedName>
    <definedName name="_xlnm._FilterDatabase" localSheetId="6" hidden="1">'KX Resident Ledger'!$A$2:$K$94</definedName>
    <definedName name="_xlnm._FilterDatabase" localSheetId="0" hidden="1">'KY all bookings 19.09.2022'!$A$1:$AZ$126</definedName>
    <definedName name="_xlnm._FilterDatabase" localSheetId="1" hidden="1">Reservations!$A$1:$Y$1514</definedName>
    <definedName name="_xlnm._FilterDatabase" localSheetId="12" hidden="1">'RPM Admin Fee'!$A$1:$N$1</definedName>
    <definedName name="_xlnm._FilterDatabase" localSheetId="7" hidden="1">'RPM All Deposits'!$A$1:$M$293</definedName>
    <definedName name="_xlnm._FilterDatabase" localSheetId="2" hidden="1">'RPM All Transactions'!$A$1:$R$545</definedName>
    <definedName name="_xlnm._FilterDatabase" localSheetId="10" hidden="1">'RPM Credit Cards'!$A$1:$S$369</definedName>
    <definedName name="_xlnm._FilterDatabase" localSheetId="8" hidden="1">'RPM Depo from KX'!$A$1:$R$1</definedName>
    <definedName name="_xlnm._FilterDatabase" localSheetId="4" hidden="1">Sheet1!$A$1:$G$93</definedName>
    <definedName name="ExternalData_1" localSheetId="11" hidden="1">Adyen!$A$1:$L$306</definedName>
  </definedName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2" l="1"/>
  <c r="D119" i="12"/>
  <c r="D118" i="12"/>
  <c r="D115" i="12"/>
  <c r="D114" i="12"/>
  <c r="D113" i="12"/>
  <c r="D112" i="12"/>
  <c r="D111" i="12"/>
  <c r="D110" i="12"/>
  <c r="D109" i="12"/>
  <c r="D108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3" i="12"/>
  <c r="D92" i="12"/>
  <c r="D91" i="12"/>
  <c r="D90" i="12"/>
  <c r="D88" i="12"/>
  <c r="D87" i="12"/>
  <c r="D86" i="12"/>
  <c r="D85" i="12"/>
  <c r="D84" i="12"/>
  <c r="D83" i="12"/>
  <c r="D82" i="12"/>
  <c r="D80" i="12"/>
  <c r="D79" i="12"/>
  <c r="D78" i="12"/>
  <c r="D77" i="12"/>
  <c r="D76" i="12"/>
  <c r="D74" i="12"/>
  <c r="D72" i="12"/>
  <c r="D71" i="12"/>
  <c r="D70" i="12"/>
  <c r="D69" i="12"/>
  <c r="D67" i="12"/>
  <c r="D66" i="12"/>
  <c r="D63" i="12"/>
  <c r="D62" i="12"/>
  <c r="D61" i="12"/>
  <c r="D60" i="12"/>
  <c r="D59" i="12"/>
  <c r="D58" i="12"/>
  <c r="D52" i="12"/>
  <c r="D51" i="12"/>
  <c r="D50" i="12"/>
  <c r="D49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4" i="12"/>
  <c r="D22" i="12"/>
  <c r="D21" i="12"/>
  <c r="D20" i="12"/>
  <c r="D19" i="12"/>
  <c r="D18" i="12"/>
  <c r="D16" i="12"/>
  <c r="D15" i="12"/>
  <c r="D14" i="12"/>
  <c r="D13" i="12"/>
  <c r="D12" i="12"/>
  <c r="D11" i="12"/>
  <c r="D9" i="12"/>
  <c r="D4" i="12"/>
  <c r="C119" i="12"/>
  <c r="E119" i="12" s="1"/>
  <c r="C118" i="12"/>
  <c r="C115" i="12"/>
  <c r="E115" i="12" s="1"/>
  <c r="C114" i="12"/>
  <c r="C113" i="12"/>
  <c r="E113" i="12" s="1"/>
  <c r="C112" i="12"/>
  <c r="E112" i="12" s="1"/>
  <c r="C111" i="12"/>
  <c r="C110" i="12"/>
  <c r="E110" i="12" s="1"/>
  <c r="C109" i="12"/>
  <c r="E109" i="12" s="1"/>
  <c r="C108" i="12"/>
  <c r="C106" i="12"/>
  <c r="E106" i="12" s="1"/>
  <c r="C105" i="12"/>
  <c r="C104" i="12"/>
  <c r="E104" i="12" s="1"/>
  <c r="C103" i="12"/>
  <c r="E103" i="12" s="1"/>
  <c r="C102" i="12"/>
  <c r="C101" i="12"/>
  <c r="E101" i="12" s="1"/>
  <c r="C100" i="12"/>
  <c r="C99" i="12"/>
  <c r="C98" i="12"/>
  <c r="E98" i="12" s="1"/>
  <c r="C97" i="12"/>
  <c r="C96" i="12"/>
  <c r="E96" i="12" s="1"/>
  <c r="C95" i="12"/>
  <c r="E95" i="12" s="1"/>
  <c r="C93" i="12"/>
  <c r="C92" i="12"/>
  <c r="E92" i="12" s="1"/>
  <c r="C91" i="12"/>
  <c r="C90" i="12"/>
  <c r="C88" i="12"/>
  <c r="E88" i="12" s="1"/>
  <c r="C87" i="12"/>
  <c r="C86" i="12"/>
  <c r="E86" i="12" s="1"/>
  <c r="C85" i="12"/>
  <c r="E85" i="12" s="1"/>
  <c r="C84" i="12"/>
  <c r="C83" i="12"/>
  <c r="E83" i="12" s="1"/>
  <c r="C82" i="12"/>
  <c r="C80" i="12"/>
  <c r="C79" i="12"/>
  <c r="E79" i="12" s="1"/>
  <c r="C78" i="12"/>
  <c r="E78" i="12" s="1"/>
  <c r="C77" i="12"/>
  <c r="E77" i="12" s="1"/>
  <c r="C76" i="12"/>
  <c r="E76" i="12" s="1"/>
  <c r="C74" i="12"/>
  <c r="C72" i="12"/>
  <c r="E72" i="12" s="1"/>
  <c r="C71" i="12"/>
  <c r="C70" i="12"/>
  <c r="C69" i="12"/>
  <c r="E69" i="12" s="1"/>
  <c r="C67" i="12"/>
  <c r="E67" i="12" s="1"/>
  <c r="C66" i="12"/>
  <c r="E66" i="12" s="1"/>
  <c r="C63" i="12"/>
  <c r="E63" i="12" s="1"/>
  <c r="C62" i="12"/>
  <c r="C61" i="12"/>
  <c r="E61" i="12" s="1"/>
  <c r="C60" i="12"/>
  <c r="C59" i="12"/>
  <c r="C58" i="12"/>
  <c r="E58" i="12" s="1"/>
  <c r="C52" i="12"/>
  <c r="E52" i="12" s="1"/>
  <c r="C51" i="12"/>
  <c r="E51" i="12" s="1"/>
  <c r="C50" i="12"/>
  <c r="E50" i="12" s="1"/>
  <c r="C49" i="12"/>
  <c r="E49" i="12" s="1"/>
  <c r="C46" i="12"/>
  <c r="E46" i="12" s="1"/>
  <c r="C45" i="12"/>
  <c r="C44" i="12"/>
  <c r="C43" i="12"/>
  <c r="E43" i="12" s="1"/>
  <c r="C42" i="12"/>
  <c r="E42" i="12" s="1"/>
  <c r="C41" i="12"/>
  <c r="E41" i="12" s="1"/>
  <c r="C40" i="12"/>
  <c r="E40" i="12" s="1"/>
  <c r="C39" i="12"/>
  <c r="E39" i="12" s="1"/>
  <c r="C38" i="12"/>
  <c r="E38" i="12" s="1"/>
  <c r="C37" i="12"/>
  <c r="C36" i="12"/>
  <c r="C35" i="12"/>
  <c r="E35" i="12" s="1"/>
  <c r="C34" i="12"/>
  <c r="E34" i="12" s="1"/>
  <c r="C33" i="12"/>
  <c r="E33" i="12" s="1"/>
  <c r="C32" i="12"/>
  <c r="E32" i="12" s="1"/>
  <c r="C31" i="12"/>
  <c r="E31" i="12" s="1"/>
  <c r="C30" i="12"/>
  <c r="E30" i="12" s="1"/>
  <c r="C29" i="12"/>
  <c r="C28" i="12"/>
  <c r="C27" i="12"/>
  <c r="E27" i="12" s="1"/>
  <c r="C26" i="12"/>
  <c r="E26" i="12" s="1"/>
  <c r="C24" i="12"/>
  <c r="E24" i="12" s="1"/>
  <c r="C22" i="12"/>
  <c r="E22" i="12" s="1"/>
  <c r="C21" i="12"/>
  <c r="E21" i="12" s="1"/>
  <c r="C20" i="12"/>
  <c r="E20" i="12" s="1"/>
  <c r="C19" i="12"/>
  <c r="C18" i="12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9" i="12"/>
  <c r="C4" i="12"/>
  <c r="L119" i="12"/>
  <c r="O119" i="12" s="1"/>
  <c r="L118" i="12"/>
  <c r="O118" i="12" s="1"/>
  <c r="L115" i="12"/>
  <c r="M115" i="12" s="1"/>
  <c r="L114" i="12"/>
  <c r="M114" i="12" s="1"/>
  <c r="L113" i="12"/>
  <c r="N113" i="12" s="1"/>
  <c r="L112" i="12"/>
  <c r="N112" i="12" s="1"/>
  <c r="L111" i="12"/>
  <c r="O111" i="12" s="1"/>
  <c r="L110" i="12"/>
  <c r="O110" i="12" s="1"/>
  <c r="L109" i="12"/>
  <c r="O109" i="12" s="1"/>
  <c r="L108" i="12"/>
  <c r="O108" i="12" s="1"/>
  <c r="L106" i="12"/>
  <c r="M106" i="12" s="1"/>
  <c r="L105" i="12"/>
  <c r="M105" i="12" s="1"/>
  <c r="L104" i="12"/>
  <c r="N104" i="12" s="1"/>
  <c r="L103" i="12"/>
  <c r="N103" i="12" s="1"/>
  <c r="L102" i="12"/>
  <c r="O102" i="12" s="1"/>
  <c r="L101" i="12"/>
  <c r="O101" i="12" s="1"/>
  <c r="L100" i="12"/>
  <c r="O100" i="12" s="1"/>
  <c r="L99" i="12"/>
  <c r="O99" i="12" s="1"/>
  <c r="L98" i="12"/>
  <c r="M98" i="12" s="1"/>
  <c r="L97" i="12"/>
  <c r="M97" i="12" s="1"/>
  <c r="L96" i="12"/>
  <c r="N96" i="12" s="1"/>
  <c r="L95" i="12"/>
  <c r="N95" i="12" s="1"/>
  <c r="L93" i="12"/>
  <c r="O93" i="12" s="1"/>
  <c r="L92" i="12"/>
  <c r="O92" i="12" s="1"/>
  <c r="L91" i="12"/>
  <c r="O91" i="12" s="1"/>
  <c r="L90" i="12"/>
  <c r="O90" i="12" s="1"/>
  <c r="L88" i="12"/>
  <c r="M88" i="12" s="1"/>
  <c r="L87" i="12"/>
  <c r="M87" i="12" s="1"/>
  <c r="L86" i="12"/>
  <c r="N86" i="12" s="1"/>
  <c r="L85" i="12"/>
  <c r="N85" i="12" s="1"/>
  <c r="L84" i="12"/>
  <c r="O84" i="12" s="1"/>
  <c r="L83" i="12"/>
  <c r="O83" i="12" s="1"/>
  <c r="L82" i="12"/>
  <c r="O82" i="12" s="1"/>
  <c r="L80" i="12"/>
  <c r="O80" i="12" s="1"/>
  <c r="L79" i="12"/>
  <c r="M79" i="12" s="1"/>
  <c r="L78" i="12"/>
  <c r="M78" i="12" s="1"/>
  <c r="L77" i="12"/>
  <c r="N77" i="12" s="1"/>
  <c r="L76" i="12"/>
  <c r="N76" i="12" s="1"/>
  <c r="L74" i="12"/>
  <c r="O74" i="12" s="1"/>
  <c r="L72" i="12"/>
  <c r="O72" i="12" s="1"/>
  <c r="L71" i="12"/>
  <c r="O71" i="12" s="1"/>
  <c r="L70" i="12"/>
  <c r="O70" i="12" s="1"/>
  <c r="L69" i="12"/>
  <c r="M69" i="12" s="1"/>
  <c r="L67" i="12"/>
  <c r="M67" i="12" s="1"/>
  <c r="L66" i="12"/>
  <c r="N66" i="12" s="1"/>
  <c r="L63" i="12"/>
  <c r="N63" i="12" s="1"/>
  <c r="L62" i="12"/>
  <c r="O62" i="12" s="1"/>
  <c r="L61" i="12"/>
  <c r="O61" i="12" s="1"/>
  <c r="L60" i="12"/>
  <c r="O60" i="12" s="1"/>
  <c r="L59" i="12"/>
  <c r="O59" i="12" s="1"/>
  <c r="L58" i="12"/>
  <c r="M58" i="12" s="1"/>
  <c r="L52" i="12"/>
  <c r="M52" i="12" s="1"/>
  <c r="L51" i="12"/>
  <c r="N51" i="12" s="1"/>
  <c r="L50" i="12"/>
  <c r="N50" i="12" s="1"/>
  <c r="L49" i="12"/>
  <c r="O49" i="12" s="1"/>
  <c r="L46" i="12"/>
  <c r="O46" i="12" s="1"/>
  <c r="L45" i="12"/>
  <c r="O45" i="12" s="1"/>
  <c r="L44" i="12"/>
  <c r="O44" i="12" s="1"/>
  <c r="L43" i="12"/>
  <c r="M43" i="12" s="1"/>
  <c r="L42" i="12"/>
  <c r="M42" i="12" s="1"/>
  <c r="L41" i="12"/>
  <c r="N41" i="12" s="1"/>
  <c r="L40" i="12"/>
  <c r="N40" i="12" s="1"/>
  <c r="L39" i="12"/>
  <c r="O39" i="12" s="1"/>
  <c r="L38" i="12"/>
  <c r="O38" i="12" s="1"/>
  <c r="L37" i="12"/>
  <c r="O37" i="12" s="1"/>
  <c r="L36" i="12"/>
  <c r="O36" i="12" s="1"/>
  <c r="L35" i="12"/>
  <c r="M35" i="12" s="1"/>
  <c r="L34" i="12"/>
  <c r="M34" i="12" s="1"/>
  <c r="L33" i="12"/>
  <c r="N33" i="12" s="1"/>
  <c r="L32" i="12"/>
  <c r="N32" i="12" s="1"/>
  <c r="L31" i="12"/>
  <c r="O31" i="12" s="1"/>
  <c r="L30" i="12"/>
  <c r="O30" i="12" s="1"/>
  <c r="L29" i="12"/>
  <c r="O29" i="12" s="1"/>
  <c r="L28" i="12"/>
  <c r="O28" i="12" s="1"/>
  <c r="L27" i="12"/>
  <c r="M27" i="12" s="1"/>
  <c r="L26" i="12"/>
  <c r="M26" i="12" s="1"/>
  <c r="L24" i="12"/>
  <c r="N24" i="12" s="1"/>
  <c r="L22" i="12"/>
  <c r="N22" i="12" s="1"/>
  <c r="L21" i="12"/>
  <c r="O21" i="12" s="1"/>
  <c r="L20" i="12"/>
  <c r="O20" i="12" s="1"/>
  <c r="L19" i="12"/>
  <c r="O19" i="12" s="1"/>
  <c r="L18" i="12"/>
  <c r="O18" i="12" s="1"/>
  <c r="L16" i="12"/>
  <c r="M16" i="12" s="1"/>
  <c r="L15" i="12"/>
  <c r="M15" i="12" s="1"/>
  <c r="L14" i="12"/>
  <c r="N14" i="12" s="1"/>
  <c r="L13" i="12"/>
  <c r="N13" i="12" s="1"/>
  <c r="L12" i="12"/>
  <c r="O12" i="12" s="1"/>
  <c r="O11" i="12"/>
  <c r="L9" i="12"/>
  <c r="O9" i="12" s="1"/>
  <c r="L4" i="12"/>
  <c r="O4" i="12" s="1"/>
  <c r="A2" i="15"/>
  <c r="A3" i="15"/>
  <c r="A4" i="15"/>
  <c r="A5" i="15"/>
  <c r="A6" i="15"/>
  <c r="A7" i="15"/>
  <c r="A8" i="15"/>
  <c r="T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C29" i="15"/>
  <c r="A30" i="15"/>
  <c r="C30" i="15"/>
  <c r="A31" i="15"/>
  <c r="C31" i="15"/>
  <c r="T31" i="15"/>
  <c r="B31" i="15" s="1"/>
  <c r="A32" i="15"/>
  <c r="A33" i="15"/>
  <c r="C33" i="15"/>
  <c r="A34" i="15"/>
  <c r="C34" i="15"/>
  <c r="A35" i="15"/>
  <c r="T35" i="15"/>
  <c r="B35" i="15" s="1"/>
  <c r="A36" i="15"/>
  <c r="C36" i="15"/>
  <c r="T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C71" i="15"/>
  <c r="A72" i="15"/>
  <c r="C72" i="15"/>
  <c r="A73" i="15"/>
  <c r="C73" i="15"/>
  <c r="A74" i="15"/>
  <c r="C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C87" i="15"/>
  <c r="A88" i="15"/>
  <c r="A89" i="15"/>
  <c r="A90" i="15"/>
  <c r="A91" i="15"/>
  <c r="A92" i="15"/>
  <c r="A93" i="15"/>
  <c r="A94" i="15"/>
  <c r="T94" i="15"/>
  <c r="A95" i="15"/>
  <c r="C95" i="15"/>
  <c r="A96" i="15"/>
  <c r="C96" i="15"/>
  <c r="T96" i="15"/>
  <c r="B96" i="15" s="1"/>
  <c r="A97" i="15"/>
  <c r="C97" i="15"/>
  <c r="T97" i="15"/>
  <c r="B97" i="15" s="1"/>
  <c r="A98" i="15"/>
  <c r="C98" i="15"/>
  <c r="A99" i="15"/>
  <c r="C99" i="15"/>
  <c r="A100" i="15"/>
  <c r="C100" i="15"/>
  <c r="A101" i="15"/>
  <c r="A102" i="15"/>
  <c r="A103" i="15"/>
  <c r="A104" i="15"/>
  <c r="A105" i="15"/>
  <c r="C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C117" i="15"/>
  <c r="A118" i="15"/>
  <c r="C118" i="15"/>
  <c r="A119" i="15"/>
  <c r="A120" i="15"/>
  <c r="C120" i="15"/>
  <c r="A121" i="15"/>
  <c r="C121" i="15"/>
  <c r="A122" i="15"/>
  <c r="C122" i="15"/>
  <c r="A123" i="15"/>
  <c r="C123" i="15"/>
  <c r="A124" i="15"/>
  <c r="A125" i="15"/>
  <c r="C125" i="15"/>
  <c r="A126" i="15"/>
  <c r="C126" i="15"/>
  <c r="A127" i="15"/>
  <c r="C127" i="15"/>
  <c r="T127" i="15"/>
  <c r="A128" i="15"/>
  <c r="A129" i="15"/>
  <c r="C129" i="15"/>
  <c r="A130" i="15"/>
  <c r="C130" i="15"/>
  <c r="A131" i="15"/>
  <c r="C131" i="15"/>
  <c r="A132" i="15"/>
  <c r="C132" i="15"/>
  <c r="A133" i="15"/>
  <c r="C133" i="15"/>
  <c r="A134" i="15"/>
  <c r="C134" i="15"/>
  <c r="A135" i="15"/>
  <c r="C135" i="15"/>
  <c r="A136" i="15"/>
  <c r="C136" i="15"/>
  <c r="A137" i="15"/>
  <c r="A138" i="15"/>
  <c r="A139" i="15"/>
  <c r="A140" i="15"/>
  <c r="A141" i="15"/>
  <c r="A142" i="15"/>
  <c r="A143" i="15"/>
  <c r="A144" i="15"/>
  <c r="A145" i="15"/>
  <c r="A146" i="15"/>
  <c r="A147" i="15"/>
  <c r="C147" i="15"/>
  <c r="T147" i="15"/>
  <c r="A148" i="15"/>
  <c r="C148" i="15"/>
  <c r="A149" i="15"/>
  <c r="C149" i="15"/>
  <c r="A150" i="15"/>
  <c r="C150" i="15"/>
  <c r="A151" i="15"/>
  <c r="C151" i="15"/>
  <c r="T151" i="15"/>
  <c r="B151" i="15" s="1"/>
  <c r="A152" i="15"/>
  <c r="C152" i="15"/>
  <c r="A153" i="15"/>
  <c r="C153" i="15"/>
  <c r="T153" i="15"/>
  <c r="A154" i="15"/>
  <c r="C154" i="15"/>
  <c r="A155" i="15"/>
  <c r="C155" i="15"/>
  <c r="A156" i="15"/>
  <c r="C156" i="15"/>
  <c r="A157" i="15"/>
  <c r="C157" i="15"/>
  <c r="A158" i="15"/>
  <c r="A159" i="15"/>
  <c r="C159" i="15"/>
  <c r="A160" i="15"/>
  <c r="C160" i="15"/>
  <c r="T160" i="15"/>
  <c r="B160" i="15" s="1"/>
  <c r="A161" i="15"/>
  <c r="C161" i="15"/>
  <c r="A162" i="15"/>
  <c r="C162" i="15"/>
  <c r="A163" i="15"/>
  <c r="C163" i="15"/>
  <c r="A164" i="15"/>
  <c r="C164" i="15"/>
  <c r="A165" i="15"/>
  <c r="C165" i="15"/>
  <c r="A166" i="15"/>
  <c r="C166" i="15"/>
  <c r="A167" i="15"/>
  <c r="A168" i="15"/>
  <c r="C168" i="15"/>
  <c r="A169" i="15"/>
  <c r="C169" i="15"/>
  <c r="T169" i="15"/>
  <c r="B169" i="15" s="1"/>
  <c r="A170" i="15"/>
  <c r="A171" i="15"/>
  <c r="C171" i="15"/>
  <c r="T171" i="15"/>
  <c r="B171" i="15" s="1"/>
  <c r="A172" i="15"/>
  <c r="A173" i="15"/>
  <c r="T173" i="15"/>
  <c r="A174" i="15"/>
  <c r="C174" i="15"/>
  <c r="A175" i="15"/>
  <c r="C175" i="15"/>
  <c r="T175" i="15"/>
  <c r="B175" i="15" s="1"/>
  <c r="A176" i="15"/>
  <c r="C176" i="15"/>
  <c r="T176" i="15"/>
  <c r="B176" i="15" s="1"/>
  <c r="A177" i="15"/>
  <c r="C177" i="15"/>
  <c r="A178" i="15"/>
  <c r="C178" i="15"/>
  <c r="A179" i="15"/>
  <c r="A180" i="15"/>
  <c r="C180" i="15"/>
  <c r="A181" i="15"/>
  <c r="C181" i="15"/>
  <c r="A182" i="15"/>
  <c r="C182" i="15"/>
  <c r="A183" i="15"/>
  <c r="C183" i="15"/>
  <c r="T183" i="15"/>
  <c r="A184" i="15"/>
  <c r="C184" i="15"/>
  <c r="A185" i="15"/>
  <c r="C185" i="15"/>
  <c r="A186" i="15"/>
  <c r="C186" i="15"/>
  <c r="A187" i="15"/>
  <c r="C187" i="15"/>
  <c r="T187" i="15"/>
  <c r="A188" i="15"/>
  <c r="C188" i="15"/>
  <c r="A189" i="15"/>
  <c r="C189" i="15"/>
  <c r="A190" i="15"/>
  <c r="A191" i="15"/>
  <c r="C191" i="15"/>
  <c r="A192" i="15"/>
  <c r="C192" i="15"/>
  <c r="A193" i="15"/>
  <c r="C193" i="15"/>
  <c r="A194" i="15"/>
  <c r="C194" i="15"/>
  <c r="A195" i="15"/>
  <c r="C195" i="15"/>
  <c r="A196" i="15"/>
  <c r="C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C211" i="15"/>
  <c r="A212" i="15"/>
  <c r="C212" i="15"/>
  <c r="T212" i="15"/>
  <c r="A213" i="15"/>
  <c r="A214" i="15"/>
  <c r="A215" i="15"/>
  <c r="C215" i="15"/>
  <c r="A216" i="15"/>
  <c r="C216" i="15"/>
  <c r="T216" i="15"/>
  <c r="A217" i="15"/>
  <c r="C217" i="15"/>
  <c r="A218" i="15"/>
  <c r="C218" i="15"/>
  <c r="A219" i="15"/>
  <c r="C219" i="15"/>
  <c r="A220" i="15"/>
  <c r="C220" i="15"/>
  <c r="A221" i="15"/>
  <c r="C221" i="15"/>
  <c r="T221" i="15"/>
  <c r="B221" i="15" s="1"/>
  <c r="A222" i="15"/>
  <c r="C222" i="15"/>
  <c r="A223" i="15"/>
  <c r="C223" i="15"/>
  <c r="T223" i="15"/>
  <c r="B223" i="15" s="1"/>
  <c r="A224" i="15"/>
  <c r="C224" i="15"/>
  <c r="A225" i="15"/>
  <c r="C225" i="15"/>
  <c r="A226" i="15"/>
  <c r="C226" i="15"/>
  <c r="A227" i="15"/>
  <c r="C227" i="15"/>
  <c r="A228" i="15"/>
  <c r="C228" i="15"/>
  <c r="A229" i="15"/>
  <c r="C229" i="15"/>
  <c r="A230" i="15"/>
  <c r="C230" i="15"/>
  <c r="A231" i="15"/>
  <c r="C231" i="15"/>
  <c r="A232" i="15"/>
  <c r="C232" i="15"/>
  <c r="A233" i="15"/>
  <c r="C233" i="15"/>
  <c r="A234" i="15"/>
  <c r="C234" i="15"/>
  <c r="A235" i="15"/>
  <c r="C235" i="15"/>
  <c r="T235" i="15"/>
  <c r="B235" i="15" s="1"/>
  <c r="A236" i="15"/>
  <c r="C236" i="15"/>
  <c r="A237" i="15"/>
  <c r="C237" i="15"/>
  <c r="A238" i="15"/>
  <c r="C238" i="15"/>
  <c r="A239" i="15"/>
  <c r="C239" i="15"/>
  <c r="A240" i="15"/>
  <c r="C240" i="15"/>
  <c r="T240" i="15"/>
  <c r="A241" i="15"/>
  <c r="C241" i="15"/>
  <c r="A242" i="15"/>
  <c r="C242" i="15"/>
  <c r="A243" i="15"/>
  <c r="C243" i="15"/>
  <c r="A244" i="15"/>
  <c r="C244" i="15"/>
  <c r="A245" i="15"/>
  <c r="C245" i="15"/>
  <c r="A246" i="15"/>
  <c r="C246" i="15"/>
  <c r="A247" i="15"/>
  <c r="C247" i="15"/>
  <c r="T247" i="15"/>
  <c r="A248" i="15"/>
  <c r="C248" i="15"/>
  <c r="A249" i="15"/>
  <c r="C249" i="15"/>
  <c r="T249" i="15"/>
  <c r="B249" i="15" s="1"/>
  <c r="A250" i="15"/>
  <c r="C250" i="15"/>
  <c r="A251" i="15"/>
  <c r="C251" i="15"/>
  <c r="T251" i="15"/>
  <c r="B251" i="15" s="1"/>
  <c r="A252" i="15"/>
  <c r="C252" i="15"/>
  <c r="A253" i="15"/>
  <c r="C253" i="15"/>
  <c r="A254" i="15"/>
  <c r="C254" i="15"/>
  <c r="T254" i="15"/>
  <c r="B254" i="15" s="1"/>
  <c r="A255" i="15"/>
  <c r="A256" i="15"/>
  <c r="A257" i="15"/>
  <c r="A258" i="15"/>
  <c r="A259" i="15"/>
  <c r="A260" i="15"/>
  <c r="A261" i="15"/>
  <c r="C261" i="15"/>
  <c r="A262" i="15"/>
  <c r="C262" i="15"/>
  <c r="A263" i="15"/>
  <c r="A264" i="15"/>
  <c r="A265" i="15"/>
  <c r="A266" i="15"/>
  <c r="A267" i="15"/>
  <c r="A268" i="15"/>
  <c r="C268" i="15"/>
  <c r="A269" i="15"/>
  <c r="C269" i="15"/>
  <c r="A270" i="15"/>
  <c r="C270" i="15"/>
  <c r="A271" i="15"/>
  <c r="A272" i="15"/>
  <c r="A273" i="15"/>
  <c r="C273" i="15"/>
  <c r="A274" i="15"/>
  <c r="A275" i="15"/>
  <c r="A276" i="15"/>
  <c r="C276" i="15"/>
  <c r="A277" i="15"/>
  <c r="C277" i="15"/>
  <c r="A278" i="15"/>
  <c r="C278" i="15"/>
  <c r="A279" i="15"/>
  <c r="C279" i="15"/>
  <c r="A280" i="15"/>
  <c r="C280" i="15"/>
  <c r="A281" i="15"/>
  <c r="C281" i="15"/>
  <c r="A282" i="15"/>
  <c r="C282" i="15"/>
  <c r="A283" i="15"/>
  <c r="C283" i="15"/>
  <c r="A284" i="15"/>
  <c r="C284" i="15"/>
  <c r="A285" i="15"/>
  <c r="C285" i="15"/>
  <c r="A286" i="15"/>
  <c r="C286" i="15"/>
  <c r="T286" i="15"/>
  <c r="B286" i="15" s="1"/>
  <c r="A287" i="15"/>
  <c r="C287" i="15"/>
  <c r="T287" i="15"/>
  <c r="B287" i="15" s="1"/>
  <c r="A288" i="15"/>
  <c r="A289" i="15"/>
  <c r="C289" i="15"/>
  <c r="T289" i="15"/>
  <c r="A290" i="15"/>
  <c r="A291" i="15"/>
  <c r="A292" i="15"/>
  <c r="C292" i="15"/>
  <c r="A293" i="15"/>
  <c r="C293" i="15"/>
  <c r="A294" i="15"/>
  <c r="C294" i="15"/>
  <c r="A295" i="15"/>
  <c r="C295" i="15"/>
  <c r="A296" i="15"/>
  <c r="C296" i="15"/>
  <c r="A297" i="15"/>
  <c r="A298" i="15"/>
  <c r="A299" i="15"/>
  <c r="C299" i="15"/>
  <c r="T299" i="15"/>
  <c r="B299" i="15" s="1"/>
  <c r="A300" i="15"/>
  <c r="A301" i="15"/>
  <c r="A302" i="15"/>
  <c r="C302" i="15"/>
  <c r="T302" i="15"/>
  <c r="A303" i="15"/>
  <c r="A304" i="15"/>
  <c r="A305" i="15"/>
  <c r="C305" i="15"/>
  <c r="A306" i="15"/>
  <c r="A307" i="15"/>
  <c r="A308" i="15"/>
  <c r="C308" i="15"/>
  <c r="T308" i="15"/>
  <c r="B308" i="15" s="1"/>
  <c r="A309" i="15"/>
  <c r="A310" i="15"/>
  <c r="A311" i="15"/>
  <c r="C311" i="15"/>
  <c r="T311" i="15"/>
  <c r="A312" i="15"/>
  <c r="A313" i="15"/>
  <c r="C313" i="15"/>
  <c r="A314" i="15"/>
  <c r="A315" i="15"/>
  <c r="A316" i="15"/>
  <c r="C316" i="15"/>
  <c r="A317" i="15"/>
  <c r="A318" i="15"/>
  <c r="A319" i="15"/>
  <c r="A320" i="15"/>
  <c r="A321" i="15"/>
  <c r="A322" i="15"/>
  <c r="C322" i="15"/>
  <c r="A323" i="15"/>
  <c r="C323" i="15"/>
  <c r="A324" i="15"/>
  <c r="C324" i="15"/>
  <c r="A325" i="15"/>
  <c r="C325" i="15"/>
  <c r="A326" i="15"/>
  <c r="C326" i="15"/>
  <c r="A327" i="15"/>
  <c r="A328" i="15"/>
  <c r="A329" i="15"/>
  <c r="A330" i="15"/>
  <c r="C330" i="15"/>
  <c r="A331" i="15"/>
  <c r="A332" i="15"/>
  <c r="A333" i="15"/>
  <c r="C333" i="15"/>
  <c r="A334" i="15"/>
  <c r="A335" i="15"/>
  <c r="A336" i="15"/>
  <c r="C336" i="15"/>
  <c r="A337" i="15"/>
  <c r="A338" i="15"/>
  <c r="A339" i="15"/>
  <c r="C339" i="15"/>
  <c r="A340" i="15"/>
  <c r="A341" i="15"/>
  <c r="A342" i="15"/>
  <c r="C342" i="15"/>
  <c r="A343" i="15"/>
  <c r="A344" i="15"/>
  <c r="A345" i="15"/>
  <c r="C345" i="15"/>
  <c r="A346" i="15"/>
  <c r="A347" i="15"/>
  <c r="A348" i="15"/>
  <c r="C348" i="15"/>
  <c r="A349" i="15"/>
  <c r="A350" i="15"/>
  <c r="C350" i="15"/>
  <c r="T350" i="15"/>
  <c r="A351" i="15"/>
  <c r="C351" i="15"/>
  <c r="A352" i="15"/>
  <c r="C352" i="15"/>
  <c r="A353" i="15"/>
  <c r="C353" i="15"/>
  <c r="A354" i="15"/>
  <c r="C354" i="15"/>
  <c r="A355" i="15"/>
  <c r="C355" i="15"/>
  <c r="A356" i="15"/>
  <c r="A357" i="15"/>
  <c r="A358" i="15"/>
  <c r="C358" i="15"/>
  <c r="T358" i="15"/>
  <c r="A359" i="15"/>
  <c r="A360" i="15"/>
  <c r="A361" i="15"/>
  <c r="C361" i="15"/>
  <c r="A362" i="15"/>
  <c r="A363" i="15"/>
  <c r="A364" i="15"/>
  <c r="C364" i="15"/>
  <c r="A365" i="15"/>
  <c r="A366" i="15"/>
  <c r="A367" i="15"/>
  <c r="C367" i="15"/>
  <c r="T367" i="15"/>
  <c r="B367" i="15" s="1"/>
  <c r="A368" i="15"/>
  <c r="A369" i="15"/>
  <c r="C369" i="15"/>
  <c r="A370" i="15"/>
  <c r="A371" i="15"/>
  <c r="C371" i="15"/>
  <c r="A372" i="15"/>
  <c r="A373" i="15"/>
  <c r="C373" i="15"/>
  <c r="T373" i="15"/>
  <c r="A374" i="15"/>
  <c r="A375" i="15"/>
  <c r="A376" i="15"/>
  <c r="C376" i="15"/>
  <c r="A377" i="15"/>
  <c r="A378" i="15"/>
  <c r="A379" i="15"/>
  <c r="A380" i="15"/>
  <c r="A381" i="15"/>
  <c r="C381" i="15"/>
  <c r="T381" i="15"/>
  <c r="A382" i="15"/>
  <c r="A383" i="15"/>
  <c r="A384" i="15"/>
  <c r="C384" i="15"/>
  <c r="A385" i="15"/>
  <c r="A386" i="15"/>
  <c r="A387" i="15"/>
  <c r="C387" i="15"/>
  <c r="T387" i="15"/>
  <c r="B387" i="15" s="1"/>
  <c r="A388" i="15"/>
  <c r="A389" i="15"/>
  <c r="A390" i="15"/>
  <c r="A391" i="15"/>
  <c r="C391" i="15"/>
  <c r="A392" i="15"/>
  <c r="C392" i="15"/>
  <c r="A393" i="15"/>
  <c r="A394" i="15"/>
  <c r="A395" i="15"/>
  <c r="A396" i="15"/>
  <c r="C396" i="15"/>
  <c r="A397" i="15"/>
  <c r="A398" i="15"/>
  <c r="A399" i="15"/>
  <c r="A400" i="15"/>
  <c r="C400" i="15"/>
  <c r="T400" i="15"/>
  <c r="B400" i="15" s="1"/>
  <c r="A401" i="15"/>
  <c r="A402" i="15"/>
  <c r="C402" i="15"/>
  <c r="A403" i="15"/>
  <c r="C403" i="15"/>
  <c r="A404" i="15"/>
  <c r="A405" i="15"/>
  <c r="C405" i="15"/>
  <c r="A406" i="15"/>
  <c r="A407" i="15"/>
  <c r="C407" i="15"/>
  <c r="A408" i="15"/>
  <c r="A409" i="15"/>
  <c r="C409" i="15"/>
  <c r="T409" i="15"/>
  <c r="B409" i="15" s="1"/>
  <c r="A410" i="15"/>
  <c r="A411" i="15"/>
  <c r="A412" i="15"/>
  <c r="A413" i="15"/>
  <c r="C413" i="15"/>
  <c r="A414" i="15"/>
  <c r="C414" i="15"/>
  <c r="A415" i="15"/>
  <c r="A416" i="15"/>
  <c r="A417" i="15"/>
  <c r="A418" i="15"/>
  <c r="C418" i="15"/>
  <c r="A419" i="15"/>
  <c r="A420" i="15"/>
  <c r="C420" i="15"/>
  <c r="A421" i="15"/>
  <c r="C421" i="15"/>
  <c r="A422" i="15"/>
  <c r="A423" i="15"/>
  <c r="C423" i="15"/>
  <c r="A424" i="15"/>
  <c r="C424" i="15"/>
  <c r="A425" i="15"/>
  <c r="A426" i="15"/>
  <c r="C426" i="15"/>
  <c r="T426" i="15"/>
  <c r="A427" i="15"/>
  <c r="A428" i="15"/>
  <c r="C428" i="15"/>
  <c r="A429" i="15"/>
  <c r="C429" i="15"/>
  <c r="A430" i="15"/>
  <c r="A431" i="15"/>
  <c r="A432" i="15"/>
  <c r="A433" i="15"/>
  <c r="A434" i="15"/>
  <c r="A435" i="15"/>
  <c r="A436" i="15"/>
  <c r="C436" i="15"/>
  <c r="A437" i="15"/>
  <c r="C437" i="15"/>
  <c r="A438" i="15"/>
  <c r="C438" i="15"/>
  <c r="A439" i="15"/>
  <c r="C439" i="15"/>
  <c r="A440" i="15"/>
  <c r="C440" i="15"/>
  <c r="A441" i="15"/>
  <c r="C441" i="15"/>
  <c r="A442" i="15"/>
  <c r="C442" i="15"/>
  <c r="T442" i="15"/>
  <c r="A443" i="15"/>
  <c r="C443" i="15"/>
  <c r="T443" i="15"/>
  <c r="A444" i="15"/>
  <c r="A445" i="15"/>
  <c r="A446" i="15"/>
  <c r="C446" i="15"/>
  <c r="A447" i="15"/>
  <c r="C447" i="15"/>
  <c r="T447" i="15"/>
  <c r="A448" i="15"/>
  <c r="A449" i="15"/>
  <c r="A450" i="15"/>
  <c r="C450" i="15"/>
  <c r="A451" i="15"/>
  <c r="A452" i="15"/>
  <c r="A453" i="15"/>
  <c r="A454" i="15"/>
  <c r="C454" i="15"/>
  <c r="A455" i="15"/>
  <c r="C455" i="15"/>
  <c r="T455" i="15"/>
  <c r="A456" i="15"/>
  <c r="A457" i="15"/>
  <c r="A458" i="15"/>
  <c r="C458" i="15"/>
  <c r="A459" i="15"/>
  <c r="C459" i="15"/>
  <c r="T459" i="15"/>
  <c r="A460" i="15"/>
  <c r="A461" i="15"/>
  <c r="A462" i="15"/>
  <c r="C462" i="15"/>
  <c r="A463" i="15"/>
  <c r="C463" i="15"/>
  <c r="A464" i="15"/>
  <c r="A465" i="15"/>
  <c r="A466" i="15"/>
  <c r="C466" i="15"/>
  <c r="A467" i="15"/>
  <c r="A468" i="15"/>
  <c r="A469" i="15"/>
  <c r="A470" i="15"/>
  <c r="C470" i="15"/>
  <c r="A471" i="15"/>
  <c r="A472" i="15"/>
  <c r="A473" i="15"/>
  <c r="C473" i="15"/>
  <c r="T473" i="15"/>
  <c r="B473" i="15" s="1"/>
  <c r="A474" i="15"/>
  <c r="A475" i="15"/>
  <c r="A476" i="15"/>
  <c r="C476" i="15"/>
  <c r="A477" i="15"/>
  <c r="C477" i="15"/>
  <c r="A478" i="15"/>
  <c r="A479" i="15"/>
  <c r="A480" i="15"/>
  <c r="C480" i="15"/>
  <c r="A481" i="15"/>
  <c r="A482" i="15"/>
  <c r="A483" i="15"/>
  <c r="C483" i="15"/>
  <c r="A484" i="15"/>
  <c r="C484" i="15"/>
  <c r="A485" i="15"/>
  <c r="A486" i="15"/>
  <c r="A487" i="15"/>
  <c r="A488" i="15"/>
  <c r="C488" i="15"/>
  <c r="A489" i="15"/>
  <c r="C489" i="15"/>
  <c r="A490" i="15"/>
  <c r="A491" i="15"/>
  <c r="A492" i="15"/>
  <c r="C492" i="15"/>
  <c r="A493" i="15"/>
  <c r="A494" i="15"/>
  <c r="A495" i="15"/>
  <c r="C495" i="15"/>
  <c r="A496" i="15"/>
  <c r="C496" i="15"/>
  <c r="A497" i="15"/>
  <c r="C497" i="15"/>
  <c r="T497" i="15"/>
  <c r="B497" i="15" s="1"/>
  <c r="A498" i="15"/>
  <c r="A499" i="15"/>
  <c r="A500" i="15"/>
  <c r="C500" i="15"/>
  <c r="A501" i="15"/>
  <c r="C501" i="15"/>
  <c r="T501" i="15"/>
  <c r="B501" i="15" s="1"/>
  <c r="A502" i="15"/>
  <c r="C502" i="15"/>
  <c r="A503" i="15"/>
  <c r="A504" i="15"/>
  <c r="C504" i="15"/>
  <c r="T504" i="15"/>
  <c r="B504" i="15" s="1"/>
  <c r="A505" i="15"/>
  <c r="A506" i="15"/>
  <c r="C506" i="15"/>
  <c r="A507" i="15"/>
  <c r="A508" i="15"/>
  <c r="A509" i="15"/>
  <c r="C509" i="15"/>
  <c r="A510" i="15"/>
  <c r="C510" i="15"/>
  <c r="A511" i="15"/>
  <c r="A512" i="15"/>
  <c r="C512" i="15"/>
  <c r="A513" i="15"/>
  <c r="C513" i="15"/>
  <c r="A514" i="15"/>
  <c r="C514" i="15"/>
  <c r="A515" i="15"/>
  <c r="C515" i="15"/>
  <c r="A516" i="15"/>
  <c r="A517" i="15"/>
  <c r="C517" i="15"/>
  <c r="A518" i="15"/>
  <c r="C518" i="15"/>
  <c r="T518" i="15"/>
  <c r="B518" i="15" s="1"/>
  <c r="A519" i="15"/>
  <c r="C519" i="15"/>
  <c r="A520" i="15"/>
  <c r="C520" i="15"/>
  <c r="A521" i="15"/>
  <c r="C521" i="15"/>
  <c r="A522" i="15"/>
  <c r="C522" i="15"/>
  <c r="A523" i="15"/>
  <c r="C523" i="15"/>
  <c r="A524" i="15"/>
  <c r="A525" i="15"/>
  <c r="C525" i="15"/>
  <c r="A526" i="15"/>
  <c r="C526" i="15"/>
  <c r="T526" i="15"/>
  <c r="A527" i="15"/>
  <c r="A528" i="15"/>
  <c r="A529" i="15"/>
  <c r="A530" i="15"/>
  <c r="C530" i="15"/>
  <c r="A531" i="15"/>
  <c r="A532" i="15"/>
  <c r="A533" i="15"/>
  <c r="C533" i="15"/>
  <c r="T533" i="15"/>
  <c r="B533" i="15" s="1"/>
  <c r="A534" i="15"/>
  <c r="C534" i="15"/>
  <c r="A535" i="15"/>
  <c r="A536" i="15"/>
  <c r="A537" i="15"/>
  <c r="A538" i="15"/>
  <c r="A539" i="15"/>
  <c r="C539" i="15"/>
  <c r="A540" i="15"/>
  <c r="A541" i="15"/>
  <c r="A542" i="15"/>
  <c r="C542" i="15"/>
  <c r="A543" i="15"/>
  <c r="C543" i="15"/>
  <c r="A544" i="15"/>
  <c r="C544" i="15"/>
  <c r="A545" i="15"/>
  <c r="C545" i="15"/>
  <c r="T545" i="15"/>
  <c r="B545" i="15" s="1"/>
  <c r="A546" i="15"/>
  <c r="C546" i="15"/>
  <c r="T546" i="15"/>
  <c r="B546" i="15" s="1"/>
  <c r="A547" i="15"/>
  <c r="A548" i="15"/>
  <c r="A549" i="15"/>
  <c r="C549" i="15"/>
  <c r="A550" i="15"/>
  <c r="A551" i="15"/>
  <c r="A552" i="15"/>
  <c r="A553" i="15"/>
  <c r="A554" i="15"/>
  <c r="C554" i="15"/>
  <c r="A555" i="15"/>
  <c r="A556" i="15"/>
  <c r="A557" i="15"/>
  <c r="A558" i="15"/>
  <c r="A559" i="15"/>
  <c r="A560" i="15"/>
  <c r="A561" i="15"/>
  <c r="C561" i="15"/>
  <c r="A562" i="15"/>
  <c r="C562" i="15"/>
  <c r="A563" i="15"/>
  <c r="C563" i="15"/>
  <c r="T563" i="15"/>
  <c r="B563" i="15" s="1"/>
  <c r="A564" i="15"/>
  <c r="C564" i="15"/>
  <c r="A565" i="15"/>
  <c r="C565" i="15"/>
  <c r="T565" i="15"/>
  <c r="A566" i="15"/>
  <c r="A567" i="15"/>
  <c r="C567" i="15"/>
  <c r="T567" i="15"/>
  <c r="B567" i="15" s="1"/>
  <c r="A568" i="15"/>
  <c r="C568" i="15"/>
  <c r="A569" i="15"/>
  <c r="C569" i="15"/>
  <c r="A570" i="15"/>
  <c r="C570" i="15"/>
  <c r="T570" i="15"/>
  <c r="B570" i="15" s="1"/>
  <c r="A571" i="15"/>
  <c r="C571" i="15"/>
  <c r="A572" i="15"/>
  <c r="A573" i="15"/>
  <c r="C573" i="15"/>
  <c r="A574" i="15"/>
  <c r="C574" i="15"/>
  <c r="A575" i="15"/>
  <c r="C575" i="15"/>
  <c r="T575" i="15"/>
  <c r="A576" i="15"/>
  <c r="C576" i="15"/>
  <c r="A577" i="15"/>
  <c r="A578" i="15"/>
  <c r="C578" i="15"/>
  <c r="A579" i="15"/>
  <c r="C579" i="15"/>
  <c r="A580" i="15"/>
  <c r="C580" i="15"/>
  <c r="A581" i="15"/>
  <c r="A582" i="15"/>
  <c r="A583" i="15"/>
  <c r="C583" i="15"/>
  <c r="A584" i="15"/>
  <c r="A585" i="15"/>
  <c r="A586" i="15"/>
  <c r="C586" i="15"/>
  <c r="A587" i="15"/>
  <c r="C587" i="15"/>
  <c r="T587" i="15"/>
  <c r="B587" i="15" s="1"/>
  <c r="A588" i="15"/>
  <c r="A589" i="15"/>
  <c r="C589" i="15"/>
  <c r="A590" i="15"/>
  <c r="C590" i="15"/>
  <c r="A591" i="15"/>
  <c r="C591" i="15"/>
  <c r="A592" i="15"/>
  <c r="C592" i="15"/>
  <c r="A593" i="15"/>
  <c r="C593" i="15"/>
  <c r="A594" i="15"/>
  <c r="C594" i="15"/>
  <c r="A595" i="15"/>
  <c r="A596" i="15"/>
  <c r="A597" i="15"/>
  <c r="C597" i="15"/>
  <c r="A598" i="15"/>
  <c r="C598" i="15"/>
  <c r="A599" i="15"/>
  <c r="A600" i="15"/>
  <c r="A601" i="15"/>
  <c r="A602" i="15"/>
  <c r="A603" i="15"/>
  <c r="C603" i="15"/>
  <c r="A604" i="15"/>
  <c r="C604" i="15"/>
  <c r="T604" i="15"/>
  <c r="B604" i="15" s="1"/>
  <c r="A605" i="15"/>
  <c r="C605" i="15"/>
  <c r="A606" i="15"/>
  <c r="A607" i="15"/>
  <c r="A608" i="15"/>
  <c r="C608" i="15"/>
  <c r="A609" i="15"/>
  <c r="C609" i="15"/>
  <c r="A610" i="15"/>
  <c r="C610" i="15"/>
  <c r="A611" i="15"/>
  <c r="C611" i="15"/>
  <c r="A612" i="15"/>
  <c r="C612" i="15"/>
  <c r="A613" i="15"/>
  <c r="C613" i="15"/>
  <c r="A614" i="15"/>
  <c r="C614" i="15"/>
  <c r="A615" i="15"/>
  <c r="A616" i="15"/>
  <c r="A617" i="15"/>
  <c r="C617" i="15"/>
  <c r="A618" i="15"/>
  <c r="C618" i="15"/>
  <c r="A619" i="15"/>
  <c r="C619" i="15"/>
  <c r="A620" i="15"/>
  <c r="A621" i="15"/>
  <c r="C621" i="15"/>
  <c r="A622" i="15"/>
  <c r="C622" i="15"/>
  <c r="A623" i="15"/>
  <c r="A624" i="15"/>
  <c r="A625" i="15"/>
  <c r="C625" i="15"/>
  <c r="A626" i="15"/>
  <c r="A627" i="15"/>
  <c r="A628" i="15"/>
  <c r="A629" i="15"/>
  <c r="A630" i="15"/>
  <c r="A631" i="15"/>
  <c r="C631" i="15"/>
  <c r="A632" i="15"/>
  <c r="C632" i="15"/>
  <c r="A633" i="15"/>
  <c r="C633" i="15"/>
  <c r="A634" i="15"/>
  <c r="A635" i="15"/>
  <c r="A636" i="15"/>
  <c r="C636" i="15"/>
  <c r="A637" i="15"/>
  <c r="C637" i="15"/>
  <c r="A638" i="15"/>
  <c r="C638" i="15"/>
  <c r="A639" i="15"/>
  <c r="C639" i="15"/>
  <c r="A640" i="15"/>
  <c r="C640" i="15"/>
  <c r="A641" i="15"/>
  <c r="T641" i="15"/>
  <c r="A642" i="15"/>
  <c r="A643" i="15"/>
  <c r="C643" i="15"/>
  <c r="A644" i="15"/>
  <c r="A645" i="15"/>
  <c r="C645" i="15"/>
  <c r="A646" i="15"/>
  <c r="A647" i="15"/>
  <c r="A648" i="15"/>
  <c r="C648" i="15"/>
  <c r="T648" i="15"/>
  <c r="A649" i="15"/>
  <c r="A650" i="15"/>
  <c r="A651" i="15"/>
  <c r="C651" i="15"/>
  <c r="T651" i="15"/>
  <c r="B651" i="15" s="1"/>
  <c r="A652" i="15"/>
  <c r="A653" i="15"/>
  <c r="C653" i="15"/>
  <c r="A654" i="15"/>
  <c r="A655" i="15"/>
  <c r="C655" i="15"/>
  <c r="A656" i="15"/>
  <c r="C656" i="15"/>
  <c r="T656" i="15"/>
  <c r="A657" i="15"/>
  <c r="C657" i="15"/>
  <c r="A658" i="15"/>
  <c r="A659" i="15"/>
  <c r="A660" i="15"/>
  <c r="C660" i="15"/>
  <c r="A661" i="15"/>
  <c r="A662" i="15"/>
  <c r="A663" i="15"/>
  <c r="C663" i="15"/>
  <c r="A664" i="15"/>
  <c r="C664" i="15"/>
  <c r="A665" i="15"/>
  <c r="A666" i="15"/>
  <c r="C666" i="15"/>
  <c r="A667" i="15"/>
  <c r="C667" i="15"/>
  <c r="A668" i="15"/>
  <c r="C668" i="15"/>
  <c r="A669" i="15"/>
  <c r="A670" i="15"/>
  <c r="A671" i="15"/>
  <c r="C671" i="15"/>
  <c r="A672" i="15"/>
  <c r="A673" i="15"/>
  <c r="A674" i="15"/>
  <c r="A675" i="15"/>
  <c r="C675" i="15"/>
  <c r="A676" i="15"/>
  <c r="A677" i="15"/>
  <c r="A678" i="15"/>
  <c r="A679" i="15"/>
  <c r="C679" i="15"/>
  <c r="A680" i="15"/>
  <c r="C680" i="15"/>
  <c r="A681" i="15"/>
  <c r="C681" i="15"/>
  <c r="A682" i="15"/>
  <c r="A683" i="15"/>
  <c r="A684" i="15"/>
  <c r="C684" i="15"/>
  <c r="A685" i="15"/>
  <c r="C685" i="15"/>
  <c r="T685" i="15"/>
  <c r="A686" i="15"/>
  <c r="C686" i="15"/>
  <c r="A687" i="15"/>
  <c r="A688" i="15"/>
  <c r="A689" i="15"/>
  <c r="C689" i="15"/>
  <c r="A690" i="15"/>
  <c r="C690" i="15"/>
  <c r="T690" i="15"/>
  <c r="B690" i="15" s="1"/>
  <c r="A691" i="15"/>
  <c r="C691" i="15"/>
  <c r="A692" i="15"/>
  <c r="C692" i="15"/>
  <c r="T692" i="15"/>
  <c r="A693" i="15"/>
  <c r="C693" i="15"/>
  <c r="A694" i="15"/>
  <c r="C694" i="15"/>
  <c r="T694" i="15"/>
  <c r="B694" i="15" s="1"/>
  <c r="A695" i="15"/>
  <c r="C695" i="15"/>
  <c r="A696" i="15"/>
  <c r="A697" i="15"/>
  <c r="A698" i="15"/>
  <c r="C698" i="15"/>
  <c r="A699" i="15"/>
  <c r="C699" i="15"/>
  <c r="T699" i="15"/>
  <c r="A700" i="15"/>
  <c r="C700" i="15"/>
  <c r="A701" i="15"/>
  <c r="A702" i="15"/>
  <c r="A703" i="15"/>
  <c r="C703" i="15"/>
  <c r="A704" i="15"/>
  <c r="C704" i="15"/>
  <c r="A705" i="15"/>
  <c r="C705" i="15"/>
  <c r="A706" i="15"/>
  <c r="A707" i="15"/>
  <c r="A708" i="15"/>
  <c r="C708" i="15"/>
  <c r="A709" i="15"/>
  <c r="C709" i="15"/>
  <c r="A710" i="15"/>
  <c r="C710" i="15"/>
  <c r="A711" i="15"/>
  <c r="A712" i="15"/>
  <c r="A713" i="15"/>
  <c r="C713" i="15"/>
  <c r="A714" i="15"/>
  <c r="C714" i="15"/>
  <c r="A715" i="15"/>
  <c r="A716" i="15"/>
  <c r="A717" i="15"/>
  <c r="C717" i="15"/>
  <c r="A718" i="15"/>
  <c r="C718" i="15"/>
  <c r="A719" i="15"/>
  <c r="C719" i="15"/>
  <c r="A720" i="15"/>
  <c r="A721" i="15"/>
  <c r="A722" i="15"/>
  <c r="C722" i="15"/>
  <c r="A723" i="15"/>
  <c r="C723" i="15"/>
  <c r="A724" i="15"/>
  <c r="C724" i="15"/>
  <c r="T724" i="15"/>
  <c r="B724" i="15" s="1"/>
  <c r="A725" i="15"/>
  <c r="C725" i="15"/>
  <c r="A726" i="15"/>
  <c r="C726" i="15"/>
  <c r="T726" i="15"/>
  <c r="A727" i="15"/>
  <c r="C727" i="15"/>
  <c r="T727" i="15"/>
  <c r="A728" i="15"/>
  <c r="C728" i="15"/>
  <c r="T728" i="15"/>
  <c r="A729" i="15"/>
  <c r="C729" i="15"/>
  <c r="A730" i="15"/>
  <c r="A731" i="15"/>
  <c r="A732" i="15"/>
  <c r="C732" i="15"/>
  <c r="A733" i="15"/>
  <c r="A734" i="15"/>
  <c r="C734" i="15"/>
  <c r="T734" i="15"/>
  <c r="A735" i="15"/>
  <c r="C735" i="15"/>
  <c r="A736" i="15"/>
  <c r="C736" i="15"/>
  <c r="T736" i="15"/>
  <c r="B736" i="15" s="1"/>
  <c r="A737" i="15"/>
  <c r="C737" i="15"/>
  <c r="A738" i="15"/>
  <c r="C738" i="15"/>
  <c r="A739" i="15"/>
  <c r="C739" i="15"/>
  <c r="A740" i="15"/>
  <c r="C740" i="15"/>
  <c r="A741" i="15"/>
  <c r="C741" i="15"/>
  <c r="A742" i="15"/>
  <c r="C742" i="15"/>
  <c r="T742" i="15"/>
  <c r="A743" i="15"/>
  <c r="A744" i="15"/>
  <c r="A745" i="15"/>
  <c r="A746" i="15"/>
  <c r="A747" i="15"/>
  <c r="A748" i="15"/>
  <c r="A749" i="15"/>
  <c r="C749" i="15"/>
  <c r="A750" i="15"/>
  <c r="A751" i="15"/>
  <c r="A752" i="15"/>
  <c r="A753" i="15"/>
  <c r="A754" i="15"/>
  <c r="C754" i="15"/>
  <c r="A755" i="15"/>
  <c r="A756" i="15"/>
  <c r="A757" i="15"/>
  <c r="A758" i="15"/>
  <c r="C758" i="15"/>
  <c r="A759" i="15"/>
  <c r="C759" i="15"/>
  <c r="A760" i="15"/>
  <c r="C760" i="15"/>
  <c r="A761" i="15"/>
  <c r="C761" i="15"/>
  <c r="A762" i="15"/>
  <c r="A763" i="15"/>
  <c r="C763" i="15"/>
  <c r="A764" i="15"/>
  <c r="C764" i="15"/>
  <c r="A765" i="15"/>
  <c r="A766" i="15"/>
  <c r="C766" i="15"/>
  <c r="A767" i="15"/>
  <c r="C767" i="15"/>
  <c r="A768" i="15"/>
  <c r="A769" i="15"/>
  <c r="C769" i="15"/>
  <c r="A770" i="15"/>
  <c r="C770" i="15"/>
  <c r="A771" i="15"/>
  <c r="C771" i="15"/>
  <c r="A772" i="15"/>
  <c r="A773" i="15"/>
  <c r="C773" i="15"/>
  <c r="A774" i="15"/>
  <c r="A775" i="15"/>
  <c r="A776" i="15"/>
  <c r="A777" i="15"/>
  <c r="A778" i="15"/>
  <c r="C778" i="15"/>
  <c r="T778" i="15"/>
  <c r="A779" i="15"/>
  <c r="A780" i="15"/>
  <c r="C780" i="15"/>
  <c r="A781" i="15"/>
  <c r="A782" i="15"/>
  <c r="A783" i="15"/>
  <c r="C783" i="15"/>
  <c r="T783" i="15"/>
  <c r="B783" i="15" s="1"/>
  <c r="A784" i="15"/>
  <c r="A785" i="15"/>
  <c r="A786" i="15"/>
  <c r="C786" i="15"/>
  <c r="A787" i="15"/>
  <c r="A788" i="15"/>
  <c r="A789" i="15"/>
  <c r="A790" i="15"/>
  <c r="A791" i="15"/>
  <c r="C791" i="15"/>
  <c r="A792" i="15"/>
  <c r="A793" i="15"/>
  <c r="A794" i="15"/>
  <c r="A795" i="15"/>
  <c r="A796" i="15"/>
  <c r="C796" i="15"/>
  <c r="A797" i="15"/>
  <c r="C797" i="15"/>
  <c r="A798" i="15"/>
  <c r="A799" i="15"/>
  <c r="A800" i="15"/>
  <c r="A801" i="15"/>
  <c r="C801" i="15"/>
  <c r="A802" i="15"/>
  <c r="A803" i="15"/>
  <c r="A804" i="15"/>
  <c r="C804" i="15"/>
  <c r="T804" i="15"/>
  <c r="B804" i="15" s="1"/>
  <c r="A805" i="15"/>
  <c r="A806" i="15"/>
  <c r="A807" i="15"/>
  <c r="C807" i="15"/>
  <c r="T807" i="15"/>
  <c r="A808" i="15"/>
  <c r="A809" i="15"/>
  <c r="C809" i="15"/>
  <c r="A810" i="15"/>
  <c r="C810" i="15"/>
  <c r="A811" i="15"/>
  <c r="A812" i="15"/>
  <c r="C812" i="15"/>
  <c r="A813" i="15"/>
  <c r="A814" i="15"/>
  <c r="C814" i="15"/>
  <c r="A815" i="15"/>
  <c r="A816" i="15"/>
  <c r="A817" i="15"/>
  <c r="A818" i="15"/>
  <c r="C818" i="15"/>
  <c r="A819" i="15"/>
  <c r="C819" i="15"/>
  <c r="A820" i="15"/>
  <c r="C820" i="15"/>
  <c r="A821" i="15"/>
  <c r="A822" i="15"/>
  <c r="C822" i="15"/>
  <c r="T822" i="15"/>
  <c r="B822" i="15" s="1"/>
  <c r="A823" i="15"/>
  <c r="C823" i="15"/>
  <c r="A824" i="15"/>
  <c r="A825" i="15"/>
  <c r="A826" i="15"/>
  <c r="A827" i="15"/>
  <c r="C827" i="15"/>
  <c r="T827" i="15"/>
  <c r="B827" i="15" s="1"/>
  <c r="A828" i="15"/>
  <c r="A829" i="15"/>
  <c r="A830" i="15"/>
  <c r="A831" i="15"/>
  <c r="A832" i="15"/>
  <c r="C832" i="15"/>
  <c r="A833" i="15"/>
  <c r="C833" i="15"/>
  <c r="A834" i="15"/>
  <c r="A835" i="15"/>
  <c r="A836" i="15"/>
  <c r="A837" i="15"/>
  <c r="A838" i="15"/>
  <c r="C838" i="15"/>
  <c r="A839" i="15"/>
  <c r="A840" i="15"/>
  <c r="A841" i="15"/>
  <c r="A842" i="15"/>
  <c r="A843" i="15"/>
  <c r="C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C862" i="15"/>
  <c r="A863" i="15"/>
  <c r="C863" i="15"/>
  <c r="A864" i="15"/>
  <c r="A865" i="15"/>
  <c r="A866" i="15"/>
  <c r="A867" i="15"/>
  <c r="A868" i="15"/>
  <c r="A869" i="15"/>
  <c r="A870" i="15"/>
  <c r="A871" i="15"/>
  <c r="A872" i="15"/>
  <c r="A873" i="15"/>
  <c r="C873" i="15"/>
  <c r="A874" i="15"/>
  <c r="C874" i="15"/>
  <c r="T874" i="15"/>
  <c r="A875" i="15"/>
  <c r="C875" i="15"/>
  <c r="A876" i="15"/>
  <c r="A877" i="15"/>
  <c r="C877" i="15"/>
  <c r="A878" i="15"/>
  <c r="A879" i="15"/>
  <c r="A880" i="15"/>
  <c r="A881" i="15"/>
  <c r="A882" i="15"/>
  <c r="A883" i="15"/>
  <c r="A884" i="15"/>
  <c r="A885" i="15"/>
  <c r="C885" i="15"/>
  <c r="A886" i="15"/>
  <c r="C886" i="15"/>
  <c r="A887" i="15"/>
  <c r="A888" i="15"/>
  <c r="C888" i="15"/>
  <c r="A889" i="15"/>
  <c r="A890" i="15"/>
  <c r="A891" i="15"/>
  <c r="C891" i="15"/>
  <c r="A892" i="15"/>
  <c r="A893" i="15"/>
  <c r="C893" i="15"/>
  <c r="A894" i="15"/>
  <c r="A895" i="15"/>
  <c r="A896" i="15"/>
  <c r="A897" i="15"/>
  <c r="A898" i="15"/>
  <c r="A899" i="15"/>
  <c r="C899" i="15"/>
  <c r="A900" i="15"/>
  <c r="A901" i="15"/>
  <c r="C901" i="15"/>
  <c r="A902" i="15"/>
  <c r="A903" i="15"/>
  <c r="C903" i="15"/>
  <c r="A904" i="15"/>
  <c r="A905" i="15"/>
  <c r="C905" i="15"/>
  <c r="A906" i="15"/>
  <c r="A907" i="15"/>
  <c r="C907" i="15"/>
  <c r="A908" i="15"/>
  <c r="A909" i="15"/>
  <c r="C909" i="15"/>
  <c r="A910" i="15"/>
  <c r="A911" i="15"/>
  <c r="A912" i="15"/>
  <c r="A913" i="15"/>
  <c r="A914" i="15"/>
  <c r="C914" i="15"/>
  <c r="A915" i="15"/>
  <c r="A916" i="15"/>
  <c r="A917" i="15"/>
  <c r="A918" i="15"/>
  <c r="A919" i="15"/>
  <c r="C919" i="15"/>
  <c r="A920" i="15"/>
  <c r="A921" i="15"/>
  <c r="A922" i="15"/>
  <c r="A923" i="15"/>
  <c r="A924" i="15"/>
  <c r="C924" i="15"/>
  <c r="A925" i="15"/>
  <c r="A926" i="15"/>
  <c r="A927" i="15"/>
  <c r="A928" i="15"/>
  <c r="A929" i="15"/>
  <c r="C929" i="15"/>
  <c r="A930" i="15"/>
  <c r="A931" i="15"/>
  <c r="A932" i="15"/>
  <c r="A933" i="15"/>
  <c r="C933" i="15"/>
  <c r="A934" i="15"/>
  <c r="A935" i="15"/>
  <c r="A936" i="15"/>
  <c r="A937" i="15"/>
  <c r="A938" i="15"/>
  <c r="C938" i="15"/>
  <c r="A939" i="15"/>
  <c r="A940" i="15"/>
  <c r="A941" i="15"/>
  <c r="A942" i="15"/>
  <c r="A943" i="15"/>
  <c r="C943" i="15"/>
  <c r="A944" i="15"/>
  <c r="A945" i="15"/>
  <c r="A946" i="15"/>
  <c r="A947" i="15"/>
  <c r="A948" i="15"/>
  <c r="C948" i="15"/>
  <c r="A949" i="15"/>
  <c r="A950" i="15"/>
  <c r="A951" i="15"/>
  <c r="A952" i="15"/>
  <c r="A953" i="15"/>
  <c r="C953" i="15"/>
  <c r="A954" i="15"/>
  <c r="A955" i="15"/>
  <c r="A956" i="15"/>
  <c r="A957" i="15"/>
  <c r="A958" i="15"/>
  <c r="C958" i="15"/>
  <c r="A959" i="15"/>
  <c r="A960" i="15"/>
  <c r="A961" i="15"/>
  <c r="A962" i="15"/>
  <c r="A963" i="15"/>
  <c r="C963" i="15"/>
  <c r="A964" i="15"/>
  <c r="A965" i="15"/>
  <c r="A966" i="15"/>
  <c r="A967" i="15"/>
  <c r="A968" i="15"/>
  <c r="C968" i="15"/>
  <c r="A969" i="15"/>
  <c r="A970" i="15"/>
  <c r="A971" i="15"/>
  <c r="A972" i="15"/>
  <c r="A973" i="15"/>
  <c r="C973" i="15"/>
  <c r="A974" i="15"/>
  <c r="A975" i="15"/>
  <c r="A976" i="15"/>
  <c r="A977" i="15"/>
  <c r="A978" i="15"/>
  <c r="A979" i="15"/>
  <c r="A980" i="15"/>
  <c r="C980" i="15"/>
  <c r="T980" i="15"/>
  <c r="B980" i="15" s="1"/>
  <c r="A981" i="15"/>
  <c r="A982" i="15"/>
  <c r="A983" i="15"/>
  <c r="C983" i="15"/>
  <c r="A984" i="15"/>
  <c r="A985" i="15"/>
  <c r="A986" i="15"/>
  <c r="A987" i="15"/>
  <c r="A988" i="15"/>
  <c r="C988" i="15"/>
  <c r="A989" i="15"/>
  <c r="A990" i="15"/>
  <c r="C990" i="15"/>
  <c r="T990" i="15"/>
  <c r="B990" i="15" s="1"/>
  <c r="A991" i="15"/>
  <c r="A992" i="15"/>
  <c r="C992" i="15"/>
  <c r="T992" i="15"/>
  <c r="B992" i="15" s="1"/>
  <c r="A993" i="15"/>
  <c r="C993" i="15"/>
  <c r="A994" i="15"/>
  <c r="C994" i="15"/>
  <c r="A995" i="15"/>
  <c r="C995" i="15"/>
  <c r="A996" i="15"/>
  <c r="A997" i="15"/>
  <c r="A998" i="15"/>
  <c r="A999" i="15"/>
  <c r="C999" i="15"/>
  <c r="A1000" i="15"/>
  <c r="C1000" i="15"/>
  <c r="A1001" i="15"/>
  <c r="C1001" i="15"/>
  <c r="A1002" i="15"/>
  <c r="C1002" i="15"/>
  <c r="A1003" i="15"/>
  <c r="C1003" i="15"/>
  <c r="T1003" i="15"/>
  <c r="A1004" i="15"/>
  <c r="T1004" i="15"/>
  <c r="A1005" i="15"/>
  <c r="C1005" i="15"/>
  <c r="T1005" i="15"/>
  <c r="B1005" i="15" s="1"/>
  <c r="A1006" i="15"/>
  <c r="C1006" i="15"/>
  <c r="A1007" i="15"/>
  <c r="C1007" i="15"/>
  <c r="A1008" i="15"/>
  <c r="C1008" i="15"/>
  <c r="A1009" i="15"/>
  <c r="C1009" i="15"/>
  <c r="A1010" i="15"/>
  <c r="C1010" i="15"/>
  <c r="A1011" i="15"/>
  <c r="C1011" i="15"/>
  <c r="A1012" i="15"/>
  <c r="T1012" i="15"/>
  <c r="A1013" i="15"/>
  <c r="T1013" i="15"/>
  <c r="B1013" i="15" s="1"/>
  <c r="A1014" i="15"/>
  <c r="C1014" i="15"/>
  <c r="A1015" i="15"/>
  <c r="C1015" i="15"/>
  <c r="T1015" i="15"/>
  <c r="B1015" i="15" s="1"/>
  <c r="A1016" i="15"/>
  <c r="C1016" i="15"/>
  <c r="T1016" i="15"/>
  <c r="B1016" i="15" s="1"/>
  <c r="A1017" i="15"/>
  <c r="C1017" i="15"/>
  <c r="A1018" i="15"/>
  <c r="C1018" i="15"/>
  <c r="A1019" i="15"/>
  <c r="C1019" i="15"/>
  <c r="A1020" i="15"/>
  <c r="C1020" i="15"/>
  <c r="A1021" i="15"/>
  <c r="C1021" i="15"/>
  <c r="A1022" i="15"/>
  <c r="C1022" i="15"/>
  <c r="T1022" i="15"/>
  <c r="A1023" i="15"/>
  <c r="C1023" i="15"/>
  <c r="A1024" i="15"/>
  <c r="C1024" i="15"/>
  <c r="A1025" i="15"/>
  <c r="A1026" i="15"/>
  <c r="C1026" i="15"/>
  <c r="A1027" i="15"/>
  <c r="A1028" i="15"/>
  <c r="A1029" i="15"/>
  <c r="C1029" i="15"/>
  <c r="A1030" i="15"/>
  <c r="A1031" i="15"/>
  <c r="A1032" i="15"/>
  <c r="C1032" i="15"/>
  <c r="A1033" i="15"/>
  <c r="C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C1046" i="15"/>
  <c r="A1047" i="15"/>
  <c r="C1047" i="15"/>
  <c r="T1047" i="15"/>
  <c r="A1048" i="15"/>
  <c r="C1048" i="15"/>
  <c r="T1048" i="15"/>
  <c r="A1049" i="15"/>
  <c r="C1049" i="15"/>
  <c r="A1050" i="15"/>
  <c r="A1051" i="15"/>
  <c r="A1052" i="15"/>
  <c r="C1052" i="15"/>
  <c r="T1052" i="15"/>
  <c r="A1053" i="15"/>
  <c r="C1053" i="15"/>
  <c r="T1053" i="15"/>
  <c r="A1054" i="15"/>
  <c r="C1054" i="15"/>
  <c r="A1055" i="15"/>
  <c r="C1055" i="15"/>
  <c r="A1056" i="15"/>
  <c r="C1056" i="15"/>
  <c r="A1057" i="15"/>
  <c r="C1057" i="15"/>
  <c r="A1058" i="15"/>
  <c r="C1058" i="15"/>
  <c r="A1059" i="15"/>
  <c r="C1059" i="15"/>
  <c r="A1060" i="15"/>
  <c r="C1060" i="15"/>
  <c r="A1061" i="15"/>
  <c r="C1061" i="15"/>
  <c r="A1062" i="15"/>
  <c r="T1062" i="15"/>
  <c r="B1062" i="15" s="1"/>
  <c r="A1063" i="15"/>
  <c r="C1063" i="15"/>
  <c r="A1064" i="15"/>
  <c r="C1064" i="15"/>
  <c r="A1065" i="15"/>
  <c r="C1065" i="15"/>
  <c r="T1065" i="15"/>
  <c r="B1065" i="15" s="1"/>
  <c r="A1066" i="15"/>
  <c r="C1066" i="15"/>
  <c r="A1067" i="15"/>
  <c r="C1067" i="15"/>
  <c r="A1068" i="15"/>
  <c r="C1068" i="15"/>
  <c r="A1069" i="15"/>
  <c r="A1070" i="15"/>
  <c r="A1071" i="15"/>
  <c r="C1071" i="15"/>
  <c r="T1071" i="15"/>
  <c r="B1071" i="15" s="1"/>
  <c r="A1072" i="15"/>
  <c r="C1072" i="15"/>
  <c r="A1073" i="15"/>
  <c r="C1073" i="15"/>
  <c r="A1074" i="15"/>
  <c r="C1074" i="15"/>
  <c r="T1074" i="15"/>
  <c r="B1074" i="15" s="1"/>
  <c r="A1075" i="15"/>
  <c r="A1076" i="15"/>
  <c r="A1077" i="15"/>
  <c r="C1077" i="15"/>
  <c r="A1078" i="15"/>
  <c r="C1078" i="15"/>
  <c r="A1079" i="15"/>
  <c r="C1079" i="15"/>
  <c r="A1080" i="15"/>
  <c r="C1080" i="15"/>
  <c r="T1080" i="15"/>
  <c r="B1080" i="15" s="1"/>
  <c r="A1081" i="15"/>
  <c r="A1082" i="15"/>
  <c r="C1082" i="15"/>
  <c r="T1082" i="15"/>
  <c r="A1083" i="15"/>
  <c r="C1083" i="15"/>
  <c r="A1084" i="15"/>
  <c r="C1084" i="15"/>
  <c r="T1084" i="15"/>
  <c r="B1084" i="15" s="1"/>
  <c r="A1085" i="15"/>
  <c r="C1085" i="15"/>
  <c r="A1086" i="15"/>
  <c r="C1086" i="15"/>
  <c r="A1087" i="15"/>
  <c r="C1087" i="15"/>
  <c r="A1088" i="15"/>
  <c r="C1088" i="15"/>
  <c r="A1089" i="15"/>
  <c r="C1089" i="15"/>
  <c r="A1090" i="15"/>
  <c r="C1090" i="15"/>
  <c r="A1091" i="15"/>
  <c r="C1091" i="15"/>
  <c r="A1092" i="15"/>
  <c r="C1092" i="15"/>
  <c r="A1093" i="15"/>
  <c r="C1093" i="15"/>
  <c r="A1094" i="15"/>
  <c r="C1094" i="15"/>
  <c r="A1095" i="15"/>
  <c r="C1095" i="15"/>
  <c r="A1096" i="15"/>
  <c r="C1096" i="15"/>
  <c r="A1097" i="15"/>
  <c r="A1098" i="15"/>
  <c r="A1099" i="15"/>
  <c r="A1100" i="15"/>
  <c r="A1101" i="15"/>
  <c r="C1101" i="15"/>
  <c r="T1101" i="15"/>
  <c r="B1101" i="15" s="1"/>
  <c r="A1102" i="15"/>
  <c r="C1102" i="15"/>
  <c r="A1103" i="15"/>
  <c r="C1103" i="15"/>
  <c r="A1104" i="15"/>
  <c r="A1105" i="15"/>
  <c r="A1106" i="15"/>
  <c r="C1106" i="15"/>
  <c r="A1107" i="15"/>
  <c r="C1107" i="15"/>
  <c r="A1108" i="15"/>
  <c r="A1109" i="15"/>
  <c r="A1110" i="15"/>
  <c r="C1110" i="15"/>
  <c r="A1111" i="15"/>
  <c r="A1112" i="15"/>
  <c r="A1113" i="15"/>
  <c r="C1113" i="15"/>
  <c r="A1114" i="15"/>
  <c r="C1114" i="15"/>
  <c r="A1115" i="15"/>
  <c r="C1115" i="15"/>
  <c r="A1116" i="15"/>
  <c r="C1116" i="15"/>
  <c r="A1117" i="15"/>
  <c r="C1117" i="15"/>
  <c r="A1118" i="15"/>
  <c r="C1118" i="15"/>
  <c r="A1119" i="15"/>
  <c r="C1119" i="15"/>
  <c r="T1119" i="15"/>
  <c r="B1119" i="15" s="1"/>
  <c r="A1120" i="15"/>
  <c r="C1120" i="15"/>
  <c r="A1121" i="15"/>
  <c r="C1121" i="15"/>
  <c r="A1122" i="15"/>
  <c r="C1122" i="15"/>
  <c r="A1123" i="15"/>
  <c r="C1123" i="15"/>
  <c r="A1124" i="15"/>
  <c r="C1124" i="15"/>
  <c r="A1125" i="15"/>
  <c r="C1125" i="15"/>
  <c r="A1126" i="15"/>
  <c r="C1126" i="15"/>
  <c r="A1127" i="15"/>
  <c r="A1128" i="15"/>
  <c r="A1129" i="15"/>
  <c r="C1129" i="15"/>
  <c r="A1130" i="15"/>
  <c r="C1130" i="15"/>
  <c r="A1131" i="15"/>
  <c r="C1131" i="15"/>
  <c r="A1132" i="15"/>
  <c r="A1133" i="15"/>
  <c r="C1133" i="15"/>
  <c r="A1134" i="15"/>
  <c r="C1134" i="15"/>
  <c r="A1135" i="15"/>
  <c r="C1135" i="15"/>
  <c r="A1136" i="15"/>
  <c r="A1137" i="15"/>
  <c r="A1138" i="15"/>
  <c r="C1138" i="15"/>
  <c r="A1139" i="15"/>
  <c r="A1140" i="15"/>
  <c r="A1141" i="15"/>
  <c r="A1142" i="15"/>
  <c r="C1142" i="15"/>
  <c r="A1143" i="15"/>
  <c r="C1143" i="15"/>
  <c r="A1144" i="15"/>
  <c r="A1145" i="15"/>
  <c r="A1146" i="15"/>
  <c r="C1146" i="15"/>
  <c r="A1147" i="15"/>
  <c r="C1147" i="15"/>
  <c r="A1148" i="15"/>
  <c r="A1149" i="15"/>
  <c r="A1150" i="15"/>
  <c r="C1150" i="15"/>
  <c r="A1151" i="15"/>
  <c r="A1152" i="15"/>
  <c r="A1153" i="15"/>
  <c r="A1154" i="15"/>
  <c r="C1154" i="15"/>
  <c r="A1155" i="15"/>
  <c r="C1155" i="15"/>
  <c r="A1156" i="15"/>
  <c r="C1156" i="15"/>
  <c r="T1156" i="15"/>
  <c r="B1156" i="15" s="1"/>
  <c r="A1157" i="15"/>
  <c r="C1157" i="15"/>
  <c r="A1158" i="15"/>
  <c r="C1158" i="15"/>
  <c r="A1159" i="15"/>
  <c r="C1159" i="15"/>
  <c r="T1159" i="15"/>
  <c r="B1159" i="15" s="1"/>
  <c r="A1160" i="15"/>
  <c r="C1160" i="15"/>
  <c r="A1161" i="15"/>
  <c r="C1161" i="15"/>
  <c r="A1162" i="15"/>
  <c r="C1162" i="15"/>
  <c r="A1163" i="15"/>
  <c r="C1163" i="15"/>
  <c r="A1164" i="15"/>
  <c r="C1164" i="15"/>
  <c r="T1164" i="15"/>
  <c r="B1164" i="15" s="1"/>
  <c r="A1165" i="15"/>
  <c r="C1165" i="15"/>
  <c r="T1165" i="15"/>
  <c r="B1165" i="15" s="1"/>
  <c r="A1166" i="15"/>
  <c r="C1166" i="15"/>
  <c r="A1167" i="15"/>
  <c r="C1167" i="15"/>
  <c r="A1168" i="15"/>
  <c r="A1169" i="15"/>
  <c r="A1170" i="15"/>
  <c r="C1170" i="15"/>
  <c r="A1171" i="15"/>
  <c r="C1171" i="15"/>
  <c r="T1171" i="15"/>
  <c r="B1171" i="15" s="1"/>
  <c r="A1172" i="15"/>
  <c r="C1172" i="15"/>
  <c r="A1173" i="15"/>
  <c r="C1173" i="15"/>
  <c r="A1174" i="15"/>
  <c r="A1175" i="15"/>
  <c r="A1176" i="15"/>
  <c r="C1176" i="15"/>
  <c r="A1177" i="15"/>
  <c r="C1177" i="15"/>
  <c r="A1178" i="15"/>
  <c r="C1178" i="15"/>
  <c r="A1179" i="15"/>
  <c r="A1180" i="15"/>
  <c r="A1181" i="15"/>
  <c r="C1181" i="15"/>
  <c r="A1182" i="15"/>
  <c r="A1183" i="15"/>
  <c r="A1184" i="15"/>
  <c r="C1184" i="15"/>
  <c r="A1185" i="15"/>
  <c r="A1186" i="15"/>
  <c r="A1187" i="15"/>
  <c r="C1187" i="15"/>
  <c r="A1188" i="15"/>
  <c r="C1188" i="15"/>
  <c r="A1189" i="15"/>
  <c r="C1189" i="15"/>
  <c r="A1190" i="15"/>
  <c r="C1190" i="15"/>
  <c r="A1191" i="15"/>
  <c r="C1191" i="15"/>
  <c r="A1192" i="15"/>
  <c r="C1192" i="15"/>
  <c r="A1193" i="15"/>
  <c r="C1193" i="15"/>
  <c r="A1194" i="15"/>
  <c r="C1194" i="15"/>
  <c r="A1195" i="15"/>
  <c r="C1195" i="15"/>
  <c r="T1195" i="15"/>
  <c r="A1196" i="15"/>
  <c r="C1196" i="15"/>
  <c r="A1197" i="15"/>
  <c r="C1197" i="15"/>
  <c r="A1198" i="15"/>
  <c r="C1198" i="15"/>
  <c r="A1199" i="15"/>
  <c r="C1199" i="15"/>
  <c r="A1200" i="15"/>
  <c r="C1200" i="15"/>
  <c r="A1201" i="15"/>
  <c r="C1201" i="15"/>
  <c r="A1202" i="15"/>
  <c r="C1202" i="15"/>
  <c r="A1203" i="15"/>
  <c r="C1203" i="15"/>
  <c r="T1203" i="15"/>
  <c r="B1203" i="15" s="1"/>
  <c r="A1204" i="15"/>
  <c r="C1204" i="15"/>
  <c r="A1205" i="15"/>
  <c r="C1205" i="15"/>
  <c r="T1205" i="15"/>
  <c r="A1206" i="15"/>
  <c r="C1206" i="15"/>
  <c r="T1206" i="15"/>
  <c r="A1207" i="15"/>
  <c r="A1208" i="15"/>
  <c r="C1208" i="15"/>
  <c r="A1209" i="15"/>
  <c r="C1209" i="15"/>
  <c r="A1210" i="15"/>
  <c r="C1210" i="15"/>
  <c r="A1211" i="15"/>
  <c r="C1211" i="15"/>
  <c r="A1212" i="15"/>
  <c r="C1212" i="15"/>
  <c r="T1212" i="15"/>
  <c r="B1212" i="15" s="1"/>
  <c r="A1213" i="15"/>
  <c r="C1213" i="15"/>
  <c r="A1214" i="15"/>
  <c r="C1214" i="15"/>
  <c r="A1215" i="15"/>
  <c r="C1215" i="15"/>
  <c r="A1216" i="15"/>
  <c r="C1216" i="15"/>
  <c r="A1217" i="15"/>
  <c r="C1217" i="15"/>
  <c r="A1218" i="15"/>
  <c r="C1218" i="15"/>
  <c r="A1219" i="15"/>
  <c r="A1220" i="15"/>
  <c r="C1220" i="15"/>
  <c r="A1221" i="15"/>
  <c r="C1221" i="15"/>
  <c r="T1221" i="15"/>
  <c r="A1222" i="15"/>
  <c r="C1222" i="15"/>
  <c r="T1222" i="15"/>
  <c r="A1223" i="15"/>
  <c r="C1223" i="15"/>
  <c r="A1224" i="15"/>
  <c r="C1224" i="15"/>
  <c r="A1225" i="15"/>
  <c r="C1225" i="15"/>
  <c r="A1226" i="15"/>
  <c r="C1226" i="15"/>
  <c r="A1227" i="15"/>
  <c r="C1227" i="15"/>
  <c r="T1227" i="15"/>
  <c r="A1228" i="15"/>
  <c r="A1229" i="15"/>
  <c r="C1229" i="15"/>
  <c r="A1230" i="15"/>
  <c r="T1230" i="15"/>
  <c r="B1230" i="15" s="1"/>
  <c r="A1231" i="15"/>
  <c r="A1232" i="15"/>
  <c r="C1232" i="15"/>
  <c r="A1233" i="15"/>
  <c r="C1233" i="15"/>
  <c r="A1234" i="15"/>
  <c r="C1234" i="15"/>
  <c r="T1234" i="15"/>
  <c r="A1235" i="15"/>
  <c r="C1235" i="15"/>
  <c r="A1236" i="15"/>
  <c r="C1236" i="15"/>
  <c r="A1237" i="15"/>
  <c r="C1237" i="15"/>
  <c r="A1238" i="15"/>
  <c r="A1239" i="15"/>
  <c r="C1239" i="15"/>
  <c r="A1240" i="15"/>
  <c r="C1240" i="15"/>
  <c r="A1241" i="15"/>
  <c r="C1241" i="15"/>
  <c r="A1242" i="15"/>
  <c r="C1242" i="15"/>
  <c r="A1243" i="15"/>
  <c r="C1243" i="15"/>
  <c r="T1243" i="15"/>
  <c r="B1243" i="15" s="1"/>
  <c r="A1244" i="15"/>
  <c r="C1244" i="15"/>
  <c r="A1245" i="15"/>
  <c r="C1245" i="15"/>
  <c r="T1245" i="15"/>
  <c r="A1246" i="15"/>
  <c r="C1246" i="15"/>
  <c r="A1247" i="15"/>
  <c r="C1247" i="15"/>
  <c r="A1248" i="15"/>
  <c r="A1249" i="15"/>
  <c r="C1249" i="15"/>
  <c r="A1250" i="15"/>
  <c r="C1250" i="15"/>
  <c r="A1251" i="15"/>
  <c r="C1251" i="15"/>
  <c r="A1252" i="15"/>
  <c r="C1252" i="15"/>
  <c r="A1253" i="15"/>
  <c r="C1253" i="15"/>
  <c r="A1254" i="15"/>
  <c r="C1254" i="15"/>
  <c r="A1255" i="15"/>
  <c r="C1255" i="15"/>
  <c r="A1256" i="15"/>
  <c r="C1256" i="15"/>
  <c r="A1257" i="15"/>
  <c r="C1257" i="15"/>
  <c r="A1258" i="15"/>
  <c r="C1258" i="15"/>
  <c r="A1259" i="15"/>
  <c r="C1259" i="15"/>
  <c r="A1260" i="15"/>
  <c r="C1260" i="15"/>
  <c r="A1261" i="15"/>
  <c r="C1261" i="15"/>
  <c r="A1262" i="15"/>
  <c r="T1262" i="15"/>
  <c r="A1263" i="15"/>
  <c r="A1264" i="15"/>
  <c r="C1264" i="15"/>
  <c r="A1265" i="15"/>
  <c r="C1265" i="15"/>
  <c r="A1266" i="15"/>
  <c r="A1267" i="15"/>
  <c r="A1268" i="15"/>
  <c r="C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C1281" i="15"/>
  <c r="A1282" i="15"/>
  <c r="A1283" i="15"/>
  <c r="A1284" i="15"/>
  <c r="A1285" i="15"/>
  <c r="A1286" i="15"/>
  <c r="A1287" i="15"/>
  <c r="A1288" i="15"/>
  <c r="A1289" i="15"/>
  <c r="A1290" i="15"/>
  <c r="C1290" i="15"/>
  <c r="A1291" i="15"/>
  <c r="C1291" i="15"/>
  <c r="A1292" i="15"/>
  <c r="C1292" i="15"/>
  <c r="A1293" i="15"/>
  <c r="C1293" i="15"/>
  <c r="A1294" i="15"/>
  <c r="C1294" i="15"/>
  <c r="T1294" i="15"/>
  <c r="B1294" i="15" s="1"/>
  <c r="A1295" i="15"/>
  <c r="C1295" i="15"/>
  <c r="A1296" i="15"/>
  <c r="C1296" i="15"/>
  <c r="A1297" i="15"/>
  <c r="C1297" i="15"/>
  <c r="A1298" i="15"/>
  <c r="A1299" i="15"/>
  <c r="A1300" i="15"/>
  <c r="C1300" i="15"/>
  <c r="T1300" i="15"/>
  <c r="B1300" i="15" s="1"/>
  <c r="A1301" i="15"/>
  <c r="C1301" i="15"/>
  <c r="A1302" i="15"/>
  <c r="C1302" i="15"/>
  <c r="A1303" i="15"/>
  <c r="C1303" i="15"/>
  <c r="A1304" i="15"/>
  <c r="A1305" i="15"/>
  <c r="C1305" i="15"/>
  <c r="A1306" i="15"/>
  <c r="A1307" i="15"/>
  <c r="A1308" i="15"/>
  <c r="A1309" i="15"/>
  <c r="A1310" i="15"/>
  <c r="C1310" i="15"/>
  <c r="A1311" i="15"/>
  <c r="C1311" i="15"/>
  <c r="A1312" i="15"/>
  <c r="C1312" i="15"/>
  <c r="T1312" i="15"/>
  <c r="B1312" i="15" s="1"/>
  <c r="A1313" i="15"/>
  <c r="C1313" i="15"/>
  <c r="T1313" i="15"/>
  <c r="B1313" i="15" s="1"/>
  <c r="A1314" i="15"/>
  <c r="A1315" i="15"/>
  <c r="A1316" i="15"/>
  <c r="A1317" i="15"/>
  <c r="C1317" i="15"/>
  <c r="A1318" i="15"/>
  <c r="A1319" i="15"/>
  <c r="A1320" i="15"/>
  <c r="A1321" i="15"/>
  <c r="A1322" i="15"/>
  <c r="C1322" i="15"/>
  <c r="T1322" i="15"/>
  <c r="A1323" i="15"/>
  <c r="C1323" i="15"/>
  <c r="A1324" i="15"/>
  <c r="A1325" i="15"/>
  <c r="A1326" i="15"/>
  <c r="C1326" i="15"/>
  <c r="A1327" i="15"/>
  <c r="C1327" i="15"/>
  <c r="A1328" i="15"/>
  <c r="C1328" i="15"/>
  <c r="A1329" i="15"/>
  <c r="C1329" i="15"/>
  <c r="A1330" i="15"/>
  <c r="C1330" i="15"/>
  <c r="A1331" i="15"/>
  <c r="C1331" i="15"/>
  <c r="T1331" i="15"/>
  <c r="B1331" i="15" s="1"/>
  <c r="A1332" i="15"/>
  <c r="A1333" i="15"/>
  <c r="A1334" i="15"/>
  <c r="C1334" i="15"/>
  <c r="A1335" i="15"/>
  <c r="C1335" i="15"/>
  <c r="A1336" i="15"/>
  <c r="A1337" i="15"/>
  <c r="C1337" i="15"/>
  <c r="A1338" i="15"/>
  <c r="C1338" i="15"/>
  <c r="A1339" i="15"/>
  <c r="C1339" i="15"/>
  <c r="T1339" i="15"/>
  <c r="A1340" i="15"/>
  <c r="A1341" i="15"/>
  <c r="C1341" i="15"/>
  <c r="A1342" i="15"/>
  <c r="A1343" i="15"/>
  <c r="A1344" i="15"/>
  <c r="C1344" i="15"/>
  <c r="A1345" i="15"/>
  <c r="C1345" i="15"/>
  <c r="T1345" i="15"/>
  <c r="A1346" i="15"/>
  <c r="A1347" i="15"/>
  <c r="C1347" i="15"/>
  <c r="T1347" i="15"/>
  <c r="A1348" i="15"/>
  <c r="C1348" i="15"/>
  <c r="A1349" i="15"/>
  <c r="A1350" i="15"/>
  <c r="A1351" i="15"/>
  <c r="A1352" i="15"/>
  <c r="A1353" i="15"/>
  <c r="A1354" i="15"/>
  <c r="C1354" i="15"/>
  <c r="A1355" i="15"/>
  <c r="A1356" i="15"/>
  <c r="A1357" i="15"/>
  <c r="A1358" i="15"/>
  <c r="A1359" i="15"/>
  <c r="C1359" i="15"/>
  <c r="A1360" i="15"/>
  <c r="A1361" i="15"/>
  <c r="A1362" i="15"/>
  <c r="A1363" i="15"/>
  <c r="A1364" i="15"/>
  <c r="C1364" i="15"/>
  <c r="A1365" i="15"/>
  <c r="A1366" i="15"/>
  <c r="A1367" i="15"/>
  <c r="A1368" i="15"/>
  <c r="A1369" i="15"/>
  <c r="C1369" i="15"/>
  <c r="A1370" i="15"/>
  <c r="A1371" i="15"/>
  <c r="A1372" i="15"/>
  <c r="A1373" i="15"/>
  <c r="A1374" i="15"/>
  <c r="C1374" i="15"/>
  <c r="A1375" i="15"/>
  <c r="A1376" i="15"/>
  <c r="A1377" i="15"/>
  <c r="A1378" i="15"/>
  <c r="A1379" i="15"/>
  <c r="C1379" i="15"/>
  <c r="A1380" i="15"/>
  <c r="C1380" i="15"/>
  <c r="A1381" i="15"/>
  <c r="A1382" i="15"/>
  <c r="A1383" i="15"/>
  <c r="A1384" i="15"/>
  <c r="A1385" i="15"/>
  <c r="A1386" i="15"/>
  <c r="C1386" i="15"/>
  <c r="A1387" i="15"/>
  <c r="A1388" i="15"/>
  <c r="C1388" i="15"/>
  <c r="A1389" i="15"/>
  <c r="A1390" i="15"/>
  <c r="C1390" i="15"/>
  <c r="A1391" i="15"/>
  <c r="A1392" i="15"/>
  <c r="C1392" i="15"/>
  <c r="A1393" i="15"/>
  <c r="C1393" i="15"/>
  <c r="A1394" i="15"/>
  <c r="A1395" i="15"/>
  <c r="A1396" i="15"/>
  <c r="C1396" i="15"/>
  <c r="A1397" i="15"/>
  <c r="A1398" i="15"/>
  <c r="A1399" i="15"/>
  <c r="A1400" i="15"/>
  <c r="C1400" i="15"/>
  <c r="A1401" i="15"/>
  <c r="A1402" i="15"/>
  <c r="C1402" i="15"/>
  <c r="A1403" i="15"/>
  <c r="A1404" i="15"/>
  <c r="A1405" i="15"/>
  <c r="C1405" i="15"/>
  <c r="A1406" i="15"/>
  <c r="A1407" i="15"/>
  <c r="C1407" i="15"/>
  <c r="A1408" i="15"/>
  <c r="A1409" i="15"/>
  <c r="C1409" i="15"/>
  <c r="A1410" i="15"/>
  <c r="C1410" i="15"/>
  <c r="A1411" i="15"/>
  <c r="A1412" i="15"/>
  <c r="A1413" i="15"/>
  <c r="A1414" i="15"/>
  <c r="C1414" i="15"/>
  <c r="A1415" i="15"/>
  <c r="A1416" i="15"/>
  <c r="A1417" i="15"/>
  <c r="A1418" i="15"/>
  <c r="C1418" i="15"/>
  <c r="A1419" i="15"/>
  <c r="A1420" i="15"/>
  <c r="C1420" i="15"/>
  <c r="A1421" i="15"/>
  <c r="A1422" i="15"/>
  <c r="A1423" i="15"/>
  <c r="C1423" i="15"/>
  <c r="A1424" i="15"/>
  <c r="C1424" i="15"/>
  <c r="A1425" i="15"/>
  <c r="C1425" i="15"/>
  <c r="A1426" i="15"/>
  <c r="A1427" i="15"/>
  <c r="C1427" i="15"/>
  <c r="A1428" i="15"/>
  <c r="A1429" i="15"/>
  <c r="A1430" i="15"/>
  <c r="A1431" i="15"/>
  <c r="A1432" i="15"/>
  <c r="A1433" i="15"/>
  <c r="C1433" i="15"/>
  <c r="A1434" i="15"/>
  <c r="A1435" i="15"/>
  <c r="C1435" i="15"/>
  <c r="A1436" i="15"/>
  <c r="A1437" i="15"/>
  <c r="C1437" i="15"/>
  <c r="A1438" i="15"/>
  <c r="C1438" i="15"/>
  <c r="A1439" i="15"/>
  <c r="C1439" i="15"/>
  <c r="A1440" i="15"/>
  <c r="A1441" i="15"/>
  <c r="C1441" i="15"/>
  <c r="T1441" i="15"/>
  <c r="B1441" i="15" s="1"/>
  <c r="A1442" i="15"/>
  <c r="C1442" i="15"/>
  <c r="A1443" i="15"/>
  <c r="A1444" i="15"/>
  <c r="C1444" i="15"/>
  <c r="T1444" i="15"/>
  <c r="A1445" i="15"/>
  <c r="C1445" i="15"/>
  <c r="T1445" i="15"/>
  <c r="A1446" i="15"/>
  <c r="A1447" i="15"/>
  <c r="A1448" i="15"/>
  <c r="A1449" i="15"/>
  <c r="A1450" i="15"/>
  <c r="A1451" i="15"/>
  <c r="A1452" i="15"/>
  <c r="A1453" i="15"/>
  <c r="C1453" i="15"/>
  <c r="A1454" i="15"/>
  <c r="A1455" i="15"/>
  <c r="C1455" i="15"/>
  <c r="A1456" i="15"/>
  <c r="A1457" i="15"/>
  <c r="C1457" i="15"/>
  <c r="A1458" i="15"/>
  <c r="A1459" i="15"/>
  <c r="C1459" i="15"/>
  <c r="A1460" i="15"/>
  <c r="A1461" i="15"/>
  <c r="A1462" i="15"/>
  <c r="A1463" i="15"/>
  <c r="C1463" i="15"/>
  <c r="A1464" i="15"/>
  <c r="A1465" i="15"/>
  <c r="A1466" i="15"/>
  <c r="A1467" i="15"/>
  <c r="C1467" i="15"/>
  <c r="A1468" i="15"/>
  <c r="A1469" i="15"/>
  <c r="A1470" i="15"/>
  <c r="A1471" i="15"/>
  <c r="C1471" i="15"/>
  <c r="A1472" i="15"/>
  <c r="A1473" i="15"/>
  <c r="A1474" i="15"/>
  <c r="A1475" i="15"/>
  <c r="C1475" i="15"/>
  <c r="A1476" i="15"/>
  <c r="A1477" i="15"/>
  <c r="A1478" i="15"/>
  <c r="A1479" i="15"/>
  <c r="C1479" i="15"/>
  <c r="A1480" i="15"/>
  <c r="A1481" i="15"/>
  <c r="A1482" i="15"/>
  <c r="A1483" i="15"/>
  <c r="C1483" i="15"/>
  <c r="A1484" i="15"/>
  <c r="C1484" i="15"/>
  <c r="A1485" i="15"/>
  <c r="C1485" i="15"/>
  <c r="A1486" i="15"/>
  <c r="A1487" i="15"/>
  <c r="C1487" i="15"/>
  <c r="A1488" i="15"/>
  <c r="A1489" i="15"/>
  <c r="A1490" i="15"/>
  <c r="A1491" i="15"/>
  <c r="C1491" i="15"/>
  <c r="A1492" i="15"/>
  <c r="A1493" i="15"/>
  <c r="C1493" i="15"/>
  <c r="A1494" i="15"/>
  <c r="A1495" i="15"/>
  <c r="C1495" i="15"/>
  <c r="A1496" i="15"/>
  <c r="A1497" i="15"/>
  <c r="A1498" i="15"/>
  <c r="C1498" i="15"/>
  <c r="A1499" i="15"/>
  <c r="A1500" i="15"/>
  <c r="A1501" i="15"/>
  <c r="C1501" i="15"/>
  <c r="A1502" i="15"/>
  <c r="A1503" i="15"/>
  <c r="C1503" i="15"/>
  <c r="A1504" i="15"/>
  <c r="A1505" i="15"/>
  <c r="C1505" i="15"/>
  <c r="A1506" i="15"/>
  <c r="C1506" i="15"/>
  <c r="A1507" i="15"/>
  <c r="A1508" i="15"/>
  <c r="A1509" i="15"/>
  <c r="A1510" i="15"/>
  <c r="C1510" i="15"/>
  <c r="A1511" i="15"/>
  <c r="A1512" i="15"/>
  <c r="A1513" i="15"/>
  <c r="C1513" i="15"/>
  <c r="A1514" i="15"/>
  <c r="C1514" i="15"/>
  <c r="F365" i="10"/>
  <c r="F364" i="10"/>
  <c r="F344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279" i="10"/>
  <c r="F258" i="10"/>
  <c r="F182" i="10"/>
  <c r="F173" i="10"/>
  <c r="F172" i="10"/>
  <c r="F171" i="10"/>
  <c r="F170" i="10"/>
  <c r="F169" i="10"/>
  <c r="F131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31" i="10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2" i="13"/>
  <c r="B94" i="15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4" i="12"/>
  <c r="A40" i="13"/>
  <c r="A54" i="13"/>
  <c r="A115" i="13"/>
  <c r="A3" i="13"/>
  <c r="A8" i="13"/>
  <c r="A14" i="13"/>
  <c r="A18" i="13"/>
  <c r="A25" i="13"/>
  <c r="A26" i="13"/>
  <c r="A33" i="13"/>
  <c r="A34" i="13"/>
  <c r="A37" i="13"/>
  <c r="A42" i="13"/>
  <c r="A43" i="13"/>
  <c r="A44" i="13"/>
  <c r="A47" i="13"/>
  <c r="A49" i="13"/>
  <c r="A52" i="13"/>
  <c r="A56" i="13"/>
  <c r="A59" i="13"/>
  <c r="A66" i="13"/>
  <c r="A68" i="13"/>
  <c r="A69" i="13"/>
  <c r="A76" i="13"/>
  <c r="A78" i="13"/>
  <c r="A79" i="13"/>
  <c r="A81" i="13"/>
  <c r="A86" i="13"/>
  <c r="A88" i="13"/>
  <c r="A91" i="13"/>
  <c r="A93" i="13"/>
  <c r="A97" i="13"/>
  <c r="A101" i="13"/>
  <c r="A106" i="13"/>
  <c r="A111" i="13"/>
  <c r="A113" i="13"/>
  <c r="A118" i="13"/>
  <c r="A121" i="13"/>
  <c r="A125" i="13"/>
  <c r="A15" i="13"/>
  <c r="A57" i="13"/>
  <c r="A108" i="13"/>
  <c r="A41" i="13"/>
  <c r="A2" i="13"/>
  <c r="A22" i="13"/>
  <c r="A38" i="13"/>
  <c r="A65" i="13"/>
  <c r="A92" i="13"/>
  <c r="A123" i="13"/>
  <c r="A6" i="13"/>
  <c r="A72" i="13"/>
  <c r="A104" i="13"/>
  <c r="A105" i="13"/>
  <c r="A12" i="13"/>
  <c r="A17" i="13"/>
  <c r="A32" i="13"/>
  <c r="A53" i="13"/>
  <c r="A103" i="13"/>
  <c r="A13" i="13"/>
  <c r="A5" i="13"/>
  <c r="A9" i="13"/>
  <c r="A10" i="13"/>
  <c r="A20" i="13"/>
  <c r="A31" i="13"/>
  <c r="A36" i="13"/>
  <c r="A58" i="13"/>
  <c r="A60" i="13"/>
  <c r="A70" i="13"/>
  <c r="A73" i="13"/>
  <c r="A83" i="13"/>
  <c r="A99" i="13"/>
  <c r="A102" i="13"/>
  <c r="A126" i="13"/>
  <c r="A61" i="13"/>
  <c r="A84" i="13"/>
  <c r="A23" i="13"/>
  <c r="A30" i="13"/>
  <c r="A95" i="13"/>
  <c r="A122" i="13"/>
  <c r="A4" i="13"/>
  <c r="A7" i="13"/>
  <c r="A11" i="13"/>
  <c r="A16" i="13"/>
  <c r="A19" i="13"/>
  <c r="A21" i="13"/>
  <c r="A24" i="13"/>
  <c r="A27" i="13"/>
  <c r="A28" i="13"/>
  <c r="A29" i="13"/>
  <c r="A35" i="13"/>
  <c r="A39" i="13"/>
  <c r="A45" i="13"/>
  <c r="A46" i="13"/>
  <c r="A48" i="13"/>
  <c r="A50" i="13"/>
  <c r="A55" i="13"/>
  <c r="A62" i="13"/>
  <c r="A63" i="13"/>
  <c r="A64" i="13"/>
  <c r="A67" i="13"/>
  <c r="A71" i="13"/>
  <c r="A74" i="13"/>
  <c r="A75" i="13"/>
  <c r="A80" i="13"/>
  <c r="A82" i="13"/>
  <c r="A85" i="13"/>
  <c r="A87" i="13"/>
  <c r="A90" i="13"/>
  <c r="A94" i="13"/>
  <c r="A96" i="13"/>
  <c r="A98" i="13"/>
  <c r="A100" i="13"/>
  <c r="A107" i="13"/>
  <c r="A109" i="13"/>
  <c r="A110" i="13"/>
  <c r="A112" i="13"/>
  <c r="A114" i="13"/>
  <c r="A116" i="13"/>
  <c r="A117" i="13"/>
  <c r="A119" i="13"/>
  <c r="A120" i="13"/>
  <c r="A124" i="13"/>
  <c r="A51" i="13"/>
  <c r="A89" i="13"/>
  <c r="A77" i="13"/>
  <c r="L3" i="2"/>
  <c r="L4" i="2"/>
  <c r="L5" i="2"/>
  <c r="L6" i="2"/>
  <c r="L7" i="2"/>
  <c r="L8" i="2"/>
  <c r="L9" i="2"/>
  <c r="L100" i="2"/>
  <c r="L11" i="2"/>
  <c r="L12" i="2"/>
  <c r="L13" i="2"/>
  <c r="L14" i="2"/>
  <c r="L10" i="2"/>
  <c r="L15" i="2"/>
  <c r="L16" i="2"/>
  <c r="L17" i="2"/>
  <c r="L19" i="2"/>
  <c r="L20" i="2"/>
  <c r="L21" i="2"/>
  <c r="L22" i="2"/>
  <c r="L23" i="2"/>
  <c r="L25" i="2"/>
  <c r="L26" i="2"/>
  <c r="L27" i="2"/>
  <c r="L28" i="2"/>
  <c r="L29" i="2"/>
  <c r="L30" i="2"/>
  <c r="L31" i="2"/>
  <c r="L32" i="2"/>
  <c r="L33" i="2"/>
  <c r="L34" i="2"/>
  <c r="L35" i="2"/>
  <c r="L18" i="2"/>
  <c r="L38" i="2"/>
  <c r="L39" i="2"/>
  <c r="L40" i="2"/>
  <c r="L42" i="2"/>
  <c r="L43" i="2"/>
  <c r="L44" i="2"/>
  <c r="L45" i="2"/>
  <c r="L46" i="2"/>
  <c r="L48" i="2"/>
  <c r="L50" i="2"/>
  <c r="L51" i="2"/>
  <c r="L53" i="2"/>
  <c r="L54" i="2"/>
  <c r="L57" i="2"/>
  <c r="L58" i="2"/>
  <c r="L60" i="2"/>
  <c r="L61" i="2"/>
  <c r="L62" i="2"/>
  <c r="L63" i="2"/>
  <c r="L64" i="2"/>
  <c r="L65" i="2"/>
  <c r="L66" i="2"/>
  <c r="L68" i="2"/>
  <c r="L69" i="2"/>
  <c r="L70" i="2"/>
  <c r="L71" i="2"/>
  <c r="L72" i="2"/>
  <c r="L73" i="2"/>
  <c r="L74" i="2"/>
  <c r="L76" i="2"/>
  <c r="L77" i="2"/>
  <c r="L79" i="2"/>
  <c r="L81" i="2"/>
  <c r="L82" i="2"/>
  <c r="L85" i="2"/>
  <c r="L86" i="2"/>
  <c r="L87" i="2"/>
  <c r="L88" i="2"/>
  <c r="L89" i="2"/>
  <c r="L90" i="2"/>
  <c r="L91" i="2"/>
  <c r="L93" i="2"/>
  <c r="L94" i="2"/>
  <c r="L96" i="2"/>
  <c r="L97" i="2"/>
  <c r="L98" i="2"/>
  <c r="L99" i="2"/>
  <c r="L101" i="2"/>
  <c r="L102" i="2"/>
  <c r="L127" i="2"/>
  <c r="L128" i="2"/>
  <c r="L129" i="2"/>
  <c r="L130" i="2"/>
  <c r="L139" i="2"/>
  <c r="L195" i="2"/>
  <c r="L210" i="2"/>
  <c r="L246" i="2"/>
  <c r="L247" i="2"/>
  <c r="L248" i="2"/>
  <c r="L249" i="2"/>
  <c r="L250" i="2"/>
  <c r="L251" i="2"/>
  <c r="L252" i="2"/>
  <c r="L253" i="2"/>
  <c r="L256" i="2"/>
  <c r="L258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259" i="2"/>
  <c r="L78" i="2"/>
  <c r="L84" i="2"/>
  <c r="L131" i="2"/>
  <c r="L255" i="2"/>
  <c r="L132" i="2"/>
  <c r="L133" i="2"/>
  <c r="L134" i="2"/>
  <c r="L135" i="2"/>
  <c r="L136" i="2"/>
  <c r="L137" i="2"/>
  <c r="L138" i="2"/>
  <c r="L257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41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47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60" i="2"/>
  <c r="L261" i="2"/>
  <c r="L262" i="2"/>
  <c r="L279" i="2"/>
  <c r="L280" i="2"/>
  <c r="L24" i="2"/>
  <c r="L36" i="2"/>
  <c r="L37" i="2"/>
  <c r="L49" i="2"/>
  <c r="L55" i="2"/>
  <c r="L59" i="2"/>
  <c r="L67" i="2"/>
  <c r="L75" i="2"/>
  <c r="L83" i="2"/>
  <c r="L92" i="2"/>
  <c r="L95" i="2"/>
  <c r="L245" i="2"/>
  <c r="L254" i="2"/>
  <c r="L80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52" i="2"/>
  <c r="L56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" i="2"/>
  <c r="K124" i="4"/>
  <c r="K55" i="7"/>
  <c r="K369" i="6"/>
  <c r="K545" i="1"/>
  <c r="I3" i="13"/>
  <c r="G42" i="12" s="1"/>
  <c r="I8" i="13"/>
  <c r="G38" i="12" s="1"/>
  <c r="I14" i="13"/>
  <c r="G49" i="12" s="1"/>
  <c r="I18" i="13"/>
  <c r="G45" i="12" s="1"/>
  <c r="I25" i="13"/>
  <c r="G18" i="12" s="1"/>
  <c r="I26" i="13"/>
  <c r="I33" i="13"/>
  <c r="G26" i="12" s="1"/>
  <c r="I34" i="13"/>
  <c r="G20" i="12" s="1"/>
  <c r="I37" i="13"/>
  <c r="G33" i="12" s="1"/>
  <c r="I42" i="13"/>
  <c r="G107" i="12" s="1"/>
  <c r="I43" i="13"/>
  <c r="G41" i="12" s="1"/>
  <c r="I44" i="13"/>
  <c r="G37" i="12" s="1"/>
  <c r="I47" i="13"/>
  <c r="I49" i="13"/>
  <c r="I52" i="13"/>
  <c r="G43" i="12" s="1"/>
  <c r="I56" i="13"/>
  <c r="I59" i="13"/>
  <c r="G35" i="12" s="1"/>
  <c r="I66" i="13"/>
  <c r="G22" i="12" s="1"/>
  <c r="I68" i="13"/>
  <c r="G34" i="12" s="1"/>
  <c r="I69" i="13"/>
  <c r="G28" i="12" s="1"/>
  <c r="I76" i="13"/>
  <c r="G36" i="12" s="1"/>
  <c r="I78" i="13"/>
  <c r="G16" i="12" s="1"/>
  <c r="I79" i="13"/>
  <c r="G32" i="12" s="1"/>
  <c r="I81" i="13"/>
  <c r="G44" i="12" s="1"/>
  <c r="I86" i="13"/>
  <c r="G31" i="12" s="1"/>
  <c r="I88" i="13"/>
  <c r="I91" i="13"/>
  <c r="G30" i="12" s="1"/>
  <c r="I93" i="13"/>
  <c r="I97" i="13"/>
  <c r="I101" i="13"/>
  <c r="G48" i="12" s="1"/>
  <c r="I106" i="13"/>
  <c r="G51" i="12" s="1"/>
  <c r="I111" i="13"/>
  <c r="G46" i="12" s="1"/>
  <c r="I113" i="13"/>
  <c r="I118" i="13"/>
  <c r="G89" i="12" s="1"/>
  <c r="I121" i="13"/>
  <c r="G24" i="12" s="1"/>
  <c r="I15" i="13"/>
  <c r="G58" i="12" s="1"/>
  <c r="I57" i="13"/>
  <c r="I108" i="13"/>
  <c r="G116" i="12" s="1"/>
  <c r="I22" i="13"/>
  <c r="I38" i="13"/>
  <c r="I65" i="13"/>
  <c r="G6" i="12" s="1"/>
  <c r="I92" i="13"/>
  <c r="G61" i="12" s="1"/>
  <c r="I123" i="13"/>
  <c r="G5" i="12" s="1"/>
  <c r="I6" i="13"/>
  <c r="G10" i="12" s="1"/>
  <c r="I72" i="13"/>
  <c r="G62" i="12" s="1"/>
  <c r="I104" i="13"/>
  <c r="I105" i="13"/>
  <c r="G57" i="12" s="1"/>
  <c r="I12" i="13"/>
  <c r="G66" i="12" s="1"/>
  <c r="P66" i="12" s="1"/>
  <c r="I17" i="13"/>
  <c r="G117" i="12" s="1"/>
  <c r="I32" i="13"/>
  <c r="G63" i="12" s="1"/>
  <c r="I53" i="13"/>
  <c r="G14" i="12" s="1"/>
  <c r="I5" i="13"/>
  <c r="G74" i="12" s="1"/>
  <c r="I9" i="13"/>
  <c r="G4" i="12" s="1"/>
  <c r="I10" i="13"/>
  <c r="G77" i="12" s="1"/>
  <c r="I77" i="12" s="1"/>
  <c r="I20" i="13"/>
  <c r="G71" i="12" s="1"/>
  <c r="I31" i="13"/>
  <c r="G79" i="12" s="1"/>
  <c r="I36" i="13"/>
  <c r="G80" i="12" s="1"/>
  <c r="I58" i="13"/>
  <c r="G76" i="12" s="1"/>
  <c r="I60" i="13"/>
  <c r="G67" i="12" s="1"/>
  <c r="I70" i="13"/>
  <c r="G81" i="12" s="1"/>
  <c r="I73" i="13"/>
  <c r="G72" i="12" s="1"/>
  <c r="I83" i="13"/>
  <c r="I99" i="13"/>
  <c r="G69" i="12" s="1"/>
  <c r="I102" i="13"/>
  <c r="G78" i="12" s="1"/>
  <c r="I126" i="13"/>
  <c r="G70" i="12" s="1"/>
  <c r="I61" i="13"/>
  <c r="G83" i="12" s="1"/>
  <c r="I84" i="13"/>
  <c r="G53" i="12" s="1"/>
  <c r="I4" i="13"/>
  <c r="G75" i="12" s="1"/>
  <c r="I7" i="13"/>
  <c r="G96" i="12" s="1"/>
  <c r="I11" i="13"/>
  <c r="G99" i="12" s="1"/>
  <c r="I16" i="13"/>
  <c r="G118" i="12" s="1"/>
  <c r="I19" i="13"/>
  <c r="G106" i="12" s="1"/>
  <c r="I21" i="13"/>
  <c r="G95" i="12" s="1"/>
  <c r="P95" i="12" s="1"/>
  <c r="I24" i="13"/>
  <c r="G109" i="12" s="1"/>
  <c r="I27" i="13"/>
  <c r="I28" i="13"/>
  <c r="G113" i="12" s="1"/>
  <c r="I29" i="13"/>
  <c r="G85" i="12" s="1"/>
  <c r="I35" i="13"/>
  <c r="I39" i="13"/>
  <c r="G119" i="12" s="1"/>
  <c r="I45" i="13"/>
  <c r="G15" i="12" s="1"/>
  <c r="I46" i="13"/>
  <c r="G12" i="12" s="1"/>
  <c r="I48" i="13"/>
  <c r="I50" i="13"/>
  <c r="I55" i="13"/>
  <c r="G114" i="12" s="1"/>
  <c r="I62" i="13"/>
  <c r="G101" i="12" s="1"/>
  <c r="I63" i="13"/>
  <c r="G105" i="12" s="1"/>
  <c r="I64" i="13"/>
  <c r="G93" i="12" s="1"/>
  <c r="I67" i="13"/>
  <c r="G97" i="12" s="1"/>
  <c r="I71" i="13"/>
  <c r="G92" i="12" s="1"/>
  <c r="I74" i="13"/>
  <c r="G108" i="12" s="1"/>
  <c r="I75" i="13"/>
  <c r="G112" i="12" s="1"/>
  <c r="I80" i="13"/>
  <c r="G110" i="12" s="1"/>
  <c r="I82" i="13"/>
  <c r="G25" i="12" s="1"/>
  <c r="I85" i="13"/>
  <c r="G103" i="12" s="1"/>
  <c r="I87" i="13"/>
  <c r="G88" i="12" s="1"/>
  <c r="I90" i="13"/>
  <c r="G87" i="12" s="1"/>
  <c r="I94" i="13"/>
  <c r="I96" i="13"/>
  <c r="G104" i="12" s="1"/>
  <c r="I98" i="13"/>
  <c r="I100" i="13"/>
  <c r="G91" i="12" s="1"/>
  <c r="I107" i="13"/>
  <c r="G13" i="12" s="1"/>
  <c r="I109" i="13"/>
  <c r="I110" i="13"/>
  <c r="G115" i="12" s="1"/>
  <c r="I112" i="13"/>
  <c r="G86" i="12" s="1"/>
  <c r="I114" i="13"/>
  <c r="I116" i="13"/>
  <c r="G102" i="12" s="1"/>
  <c r="I102" i="12" s="1"/>
  <c r="I117" i="13"/>
  <c r="G111" i="12" s="1"/>
  <c r="I119" i="13"/>
  <c r="G98" i="12" s="1"/>
  <c r="I120" i="13"/>
  <c r="G11" i="12" s="1"/>
  <c r="I124" i="13"/>
  <c r="G94" i="12" s="1"/>
  <c r="I89" i="13"/>
  <c r="G7" i="12"/>
  <c r="G8" i="12"/>
  <c r="G9" i="12"/>
  <c r="G17" i="12"/>
  <c r="G19" i="12"/>
  <c r="G47" i="12"/>
  <c r="G52" i="12"/>
  <c r="G54" i="12"/>
  <c r="G55" i="12"/>
  <c r="G56" i="12"/>
  <c r="G59" i="12"/>
  <c r="G60" i="12"/>
  <c r="G64" i="12"/>
  <c r="G68" i="12"/>
  <c r="G73" i="12"/>
  <c r="G82" i="12"/>
  <c r="G84" i="12"/>
  <c r="G90" i="12"/>
  <c r="G100" i="12"/>
  <c r="J2" i="9"/>
  <c r="J115" i="9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G115" i="9"/>
  <c r="K115" i="9"/>
  <c r="J96" i="8"/>
  <c r="E62" i="12" l="1"/>
  <c r="E74" i="12"/>
  <c r="E84" i="12"/>
  <c r="E93" i="12"/>
  <c r="E102" i="12"/>
  <c r="E111" i="12"/>
  <c r="N114" i="12"/>
  <c r="P114" i="12" s="1"/>
  <c r="M14" i="12"/>
  <c r="I32" i="12"/>
  <c r="E9" i="12"/>
  <c r="E19" i="12"/>
  <c r="E29" i="12"/>
  <c r="E37" i="12"/>
  <c r="E45" i="12"/>
  <c r="E60" i="12"/>
  <c r="E71" i="12"/>
  <c r="E82" i="12"/>
  <c r="E91" i="12"/>
  <c r="E100" i="12"/>
  <c r="E87" i="12"/>
  <c r="E97" i="12"/>
  <c r="E105" i="12"/>
  <c r="E114" i="12"/>
  <c r="E4" i="12"/>
  <c r="E18" i="12"/>
  <c r="E28" i="12"/>
  <c r="E36" i="12"/>
  <c r="E44" i="12"/>
  <c r="E59" i="12"/>
  <c r="E70" i="12"/>
  <c r="E80" i="12"/>
  <c r="E90" i="12"/>
  <c r="E99" i="12"/>
  <c r="E108" i="12"/>
  <c r="E118" i="12"/>
  <c r="N4" i="12"/>
  <c r="P4" i="12" s="1"/>
  <c r="I9" i="12"/>
  <c r="Q13" i="12"/>
  <c r="R13" i="12" s="1"/>
  <c r="Q22" i="12"/>
  <c r="R22" i="12" s="1"/>
  <c r="Q32" i="12"/>
  <c r="R32" i="12" s="1"/>
  <c r="Q40" i="12"/>
  <c r="R40" i="12" s="1"/>
  <c r="Q50" i="12"/>
  <c r="R50" i="12" s="1"/>
  <c r="Q63" i="12"/>
  <c r="R63" i="12" s="1"/>
  <c r="Q76" i="12"/>
  <c r="R76" i="12" s="1"/>
  <c r="Q85" i="12"/>
  <c r="R85" i="12" s="1"/>
  <c r="Q95" i="12"/>
  <c r="R95" i="12" s="1"/>
  <c r="Q103" i="12"/>
  <c r="R103" i="12" s="1"/>
  <c r="Q112" i="12"/>
  <c r="R112" i="12" s="1"/>
  <c r="Q14" i="12"/>
  <c r="R14" i="12" s="1"/>
  <c r="Q24" i="12"/>
  <c r="R24" i="12" s="1"/>
  <c r="Q33" i="12"/>
  <c r="R33" i="12" s="1"/>
  <c r="Q41" i="12"/>
  <c r="R41" i="12" s="1"/>
  <c r="Q51" i="12"/>
  <c r="R51" i="12" s="1"/>
  <c r="Q66" i="12"/>
  <c r="R66" i="12" s="1"/>
  <c r="Q77" i="12"/>
  <c r="R77" i="12" s="1"/>
  <c r="Q86" i="12"/>
  <c r="R86" i="12" s="1"/>
  <c r="Q96" i="12"/>
  <c r="R96" i="12" s="1"/>
  <c r="Q104" i="12"/>
  <c r="R104" i="12" s="1"/>
  <c r="Q113" i="12"/>
  <c r="R113" i="12" s="1"/>
  <c r="Q15" i="12"/>
  <c r="R15" i="12" s="1"/>
  <c r="Q26" i="12"/>
  <c r="R26" i="12" s="1"/>
  <c r="Q34" i="12"/>
  <c r="R34" i="12" s="1"/>
  <c r="Q42" i="12"/>
  <c r="R42" i="12" s="1"/>
  <c r="Q52" i="12"/>
  <c r="R52" i="12" s="1"/>
  <c r="Q67" i="12"/>
  <c r="R67" i="12" s="1"/>
  <c r="Q78" i="12"/>
  <c r="R78" i="12" s="1"/>
  <c r="Q87" i="12"/>
  <c r="R87" i="12" s="1"/>
  <c r="Q97" i="12"/>
  <c r="Q105" i="12"/>
  <c r="Q114" i="12"/>
  <c r="R114" i="12" s="1"/>
  <c r="Q16" i="12"/>
  <c r="R16" i="12" s="1"/>
  <c r="Q27" i="12"/>
  <c r="R27" i="12" s="1"/>
  <c r="Q35" i="12"/>
  <c r="R35" i="12" s="1"/>
  <c r="Q43" i="12"/>
  <c r="R43" i="12" s="1"/>
  <c r="Q58" i="12"/>
  <c r="R58" i="12" s="1"/>
  <c r="Q69" i="12"/>
  <c r="R69" i="12" s="1"/>
  <c r="Q79" i="12"/>
  <c r="R79" i="12" s="1"/>
  <c r="Q88" i="12"/>
  <c r="R88" i="12" s="1"/>
  <c r="Q98" i="12"/>
  <c r="R98" i="12" s="1"/>
  <c r="Q106" i="12"/>
  <c r="R106" i="12" s="1"/>
  <c r="Q115" i="12"/>
  <c r="R115" i="12" s="1"/>
  <c r="Q4" i="12"/>
  <c r="Q18" i="12"/>
  <c r="Q28" i="12"/>
  <c r="Q36" i="12"/>
  <c r="R36" i="12" s="1"/>
  <c r="Q44" i="12"/>
  <c r="R44" i="12" s="1"/>
  <c r="Q59" i="12"/>
  <c r="Q70" i="12"/>
  <c r="Q80" i="12"/>
  <c r="Q90" i="12"/>
  <c r="Q99" i="12"/>
  <c r="Q108" i="12"/>
  <c r="Q118" i="12"/>
  <c r="R118" i="12" s="1"/>
  <c r="P13" i="12"/>
  <c r="P85" i="12"/>
  <c r="Q9" i="12"/>
  <c r="R9" i="12" s="1"/>
  <c r="Q19" i="12"/>
  <c r="R19" i="12" s="1"/>
  <c r="Q29" i="12"/>
  <c r="R29" i="12" s="1"/>
  <c r="Q37" i="12"/>
  <c r="R37" i="12" s="1"/>
  <c r="Q45" i="12"/>
  <c r="Q60" i="12"/>
  <c r="Q71" i="12"/>
  <c r="Q82" i="12"/>
  <c r="R82" i="12" s="1"/>
  <c r="Q91" i="12"/>
  <c r="R91" i="12" s="1"/>
  <c r="Q100" i="12"/>
  <c r="R100" i="12" s="1"/>
  <c r="Q109" i="12"/>
  <c r="R109" i="12" s="1"/>
  <c r="Q119" i="12"/>
  <c r="R119" i="12" s="1"/>
  <c r="Q11" i="12"/>
  <c r="R11" i="12" s="1"/>
  <c r="Q20" i="12"/>
  <c r="R20" i="12" s="1"/>
  <c r="Q30" i="12"/>
  <c r="R30" i="12" s="1"/>
  <c r="Q38" i="12"/>
  <c r="R38" i="12" s="1"/>
  <c r="Q46" i="12"/>
  <c r="R46" i="12" s="1"/>
  <c r="Q61" i="12"/>
  <c r="R61" i="12" s="1"/>
  <c r="Q72" i="12"/>
  <c r="R72" i="12" s="1"/>
  <c r="Q83" i="12"/>
  <c r="R83" i="12" s="1"/>
  <c r="Q92" i="12"/>
  <c r="R92" i="12" s="1"/>
  <c r="Q101" i="12"/>
  <c r="R101" i="12" s="1"/>
  <c r="Q110" i="12"/>
  <c r="R110" i="12" s="1"/>
  <c r="P112" i="12"/>
  <c r="P76" i="12"/>
  <c r="P63" i="12"/>
  <c r="P22" i="12"/>
  <c r="Q12" i="12"/>
  <c r="R12" i="12" s="1"/>
  <c r="Q21" i="12"/>
  <c r="R21" i="12" s="1"/>
  <c r="Q31" i="12"/>
  <c r="R31" i="12" s="1"/>
  <c r="Q39" i="12"/>
  <c r="R39" i="12" s="1"/>
  <c r="Q49" i="12"/>
  <c r="R49" i="12" s="1"/>
  <c r="Q62" i="12"/>
  <c r="R62" i="12" s="1"/>
  <c r="Q74" i="12"/>
  <c r="R74" i="12" s="1"/>
  <c r="Q84" i="12"/>
  <c r="R84" i="12" s="1"/>
  <c r="Q93" i="12"/>
  <c r="R93" i="12" s="1"/>
  <c r="Q102" i="12"/>
  <c r="R102" i="12" s="1"/>
  <c r="Q111" i="12"/>
  <c r="R111" i="12" s="1"/>
  <c r="P103" i="12"/>
  <c r="I86" i="12"/>
  <c r="I78" i="12"/>
  <c r="I94" i="12"/>
  <c r="I62" i="12"/>
  <c r="I30" i="12"/>
  <c r="M74" i="12"/>
  <c r="M108" i="12"/>
  <c r="M111" i="12"/>
  <c r="P51" i="12"/>
  <c r="P96" i="12"/>
  <c r="N37" i="12"/>
  <c r="P37" i="12" s="1"/>
  <c r="N82" i="12"/>
  <c r="P82" i="12" s="1"/>
  <c r="P14" i="12"/>
  <c r="P24" i="12"/>
  <c r="P41" i="12"/>
  <c r="M28" i="12"/>
  <c r="N119" i="12"/>
  <c r="P119" i="12" s="1"/>
  <c r="P113" i="12"/>
  <c r="P104" i="12"/>
  <c r="M31" i="12"/>
  <c r="O40" i="12"/>
  <c r="P33" i="12"/>
  <c r="M70" i="12"/>
  <c r="O85" i="12"/>
  <c r="N34" i="12"/>
  <c r="P34" i="12" s="1"/>
  <c r="N78" i="12"/>
  <c r="P78" i="12" s="1"/>
  <c r="O43" i="12"/>
  <c r="O88" i="12"/>
  <c r="M36" i="12"/>
  <c r="M80" i="12"/>
  <c r="M118" i="12"/>
  <c r="N42" i="12"/>
  <c r="P42" i="12" s="1"/>
  <c r="N87" i="12"/>
  <c r="P87" i="12" s="1"/>
  <c r="O13" i="12"/>
  <c r="O50" i="12"/>
  <c r="O95" i="12"/>
  <c r="M39" i="12"/>
  <c r="M84" i="12"/>
  <c r="N9" i="12"/>
  <c r="P9" i="12" s="1"/>
  <c r="N45" i="12"/>
  <c r="P45" i="12" s="1"/>
  <c r="N91" i="12"/>
  <c r="P91" i="12" s="1"/>
  <c r="O16" i="12"/>
  <c r="O58" i="12"/>
  <c r="O98" i="12"/>
  <c r="M4" i="12"/>
  <c r="M44" i="12"/>
  <c r="M90" i="12"/>
  <c r="N15" i="12"/>
  <c r="P15" i="12" s="1"/>
  <c r="N52" i="12"/>
  <c r="P52" i="12" s="1"/>
  <c r="N97" i="12"/>
  <c r="P97" i="12" s="1"/>
  <c r="O22" i="12"/>
  <c r="O63" i="12"/>
  <c r="O103" i="12"/>
  <c r="I100" i="12"/>
  <c r="M12" i="12"/>
  <c r="M49" i="12"/>
  <c r="M93" i="12"/>
  <c r="N19" i="12"/>
  <c r="P19" i="12" s="1"/>
  <c r="N60" i="12"/>
  <c r="P60" i="12" s="1"/>
  <c r="N100" i="12"/>
  <c r="P100" i="12" s="1"/>
  <c r="O27" i="12"/>
  <c r="O69" i="12"/>
  <c r="O106" i="12"/>
  <c r="M18" i="12"/>
  <c r="M59" i="12"/>
  <c r="M99" i="12"/>
  <c r="N26" i="12"/>
  <c r="P26" i="12" s="1"/>
  <c r="N67" i="12"/>
  <c r="P67" i="12" s="1"/>
  <c r="N105" i="12"/>
  <c r="P105" i="12" s="1"/>
  <c r="O32" i="12"/>
  <c r="O76" i="12"/>
  <c r="O112" i="12"/>
  <c r="M21" i="12"/>
  <c r="M62" i="12"/>
  <c r="M102" i="12"/>
  <c r="N29" i="12"/>
  <c r="N71" i="12"/>
  <c r="P71" i="12" s="1"/>
  <c r="N109" i="12"/>
  <c r="P109" i="12" s="1"/>
  <c r="O35" i="12"/>
  <c r="O79" i="12"/>
  <c r="O115" i="12"/>
  <c r="M9" i="12"/>
  <c r="M19" i="12"/>
  <c r="M29" i="12"/>
  <c r="M37" i="12"/>
  <c r="M45" i="12"/>
  <c r="M60" i="12"/>
  <c r="M71" i="12"/>
  <c r="M82" i="12"/>
  <c r="M91" i="12"/>
  <c r="M100" i="12"/>
  <c r="M109" i="12"/>
  <c r="M119" i="12"/>
  <c r="N16" i="12"/>
  <c r="P16" i="12" s="1"/>
  <c r="N27" i="12"/>
  <c r="N35" i="12"/>
  <c r="P35" i="12" s="1"/>
  <c r="N43" i="12"/>
  <c r="P43" i="12" s="1"/>
  <c r="N58" i="12"/>
  <c r="P58" i="12" s="1"/>
  <c r="N69" i="12"/>
  <c r="P69" i="12" s="1"/>
  <c r="N79" i="12"/>
  <c r="P79" i="12" s="1"/>
  <c r="N88" i="12"/>
  <c r="P88" i="12" s="1"/>
  <c r="N98" i="12"/>
  <c r="P98" i="12" s="1"/>
  <c r="N106" i="12"/>
  <c r="P106" i="12" s="1"/>
  <c r="N115" i="12"/>
  <c r="P115" i="12" s="1"/>
  <c r="O14" i="12"/>
  <c r="O24" i="12"/>
  <c r="O33" i="12"/>
  <c r="O41" i="12"/>
  <c r="O51" i="12"/>
  <c r="O66" i="12"/>
  <c r="O77" i="12"/>
  <c r="O86" i="12"/>
  <c r="O96" i="12"/>
  <c r="O104" i="12"/>
  <c r="O113" i="12"/>
  <c r="I31" i="12"/>
  <c r="M11" i="12"/>
  <c r="M20" i="12"/>
  <c r="M30" i="12"/>
  <c r="M38" i="12"/>
  <c r="M46" i="12"/>
  <c r="M61" i="12"/>
  <c r="M72" i="12"/>
  <c r="M83" i="12"/>
  <c r="M92" i="12"/>
  <c r="M101" i="12"/>
  <c r="M110" i="12"/>
  <c r="N18" i="12"/>
  <c r="P18" i="12" s="1"/>
  <c r="N28" i="12"/>
  <c r="P28" i="12" s="1"/>
  <c r="N36" i="12"/>
  <c r="P36" i="12" s="1"/>
  <c r="N44" i="12"/>
  <c r="P44" i="12" s="1"/>
  <c r="N59" i="12"/>
  <c r="P59" i="12" s="1"/>
  <c r="N70" i="12"/>
  <c r="P70" i="12" s="1"/>
  <c r="N80" i="12"/>
  <c r="P80" i="12" s="1"/>
  <c r="N90" i="12"/>
  <c r="P90" i="12" s="1"/>
  <c r="N99" i="12"/>
  <c r="P99" i="12" s="1"/>
  <c r="N108" i="12"/>
  <c r="P108" i="12" s="1"/>
  <c r="N118" i="12"/>
  <c r="P118" i="12" s="1"/>
  <c r="O15" i="12"/>
  <c r="O26" i="12"/>
  <c r="O34" i="12"/>
  <c r="O42" i="12"/>
  <c r="O52" i="12"/>
  <c r="O67" i="12"/>
  <c r="O78" i="12"/>
  <c r="O87" i="12"/>
  <c r="O97" i="12"/>
  <c r="O105" i="12"/>
  <c r="O114" i="12"/>
  <c r="P32" i="12"/>
  <c r="P77" i="12"/>
  <c r="P86" i="12"/>
  <c r="I93" i="12"/>
  <c r="M13" i="12"/>
  <c r="M22" i="12"/>
  <c r="M32" i="12"/>
  <c r="M40" i="12"/>
  <c r="M50" i="12"/>
  <c r="M63" i="12"/>
  <c r="M76" i="12"/>
  <c r="M85" i="12"/>
  <c r="M95" i="12"/>
  <c r="M103" i="12"/>
  <c r="M112" i="12"/>
  <c r="N11" i="12"/>
  <c r="P11" i="12" s="1"/>
  <c r="N20" i="12"/>
  <c r="P20" i="12" s="1"/>
  <c r="N30" i="12"/>
  <c r="P30" i="12" s="1"/>
  <c r="N38" i="12"/>
  <c r="P38" i="12" s="1"/>
  <c r="N46" i="12"/>
  <c r="P46" i="12" s="1"/>
  <c r="N61" i="12"/>
  <c r="P61" i="12" s="1"/>
  <c r="N72" i="12"/>
  <c r="P72" i="12" s="1"/>
  <c r="N83" i="12"/>
  <c r="P83" i="12" s="1"/>
  <c r="N92" i="12"/>
  <c r="P92" i="12" s="1"/>
  <c r="N101" i="12"/>
  <c r="P101" i="12" s="1"/>
  <c r="N110" i="12"/>
  <c r="P110" i="12" s="1"/>
  <c r="M24" i="12"/>
  <c r="M33" i="12"/>
  <c r="M41" i="12"/>
  <c r="M51" i="12"/>
  <c r="M66" i="12"/>
  <c r="M77" i="12"/>
  <c r="M86" i="12"/>
  <c r="M96" i="12"/>
  <c r="M104" i="12"/>
  <c r="M113" i="12"/>
  <c r="N12" i="12"/>
  <c r="P12" i="12" s="1"/>
  <c r="N21" i="12"/>
  <c r="N31" i="12"/>
  <c r="P31" i="12" s="1"/>
  <c r="N39" i="12"/>
  <c r="N49" i="12"/>
  <c r="P49" i="12" s="1"/>
  <c r="N62" i="12"/>
  <c r="P62" i="12" s="1"/>
  <c r="N74" i="12"/>
  <c r="P74" i="12" s="1"/>
  <c r="N84" i="12"/>
  <c r="P84" i="12" s="1"/>
  <c r="N93" i="12"/>
  <c r="P93" i="12" s="1"/>
  <c r="N102" i="12"/>
  <c r="P102" i="12" s="1"/>
  <c r="N111" i="12"/>
  <c r="P111" i="12" s="1"/>
  <c r="B1012" i="15"/>
  <c r="B8" i="15"/>
  <c r="B127" i="15"/>
  <c r="B36" i="15"/>
  <c r="B1227" i="15"/>
  <c r="B1221" i="15"/>
  <c r="B778" i="15"/>
  <c r="B459" i="15"/>
  <c r="B455" i="15"/>
  <c r="B373" i="15"/>
  <c r="I52" i="12"/>
  <c r="I60" i="12"/>
  <c r="B1445" i="15"/>
  <c r="B1222" i="15"/>
  <c r="B1205" i="15"/>
  <c r="B1195" i="15"/>
  <c r="B807" i="15"/>
  <c r="B728" i="15"/>
  <c r="B726" i="15"/>
  <c r="B699" i="15"/>
  <c r="B692" i="15"/>
  <c r="B685" i="15"/>
  <c r="B641" i="15"/>
  <c r="B575" i="15"/>
  <c r="B565" i="15"/>
  <c r="B426" i="15"/>
  <c r="B381" i="15"/>
  <c r="B153" i="15"/>
  <c r="B147" i="15"/>
  <c r="B1345" i="15"/>
  <c r="B1262" i="15"/>
  <c r="B1082" i="15"/>
  <c r="B1053" i="15"/>
  <c r="B1047" i="15"/>
  <c r="B1004" i="15"/>
  <c r="B742" i="15"/>
  <c r="B526" i="15"/>
  <c r="B447" i="15"/>
  <c r="B443" i="15"/>
  <c r="I108" i="12"/>
  <c r="I76" i="12"/>
  <c r="B187" i="15"/>
  <c r="I84" i="12"/>
  <c r="I92" i="12"/>
  <c r="G40" i="12"/>
  <c r="B183" i="15"/>
  <c r="B173" i="15"/>
  <c r="B1444" i="15"/>
  <c r="B1347" i="15"/>
  <c r="B1339" i="15"/>
  <c r="B1245" i="15"/>
  <c r="B1206" i="15"/>
  <c r="B1022" i="15"/>
  <c r="B727" i="15"/>
  <c r="B1322" i="15"/>
  <c r="B1234" i="15"/>
  <c r="B1052" i="15"/>
  <c r="B1048" i="15"/>
  <c r="B1003" i="15"/>
  <c r="B874" i="15"/>
  <c r="B734" i="15"/>
  <c r="B656" i="15"/>
  <c r="B648" i="15"/>
  <c r="B442" i="15"/>
  <c r="B358" i="15"/>
  <c r="B350" i="15"/>
  <c r="B311" i="15"/>
  <c r="B302" i="15"/>
  <c r="B289" i="15"/>
  <c r="B247" i="15"/>
  <c r="B240" i="15"/>
  <c r="B216" i="15"/>
  <c r="B212" i="15"/>
  <c r="I101" i="12"/>
  <c r="I85" i="12"/>
  <c r="I45" i="12"/>
  <c r="I53" i="12"/>
  <c r="I41" i="12"/>
  <c r="G27" i="12"/>
  <c r="I51" i="12"/>
  <c r="I115" i="12"/>
  <c r="I91" i="12"/>
  <c r="G29" i="12"/>
  <c r="G65" i="12"/>
  <c r="I65" i="12" s="1"/>
  <c r="G23" i="12"/>
  <c r="I23" i="12" s="1"/>
  <c r="G21" i="12"/>
  <c r="G50" i="12"/>
  <c r="G39" i="12"/>
  <c r="I71" i="12"/>
  <c r="I95" i="12"/>
  <c r="I87" i="12"/>
  <c r="I63" i="12"/>
  <c r="I118" i="12"/>
  <c r="I110" i="12"/>
  <c r="I119" i="12"/>
  <c r="I111" i="12"/>
  <c r="I103" i="12"/>
  <c r="I70" i="12"/>
  <c r="I112" i="12"/>
  <c r="I11" i="12"/>
  <c r="I117" i="12"/>
  <c r="I8" i="12"/>
  <c r="I43" i="12"/>
  <c r="I25" i="12"/>
  <c r="I6" i="12"/>
  <c r="I83" i="12"/>
  <c r="I61" i="12"/>
  <c r="I88" i="12"/>
  <c r="I69" i="12"/>
  <c r="I79" i="12"/>
  <c r="I46" i="12"/>
  <c r="I56" i="12"/>
  <c r="I47" i="12"/>
  <c r="I5" i="12"/>
  <c r="I55" i="12"/>
  <c r="I116" i="12"/>
  <c r="I28" i="12"/>
  <c r="I44" i="12"/>
  <c r="I59" i="12"/>
  <c r="I68" i="12"/>
  <c r="I54" i="12"/>
  <c r="I7" i="12"/>
  <c r="I89" i="12"/>
  <c r="I24" i="12"/>
  <c r="I67" i="12"/>
  <c r="I82" i="12"/>
  <c r="I74" i="12"/>
  <c r="I66" i="12"/>
  <c r="I26" i="12"/>
  <c r="I18" i="12"/>
  <c r="I90" i="12"/>
  <c r="I75" i="12"/>
  <c r="I109" i="12"/>
  <c r="I80" i="12"/>
  <c r="I72" i="12"/>
  <c r="I64" i="12"/>
  <c r="I104" i="12"/>
  <c r="I96" i="12"/>
  <c r="I58" i="12"/>
  <c r="I114" i="12"/>
  <c r="I107" i="12"/>
  <c r="I99" i="12"/>
  <c r="I42" i="12"/>
  <c r="I34" i="12"/>
  <c r="I81" i="12"/>
  <c r="I73" i="12"/>
  <c r="I106" i="12"/>
  <c r="I98" i="12"/>
  <c r="I10" i="12"/>
  <c r="I97" i="12"/>
  <c r="I48" i="12"/>
  <c r="L293" i="2"/>
  <c r="I113" i="12"/>
  <c r="I57" i="12"/>
  <c r="I35" i="12"/>
  <c r="I20" i="12"/>
  <c r="I16" i="12"/>
  <c r="I12" i="12"/>
  <c r="I4" i="12"/>
  <c r="I49" i="12"/>
  <c r="I38" i="12"/>
  <c r="I19" i="12"/>
  <c r="I15" i="12"/>
  <c r="I105" i="12"/>
  <c r="I37" i="12"/>
  <c r="I33" i="12"/>
  <c r="I22" i="12"/>
  <c r="I14" i="12"/>
  <c r="I36" i="12"/>
  <c r="I17" i="12"/>
  <c r="I13" i="12"/>
  <c r="J117" i="9"/>
  <c r="J98" i="8" s="1"/>
  <c r="J100" i="8"/>
  <c r="H2" i="5"/>
  <c r="H3" i="5"/>
  <c r="H4" i="5"/>
  <c r="H5" i="5"/>
  <c r="H6" i="5"/>
  <c r="H7" i="5"/>
  <c r="H307" i="5" s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R71" i="12" l="1"/>
  <c r="R60" i="12"/>
  <c r="R80" i="12"/>
  <c r="R105" i="12"/>
  <c r="R45" i="12"/>
  <c r="R90" i="12"/>
  <c r="R4" i="12"/>
  <c r="R99" i="12"/>
  <c r="R18" i="12"/>
  <c r="R70" i="12"/>
  <c r="R59" i="12"/>
  <c r="R108" i="12"/>
  <c r="R28" i="12"/>
  <c r="R97" i="12"/>
  <c r="I40" i="12"/>
  <c r="P40" i="12"/>
  <c r="I29" i="12"/>
  <c r="P29" i="12"/>
  <c r="I21" i="12"/>
  <c r="P21" i="12"/>
  <c r="I39" i="12"/>
  <c r="P39" i="12"/>
  <c r="I50" i="12"/>
  <c r="P50" i="12"/>
  <c r="I27" i="12"/>
  <c r="P27" i="12"/>
  <c r="J119" i="9"/>
  <c r="K119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571947-3A31-4366-8C68-337AF72AF785}" keepAlive="1" name="Query - deposits" description="Connection to the 'deposits' query in the workbook." type="5" refreshedVersion="8" background="1" saveData="1">
    <dbPr connection="Provider=Microsoft.Mashup.OleDb.1;Data Source=$Workbook$;Location=deposits;Extended Properties=&quot;&quot;" command="SELECT * FROM [deposits]"/>
  </connection>
  <connection id="2" xr16:uid="{0B990938-458C-479D-8726-1F38BC47B3DA}" keepAlive="1" name="Query - deposits (2)" description="Connection to the 'deposits (2)' query in the workbook." type="5" refreshedVersion="8" background="1" saveData="1">
    <dbPr connection="Provider=Microsoft.Mashup.OleDb.1;Data Source=$Workbook$;Location=&quot;deposits (2)&quot;;Extended Properties=&quot;&quot;" command="SELECT * FROM [deposits (2)]"/>
  </connection>
  <connection id="3" xr16:uid="{C63B6A28-6D14-43D9-A652-EF5257810704}" keepAlive="1" name="Query - paymentList (17)" description="Connection to the 'paymentList (17)' query in the workbook." type="5" refreshedVersion="8" background="1" saveData="1">
    <dbPr connection="Provider=Microsoft.Mashup.OleDb.1;Data Source=$Workbook$;Location=&quot;paymentList (17)&quot;;Extended Properties=&quot;&quot;" command="SELECT * FROM [paymentList (17)]"/>
  </connection>
  <connection id="4" xr16:uid="{FA6A65D6-C04A-4922-90D6-F07A997B1EE1}" keepAlive="1" name="Query - reservations" description="Connection to the 'reservations' query in the workbook." type="5" refreshedVersion="8" background="1" saveData="1">
    <dbPr connection="Provider=Microsoft.Mashup.OleDb.1;Data Source=$Workbook$;Location=reservations;Extended Properties=&quot;&quot;" command="SELECT * FROM [reservations]"/>
  </connection>
  <connection id="5" xr16:uid="{B5F4842F-5430-46ED-8EE4-93CE038505A8}" keepAlive="1" name="Query - transactions" description="Connection to the 'transactions' query in the workbook." type="5" refreshedVersion="8" background="1" saveData="1">
    <dbPr connection="Provider=Microsoft.Mashup.OleDb.1;Data Source=$Workbook$;Location=transactions;Extended Properties=&quot;&quot;" command="SELECT * FROM [transactions]"/>
  </connection>
</connections>
</file>

<file path=xl/sharedStrings.xml><?xml version="1.0" encoding="utf-8"?>
<sst xmlns="http://schemas.openxmlformats.org/spreadsheetml/2006/main" count="51085" uniqueCount="6704">
  <si>
    <t>Hotel_RefID</t>
  </si>
  <si>
    <t>Room_Number</t>
  </si>
  <si>
    <t>Itinerary_Number</t>
  </si>
  <si>
    <t>Profile_ID</t>
  </si>
  <si>
    <t>Arrival_Date</t>
  </si>
  <si>
    <t>Departure_Date</t>
  </si>
  <si>
    <t>Contract_Start</t>
  </si>
  <si>
    <t>Contract_End</t>
  </si>
  <si>
    <t>Length_Of_Stay</t>
  </si>
  <si>
    <t>Booking_Status</t>
  </si>
  <si>
    <t>Building</t>
  </si>
  <si>
    <t>Room_Type</t>
  </si>
  <si>
    <t>Rate_Amount</t>
  </si>
  <si>
    <t>Rate_Plan_Code</t>
  </si>
  <si>
    <t>Extra_Code</t>
  </si>
  <si>
    <t>Kinetic_Student_ID</t>
  </si>
  <si>
    <t>Forename</t>
  </si>
  <si>
    <t>Surname</t>
  </si>
  <si>
    <t>Nationality_Code</t>
  </si>
  <si>
    <t>Extra_Amount</t>
  </si>
  <si>
    <t>KAT</t>
  </si>
  <si>
    <t/>
  </si>
  <si>
    <t>10475</t>
  </si>
  <si>
    <t>5864</t>
  </si>
  <si>
    <t xml:space="preserve">2 months </t>
  </si>
  <si>
    <t>Cancelled</t>
  </si>
  <si>
    <t xml:space="preserve">Katowice </t>
  </si>
  <si>
    <t>Studio Large</t>
  </si>
  <si>
    <t>LONG</t>
  </si>
  <si>
    <t>UTILELE, UTILWAT</t>
  </si>
  <si>
    <t xml:space="preserve">Valerio </t>
  </si>
  <si>
    <t xml:space="preserve">Di rubbo </t>
  </si>
  <si>
    <t>IT</t>
  </si>
  <si>
    <t>10477</t>
  </si>
  <si>
    <t>Studio</t>
  </si>
  <si>
    <t>10517</t>
  </si>
  <si>
    <t xml:space="preserve">7 months </t>
  </si>
  <si>
    <t>Single</t>
  </si>
  <si>
    <t>10619</t>
  </si>
  <si>
    <t>5897</t>
  </si>
  <si>
    <t xml:space="preserve">10 months </t>
  </si>
  <si>
    <t xml:space="preserve">Marialetizia </t>
  </si>
  <si>
    <t xml:space="preserve">Boccellino </t>
  </si>
  <si>
    <t>10623</t>
  </si>
  <si>
    <t>10801</t>
  </si>
  <si>
    <t>10839</t>
  </si>
  <si>
    <t>933</t>
  </si>
  <si>
    <t>7 months 16 days</t>
  </si>
  <si>
    <t>Single with Balcony</t>
  </si>
  <si>
    <t>KATIMP</t>
  </si>
  <si>
    <t>07584</t>
  </si>
  <si>
    <t>Laurynas</t>
  </si>
  <si>
    <t>Šiliauskas</t>
  </si>
  <si>
    <t>LT</t>
  </si>
  <si>
    <t>10850</t>
  </si>
  <si>
    <t>6310</t>
  </si>
  <si>
    <t>Andrea</t>
  </si>
  <si>
    <t>Sanchez Amate</t>
  </si>
  <si>
    <t>ES</t>
  </si>
  <si>
    <t>10851</t>
  </si>
  <si>
    <t>6312</t>
  </si>
  <si>
    <t>Miriam</t>
  </si>
  <si>
    <t>Martinez Martin</t>
  </si>
  <si>
    <t>10852</t>
  </si>
  <si>
    <t>10854</t>
  </si>
  <si>
    <t>10855</t>
  </si>
  <si>
    <t>10863</t>
  </si>
  <si>
    <t>10865</t>
  </si>
  <si>
    <t>10867</t>
  </si>
  <si>
    <t>10868</t>
  </si>
  <si>
    <t>10869</t>
  </si>
  <si>
    <t>10870</t>
  </si>
  <si>
    <t>10872</t>
  </si>
  <si>
    <t>10873</t>
  </si>
  <si>
    <t>10874</t>
  </si>
  <si>
    <t>11072</t>
  </si>
  <si>
    <t>11075</t>
  </si>
  <si>
    <t>6354</t>
  </si>
  <si>
    <t xml:space="preserve">6 months </t>
  </si>
  <si>
    <t xml:space="preserve">Maria </t>
  </si>
  <si>
    <t>Ruiz</t>
  </si>
  <si>
    <t>11076</t>
  </si>
  <si>
    <t>11078</t>
  </si>
  <si>
    <t>11088</t>
  </si>
  <si>
    <t>6356</t>
  </si>
  <si>
    <t>Artem</t>
  </si>
  <si>
    <t>But</t>
  </si>
  <si>
    <t>UA</t>
  </si>
  <si>
    <t>11261</t>
  </si>
  <si>
    <t>1210</t>
  </si>
  <si>
    <t>765</t>
  </si>
  <si>
    <t>15 days</t>
  </si>
  <si>
    <t>Optional with Reduction to Inventory</t>
  </si>
  <si>
    <t>03150</t>
  </si>
  <si>
    <t>Esther</t>
  </si>
  <si>
    <t>Jerez</t>
  </si>
  <si>
    <t>1240</t>
  </si>
  <si>
    <t>795</t>
  </si>
  <si>
    <t>3 months 15 days</t>
  </si>
  <si>
    <t>04651</t>
  </si>
  <si>
    <t>Wiktoria</t>
  </si>
  <si>
    <t>Guca</t>
  </si>
  <si>
    <t>PL</t>
  </si>
  <si>
    <t>1264</t>
  </si>
  <si>
    <t>818</t>
  </si>
  <si>
    <t>05380</t>
  </si>
  <si>
    <t>Mateusz</t>
  </si>
  <si>
    <t>Zarówny</t>
  </si>
  <si>
    <t>1334</t>
  </si>
  <si>
    <t>886</t>
  </si>
  <si>
    <t>06279</t>
  </si>
  <si>
    <t>Ayoub Jakes</t>
  </si>
  <si>
    <t>Swaray</t>
  </si>
  <si>
    <t>NO</t>
  </si>
  <si>
    <t>1409</t>
  </si>
  <si>
    <t>958</t>
  </si>
  <si>
    <t>9 months 16 days</t>
  </si>
  <si>
    <t>08083</t>
  </si>
  <si>
    <t>Shohreh</t>
  </si>
  <si>
    <t>Moradi</t>
  </si>
  <si>
    <t>IR</t>
  </si>
  <si>
    <t>1413</t>
  </si>
  <si>
    <t>960</t>
  </si>
  <si>
    <t>08111</t>
  </si>
  <si>
    <t>Klaudia</t>
  </si>
  <si>
    <t>Lagnowska</t>
  </si>
  <si>
    <t>1491</t>
  </si>
  <si>
    <t>1034</t>
  </si>
  <si>
    <t>5 months 2 days</t>
  </si>
  <si>
    <t>09699</t>
  </si>
  <si>
    <t>Sonia</t>
  </si>
  <si>
    <t>Bono</t>
  </si>
  <si>
    <t>15338</t>
  </si>
  <si>
    <t>131</t>
  </si>
  <si>
    <t xml:space="preserve">1 year 1 month </t>
  </si>
  <si>
    <t>Confirmed</t>
  </si>
  <si>
    <t>Yuliia</t>
  </si>
  <si>
    <t>Saienko</t>
  </si>
  <si>
    <t>15369</t>
  </si>
  <si>
    <t>1540</t>
  </si>
  <si>
    <t>1088</t>
  </si>
  <si>
    <t>10138</t>
  </si>
  <si>
    <t>Pau</t>
  </si>
  <si>
    <t>Torres Hurtado</t>
  </si>
  <si>
    <t>1547</t>
  </si>
  <si>
    <t>238</t>
  </si>
  <si>
    <t>Elena</t>
  </si>
  <si>
    <t>García</t>
  </si>
  <si>
    <t>1549</t>
  </si>
  <si>
    <t>1553</t>
  </si>
  <si>
    <t>1555</t>
  </si>
  <si>
    <t>16338</t>
  </si>
  <si>
    <t>16340</t>
  </si>
  <si>
    <t>16342</t>
  </si>
  <si>
    <t>16347</t>
  </si>
  <si>
    <t>16450</t>
  </si>
  <si>
    <t>6683</t>
  </si>
  <si>
    <t>Kaiwan</t>
  </si>
  <si>
    <t>Fariq</t>
  </si>
  <si>
    <t>IQ</t>
  </si>
  <si>
    <t>16451</t>
  </si>
  <si>
    <t>16452</t>
  </si>
  <si>
    <t>17377</t>
  </si>
  <si>
    <t>125</t>
  </si>
  <si>
    <t>Marine</t>
  </si>
  <si>
    <t>Pellé</t>
  </si>
  <si>
    <t>FR</t>
  </si>
  <si>
    <t>18819</t>
  </si>
  <si>
    <t>7025</t>
  </si>
  <si>
    <t>Mendrok</t>
  </si>
  <si>
    <t>19109</t>
  </si>
  <si>
    <t>7097</t>
  </si>
  <si>
    <t>Ilenia</t>
  </si>
  <si>
    <t>Giachi</t>
  </si>
  <si>
    <t>19114</t>
  </si>
  <si>
    <t>19131</t>
  </si>
  <si>
    <t>7101</t>
  </si>
  <si>
    <t xml:space="preserve">5 months </t>
  </si>
  <si>
    <t>Matteo</t>
  </si>
  <si>
    <t>Monteleone</t>
  </si>
  <si>
    <t>19221</t>
  </si>
  <si>
    <t>7121</t>
  </si>
  <si>
    <t xml:space="preserve">9 months </t>
  </si>
  <si>
    <t>Michał</t>
  </si>
  <si>
    <t>Grabowski</t>
  </si>
  <si>
    <t>19434</t>
  </si>
  <si>
    <t>19547</t>
  </si>
  <si>
    <t>19570</t>
  </si>
  <si>
    <t>7202</t>
  </si>
  <si>
    <t>Julia</t>
  </si>
  <si>
    <t>Domaniewska</t>
  </si>
  <si>
    <t>19584</t>
  </si>
  <si>
    <t>7206</t>
  </si>
  <si>
    <t>Signija Elva</t>
  </si>
  <si>
    <t>Lapa</t>
  </si>
  <si>
    <t>LV</t>
  </si>
  <si>
    <t>19611</t>
  </si>
  <si>
    <t>19952</t>
  </si>
  <si>
    <t>20087</t>
  </si>
  <si>
    <t>7318</t>
  </si>
  <si>
    <t>Amanda</t>
  </si>
  <si>
    <t>Bonvecchio</t>
  </si>
  <si>
    <t>20458</t>
  </si>
  <si>
    <t>7420</t>
  </si>
  <si>
    <t>Jonah</t>
  </si>
  <si>
    <t>Williams</t>
  </si>
  <si>
    <t>US</t>
  </si>
  <si>
    <t>21248</t>
  </si>
  <si>
    <t>7547</t>
  </si>
  <si>
    <t xml:space="preserve">SULAIMAN AHMED ABDO </t>
  </si>
  <si>
    <t xml:space="preserve">AL-SHUJAA </t>
  </si>
  <si>
    <t>YE</t>
  </si>
  <si>
    <t>21640</t>
  </si>
  <si>
    <t>6309</t>
  </si>
  <si>
    <t>Andrea del Carmen</t>
  </si>
  <si>
    <t>21829</t>
  </si>
  <si>
    <t>22038</t>
  </si>
  <si>
    <t>7783</t>
  </si>
  <si>
    <t>Studio XL Accessible</t>
  </si>
  <si>
    <t>Bolibrzuch</t>
  </si>
  <si>
    <t>22687</t>
  </si>
  <si>
    <t>7945</t>
  </si>
  <si>
    <t>Roksana</t>
  </si>
  <si>
    <t>Saternus</t>
  </si>
  <si>
    <t>22977</t>
  </si>
  <si>
    <t>7982</t>
  </si>
  <si>
    <t>Hanna</t>
  </si>
  <si>
    <t>Napiórkowska</t>
  </si>
  <si>
    <t>24193</t>
  </si>
  <si>
    <t>8092</t>
  </si>
  <si>
    <t>Ciurla</t>
  </si>
  <si>
    <t>25209</t>
  </si>
  <si>
    <t>2153</t>
  </si>
  <si>
    <t>1 month 22 days</t>
  </si>
  <si>
    <t>XN_STUDENT_BLOCK</t>
  </si>
  <si>
    <t>Block</t>
  </si>
  <si>
    <t>Reservation</t>
  </si>
  <si>
    <t>JP</t>
  </si>
  <si>
    <t>25359</t>
  </si>
  <si>
    <t>Studio Large with Balcony</t>
  </si>
  <si>
    <t>25380</t>
  </si>
  <si>
    <t>25527</t>
  </si>
  <si>
    <t>26726</t>
  </si>
  <si>
    <t>8514</t>
  </si>
  <si>
    <t>Álvaro</t>
  </si>
  <si>
    <t>Barbeta</t>
  </si>
  <si>
    <t>26744</t>
  </si>
  <si>
    <t>27089</t>
  </si>
  <si>
    <t>8625</t>
  </si>
  <si>
    <t>Mar</t>
  </si>
  <si>
    <t>Martinez</t>
  </si>
  <si>
    <t>27532</t>
  </si>
  <si>
    <t>27774</t>
  </si>
  <si>
    <t>8803</t>
  </si>
  <si>
    <t>Anton</t>
  </si>
  <si>
    <t>Melnyk</t>
  </si>
  <si>
    <t>27804</t>
  </si>
  <si>
    <t>28114</t>
  </si>
  <si>
    <t>8878</t>
  </si>
  <si>
    <t>Jakub</t>
  </si>
  <si>
    <t>Pejzl</t>
  </si>
  <si>
    <t>CZ</t>
  </si>
  <si>
    <t>28115</t>
  </si>
  <si>
    <t>28604</t>
  </si>
  <si>
    <t>6780</t>
  </si>
  <si>
    <t>Isaac</t>
  </si>
  <si>
    <t>charaf</t>
  </si>
  <si>
    <t>30272</t>
  </si>
  <si>
    <t>30707</t>
  </si>
  <si>
    <t>9225</t>
  </si>
  <si>
    <t>LONGINC</t>
  </si>
  <si>
    <t>Jan</t>
  </si>
  <si>
    <t>Winiarski</t>
  </si>
  <si>
    <t>31398</t>
  </si>
  <si>
    <t>9268</t>
  </si>
  <si>
    <t>Kristýna</t>
  </si>
  <si>
    <t>Brázdová</t>
  </si>
  <si>
    <t>31731</t>
  </si>
  <si>
    <t>7517</t>
  </si>
  <si>
    <t>Mululumbi</t>
  </si>
  <si>
    <t>Chalwe</t>
  </si>
  <si>
    <t>ZM</t>
  </si>
  <si>
    <t>32170</t>
  </si>
  <si>
    <t>9447</t>
  </si>
  <si>
    <t>9 months 22 days</t>
  </si>
  <si>
    <t>Karol</t>
  </si>
  <si>
    <t>Ziobrowski</t>
  </si>
  <si>
    <t>326</t>
  </si>
  <si>
    <t>105</t>
  </si>
  <si>
    <t>Tarazaga</t>
  </si>
  <si>
    <t>33366</t>
  </si>
  <si>
    <t>9614</t>
  </si>
  <si>
    <t>5 months 17 days</t>
  </si>
  <si>
    <t>Ihor</t>
  </si>
  <si>
    <t>Hulei</t>
  </si>
  <si>
    <t>33379</t>
  </si>
  <si>
    <t>33447</t>
  </si>
  <si>
    <t>5 months 16 days</t>
  </si>
  <si>
    <t>33475</t>
  </si>
  <si>
    <t>3349</t>
  </si>
  <si>
    <t>33857</t>
  </si>
  <si>
    <t>1003</t>
  </si>
  <si>
    <t>09157</t>
  </si>
  <si>
    <t>Marta</t>
  </si>
  <si>
    <t>Sanjuán Gálvez</t>
  </si>
  <si>
    <t>34468</t>
  </si>
  <si>
    <t>9799</t>
  </si>
  <si>
    <t>Sarah</t>
  </si>
  <si>
    <t>Noguera</t>
  </si>
  <si>
    <t>GB</t>
  </si>
  <si>
    <t>34472</t>
  </si>
  <si>
    <t>9827</t>
  </si>
  <si>
    <t>Sofiia</t>
  </si>
  <si>
    <t>Suvorova</t>
  </si>
  <si>
    <t>34476</t>
  </si>
  <si>
    <t>9763</t>
  </si>
  <si>
    <t>Roch</t>
  </si>
  <si>
    <t>Sieprawski</t>
  </si>
  <si>
    <t>34491</t>
  </si>
  <si>
    <t>9833</t>
  </si>
  <si>
    <t>Ava</t>
  </si>
  <si>
    <t xml:space="preserve">Mulligan </t>
  </si>
  <si>
    <t>34536</t>
  </si>
  <si>
    <t>9846</t>
  </si>
  <si>
    <t>Oliwia</t>
  </si>
  <si>
    <t>Ciura</t>
  </si>
  <si>
    <t>34554</t>
  </si>
  <si>
    <t>394</t>
  </si>
  <si>
    <t>119</t>
  </si>
  <si>
    <t>ANA</t>
  </si>
  <si>
    <t>SANCHEZ</t>
  </si>
  <si>
    <t>414</t>
  </si>
  <si>
    <t>476</t>
  </si>
  <si>
    <t>141</t>
  </si>
  <si>
    <t>Irene</t>
  </si>
  <si>
    <t>Garcerán</t>
  </si>
  <si>
    <t>629</t>
  </si>
  <si>
    <t>27</t>
  </si>
  <si>
    <t>TEST KrzysztofF</t>
  </si>
  <si>
    <t>Bortnikkk</t>
  </si>
  <si>
    <t>AL</t>
  </si>
  <si>
    <t>8330</t>
  </si>
  <si>
    <t>3 months 16 days</t>
  </si>
  <si>
    <t>849</t>
  </si>
  <si>
    <t>853</t>
  </si>
  <si>
    <t>854</t>
  </si>
  <si>
    <t>909</t>
  </si>
  <si>
    <t>91</t>
  </si>
  <si>
    <t>14</t>
  </si>
  <si>
    <t>Nga</t>
  </si>
  <si>
    <t>Van</t>
  </si>
  <si>
    <t>AU</t>
  </si>
  <si>
    <t>9726</t>
  </si>
  <si>
    <t>2 months 14 days</t>
  </si>
  <si>
    <t>9739</t>
  </si>
  <si>
    <t>9758</t>
  </si>
  <si>
    <t>9829</t>
  </si>
  <si>
    <t>9832</t>
  </si>
  <si>
    <t>9947</t>
  </si>
  <si>
    <t>9985</t>
  </si>
  <si>
    <t>13 days</t>
  </si>
  <si>
    <t>999</t>
  </si>
  <si>
    <t>A3100</t>
  </si>
  <si>
    <t>1303</t>
  </si>
  <si>
    <t>855</t>
  </si>
  <si>
    <t>06024</t>
  </si>
  <si>
    <t>Kacper</t>
  </si>
  <si>
    <t>Olejarz</t>
  </si>
  <si>
    <t>1483</t>
  </si>
  <si>
    <t>1026</t>
  </si>
  <si>
    <t>09634</t>
  </si>
  <si>
    <t>Santiago</t>
  </si>
  <si>
    <t>Pena Bello</t>
  </si>
  <si>
    <t>A3101</t>
  </si>
  <si>
    <t>1257</t>
  </si>
  <si>
    <t>811</t>
  </si>
  <si>
    <t xml:space="preserve">1 month </t>
  </si>
  <si>
    <t>Checked in</t>
  </si>
  <si>
    <t>05156</t>
  </si>
  <si>
    <t>Danylo</t>
  </si>
  <si>
    <t>Haievskyi</t>
  </si>
  <si>
    <t>18537</t>
  </si>
  <si>
    <t>6945</t>
  </si>
  <si>
    <t>Alejandro</t>
  </si>
  <si>
    <t>Alonso Tarancon</t>
  </si>
  <si>
    <t>25170</t>
  </si>
  <si>
    <t>30 days</t>
  </si>
  <si>
    <t>A3102</t>
  </si>
  <si>
    <t>1445</t>
  </si>
  <si>
    <t>988</t>
  </si>
  <si>
    <t>08745</t>
  </si>
  <si>
    <t>Juan María</t>
  </si>
  <si>
    <t>Belmont Muñoz</t>
  </si>
  <si>
    <t>17657</t>
  </si>
  <si>
    <t>6779</t>
  </si>
  <si>
    <t>María</t>
  </si>
  <si>
    <t>Fábrega</t>
  </si>
  <si>
    <t>A3103</t>
  </si>
  <si>
    <t>1242</t>
  </si>
  <si>
    <t>797</t>
  </si>
  <si>
    <t>04723</t>
  </si>
  <si>
    <t>Nina</t>
  </si>
  <si>
    <t>Rydzynska</t>
  </si>
  <si>
    <t>25169</t>
  </si>
  <si>
    <t>A3104</t>
  </si>
  <si>
    <t>1420</t>
  </si>
  <si>
    <t>967</t>
  </si>
  <si>
    <t>08242</t>
  </si>
  <si>
    <t>Laura Giuseppina Pia</t>
  </si>
  <si>
    <t>Sicari</t>
  </si>
  <si>
    <t>1463</t>
  </si>
  <si>
    <t>1005</t>
  </si>
  <si>
    <t>09194</t>
  </si>
  <si>
    <t>Sergio</t>
  </si>
  <si>
    <t>Miralles</t>
  </si>
  <si>
    <t>A3105</t>
  </si>
  <si>
    <t>1357</t>
  </si>
  <si>
    <t>908</t>
  </si>
  <si>
    <t>06716</t>
  </si>
  <si>
    <t>Alessia</t>
  </si>
  <si>
    <t>Zampieri</t>
  </si>
  <si>
    <t>17682</t>
  </si>
  <si>
    <t>A3106</t>
  </si>
  <si>
    <t>1278</t>
  </si>
  <si>
    <t>831</t>
  </si>
  <si>
    <t>05653</t>
  </si>
  <si>
    <t>Wiktor</t>
  </si>
  <si>
    <t>Markiewicz</t>
  </si>
  <si>
    <t>22661</t>
  </si>
  <si>
    <t>7940</t>
  </si>
  <si>
    <t>A3107</t>
  </si>
  <si>
    <t>1229</t>
  </si>
  <si>
    <t>784</t>
  </si>
  <si>
    <t>04435</t>
  </si>
  <si>
    <t>Weronika</t>
  </si>
  <si>
    <t>Furman</t>
  </si>
  <si>
    <t>18176</t>
  </si>
  <si>
    <t>6840</t>
  </si>
  <si>
    <t>Fernando</t>
  </si>
  <si>
    <t>De la Rica</t>
  </si>
  <si>
    <t>A3108</t>
  </si>
  <si>
    <t>10047</t>
  </si>
  <si>
    <t>38 years 6 months 25 days</t>
  </si>
  <si>
    <t>25168</t>
  </si>
  <si>
    <t>A3109</t>
  </si>
  <si>
    <t>10046</t>
  </si>
  <si>
    <t>37 years 6 months 25 days</t>
  </si>
  <si>
    <t>25167</t>
  </si>
  <si>
    <t>A3110</t>
  </si>
  <si>
    <t>10045</t>
  </si>
  <si>
    <t>36 years 6 months 25 days</t>
  </si>
  <si>
    <t>25166</t>
  </si>
  <si>
    <t>A3111</t>
  </si>
  <si>
    <t>10044</t>
  </si>
  <si>
    <t>35 years 6 months 25 days</t>
  </si>
  <si>
    <t>25165</t>
  </si>
  <si>
    <t>A3112</t>
  </si>
  <si>
    <t>17568</t>
  </si>
  <si>
    <t>6 months 1 day</t>
  </si>
  <si>
    <t>25164</t>
  </si>
  <si>
    <t>A384</t>
  </si>
  <si>
    <t>1442</t>
  </si>
  <si>
    <t>986</t>
  </si>
  <si>
    <t>08704</t>
  </si>
  <si>
    <t>Filip</t>
  </si>
  <si>
    <t>Pociecha</t>
  </si>
  <si>
    <t>A385</t>
  </si>
  <si>
    <t>1397</t>
  </si>
  <si>
    <t>946</t>
  </si>
  <si>
    <t>07806</t>
  </si>
  <si>
    <t>Anjeza</t>
  </si>
  <si>
    <t>Muca</t>
  </si>
  <si>
    <t>17687</t>
  </si>
  <si>
    <t>6789</t>
  </si>
  <si>
    <t>CATALINA ALMENDRA</t>
  </si>
  <si>
    <t>GOMEZ SEPULVEDA</t>
  </si>
  <si>
    <t>A386</t>
  </si>
  <si>
    <t>1274</t>
  </si>
  <si>
    <t>827</t>
  </si>
  <si>
    <t>05574</t>
  </si>
  <si>
    <t>Daniele</t>
  </si>
  <si>
    <t>Stefanoni</t>
  </si>
  <si>
    <t>1468</t>
  </si>
  <si>
    <t>1011</t>
  </si>
  <si>
    <t>09438</t>
  </si>
  <si>
    <t>Ignacio</t>
  </si>
  <si>
    <t>Aymat</t>
  </si>
  <si>
    <t>A387</t>
  </si>
  <si>
    <t>1362</t>
  </si>
  <si>
    <t>913</t>
  </si>
  <si>
    <t>06940</t>
  </si>
  <si>
    <t>Sara</t>
  </si>
  <si>
    <t>Bruno</t>
  </si>
  <si>
    <t>17780</t>
  </si>
  <si>
    <t>6808</t>
  </si>
  <si>
    <t>Gonzalo</t>
  </si>
  <si>
    <t>Monge Dominguez</t>
  </si>
  <si>
    <t>A388</t>
  </si>
  <si>
    <t>396</t>
  </si>
  <si>
    <t>A389</t>
  </si>
  <si>
    <t>1300</t>
  </si>
  <si>
    <t>852</t>
  </si>
  <si>
    <t>05996</t>
  </si>
  <si>
    <t>Dominika</t>
  </si>
  <si>
    <t>Dubik</t>
  </si>
  <si>
    <t>1459</t>
  </si>
  <si>
    <t>1001</t>
  </si>
  <si>
    <t>09110</t>
  </si>
  <si>
    <t>Ricardo</t>
  </si>
  <si>
    <t>Narbón Tejedo</t>
  </si>
  <si>
    <t>A390</t>
  </si>
  <si>
    <t>1345</t>
  </si>
  <si>
    <t>897</t>
  </si>
  <si>
    <t>06526</t>
  </si>
  <si>
    <t>maram</t>
  </si>
  <si>
    <t>elrashid</t>
  </si>
  <si>
    <t>SD</t>
  </si>
  <si>
    <t>1481</t>
  </si>
  <si>
    <t>1024</t>
  </si>
  <si>
    <t>09609</t>
  </si>
  <si>
    <t>CLAUDIA</t>
  </si>
  <si>
    <t>RAMIREZ</t>
  </si>
  <si>
    <t>A391</t>
  </si>
  <si>
    <t>1239</t>
  </si>
  <si>
    <t>794</t>
  </si>
  <si>
    <t>04641</t>
  </si>
  <si>
    <t>Giacomo</t>
  </si>
  <si>
    <t>Lascialfari</t>
  </si>
  <si>
    <t>1451</t>
  </si>
  <si>
    <t>994</t>
  </si>
  <si>
    <t>08908</t>
  </si>
  <si>
    <t>Jaume</t>
  </si>
  <si>
    <t>Plana</t>
  </si>
  <si>
    <t>A392</t>
  </si>
  <si>
    <t>1464</t>
  </si>
  <si>
    <t>1006</t>
  </si>
  <si>
    <t>09209</t>
  </si>
  <si>
    <t>Pawel</t>
  </si>
  <si>
    <t>Celt</t>
  </si>
  <si>
    <t>18264</t>
  </si>
  <si>
    <t>6877</t>
  </si>
  <si>
    <t>4 months 17 days</t>
  </si>
  <si>
    <t>10083</t>
  </si>
  <si>
    <t>DE LAS HERAS BLANCA</t>
  </si>
  <si>
    <t>A393</t>
  </si>
  <si>
    <t>1426</t>
  </si>
  <si>
    <t>973</t>
  </si>
  <si>
    <t>08343</t>
  </si>
  <si>
    <t>Slawek</t>
  </si>
  <si>
    <t>Kabik</t>
  </si>
  <si>
    <t>1448</t>
  </si>
  <si>
    <t>991</t>
  </si>
  <si>
    <t>5 months 7 days</t>
  </si>
  <si>
    <t>08776</t>
  </si>
  <si>
    <t>Patrik</t>
  </si>
  <si>
    <t>Ferencak</t>
  </si>
  <si>
    <t>SK</t>
  </si>
  <si>
    <t>A394</t>
  </si>
  <si>
    <t>1304</t>
  </si>
  <si>
    <t>856</t>
  </si>
  <si>
    <t>06025</t>
  </si>
  <si>
    <t>Kawalec</t>
  </si>
  <si>
    <t>18583</t>
  </si>
  <si>
    <t>6961</t>
  </si>
  <si>
    <t>Sablik</t>
  </si>
  <si>
    <t>25162</t>
  </si>
  <si>
    <t>A395</t>
  </si>
  <si>
    <t>1299</t>
  </si>
  <si>
    <t>851</t>
  </si>
  <si>
    <t>05993</t>
  </si>
  <si>
    <t>Radzivon</t>
  </si>
  <si>
    <t>Novik</t>
  </si>
  <si>
    <t>BY</t>
  </si>
  <si>
    <t>19341</t>
  </si>
  <si>
    <t>7149</t>
  </si>
  <si>
    <t>Gorczyca</t>
  </si>
  <si>
    <t>25172</t>
  </si>
  <si>
    <t>A396</t>
  </si>
  <si>
    <t>1339</t>
  </si>
  <si>
    <t>891</t>
  </si>
  <si>
    <t>06458</t>
  </si>
  <si>
    <t>Dawid</t>
  </si>
  <si>
    <t>Kraszewski</t>
  </si>
  <si>
    <t>25163</t>
  </si>
  <si>
    <t>A397</t>
  </si>
  <si>
    <t>1280</t>
  </si>
  <si>
    <t>833</t>
  </si>
  <si>
    <t>05672</t>
  </si>
  <si>
    <t>Zofia</t>
  </si>
  <si>
    <t>Szeliga</t>
  </si>
  <si>
    <t>1281</t>
  </si>
  <si>
    <t>A398</t>
  </si>
  <si>
    <t>1436</t>
  </si>
  <si>
    <t>982</t>
  </si>
  <si>
    <t>08619</t>
  </si>
  <si>
    <t>Veronika</t>
  </si>
  <si>
    <t>Romenska</t>
  </si>
  <si>
    <t>1437</t>
  </si>
  <si>
    <t>A399</t>
  </si>
  <si>
    <t>10618</t>
  </si>
  <si>
    <t>5896</t>
  </si>
  <si>
    <t>Łagnowska</t>
  </si>
  <si>
    <t>1275</t>
  </si>
  <si>
    <t>828</t>
  </si>
  <si>
    <t>05581</t>
  </si>
  <si>
    <t>Natalia</t>
  </si>
  <si>
    <t>Gawlas</t>
  </si>
  <si>
    <t>25171</t>
  </si>
  <si>
    <t>A4100</t>
  </si>
  <si>
    <t>1337</t>
  </si>
  <si>
    <t>889</t>
  </si>
  <si>
    <t>06331</t>
  </si>
  <si>
    <t>Drynda</t>
  </si>
  <si>
    <t>18141</t>
  </si>
  <si>
    <t>6835</t>
  </si>
  <si>
    <t>LUIS SANTIAGO</t>
  </si>
  <si>
    <t>Arias García</t>
  </si>
  <si>
    <t>A4101</t>
  </si>
  <si>
    <t>1400</t>
  </si>
  <si>
    <t>949</t>
  </si>
  <si>
    <t>07870</t>
  </si>
  <si>
    <t>Giovanni</t>
  </si>
  <si>
    <t>Migliorini</t>
  </si>
  <si>
    <t>18193</t>
  </si>
  <si>
    <t>6850</t>
  </si>
  <si>
    <t>Simon</t>
  </si>
  <si>
    <t>ROY</t>
  </si>
  <si>
    <t>A4102</t>
  </si>
  <si>
    <t>1323</t>
  </si>
  <si>
    <t>875</t>
  </si>
  <si>
    <t>06168</t>
  </si>
  <si>
    <t>Martyna</t>
  </si>
  <si>
    <t>Banasiak</t>
  </si>
  <si>
    <t>18180</t>
  </si>
  <si>
    <t>6839</t>
  </si>
  <si>
    <t>5 months 14 days</t>
  </si>
  <si>
    <t>Estefanía</t>
  </si>
  <si>
    <t>Navas Luque</t>
  </si>
  <si>
    <t>A4103</t>
  </si>
  <si>
    <t>1307</t>
  </si>
  <si>
    <t>859</t>
  </si>
  <si>
    <t>06056</t>
  </si>
  <si>
    <t>Goszcz</t>
  </si>
  <si>
    <t>22243</t>
  </si>
  <si>
    <t>7654</t>
  </si>
  <si>
    <t>A4104</t>
  </si>
  <si>
    <t>17309</t>
  </si>
  <si>
    <t>6707</t>
  </si>
  <si>
    <t xml:space="preserve">Demet </t>
  </si>
  <si>
    <t>Ilhan Tahir</t>
  </si>
  <si>
    <t>BG</t>
  </si>
  <si>
    <t>A4105</t>
  </si>
  <si>
    <t>1374</t>
  </si>
  <si>
    <t>924</t>
  </si>
  <si>
    <t>17 days</t>
  </si>
  <si>
    <t>07496</t>
  </si>
  <si>
    <t>Magdalena</t>
  </si>
  <si>
    <t>Nowakowska</t>
  </si>
  <si>
    <t>25179</t>
  </si>
  <si>
    <t>32184</t>
  </si>
  <si>
    <t>9019</t>
  </si>
  <si>
    <t>Keisha Pomaa</t>
  </si>
  <si>
    <t>Adu-Ansre</t>
  </si>
  <si>
    <t>A4106</t>
  </si>
  <si>
    <t>17837</t>
  </si>
  <si>
    <t>1092</t>
  </si>
  <si>
    <t>Nahia</t>
  </si>
  <si>
    <t>Gurruchaga Aranberri</t>
  </si>
  <si>
    <t>A4107</t>
  </si>
  <si>
    <t>1215</t>
  </si>
  <si>
    <t>770</t>
  </si>
  <si>
    <t>03385</t>
  </si>
  <si>
    <t>Jesús</t>
  </si>
  <si>
    <t>Maján</t>
  </si>
  <si>
    <t>1462</t>
  </si>
  <si>
    <t>1004</t>
  </si>
  <si>
    <t>09160</t>
  </si>
  <si>
    <t>Muñoz Mateo</t>
  </si>
  <si>
    <t>A4108</t>
  </si>
  <si>
    <t>1271</t>
  </si>
  <si>
    <t>824</t>
  </si>
  <si>
    <t>05551</t>
  </si>
  <si>
    <t>Fabian</t>
  </si>
  <si>
    <t>Labocha - Jaworski</t>
  </si>
  <si>
    <t>1473</t>
  </si>
  <si>
    <t>1016</t>
  </si>
  <si>
    <t>09470</t>
  </si>
  <si>
    <t>Alonso</t>
  </si>
  <si>
    <t>Villa Rodríguez</t>
  </si>
  <si>
    <t>A4109</t>
  </si>
  <si>
    <t>10060</t>
  </si>
  <si>
    <t>51 years 6 months 25 days</t>
  </si>
  <si>
    <t>25178</t>
  </si>
  <si>
    <t>A4110</t>
  </si>
  <si>
    <t>22132</t>
  </si>
  <si>
    <t>4 months 28 days</t>
  </si>
  <si>
    <t>25177</t>
  </si>
  <si>
    <t>9709</t>
  </si>
  <si>
    <t>A4111</t>
  </si>
  <si>
    <t>22133</t>
  </si>
  <si>
    <t>25176</t>
  </si>
  <si>
    <t>9710</t>
  </si>
  <si>
    <t>A4112</t>
  </si>
  <si>
    <t>22134</t>
  </si>
  <si>
    <t>25175</t>
  </si>
  <si>
    <t>9711</t>
  </si>
  <si>
    <t>A4113</t>
  </si>
  <si>
    <t>22135</t>
  </si>
  <si>
    <t>25174</t>
  </si>
  <si>
    <t>9712</t>
  </si>
  <si>
    <t>A485</t>
  </si>
  <si>
    <t>30716</t>
  </si>
  <si>
    <t>A486</t>
  </si>
  <si>
    <t>18538</t>
  </si>
  <si>
    <t>6946</t>
  </si>
  <si>
    <t>Lizaveta</t>
  </si>
  <si>
    <t>Aversano</t>
  </si>
  <si>
    <t>25173</t>
  </si>
  <si>
    <t>9713</t>
  </si>
  <si>
    <t>A487</t>
  </si>
  <si>
    <t>1422</t>
  </si>
  <si>
    <t>969</t>
  </si>
  <si>
    <t>08268</t>
  </si>
  <si>
    <t>Ines</t>
  </si>
  <si>
    <t>lecuona</t>
  </si>
  <si>
    <t>1487</t>
  </si>
  <si>
    <t>1030</t>
  </si>
  <si>
    <t>09673</t>
  </si>
  <si>
    <t>Ángela</t>
  </si>
  <si>
    <t>Felices</t>
  </si>
  <si>
    <t>A488</t>
  </si>
  <si>
    <t>1433</t>
  </si>
  <si>
    <t>980</t>
  </si>
  <si>
    <t>08571</t>
  </si>
  <si>
    <t>daria</t>
  </si>
  <si>
    <t>marra</t>
  </si>
  <si>
    <t>1486</t>
  </si>
  <si>
    <t>1029</t>
  </si>
  <si>
    <t>9 months 7 days</t>
  </si>
  <si>
    <t>09661</t>
  </si>
  <si>
    <t>Silvia</t>
  </si>
  <si>
    <t>Martínez</t>
  </si>
  <si>
    <t>A489</t>
  </si>
  <si>
    <t>1233</t>
  </si>
  <si>
    <t>788</t>
  </si>
  <si>
    <t>04539</t>
  </si>
  <si>
    <t>Mª del Rocío</t>
  </si>
  <si>
    <t>1500</t>
  </si>
  <si>
    <t>1042</t>
  </si>
  <si>
    <t>09812</t>
  </si>
  <si>
    <t>Lourdes</t>
  </si>
  <si>
    <t>García Talavera</t>
  </si>
  <si>
    <t>A490</t>
  </si>
  <si>
    <t>1350</t>
  </si>
  <si>
    <t>902</t>
  </si>
  <si>
    <t>06625</t>
  </si>
  <si>
    <t>Daryna</t>
  </si>
  <si>
    <t>Krasylnykova</t>
  </si>
  <si>
    <t>A491</t>
  </si>
  <si>
    <t>1407</t>
  </si>
  <si>
    <t>956</t>
  </si>
  <si>
    <t>08051</t>
  </si>
  <si>
    <t>Cybula</t>
  </si>
  <si>
    <t>18159</t>
  </si>
  <si>
    <t>6656</t>
  </si>
  <si>
    <t>3 months 1 day</t>
  </si>
  <si>
    <t>Perekhrest</t>
  </si>
  <si>
    <t>A492</t>
  </si>
  <si>
    <t>18263</t>
  </si>
  <si>
    <t>A493</t>
  </si>
  <si>
    <t>1235</t>
  </si>
  <si>
    <t>790</t>
  </si>
  <si>
    <t>04578</t>
  </si>
  <si>
    <t>Angel</t>
  </si>
  <si>
    <t>Moreno Guix</t>
  </si>
  <si>
    <t>18261</t>
  </si>
  <si>
    <t>6875</t>
  </si>
  <si>
    <t>09033</t>
  </si>
  <si>
    <t>Marie</t>
  </si>
  <si>
    <t>Ansquer</t>
  </si>
  <si>
    <t>A494</t>
  </si>
  <si>
    <t>17554</t>
  </si>
  <si>
    <t>6761</t>
  </si>
  <si>
    <t>Paz Marina</t>
  </si>
  <si>
    <t>A495</t>
  </si>
  <si>
    <t>1250</t>
  </si>
  <si>
    <t>805</t>
  </si>
  <si>
    <t>04938</t>
  </si>
  <si>
    <t>Jasinski</t>
  </si>
  <si>
    <t>1517</t>
  </si>
  <si>
    <t>1059</t>
  </si>
  <si>
    <t>09983</t>
  </si>
  <si>
    <t>Godoy</t>
  </si>
  <si>
    <t>17375</t>
  </si>
  <si>
    <t>6325</t>
  </si>
  <si>
    <t>Šimek</t>
  </si>
  <si>
    <t>A496</t>
  </si>
  <si>
    <t>25853</t>
  </si>
  <si>
    <t>7712</t>
  </si>
  <si>
    <t>Ainhoa</t>
  </si>
  <si>
    <t>Arce Muria</t>
  </si>
  <si>
    <t>A497</t>
  </si>
  <si>
    <t>1231</t>
  </si>
  <si>
    <t>786</t>
  </si>
  <si>
    <t>04483</t>
  </si>
  <si>
    <t>Victor</t>
  </si>
  <si>
    <t>Garcia Salomo</t>
  </si>
  <si>
    <t>1521</t>
  </si>
  <si>
    <t>1063</t>
  </si>
  <si>
    <t>10036</t>
  </si>
  <si>
    <t>Paula Jiménez</t>
  </si>
  <si>
    <t>López</t>
  </si>
  <si>
    <t>A498</t>
  </si>
  <si>
    <t>1387</t>
  </si>
  <si>
    <t>936</t>
  </si>
  <si>
    <t>07661</t>
  </si>
  <si>
    <t>Barbora</t>
  </si>
  <si>
    <t>Sabová</t>
  </si>
  <si>
    <t>18178</t>
  </si>
  <si>
    <t>6845</t>
  </si>
  <si>
    <t>Alvaro</t>
  </si>
  <si>
    <t>Aviles Macias</t>
  </si>
  <si>
    <t>A499</t>
  </si>
  <si>
    <t>1354</t>
  </si>
  <si>
    <t>905</t>
  </si>
  <si>
    <t>06675</t>
  </si>
  <si>
    <t>Fabiana</t>
  </si>
  <si>
    <t>Chinazzo</t>
  </si>
  <si>
    <t>1488</t>
  </si>
  <si>
    <t>1031</t>
  </si>
  <si>
    <t>09680</t>
  </si>
  <si>
    <t>Paula</t>
  </si>
  <si>
    <t>Navarro Molina</t>
  </si>
  <si>
    <t>A5100</t>
  </si>
  <si>
    <t>1359</t>
  </si>
  <si>
    <t>910</t>
  </si>
  <si>
    <t>06772</t>
  </si>
  <si>
    <t>Jeongmin</t>
  </si>
  <si>
    <t>SHIN</t>
  </si>
  <si>
    <t>KR</t>
  </si>
  <si>
    <t>18181</t>
  </si>
  <si>
    <t>6844</t>
  </si>
  <si>
    <t>Antonio</t>
  </si>
  <si>
    <t>Calderón Gómez</t>
  </si>
  <si>
    <t>A5101</t>
  </si>
  <si>
    <t>1369</t>
  </si>
  <si>
    <t>920</t>
  </si>
  <si>
    <t>07394</t>
  </si>
  <si>
    <t>Pejkovski</t>
  </si>
  <si>
    <t>33233</t>
  </si>
  <si>
    <t>7 months 15 days</t>
  </si>
  <si>
    <t>A5102</t>
  </si>
  <si>
    <t>1402</t>
  </si>
  <si>
    <t>951</t>
  </si>
  <si>
    <t>07906</t>
  </si>
  <si>
    <t>Giulia</t>
  </si>
  <si>
    <t>Ersini</t>
  </si>
  <si>
    <t>18207</t>
  </si>
  <si>
    <t>6509</t>
  </si>
  <si>
    <t>Lucia</t>
  </si>
  <si>
    <t>García de Polavieja</t>
  </si>
  <si>
    <t>A5103</t>
  </si>
  <si>
    <t>1351</t>
  </si>
  <si>
    <t>903</t>
  </si>
  <si>
    <t>06636</t>
  </si>
  <si>
    <t>oier</t>
  </si>
  <si>
    <t>perez</t>
  </si>
  <si>
    <t>19364</t>
  </si>
  <si>
    <t>7153</t>
  </si>
  <si>
    <t>A5104</t>
  </si>
  <si>
    <t>1355</t>
  </si>
  <si>
    <t>906</t>
  </si>
  <si>
    <t>06678</t>
  </si>
  <si>
    <t>silvia</t>
  </si>
  <si>
    <t>venco</t>
  </si>
  <si>
    <t>18218</t>
  </si>
  <si>
    <t>6838</t>
  </si>
  <si>
    <t>Raquel</t>
  </si>
  <si>
    <t>Conejo Aguilar</t>
  </si>
  <si>
    <t>A5105</t>
  </si>
  <si>
    <t>1341</t>
  </si>
  <si>
    <t>893</t>
  </si>
  <si>
    <t>06478</t>
  </si>
  <si>
    <t>Eva</t>
  </si>
  <si>
    <t>Perrone</t>
  </si>
  <si>
    <t>1524</t>
  </si>
  <si>
    <t>1066</t>
  </si>
  <si>
    <t>Paloma</t>
  </si>
  <si>
    <t>Spínola</t>
  </si>
  <si>
    <t>A5106</t>
  </si>
  <si>
    <t>1375</t>
  </si>
  <si>
    <t>925</t>
  </si>
  <si>
    <t>07516</t>
  </si>
  <si>
    <t>Lingbo</t>
  </si>
  <si>
    <t>Zhang</t>
  </si>
  <si>
    <t>CN</t>
  </si>
  <si>
    <t>18188</t>
  </si>
  <si>
    <t>6849</t>
  </si>
  <si>
    <t>Roldán</t>
  </si>
  <si>
    <t>A5107</t>
  </si>
  <si>
    <t>1467</t>
  </si>
  <si>
    <t>1010</t>
  </si>
  <si>
    <t>09406</t>
  </si>
  <si>
    <t>Jose Carlos</t>
  </si>
  <si>
    <t>Bejines Cruz</t>
  </si>
  <si>
    <t>A5108</t>
  </si>
  <si>
    <t>1352</t>
  </si>
  <si>
    <t>904</t>
  </si>
  <si>
    <t>06637</t>
  </si>
  <si>
    <t>Michal</t>
  </si>
  <si>
    <t>Bugdol</t>
  </si>
  <si>
    <t>1506</t>
  </si>
  <si>
    <t>1048</t>
  </si>
  <si>
    <t>09875</t>
  </si>
  <si>
    <t>Zuzana</t>
  </si>
  <si>
    <t>Vargovicová</t>
  </si>
  <si>
    <t>A5109</t>
  </si>
  <si>
    <t>22085</t>
  </si>
  <si>
    <t>25187</t>
  </si>
  <si>
    <t>9714</t>
  </si>
  <si>
    <t>A5110</t>
  </si>
  <si>
    <t>22086</t>
  </si>
  <si>
    <t>25186</t>
  </si>
  <si>
    <t>9715</t>
  </si>
  <si>
    <t>A5111</t>
  </si>
  <si>
    <t>25185</t>
  </si>
  <si>
    <t>9716</t>
  </si>
  <si>
    <t>A5112</t>
  </si>
  <si>
    <t>10077</t>
  </si>
  <si>
    <t>68 years 6 months 25 days</t>
  </si>
  <si>
    <t>25184</t>
  </si>
  <si>
    <t>A5113</t>
  </si>
  <si>
    <t>22087</t>
  </si>
  <si>
    <t>25183</t>
  </si>
  <si>
    <t>9717</t>
  </si>
  <si>
    <t>A586</t>
  </si>
  <si>
    <t>1405</t>
  </si>
  <si>
    <t>954</t>
  </si>
  <si>
    <t>07934</t>
  </si>
  <si>
    <t>Alessandra</t>
  </si>
  <si>
    <t>Alunni</t>
  </si>
  <si>
    <t>28074</t>
  </si>
  <si>
    <t>7036</t>
  </si>
  <si>
    <t>Andrei</t>
  </si>
  <si>
    <t>Volkau</t>
  </si>
  <si>
    <t>A587</t>
  </si>
  <si>
    <t>18653</t>
  </si>
  <si>
    <t>6663</t>
  </si>
  <si>
    <t>Franziska</t>
  </si>
  <si>
    <t>Meichle</t>
  </si>
  <si>
    <t>DE</t>
  </si>
  <si>
    <t>25181</t>
  </si>
  <si>
    <t>9718</t>
  </si>
  <si>
    <t>A588</t>
  </si>
  <si>
    <t>18788</t>
  </si>
  <si>
    <t>6815</t>
  </si>
  <si>
    <t xml:space="preserve">Eléa </t>
  </si>
  <si>
    <t>Toth</t>
  </si>
  <si>
    <t>25180</t>
  </si>
  <si>
    <t>9719</t>
  </si>
  <si>
    <t>A589</t>
  </si>
  <si>
    <t>1414</t>
  </si>
  <si>
    <t>961</t>
  </si>
  <si>
    <t>08112</t>
  </si>
  <si>
    <t>Recep</t>
  </si>
  <si>
    <t>Gürler</t>
  </si>
  <si>
    <t>TR</t>
  </si>
  <si>
    <t>A590</t>
  </si>
  <si>
    <t>1360</t>
  </si>
  <si>
    <t>911</t>
  </si>
  <si>
    <t>06930</t>
  </si>
  <si>
    <t>Mireya</t>
  </si>
  <si>
    <t>Casilla</t>
  </si>
  <si>
    <t>A591</t>
  </si>
  <si>
    <t>1365</t>
  </si>
  <si>
    <t>916</t>
  </si>
  <si>
    <t>07089</t>
  </si>
  <si>
    <t>Francisco</t>
  </si>
  <si>
    <t>Suay</t>
  </si>
  <si>
    <t>1514</t>
  </si>
  <si>
    <t>1056</t>
  </si>
  <si>
    <t>09956</t>
  </si>
  <si>
    <t>Iarovoi</t>
  </si>
  <si>
    <t>A592</t>
  </si>
  <si>
    <t>1403</t>
  </si>
  <si>
    <t>952</t>
  </si>
  <si>
    <t>07926</t>
  </si>
  <si>
    <t>Lorenzo</t>
  </si>
  <si>
    <t>Bogini</t>
  </si>
  <si>
    <t>A593</t>
  </si>
  <si>
    <t>1399</t>
  </si>
  <si>
    <t>948</t>
  </si>
  <si>
    <t>07854</t>
  </si>
  <si>
    <t>ZHIYUAN</t>
  </si>
  <si>
    <t>WU</t>
  </si>
  <si>
    <t>1523</t>
  </si>
  <si>
    <t>1065</t>
  </si>
  <si>
    <t>Eliza</t>
  </si>
  <si>
    <t>Karasinska</t>
  </si>
  <si>
    <t>A595</t>
  </si>
  <si>
    <t>1340</t>
  </si>
  <si>
    <t>892</t>
  </si>
  <si>
    <t>06477</t>
  </si>
  <si>
    <t>1499</t>
  </si>
  <si>
    <t>1041</t>
  </si>
  <si>
    <t>09772</t>
  </si>
  <si>
    <t>Olena</t>
  </si>
  <si>
    <t>Semeniak</t>
  </si>
  <si>
    <t>A596</t>
  </si>
  <si>
    <t>1361</t>
  </si>
  <si>
    <t>912</t>
  </si>
  <si>
    <t>06934</t>
  </si>
  <si>
    <t>Marco</t>
  </si>
  <si>
    <t>Colella</t>
  </si>
  <si>
    <t>A597</t>
  </si>
  <si>
    <t>1305</t>
  </si>
  <si>
    <t>857</t>
  </si>
  <si>
    <t>06038</t>
  </si>
  <si>
    <t>Makar</t>
  </si>
  <si>
    <t>Bialiauski</t>
  </si>
  <si>
    <t>20282</t>
  </si>
  <si>
    <t>7384</t>
  </si>
  <si>
    <t>Maciej</t>
  </si>
  <si>
    <t>Czuchryta</t>
  </si>
  <si>
    <t>25188</t>
  </si>
  <si>
    <t>A598</t>
  </si>
  <si>
    <t>19459</t>
  </si>
  <si>
    <t>6166</t>
  </si>
  <si>
    <t>Nevila</t>
  </si>
  <si>
    <t>Bajrami</t>
  </si>
  <si>
    <t>25182</t>
  </si>
  <si>
    <t>9720</t>
  </si>
  <si>
    <t>A599</t>
  </si>
  <si>
    <t>1315</t>
  </si>
  <si>
    <t>867</t>
  </si>
  <si>
    <t>06096</t>
  </si>
  <si>
    <t>Sandra</t>
  </si>
  <si>
    <t>Krysa</t>
  </si>
  <si>
    <t>1515</t>
  </si>
  <si>
    <t>1057</t>
  </si>
  <si>
    <t>09961</t>
  </si>
  <si>
    <t>Cristina María</t>
  </si>
  <si>
    <t>Navas Moreno</t>
  </si>
  <si>
    <t>18259</t>
  </si>
  <si>
    <t>6873</t>
  </si>
  <si>
    <t>0010400</t>
  </si>
  <si>
    <t>yuliia</t>
  </si>
  <si>
    <t>A6100</t>
  </si>
  <si>
    <t>1510</t>
  </si>
  <si>
    <t>1052</t>
  </si>
  <si>
    <t>09905</t>
  </si>
  <si>
    <t>Vasfiie</t>
  </si>
  <si>
    <t>Dervishova</t>
  </si>
  <si>
    <t>A6101</t>
  </si>
  <si>
    <t>18959</t>
  </si>
  <si>
    <t>6729</t>
  </si>
  <si>
    <t>Emilio</t>
  </si>
  <si>
    <t>Domingo Küstner</t>
  </si>
  <si>
    <t>25208</t>
  </si>
  <si>
    <t>9721</t>
  </si>
  <si>
    <t>A6102</t>
  </si>
  <si>
    <t>19748</t>
  </si>
  <si>
    <t>7244</t>
  </si>
  <si>
    <t>Maude</t>
  </si>
  <si>
    <t>Landru</t>
  </si>
  <si>
    <t>25197</t>
  </si>
  <si>
    <t>9722</t>
  </si>
  <si>
    <t>A6103</t>
  </si>
  <si>
    <t>19200</t>
  </si>
  <si>
    <t>7042</t>
  </si>
  <si>
    <t>Cedric</t>
  </si>
  <si>
    <t>Devos</t>
  </si>
  <si>
    <t>BE</t>
  </si>
  <si>
    <t>25207</t>
  </si>
  <si>
    <t>9723</t>
  </si>
  <si>
    <t>A6104</t>
  </si>
  <si>
    <t>19799</t>
  </si>
  <si>
    <t>7249</t>
  </si>
  <si>
    <t>Manuel</t>
  </si>
  <si>
    <t>Pérez Rozas</t>
  </si>
  <si>
    <t>25198</t>
  </si>
  <si>
    <t>9724</t>
  </si>
  <si>
    <t>A6105</t>
  </si>
  <si>
    <t>19396</t>
  </si>
  <si>
    <t>7155</t>
  </si>
  <si>
    <t>Maja</t>
  </si>
  <si>
    <t>Wycisk</t>
  </si>
  <si>
    <t>25206</t>
  </si>
  <si>
    <t>9725</t>
  </si>
  <si>
    <t>A6106</t>
  </si>
  <si>
    <t>20102</t>
  </si>
  <si>
    <t>7325</t>
  </si>
  <si>
    <t xml:space="preserve">silvia </t>
  </si>
  <si>
    <t xml:space="preserve">meijón iglesias </t>
  </si>
  <si>
    <t>25199</t>
  </si>
  <si>
    <t>A6107</t>
  </si>
  <si>
    <t>20439</t>
  </si>
  <si>
    <t>25205</t>
  </si>
  <si>
    <t>9727</t>
  </si>
  <si>
    <t>A6108</t>
  </si>
  <si>
    <t>21265</t>
  </si>
  <si>
    <t>7098</t>
  </si>
  <si>
    <t>Filippo</t>
  </si>
  <si>
    <t>Scattolin</t>
  </si>
  <si>
    <t>25204</t>
  </si>
  <si>
    <t>9728</t>
  </si>
  <si>
    <t>A6109</t>
  </si>
  <si>
    <t>22088</t>
  </si>
  <si>
    <t>25203</t>
  </si>
  <si>
    <t>9729</t>
  </si>
  <si>
    <t>A6110</t>
  </si>
  <si>
    <t>1485</t>
  </si>
  <si>
    <t>1028</t>
  </si>
  <si>
    <t>09652</t>
  </si>
  <si>
    <t>Valentyna</t>
  </si>
  <si>
    <t>Kobzaruk</t>
  </si>
  <si>
    <t>A6111</t>
  </si>
  <si>
    <t>25202</t>
  </si>
  <si>
    <t>9730</t>
  </si>
  <si>
    <t>A6112</t>
  </si>
  <si>
    <t>25201</t>
  </si>
  <si>
    <t>9731</t>
  </si>
  <si>
    <t>A6113</t>
  </si>
  <si>
    <t>22089</t>
  </si>
  <si>
    <t>25200</t>
  </si>
  <si>
    <t>9732</t>
  </si>
  <si>
    <t>A686</t>
  </si>
  <si>
    <t>20483</t>
  </si>
  <si>
    <t>7422</t>
  </si>
  <si>
    <t>Mario</t>
  </si>
  <si>
    <t>Hernández Rodríguez</t>
  </si>
  <si>
    <t>25191</t>
  </si>
  <si>
    <t>9733</t>
  </si>
  <si>
    <t>A687</t>
  </si>
  <si>
    <t>21102</t>
  </si>
  <si>
    <t>3 months 8 days</t>
  </si>
  <si>
    <t>25190</t>
  </si>
  <si>
    <t>9734</t>
  </si>
  <si>
    <t>A688</t>
  </si>
  <si>
    <t>21163</t>
  </si>
  <si>
    <t>7416</t>
  </si>
  <si>
    <t>Laura</t>
  </si>
  <si>
    <t>Lane</t>
  </si>
  <si>
    <t>25189</t>
  </si>
  <si>
    <t>9735</t>
  </si>
  <si>
    <t>A689</t>
  </si>
  <si>
    <t>20896</t>
  </si>
  <si>
    <t>25214</t>
  </si>
  <si>
    <t>9736</t>
  </si>
  <si>
    <t>A690</t>
  </si>
  <si>
    <t>21943</t>
  </si>
  <si>
    <t>7761</t>
  </si>
  <si>
    <t>Fe Gismera</t>
  </si>
  <si>
    <t>25192</t>
  </si>
  <si>
    <t>9737</t>
  </si>
  <si>
    <t>A691</t>
  </si>
  <si>
    <t>21554</t>
  </si>
  <si>
    <t>7621</t>
  </si>
  <si>
    <t>Muhammad</t>
  </si>
  <si>
    <t>Arham</t>
  </si>
  <si>
    <t>25213</t>
  </si>
  <si>
    <t>9738</t>
  </si>
  <si>
    <t>A692</t>
  </si>
  <si>
    <t>25193</t>
  </si>
  <si>
    <t>A693</t>
  </si>
  <si>
    <t>25212</t>
  </si>
  <si>
    <t>28679</t>
  </si>
  <si>
    <t>9740</t>
  </si>
  <si>
    <t>A694</t>
  </si>
  <si>
    <t>18252</t>
  </si>
  <si>
    <t>6866</t>
  </si>
  <si>
    <t>0010296</t>
  </si>
  <si>
    <t>Tetiana</t>
  </si>
  <si>
    <t>Levko</t>
  </si>
  <si>
    <t>22187</t>
  </si>
  <si>
    <t>7799</t>
  </si>
  <si>
    <t>Khadidja</t>
  </si>
  <si>
    <t>El Menssouri Benyahia</t>
  </si>
  <si>
    <t>25194</t>
  </si>
  <si>
    <t>A695</t>
  </si>
  <si>
    <t>22373</t>
  </si>
  <si>
    <t>7861</t>
  </si>
  <si>
    <t>Gabriel</t>
  </si>
  <si>
    <t>Ronca</t>
  </si>
  <si>
    <t>25211</t>
  </si>
  <si>
    <t>9742</t>
  </si>
  <si>
    <t>A696</t>
  </si>
  <si>
    <t>22982</t>
  </si>
  <si>
    <t>25195</t>
  </si>
  <si>
    <t>9743</t>
  </si>
  <si>
    <t>A697</t>
  </si>
  <si>
    <t>18262</t>
  </si>
  <si>
    <t>6876</t>
  </si>
  <si>
    <t>09159</t>
  </si>
  <si>
    <t>Andrea Munoz De la Fuente</t>
  </si>
  <si>
    <t>25210</t>
  </si>
  <si>
    <t>9744</t>
  </si>
  <si>
    <t>A698</t>
  </si>
  <si>
    <t>23016</t>
  </si>
  <si>
    <t>7983</t>
  </si>
  <si>
    <t>Nikola</t>
  </si>
  <si>
    <t>Michalak</t>
  </si>
  <si>
    <t>25196</t>
  </si>
  <si>
    <t>9745</t>
  </si>
  <si>
    <t>A699</t>
  </si>
  <si>
    <t>27814</t>
  </si>
  <si>
    <t>8797</t>
  </si>
  <si>
    <t>Hilke</t>
  </si>
  <si>
    <t>Wittocx</t>
  </si>
  <si>
    <t>A7100</t>
  </si>
  <si>
    <t>25229</t>
  </si>
  <si>
    <t>9747</t>
  </si>
  <si>
    <t>A7101</t>
  </si>
  <si>
    <t>25228</t>
  </si>
  <si>
    <t>9748</t>
  </si>
  <si>
    <t>A774</t>
  </si>
  <si>
    <t>25217</t>
  </si>
  <si>
    <t>30161</t>
  </si>
  <si>
    <t>7867</t>
  </si>
  <si>
    <t>5 months 26 days</t>
  </si>
  <si>
    <t>Emma</t>
  </si>
  <si>
    <t>Barsi</t>
  </si>
  <si>
    <t>9749</t>
  </si>
  <si>
    <t>A775</t>
  </si>
  <si>
    <t>25216</t>
  </si>
  <si>
    <t>30320</t>
  </si>
  <si>
    <t>5 months 24 days</t>
  </si>
  <si>
    <t>9750</t>
  </si>
  <si>
    <t>A776</t>
  </si>
  <si>
    <t>25215</t>
  </si>
  <si>
    <t>9751</t>
  </si>
  <si>
    <t>A777</t>
  </si>
  <si>
    <t>25242</t>
  </si>
  <si>
    <t>29200</t>
  </si>
  <si>
    <t>8703</t>
  </si>
  <si>
    <t>Zuzanna</t>
  </si>
  <si>
    <t>Kuśmierz</t>
  </si>
  <si>
    <t>9752</t>
  </si>
  <si>
    <t>A778</t>
  </si>
  <si>
    <t>25219</t>
  </si>
  <si>
    <t>31372</t>
  </si>
  <si>
    <t>9262</t>
  </si>
  <si>
    <t>Gwiazda</t>
  </si>
  <si>
    <t>9753</t>
  </si>
  <si>
    <t>A779</t>
  </si>
  <si>
    <t>25241</t>
  </si>
  <si>
    <t>29425</t>
  </si>
  <si>
    <t>9040</t>
  </si>
  <si>
    <t>Irina</t>
  </si>
  <si>
    <t>López García</t>
  </si>
  <si>
    <t>9754</t>
  </si>
  <si>
    <t>A780</t>
  </si>
  <si>
    <t>25220</t>
  </si>
  <si>
    <t>9755</t>
  </si>
  <si>
    <t>A781</t>
  </si>
  <si>
    <t>25240</t>
  </si>
  <si>
    <t>9756</t>
  </si>
  <si>
    <t>A782</t>
  </si>
  <si>
    <t>25221</t>
  </si>
  <si>
    <t>9757</t>
  </si>
  <si>
    <t>A783</t>
  </si>
  <si>
    <t>25239</t>
  </si>
  <si>
    <t>A784</t>
  </si>
  <si>
    <t>25222</t>
  </si>
  <si>
    <t>9759</t>
  </si>
  <si>
    <t>A785</t>
  </si>
  <si>
    <t>25238</t>
  </si>
  <si>
    <t>31960</t>
  </si>
  <si>
    <t>8889</t>
  </si>
  <si>
    <t>4 months 24 days</t>
  </si>
  <si>
    <t>Vitalii</t>
  </si>
  <si>
    <t>Silveistruk</t>
  </si>
  <si>
    <t>9760</t>
  </si>
  <si>
    <t>A786</t>
  </si>
  <si>
    <t>25223</t>
  </si>
  <si>
    <t>9761</t>
  </si>
  <si>
    <t>A787</t>
  </si>
  <si>
    <t>25237</t>
  </si>
  <si>
    <t>32183</t>
  </si>
  <si>
    <t>9058</t>
  </si>
  <si>
    <t>Bilal</t>
  </si>
  <si>
    <t>Girach</t>
  </si>
  <si>
    <t>9762</t>
  </si>
  <si>
    <t>A788</t>
  </si>
  <si>
    <t>25224</t>
  </si>
  <si>
    <t>A789</t>
  </si>
  <si>
    <t>25236</t>
  </si>
  <si>
    <t>33417</t>
  </si>
  <si>
    <t>9369</t>
  </si>
  <si>
    <t>Kłeczek</t>
  </si>
  <si>
    <t>9764</t>
  </si>
  <si>
    <t>A790</t>
  </si>
  <si>
    <t>25225</t>
  </si>
  <si>
    <t>9765</t>
  </si>
  <si>
    <t>A791</t>
  </si>
  <si>
    <t>25235</t>
  </si>
  <si>
    <t>9766</t>
  </si>
  <si>
    <t>A792</t>
  </si>
  <si>
    <t>25243</t>
  </si>
  <si>
    <t>9767</t>
  </si>
  <si>
    <t>A793</t>
  </si>
  <si>
    <t>25226</t>
  </si>
  <si>
    <t>33544</t>
  </si>
  <si>
    <t>9768</t>
  </si>
  <si>
    <t>A794</t>
  </si>
  <si>
    <t>25227</t>
  </si>
  <si>
    <t>9769</t>
  </si>
  <si>
    <t>A795</t>
  </si>
  <si>
    <t>25234</t>
  </si>
  <si>
    <t>33695</t>
  </si>
  <si>
    <t>9669</t>
  </si>
  <si>
    <t>Mikołaj</t>
  </si>
  <si>
    <t>Bajer</t>
  </si>
  <si>
    <t>9770</t>
  </si>
  <si>
    <t>A796</t>
  </si>
  <si>
    <t>25233</t>
  </si>
  <si>
    <t>33861</t>
  </si>
  <si>
    <t>9657</t>
  </si>
  <si>
    <t>Anita</t>
  </si>
  <si>
    <t>Szopa</t>
  </si>
  <si>
    <t>9771</t>
  </si>
  <si>
    <t>A797</t>
  </si>
  <si>
    <t>25232</t>
  </si>
  <si>
    <t>9772</t>
  </si>
  <si>
    <t>A798</t>
  </si>
  <si>
    <t>22090</t>
  </si>
  <si>
    <t>25231</t>
  </si>
  <si>
    <t>9773</t>
  </si>
  <si>
    <t>A799</t>
  </si>
  <si>
    <t>22091</t>
  </si>
  <si>
    <t>25230</t>
  </si>
  <si>
    <t>9774</t>
  </si>
  <si>
    <t>B102</t>
  </si>
  <si>
    <t>1343</t>
  </si>
  <si>
    <t>895</t>
  </si>
  <si>
    <t>1 month 16 days</t>
  </si>
  <si>
    <t>06514</t>
  </si>
  <si>
    <t>Piotr</t>
  </si>
  <si>
    <t>Bienkowski</t>
  </si>
  <si>
    <t>1507</t>
  </si>
  <si>
    <t>1049</t>
  </si>
  <si>
    <t>09888</t>
  </si>
  <si>
    <t>Beatrice</t>
  </si>
  <si>
    <t>Mulas</t>
  </si>
  <si>
    <t>B103</t>
  </si>
  <si>
    <t>609</t>
  </si>
  <si>
    <t>177</t>
  </si>
  <si>
    <t xml:space="preserve">Patricia </t>
  </si>
  <si>
    <t>Carbonell Arcos</t>
  </si>
  <si>
    <t>B104</t>
  </si>
  <si>
    <t>1310</t>
  </si>
  <si>
    <t>862</t>
  </si>
  <si>
    <t>06075</t>
  </si>
  <si>
    <t>Igor</t>
  </si>
  <si>
    <t>Mrowiec</t>
  </si>
  <si>
    <t>B105</t>
  </si>
  <si>
    <t>175</t>
  </si>
  <si>
    <t>Vicente Mellado</t>
  </si>
  <si>
    <t>B106</t>
  </si>
  <si>
    <t>26910</t>
  </si>
  <si>
    <t>8574</t>
  </si>
  <si>
    <t>yaohua</t>
  </si>
  <si>
    <t>xie</t>
  </si>
  <si>
    <t>B108</t>
  </si>
  <si>
    <t>25666</t>
  </si>
  <si>
    <t>B109</t>
  </si>
  <si>
    <t>1364</t>
  </si>
  <si>
    <t>915</t>
  </si>
  <si>
    <t>07029</t>
  </si>
  <si>
    <t>Szymon</t>
  </si>
  <si>
    <t>Sobota</t>
  </si>
  <si>
    <t>B110</t>
  </si>
  <si>
    <t>10023</t>
  </si>
  <si>
    <t>14 years 6 months 25 days</t>
  </si>
  <si>
    <t>25244</t>
  </si>
  <si>
    <t>B111</t>
  </si>
  <si>
    <t>1211</t>
  </si>
  <si>
    <t>766</t>
  </si>
  <si>
    <t>03153</t>
  </si>
  <si>
    <t>miriam</t>
  </si>
  <si>
    <t>colvee</t>
  </si>
  <si>
    <t>16381</t>
  </si>
  <si>
    <t>6659</t>
  </si>
  <si>
    <t>Calvo Jurado</t>
  </si>
  <si>
    <t>B112</t>
  </si>
  <si>
    <t>10024</t>
  </si>
  <si>
    <t>15 years 6 months 25 days</t>
  </si>
  <si>
    <t>25245</t>
  </si>
  <si>
    <t>B113</t>
  </si>
  <si>
    <t>1260</t>
  </si>
  <si>
    <t>814</t>
  </si>
  <si>
    <t>05231</t>
  </si>
  <si>
    <t>Aleksandra</t>
  </si>
  <si>
    <t>Krawczyk</t>
  </si>
  <si>
    <t>25258</t>
  </si>
  <si>
    <t>B114</t>
  </si>
  <si>
    <t>10025</t>
  </si>
  <si>
    <t>16 years 6 months 25 days</t>
  </si>
  <si>
    <t>25246</t>
  </si>
  <si>
    <t>B115</t>
  </si>
  <si>
    <t>1244</t>
  </si>
  <si>
    <t>799</t>
  </si>
  <si>
    <t>04734</t>
  </si>
  <si>
    <t>José Ignacio</t>
  </si>
  <si>
    <t>Mesonero Rodriguez</t>
  </si>
  <si>
    <t>16383</t>
  </si>
  <si>
    <t>6658</t>
  </si>
  <si>
    <t>Jorge</t>
  </si>
  <si>
    <t>Martinez Morujo</t>
  </si>
  <si>
    <t>B116</t>
  </si>
  <si>
    <t>10026</t>
  </si>
  <si>
    <t>17 years 6 months 25 days</t>
  </si>
  <si>
    <t>25247</t>
  </si>
  <si>
    <t>B117</t>
  </si>
  <si>
    <t>1398</t>
  </si>
  <si>
    <t>947</t>
  </si>
  <si>
    <t>07849</t>
  </si>
  <si>
    <t>Ana</t>
  </si>
  <si>
    <t>Luetic</t>
  </si>
  <si>
    <t>SI</t>
  </si>
  <si>
    <t>1512</t>
  </si>
  <si>
    <t>1054</t>
  </si>
  <si>
    <t>09924</t>
  </si>
  <si>
    <t>Lucía</t>
  </si>
  <si>
    <t>González González</t>
  </si>
  <si>
    <t>B118</t>
  </si>
  <si>
    <t>10009</t>
  </si>
  <si>
    <t>6 months 25 days</t>
  </si>
  <si>
    <t>25248</t>
  </si>
  <si>
    <t>B119</t>
  </si>
  <si>
    <t>1378</t>
  </si>
  <si>
    <t>928</t>
  </si>
  <si>
    <t>07553</t>
  </si>
  <si>
    <t>Cristian</t>
  </si>
  <si>
    <t>Lloret Blanquer</t>
  </si>
  <si>
    <t>16513</t>
  </si>
  <si>
    <t>6583</t>
  </si>
  <si>
    <t>Nuria</t>
  </si>
  <si>
    <t>Reyes Clemente</t>
  </si>
  <si>
    <t>B120</t>
  </si>
  <si>
    <t>10010</t>
  </si>
  <si>
    <t>1 year 6 months 25 days</t>
  </si>
  <si>
    <t>25249</t>
  </si>
  <si>
    <t>B121</t>
  </si>
  <si>
    <t>1309</t>
  </si>
  <si>
    <t>861</t>
  </si>
  <si>
    <t>06065</t>
  </si>
  <si>
    <t>Klementowski</t>
  </si>
  <si>
    <t>30712</t>
  </si>
  <si>
    <t>9228</t>
  </si>
  <si>
    <t>Matyja</t>
  </si>
  <si>
    <t>B122</t>
  </si>
  <si>
    <t>10011</t>
  </si>
  <si>
    <t>2 years 6 months 25 days</t>
  </si>
  <si>
    <t>25250</t>
  </si>
  <si>
    <t>B123</t>
  </si>
  <si>
    <t>1366</t>
  </si>
  <si>
    <t>917</t>
  </si>
  <si>
    <t>07094</t>
  </si>
  <si>
    <t>Vitor</t>
  </si>
  <si>
    <t>Zattoni</t>
  </si>
  <si>
    <t>BR</t>
  </si>
  <si>
    <t>B124</t>
  </si>
  <si>
    <t>10012</t>
  </si>
  <si>
    <t>3 years 6 months 25 days</t>
  </si>
  <si>
    <t>25251</t>
  </si>
  <si>
    <t>B125</t>
  </si>
  <si>
    <t>1466</t>
  </si>
  <si>
    <t>1009</t>
  </si>
  <si>
    <t>09341</t>
  </si>
  <si>
    <t>Emily</t>
  </si>
  <si>
    <t>Oberhammer</t>
  </si>
  <si>
    <t>B126</t>
  </si>
  <si>
    <t>10013</t>
  </si>
  <si>
    <t>4 years 6 months 25 days</t>
  </si>
  <si>
    <t>25252</t>
  </si>
  <si>
    <t>B127</t>
  </si>
  <si>
    <t>11266</t>
  </si>
  <si>
    <t>21864</t>
  </si>
  <si>
    <t>7732</t>
  </si>
  <si>
    <t>Javier</t>
  </si>
  <si>
    <t>León</t>
  </si>
  <si>
    <t>B128</t>
  </si>
  <si>
    <t>10014</t>
  </si>
  <si>
    <t>5 years 6 months 25 days</t>
  </si>
  <si>
    <t>25253</t>
  </si>
  <si>
    <t>B129</t>
  </si>
  <si>
    <t>1259</t>
  </si>
  <si>
    <t>813</t>
  </si>
  <si>
    <t>05223</t>
  </si>
  <si>
    <t>Parrilla de la Fuente</t>
  </si>
  <si>
    <t>B130</t>
  </si>
  <si>
    <t>10015</t>
  </si>
  <si>
    <t>6 years 6 months 25 days</t>
  </si>
  <si>
    <t>25254</t>
  </si>
  <si>
    <t>B131</t>
  </si>
  <si>
    <t>11074</t>
  </si>
  <si>
    <t>6348</t>
  </si>
  <si>
    <t>Claudia</t>
  </si>
  <si>
    <t>Ramirez</t>
  </si>
  <si>
    <t>1248</t>
  </si>
  <si>
    <t>803</t>
  </si>
  <si>
    <t>04903</t>
  </si>
  <si>
    <t>Viktoriia</t>
  </si>
  <si>
    <t>Morozova</t>
  </si>
  <si>
    <t>RU</t>
  </si>
  <si>
    <t>25257</t>
  </si>
  <si>
    <t>B132</t>
  </si>
  <si>
    <t>10016</t>
  </si>
  <si>
    <t>7 years 6 months 25 days</t>
  </si>
  <si>
    <t>25255</t>
  </si>
  <si>
    <t>9578</t>
  </si>
  <si>
    <t>B133</t>
  </si>
  <si>
    <t>B134</t>
  </si>
  <si>
    <t>10017</t>
  </si>
  <si>
    <t>8 years 6 months 25 days</t>
  </si>
  <si>
    <t>25256</t>
  </si>
  <si>
    <t>B201</t>
  </si>
  <si>
    <t>1421</t>
  </si>
  <si>
    <t>968</t>
  </si>
  <si>
    <t>08265</t>
  </si>
  <si>
    <t>Gianluca</t>
  </si>
  <si>
    <t>Palumbo</t>
  </si>
  <si>
    <t>17569</t>
  </si>
  <si>
    <t>25276</t>
  </si>
  <si>
    <t>33199</t>
  </si>
  <si>
    <t>B202</t>
  </si>
  <si>
    <t>1415</t>
  </si>
  <si>
    <t>962</t>
  </si>
  <si>
    <t>08146</t>
  </si>
  <si>
    <t>Mykhailo</t>
  </si>
  <si>
    <t>Kulak</t>
  </si>
  <si>
    <t>1457</t>
  </si>
  <si>
    <t>09060</t>
  </si>
  <si>
    <t>Raffa</t>
  </si>
  <si>
    <t>17570</t>
  </si>
  <si>
    <t>25275</t>
  </si>
  <si>
    <t>B203</t>
  </si>
  <si>
    <t>1509</t>
  </si>
  <si>
    <t>1051</t>
  </si>
  <si>
    <t>09899</t>
  </si>
  <si>
    <t>Sofia</t>
  </si>
  <si>
    <t>Otchychenko</t>
  </si>
  <si>
    <t>27644</t>
  </si>
  <si>
    <t>B204</t>
  </si>
  <si>
    <t>1269</t>
  </si>
  <si>
    <t>822</t>
  </si>
  <si>
    <t>05470</t>
  </si>
  <si>
    <t>macarena</t>
  </si>
  <si>
    <t>valdivia</t>
  </si>
  <si>
    <t>17571</t>
  </si>
  <si>
    <t>25274</t>
  </si>
  <si>
    <t>33262</t>
  </si>
  <si>
    <t>9 months 15 days</t>
  </si>
  <si>
    <t>B205</t>
  </si>
  <si>
    <t>1236</t>
  </si>
  <si>
    <t>791</t>
  </si>
  <si>
    <t>04603</t>
  </si>
  <si>
    <t>Mikolaj</t>
  </si>
  <si>
    <t>Biniak</t>
  </si>
  <si>
    <t>17572</t>
  </si>
  <si>
    <t>25273</t>
  </si>
  <si>
    <t>26592</t>
  </si>
  <si>
    <t>8372</t>
  </si>
  <si>
    <t>Maëlla</t>
  </si>
  <si>
    <t>NIMESKERN</t>
  </si>
  <si>
    <t>B206</t>
  </si>
  <si>
    <t>1492</t>
  </si>
  <si>
    <t>1035</t>
  </si>
  <si>
    <t>2 months 16 days</t>
  </si>
  <si>
    <t>09704</t>
  </si>
  <si>
    <t>Svietozar</t>
  </si>
  <si>
    <t>Volskyi</t>
  </si>
  <si>
    <t>1497</t>
  </si>
  <si>
    <t>1039</t>
  </si>
  <si>
    <t>09739</t>
  </si>
  <si>
    <t>isaac</t>
  </si>
  <si>
    <t>B207</t>
  </si>
  <si>
    <t xml:space="preserve">8 months </t>
  </si>
  <si>
    <t>B208</t>
  </si>
  <si>
    <t>883</t>
  </si>
  <si>
    <t>241</t>
  </si>
  <si>
    <t>Helene</t>
  </si>
  <si>
    <t>Brouet</t>
  </si>
  <si>
    <t>B209</t>
  </si>
  <si>
    <t>1295</t>
  </si>
  <si>
    <t>847</t>
  </si>
  <si>
    <t>05944</t>
  </si>
  <si>
    <t>Lukasz</t>
  </si>
  <si>
    <t>Mróz</t>
  </si>
  <si>
    <t>19146</t>
  </si>
  <si>
    <t>6859</t>
  </si>
  <si>
    <t>Bacaicoa</t>
  </si>
  <si>
    <t>25272</t>
  </si>
  <si>
    <t>B211</t>
  </si>
  <si>
    <t>1493</t>
  </si>
  <si>
    <t>1036</t>
  </si>
  <si>
    <t>09705</t>
  </si>
  <si>
    <t>Lutsenko</t>
  </si>
  <si>
    <t>17308</t>
  </si>
  <si>
    <t>6708</t>
  </si>
  <si>
    <t xml:space="preserve">Gema </t>
  </si>
  <si>
    <t xml:space="preserve">Trigueros Bermúdez </t>
  </si>
  <si>
    <t>B212</t>
  </si>
  <si>
    <t>1252</t>
  </si>
  <si>
    <t>807</t>
  </si>
  <si>
    <t>05014</t>
  </si>
  <si>
    <t>Mantas</t>
  </si>
  <si>
    <t>Jusis</t>
  </si>
  <si>
    <t>18260</t>
  </si>
  <si>
    <t>6874</t>
  </si>
  <si>
    <t>1 month 7 days</t>
  </si>
  <si>
    <t>0010403</t>
  </si>
  <si>
    <t>Ruslan</t>
  </si>
  <si>
    <t>Chumak</t>
  </si>
  <si>
    <t>21028</t>
  </si>
  <si>
    <t>7387</t>
  </si>
  <si>
    <t>Seweryn</t>
  </si>
  <si>
    <t>Kaczara</t>
  </si>
  <si>
    <t>B213</t>
  </si>
  <si>
    <t>22396</t>
  </si>
  <si>
    <t>7872</t>
  </si>
  <si>
    <t>Suay Moreno</t>
  </si>
  <si>
    <t>B214</t>
  </si>
  <si>
    <t>1285</t>
  </si>
  <si>
    <t>837</t>
  </si>
  <si>
    <t>05768</t>
  </si>
  <si>
    <t>Giorgia Giulia</t>
  </si>
  <si>
    <t>Renzi</t>
  </si>
  <si>
    <t>25259</t>
  </si>
  <si>
    <t>B215</t>
  </si>
  <si>
    <t>1298</t>
  </si>
  <si>
    <t>850</t>
  </si>
  <si>
    <t>05967</t>
  </si>
  <si>
    <t>Luszczyk</t>
  </si>
  <si>
    <t>19250</t>
  </si>
  <si>
    <t>6994</t>
  </si>
  <si>
    <t>Masa</t>
  </si>
  <si>
    <t>Loncar</t>
  </si>
  <si>
    <t>ME</t>
  </si>
  <si>
    <t>25271</t>
  </si>
  <si>
    <t>B216</t>
  </si>
  <si>
    <t>10040</t>
  </si>
  <si>
    <t>31 years 6 months 25 days</t>
  </si>
  <si>
    <t>25260</t>
  </si>
  <si>
    <t>B217</t>
  </si>
  <si>
    <t>1292</t>
  </si>
  <si>
    <t>844</t>
  </si>
  <si>
    <t>05853</t>
  </si>
  <si>
    <t>B218</t>
  </si>
  <si>
    <t>10041</t>
  </si>
  <si>
    <t>32 years 6 months 25 days</t>
  </si>
  <si>
    <t>25261</t>
  </si>
  <si>
    <t>B219</t>
  </si>
  <si>
    <t>23938</t>
  </si>
  <si>
    <t>8077</t>
  </si>
  <si>
    <t>3 months 20 days</t>
  </si>
  <si>
    <t xml:space="preserve">Sofiia </t>
  </si>
  <si>
    <t>Tomash</t>
  </si>
  <si>
    <t>B220</t>
  </si>
  <si>
    <t>1388</t>
  </si>
  <si>
    <t>937</t>
  </si>
  <si>
    <t>07664</t>
  </si>
  <si>
    <t>Valentin</t>
  </si>
  <si>
    <t>BENET</t>
  </si>
  <si>
    <t>17573</t>
  </si>
  <si>
    <t>25262</t>
  </si>
  <si>
    <t>B222</t>
  </si>
  <si>
    <t>10028</t>
  </si>
  <si>
    <t>19 years 6 months 25 days</t>
  </si>
  <si>
    <t>25263</t>
  </si>
  <si>
    <t>B223</t>
  </si>
  <si>
    <t>1245</t>
  </si>
  <si>
    <t>800</t>
  </si>
  <si>
    <t>04783</t>
  </si>
  <si>
    <t>Niewada</t>
  </si>
  <si>
    <t>B224</t>
  </si>
  <si>
    <t>10029</t>
  </si>
  <si>
    <t>20 years 6 months 25 days</t>
  </si>
  <si>
    <t>25264</t>
  </si>
  <si>
    <t>B225</t>
  </si>
  <si>
    <t>1277</t>
  </si>
  <si>
    <t>830</t>
  </si>
  <si>
    <t>05627</t>
  </si>
  <si>
    <t>Kolasa</t>
  </si>
  <si>
    <t>B226</t>
  </si>
  <si>
    <t>1498</t>
  </si>
  <si>
    <t>1040</t>
  </si>
  <si>
    <t>09744</t>
  </si>
  <si>
    <t>Quentin</t>
  </si>
  <si>
    <t>tritz</t>
  </si>
  <si>
    <t>21616</t>
  </si>
  <si>
    <t>7543</t>
  </si>
  <si>
    <t>Rybinska</t>
  </si>
  <si>
    <t>7632</t>
  </si>
  <si>
    <t>Charkiewicz</t>
  </si>
  <si>
    <t>B227</t>
  </si>
  <si>
    <t>1232</t>
  </si>
  <si>
    <t>787</t>
  </si>
  <si>
    <t>04495</t>
  </si>
  <si>
    <t>Bilich</t>
  </si>
  <si>
    <t>B228</t>
  </si>
  <si>
    <t>10030</t>
  </si>
  <si>
    <t>21 years 6 months 25 days</t>
  </si>
  <si>
    <t>25265</t>
  </si>
  <si>
    <t>B229</t>
  </si>
  <si>
    <t>1282</t>
  </si>
  <si>
    <t>834</t>
  </si>
  <si>
    <t>05752</t>
  </si>
  <si>
    <t>Kochanowska</t>
  </si>
  <si>
    <t>B230</t>
  </si>
  <si>
    <t>10031</t>
  </si>
  <si>
    <t>22 years 6 months 25 days</t>
  </si>
  <si>
    <t>25266</t>
  </si>
  <si>
    <t>B232</t>
  </si>
  <si>
    <t>10032</t>
  </si>
  <si>
    <t>23 years 6 months 25 days</t>
  </si>
  <si>
    <t>25267</t>
  </si>
  <si>
    <t>B233</t>
  </si>
  <si>
    <t>1296</t>
  </si>
  <si>
    <t>848</t>
  </si>
  <si>
    <t>05945</t>
  </si>
  <si>
    <t>Gibes</t>
  </si>
  <si>
    <t>B234</t>
  </si>
  <si>
    <t>10033</t>
  </si>
  <si>
    <t>24 years 6 months 25 days</t>
  </si>
  <si>
    <t>25268</t>
  </si>
  <si>
    <t>B236</t>
  </si>
  <si>
    <t>10034</t>
  </si>
  <si>
    <t>25 years 6 months 25 days</t>
  </si>
  <si>
    <t>25269</t>
  </si>
  <si>
    <t>B238</t>
  </si>
  <si>
    <t>10035</t>
  </si>
  <si>
    <t>26 years 6 months 25 days</t>
  </si>
  <si>
    <t>25270</t>
  </si>
  <si>
    <t>B239</t>
  </si>
  <si>
    <t>1234</t>
  </si>
  <si>
    <t>789</t>
  </si>
  <si>
    <t>04558</t>
  </si>
  <si>
    <t>Esin Meral</t>
  </si>
  <si>
    <t>Ildem</t>
  </si>
  <si>
    <t>B301</t>
  </si>
  <si>
    <t>1474</t>
  </si>
  <si>
    <t>1017</t>
  </si>
  <si>
    <t>2 months 1 day</t>
  </si>
  <si>
    <t>09475</t>
  </si>
  <si>
    <t>Lia</t>
  </si>
  <si>
    <t>Kharazishvili</t>
  </si>
  <si>
    <t>GE</t>
  </si>
  <si>
    <t>1482</t>
  </si>
  <si>
    <t>1025</t>
  </si>
  <si>
    <t>23 days</t>
  </si>
  <si>
    <t>09630</t>
  </si>
  <si>
    <t>Vargas Jorba</t>
  </si>
  <si>
    <t>26188</t>
  </si>
  <si>
    <t>7793</t>
  </si>
  <si>
    <t>Jagoda</t>
  </si>
  <si>
    <t>Czempiel</t>
  </si>
  <si>
    <t>B302</t>
  </si>
  <si>
    <t>1419</t>
  </si>
  <si>
    <t>966</t>
  </si>
  <si>
    <t>08240</t>
  </si>
  <si>
    <t>Kristóf</t>
  </si>
  <si>
    <t>Benczik</t>
  </si>
  <si>
    <t>HU</t>
  </si>
  <si>
    <t>18258</t>
  </si>
  <si>
    <t>6872</t>
  </si>
  <si>
    <t>0010390</t>
  </si>
  <si>
    <t>Zhousiyuan</t>
  </si>
  <si>
    <t>Wei</t>
  </si>
  <si>
    <t>B303</t>
  </si>
  <si>
    <t>1200</t>
  </si>
  <si>
    <t>755</t>
  </si>
  <si>
    <t>0010217</t>
  </si>
  <si>
    <t>Oleksandr</t>
  </si>
  <si>
    <t>Sadovyi</t>
  </si>
  <si>
    <t>7682</t>
  </si>
  <si>
    <t>5757</t>
  </si>
  <si>
    <t>Lendinez Lopez</t>
  </si>
  <si>
    <t>B304</t>
  </si>
  <si>
    <t>1218</t>
  </si>
  <si>
    <t>773</t>
  </si>
  <si>
    <t>03410</t>
  </si>
  <si>
    <t>José Alberto</t>
  </si>
  <si>
    <t>Montero González</t>
  </si>
  <si>
    <t>33182</t>
  </si>
  <si>
    <t>9595</t>
  </si>
  <si>
    <t>0010572</t>
  </si>
  <si>
    <t>Maurizio</t>
  </si>
  <si>
    <t>Barlafante</t>
  </si>
  <si>
    <t>B305</t>
  </si>
  <si>
    <t>1288</t>
  </si>
  <si>
    <t>840</t>
  </si>
  <si>
    <t>05776</t>
  </si>
  <si>
    <t>Viktoryia</t>
  </si>
  <si>
    <t>Pivavarchyk</t>
  </si>
  <si>
    <t>19510</t>
  </si>
  <si>
    <t>25292</t>
  </si>
  <si>
    <t>B306</t>
  </si>
  <si>
    <t>1237</t>
  </si>
  <si>
    <t>792</t>
  </si>
  <si>
    <t>04634</t>
  </si>
  <si>
    <t>Cholewa</t>
  </si>
  <si>
    <t>B307</t>
  </si>
  <si>
    <t>1287</t>
  </si>
  <si>
    <t>839</t>
  </si>
  <si>
    <t>05774</t>
  </si>
  <si>
    <t>Feride Irem</t>
  </si>
  <si>
    <t>Eren</t>
  </si>
  <si>
    <t>B308</t>
  </si>
  <si>
    <t>1293</t>
  </si>
  <si>
    <t>845</t>
  </si>
  <si>
    <t>05895</t>
  </si>
  <si>
    <t>Patrycja</t>
  </si>
  <si>
    <t>Imiela</t>
  </si>
  <si>
    <t>19334</t>
  </si>
  <si>
    <t>7148</t>
  </si>
  <si>
    <t>Gajewski</t>
  </si>
  <si>
    <t>25291</t>
  </si>
  <si>
    <t>B309</t>
  </si>
  <si>
    <t>1289</t>
  </si>
  <si>
    <t>841</t>
  </si>
  <si>
    <t>05779</t>
  </si>
  <si>
    <t>Ilayda</t>
  </si>
  <si>
    <t>Kizil</t>
  </si>
  <si>
    <t>B310</t>
  </si>
  <si>
    <t>1246</t>
  </si>
  <si>
    <t>801</t>
  </si>
  <si>
    <t>04834</t>
  </si>
  <si>
    <t>jorge</t>
  </si>
  <si>
    <t>caride</t>
  </si>
  <si>
    <t>B311</t>
  </si>
  <si>
    <t>1273</t>
  </si>
  <si>
    <t>826</t>
  </si>
  <si>
    <t>05573</t>
  </si>
  <si>
    <t>Simone</t>
  </si>
  <si>
    <t>Vitali</t>
  </si>
  <si>
    <t>17574</t>
  </si>
  <si>
    <t>25290</t>
  </si>
  <si>
    <t>B312</t>
  </si>
  <si>
    <t>1270</t>
  </si>
  <si>
    <t>823</t>
  </si>
  <si>
    <t>05483</t>
  </si>
  <si>
    <t>Caddeo</t>
  </si>
  <si>
    <t>17575</t>
  </si>
  <si>
    <t>25289</t>
  </si>
  <si>
    <t>B313</t>
  </si>
  <si>
    <t>1265</t>
  </si>
  <si>
    <t>819</t>
  </si>
  <si>
    <t>05399</t>
  </si>
  <si>
    <t>Mrzewa</t>
  </si>
  <si>
    <t>21903</t>
  </si>
  <si>
    <t>7746</t>
  </si>
  <si>
    <t>Przybylski</t>
  </si>
  <si>
    <t>25288</t>
  </si>
  <si>
    <t>B314</t>
  </si>
  <si>
    <t>1349</t>
  </si>
  <si>
    <t>901</t>
  </si>
  <si>
    <t>7 days</t>
  </si>
  <si>
    <t>06589</t>
  </si>
  <si>
    <t>Sonbol</t>
  </si>
  <si>
    <t>EG</t>
  </si>
  <si>
    <t>28305</t>
  </si>
  <si>
    <t>7659</t>
  </si>
  <si>
    <t>B315</t>
  </si>
  <si>
    <t>1243</t>
  </si>
  <si>
    <t>798</t>
  </si>
  <si>
    <t>04733</t>
  </si>
  <si>
    <t>Carmen</t>
  </si>
  <si>
    <t>Lara Fuentes</t>
  </si>
  <si>
    <t>B316</t>
  </si>
  <si>
    <t>11311</t>
  </si>
  <si>
    <t>6387</t>
  </si>
  <si>
    <t>Laurine</t>
  </si>
  <si>
    <t>Theron</t>
  </si>
  <si>
    <t>1423</t>
  </si>
  <si>
    <t>970</t>
  </si>
  <si>
    <t>18 days</t>
  </si>
  <si>
    <t>08269</t>
  </si>
  <si>
    <t>Martin</t>
  </si>
  <si>
    <t>Lebreuil</t>
  </si>
  <si>
    <t>B317</t>
  </si>
  <si>
    <t>1261</t>
  </si>
  <si>
    <t>815</t>
  </si>
  <si>
    <t>05278</t>
  </si>
  <si>
    <t>paco</t>
  </si>
  <si>
    <t>tudela castillo</t>
  </si>
  <si>
    <t>B318</t>
  </si>
  <si>
    <t>10057</t>
  </si>
  <si>
    <t>48 years 6 months 25 days</t>
  </si>
  <si>
    <t>25277</t>
  </si>
  <si>
    <t>B319</t>
  </si>
  <si>
    <t>1306</t>
  </si>
  <si>
    <t>858</t>
  </si>
  <si>
    <t>06044</t>
  </si>
  <si>
    <t>Kapala</t>
  </si>
  <si>
    <t>B320</t>
  </si>
  <si>
    <t>1279</t>
  </si>
  <si>
    <t>832</t>
  </si>
  <si>
    <t>05663</t>
  </si>
  <si>
    <t>Rozalia</t>
  </si>
  <si>
    <t>Stachowicz</t>
  </si>
  <si>
    <t>17576</t>
  </si>
  <si>
    <t>25278</t>
  </si>
  <si>
    <t>B322</t>
  </si>
  <si>
    <t>10048</t>
  </si>
  <si>
    <t>39 years 6 months 25 days</t>
  </si>
  <si>
    <t>25279</t>
  </si>
  <si>
    <t>B323</t>
  </si>
  <si>
    <t>1316</t>
  </si>
  <si>
    <t>868</t>
  </si>
  <si>
    <t>06099</t>
  </si>
  <si>
    <t>Grzywacz</t>
  </si>
  <si>
    <t>B324</t>
  </si>
  <si>
    <t>1291</t>
  </si>
  <si>
    <t>843</t>
  </si>
  <si>
    <t>05803</t>
  </si>
  <si>
    <t>Opic</t>
  </si>
  <si>
    <t>25280</t>
  </si>
  <si>
    <t>B326</t>
  </si>
  <si>
    <t>10049</t>
  </si>
  <si>
    <t>40 years 6 months 25 days</t>
  </si>
  <si>
    <t>25281</t>
  </si>
  <si>
    <t>B327</t>
  </si>
  <si>
    <t>1266</t>
  </si>
  <si>
    <t>820</t>
  </si>
  <si>
    <t>05407</t>
  </si>
  <si>
    <t>Solidea</t>
  </si>
  <si>
    <t>Cherchi</t>
  </si>
  <si>
    <t>B328</t>
  </si>
  <si>
    <t>1228</t>
  </si>
  <si>
    <t>783</t>
  </si>
  <si>
    <t>04348</t>
  </si>
  <si>
    <t>Giorgio</t>
  </si>
  <si>
    <t>Pellegrino</t>
  </si>
  <si>
    <t>1469</t>
  </si>
  <si>
    <t>1012</t>
  </si>
  <si>
    <t>09449</t>
  </si>
  <si>
    <t>Benoit</t>
  </si>
  <si>
    <t>MOURET</t>
  </si>
  <si>
    <t>18257</t>
  </si>
  <si>
    <t>6871</t>
  </si>
  <si>
    <t>0010388</t>
  </si>
  <si>
    <t>Mykyta</t>
  </si>
  <si>
    <t>Kristov</t>
  </si>
  <si>
    <t>B329</t>
  </si>
  <si>
    <t>10509</t>
  </si>
  <si>
    <t>5856</t>
  </si>
  <si>
    <t>Cristina</t>
  </si>
  <si>
    <t>Martínez Martínez</t>
  </si>
  <si>
    <t>1226</t>
  </si>
  <si>
    <t>781</t>
  </si>
  <si>
    <t>04166</t>
  </si>
  <si>
    <t>Ruorui</t>
  </si>
  <si>
    <t>Huang</t>
  </si>
  <si>
    <t>25287</t>
  </si>
  <si>
    <t>B330</t>
  </si>
  <si>
    <t>10050</t>
  </si>
  <si>
    <t>41 years 6 months 25 days</t>
  </si>
  <si>
    <t>25282</t>
  </si>
  <si>
    <t>B331</t>
  </si>
  <si>
    <t>1494</t>
  </si>
  <si>
    <t>1037</t>
  </si>
  <si>
    <t>09721</t>
  </si>
  <si>
    <t>Yann</t>
  </si>
  <si>
    <t>PAIN</t>
  </si>
  <si>
    <t>1501</t>
  </si>
  <si>
    <t>1043</t>
  </si>
  <si>
    <t>09813</t>
  </si>
  <si>
    <t>Adriana</t>
  </si>
  <si>
    <t>Ortiz Lanero</t>
  </si>
  <si>
    <t>B332</t>
  </si>
  <si>
    <t>1342</t>
  </si>
  <si>
    <t>894</t>
  </si>
  <si>
    <t>06498</t>
  </si>
  <si>
    <t>Wojciech</t>
  </si>
  <si>
    <t>Smolka</t>
  </si>
  <si>
    <t>25283</t>
  </si>
  <si>
    <t>33980</t>
  </si>
  <si>
    <t>9672</t>
  </si>
  <si>
    <t>Sołtan</t>
  </si>
  <si>
    <t>B333</t>
  </si>
  <si>
    <t>1317</t>
  </si>
  <si>
    <t>869</t>
  </si>
  <si>
    <t>06109</t>
  </si>
  <si>
    <t>Alexis</t>
  </si>
  <si>
    <t>Chassang</t>
  </si>
  <si>
    <t>B334</t>
  </si>
  <si>
    <t>10051</t>
  </si>
  <si>
    <t>42 years 6 months 25 days</t>
  </si>
  <si>
    <t>25284</t>
  </si>
  <si>
    <t>B335</t>
  </si>
  <si>
    <t>1262</t>
  </si>
  <si>
    <t>816</t>
  </si>
  <si>
    <t>05285</t>
  </si>
  <si>
    <t>B336</t>
  </si>
  <si>
    <t>10052</t>
  </si>
  <si>
    <t>43 years 6 months 25 days</t>
  </si>
  <si>
    <t>25285</t>
  </si>
  <si>
    <t>B338</t>
  </si>
  <si>
    <t>10053</t>
  </si>
  <si>
    <t>44 years 6 months 25 days</t>
  </si>
  <si>
    <t>25286</t>
  </si>
  <si>
    <t>B401</t>
  </si>
  <si>
    <t>25325</t>
  </si>
  <si>
    <t>33245</t>
  </si>
  <si>
    <t>975</t>
  </si>
  <si>
    <t>08367</t>
  </si>
  <si>
    <t>Dani</t>
  </si>
  <si>
    <t>Lorente</t>
  </si>
  <si>
    <t>33551</t>
  </si>
  <si>
    <t>9644</t>
  </si>
  <si>
    <t>Jagodzińska</t>
  </si>
  <si>
    <t>B402</t>
  </si>
  <si>
    <t>1308</t>
  </si>
  <si>
    <t>860</t>
  </si>
  <si>
    <t>06058</t>
  </si>
  <si>
    <t>Emilia</t>
  </si>
  <si>
    <t>Wysoglad</t>
  </si>
  <si>
    <t>17577</t>
  </si>
  <si>
    <t>25324</t>
  </si>
  <si>
    <t>B403</t>
  </si>
  <si>
    <t>1348</t>
  </si>
  <si>
    <t>900</t>
  </si>
  <si>
    <t>06550</t>
  </si>
  <si>
    <t>Anna</t>
  </si>
  <si>
    <t>Operchalska</t>
  </si>
  <si>
    <t>26346</t>
  </si>
  <si>
    <t>8282</t>
  </si>
  <si>
    <t>B404</t>
  </si>
  <si>
    <t>13105</t>
  </si>
  <si>
    <t>943</t>
  </si>
  <si>
    <t>07779</t>
  </si>
  <si>
    <t>Stanislava</t>
  </si>
  <si>
    <t>Kmit</t>
  </si>
  <si>
    <t>1394</t>
  </si>
  <si>
    <t>24039</t>
  </si>
  <si>
    <t>7652</t>
  </si>
  <si>
    <t>Marcin</t>
  </si>
  <si>
    <t>Korcz</t>
  </si>
  <si>
    <t>B405</t>
  </si>
  <si>
    <t>1311</t>
  </si>
  <si>
    <t>863</t>
  </si>
  <si>
    <t xml:space="preserve">1 year </t>
  </si>
  <si>
    <t>06078</t>
  </si>
  <si>
    <t>Plewa</t>
  </si>
  <si>
    <t>25323</t>
  </si>
  <si>
    <t>33213</t>
  </si>
  <si>
    <t>B406</t>
  </si>
  <si>
    <t>25322</t>
  </si>
  <si>
    <t>25 days</t>
  </si>
  <si>
    <t>25608</t>
  </si>
  <si>
    <t>9987</t>
  </si>
  <si>
    <t>B407</t>
  </si>
  <si>
    <t>25321</t>
  </si>
  <si>
    <t>25834</t>
  </si>
  <si>
    <t>8170</t>
  </si>
  <si>
    <t>Maria</t>
  </si>
  <si>
    <t>Jazownik</t>
  </si>
  <si>
    <t>9986</t>
  </si>
  <si>
    <t>B408</t>
  </si>
  <si>
    <t>25320</t>
  </si>
  <si>
    <t>33246</t>
  </si>
  <si>
    <t>B409</t>
  </si>
  <si>
    <t>25319</t>
  </si>
  <si>
    <t>28301</t>
  </si>
  <si>
    <t>8664</t>
  </si>
  <si>
    <t>Simona</t>
  </si>
  <si>
    <t>Papagni</t>
  </si>
  <si>
    <t>9984</t>
  </si>
  <si>
    <t>B410</t>
  </si>
  <si>
    <t>1371</t>
  </si>
  <si>
    <t>922</t>
  </si>
  <si>
    <t>07402</t>
  </si>
  <si>
    <t>Guillermo</t>
  </si>
  <si>
    <t>Quesada Guirado</t>
  </si>
  <si>
    <t>1428</t>
  </si>
  <si>
    <t>B411</t>
  </si>
  <si>
    <t>1450</t>
  </si>
  <si>
    <t>993</t>
  </si>
  <si>
    <t>08866</t>
  </si>
  <si>
    <t>Abed</t>
  </si>
  <si>
    <t>Aldrou</t>
  </si>
  <si>
    <t>JO</t>
  </si>
  <si>
    <t>17578</t>
  </si>
  <si>
    <t>25318</t>
  </si>
  <si>
    <t>B412</t>
  </si>
  <si>
    <t>1385</t>
  </si>
  <si>
    <t>934</t>
  </si>
  <si>
    <t>07604</t>
  </si>
  <si>
    <t>Isabel</t>
  </si>
  <si>
    <t>Garcia</t>
  </si>
  <si>
    <t>17579</t>
  </si>
  <si>
    <t>25317</t>
  </si>
  <si>
    <t>B413</t>
  </si>
  <si>
    <t>1333</t>
  </si>
  <si>
    <t>885</t>
  </si>
  <si>
    <t>06275</t>
  </si>
  <si>
    <t>Cieslar</t>
  </si>
  <si>
    <t>22775</t>
  </si>
  <si>
    <t>7086</t>
  </si>
  <si>
    <t>Gabriela</t>
  </si>
  <si>
    <t>Szymik</t>
  </si>
  <si>
    <t>25316</t>
  </si>
  <si>
    <t>B414</t>
  </si>
  <si>
    <t>10071</t>
  </si>
  <si>
    <t>62 years 6 months 25 days</t>
  </si>
  <si>
    <t>25293</t>
  </si>
  <si>
    <t>B415</t>
  </si>
  <si>
    <t>1395</t>
  </si>
  <si>
    <t>944</t>
  </si>
  <si>
    <t>07783</t>
  </si>
  <si>
    <t>Mai</t>
  </si>
  <si>
    <t>Ibrahim</t>
  </si>
  <si>
    <t>B416</t>
  </si>
  <si>
    <t>10072</t>
  </si>
  <si>
    <t>63 years 6 months 25 days</t>
  </si>
  <si>
    <t>25294</t>
  </si>
  <si>
    <t>B417</t>
  </si>
  <si>
    <t>1358</t>
  </si>
  <si>
    <t>06727</t>
  </si>
  <si>
    <t>Jaillan</t>
  </si>
  <si>
    <t>Sarhan</t>
  </si>
  <si>
    <t>B418</t>
  </si>
  <si>
    <t>10073</t>
  </si>
  <si>
    <t>64 years 6 months 25 days</t>
  </si>
  <si>
    <t>25295</t>
  </si>
  <si>
    <t>B419</t>
  </si>
  <si>
    <t>25315</t>
  </si>
  <si>
    <t>28251</t>
  </si>
  <si>
    <t>8851</t>
  </si>
  <si>
    <t xml:space="preserve">Anastazja </t>
  </si>
  <si>
    <t>Michańska</t>
  </si>
  <si>
    <t>9983</t>
  </si>
  <si>
    <t>B420</t>
  </si>
  <si>
    <t>10074</t>
  </si>
  <si>
    <t>65 years 6 months 25 days</t>
  </si>
  <si>
    <t>25296</t>
  </si>
  <si>
    <t>B421</t>
  </si>
  <si>
    <t>25314</t>
  </si>
  <si>
    <t>31594</t>
  </si>
  <si>
    <t>9323</t>
  </si>
  <si>
    <t>GIORGIA</t>
  </si>
  <si>
    <t>INCARDONA</t>
  </si>
  <si>
    <t>9982</t>
  </si>
  <si>
    <t>B422</t>
  </si>
  <si>
    <t>10061</t>
  </si>
  <si>
    <t>52 years 6 months 25 days</t>
  </si>
  <si>
    <t>25297</t>
  </si>
  <si>
    <t>B423</t>
  </si>
  <si>
    <t>25313</t>
  </si>
  <si>
    <t>31592</t>
  </si>
  <si>
    <t>7870</t>
  </si>
  <si>
    <t>Tommaso</t>
  </si>
  <si>
    <t>Valli</t>
  </si>
  <si>
    <t>9981</t>
  </si>
  <si>
    <t>B424</t>
  </si>
  <si>
    <t>10062</t>
  </si>
  <si>
    <t>53 years 6 months 25 days</t>
  </si>
  <si>
    <t>25298</t>
  </si>
  <si>
    <t>B425</t>
  </si>
  <si>
    <t>25312</t>
  </si>
  <si>
    <t>31767</t>
  </si>
  <si>
    <t>9352</t>
  </si>
  <si>
    <t>Maslowski</t>
  </si>
  <si>
    <t>9980</t>
  </si>
  <si>
    <t>B426</t>
  </si>
  <si>
    <t>1430</t>
  </si>
  <si>
    <t>977</t>
  </si>
  <si>
    <t>08437</t>
  </si>
  <si>
    <t>Leonardo</t>
  </si>
  <si>
    <t>Gatteschi</t>
  </si>
  <si>
    <t>B427</t>
  </si>
  <si>
    <t>25311</t>
  </si>
  <si>
    <t>31940</t>
  </si>
  <si>
    <t>9979</t>
  </si>
  <si>
    <t>B428</t>
  </si>
  <si>
    <t>10063</t>
  </si>
  <si>
    <t>54 years 6 months 25 days</t>
  </si>
  <si>
    <t>25299</t>
  </si>
  <si>
    <t>B429</t>
  </si>
  <si>
    <t>25310</t>
  </si>
  <si>
    <t>32166</t>
  </si>
  <si>
    <t>9366</t>
  </si>
  <si>
    <t>Agata</t>
  </si>
  <si>
    <t>Adamczyk</t>
  </si>
  <si>
    <t>9978</t>
  </si>
  <si>
    <t>B430</t>
  </si>
  <si>
    <t>10064</t>
  </si>
  <si>
    <t>55 years 6 months 25 days</t>
  </si>
  <si>
    <t>25300</t>
  </si>
  <si>
    <t>B431</t>
  </si>
  <si>
    <t>25309</t>
  </si>
  <si>
    <t>33597</t>
  </si>
  <si>
    <t>7713</t>
  </si>
  <si>
    <t>Grygierek</t>
  </si>
  <si>
    <t>9977</t>
  </si>
  <si>
    <t>B432</t>
  </si>
  <si>
    <t>10065</t>
  </si>
  <si>
    <t>56 years 6 months 25 days</t>
  </si>
  <si>
    <t>25301</t>
  </si>
  <si>
    <t>B433</t>
  </si>
  <si>
    <t>25308</t>
  </si>
  <si>
    <t>33657</t>
  </si>
  <si>
    <t>9670</t>
  </si>
  <si>
    <t>Khrystyna</t>
  </si>
  <si>
    <t>Onysko</t>
  </si>
  <si>
    <t>9976</t>
  </si>
  <si>
    <t>B434</t>
  </si>
  <si>
    <t>10066</t>
  </si>
  <si>
    <t>57 years 6 months 25 days</t>
  </si>
  <si>
    <t>25302</t>
  </si>
  <si>
    <t>B435</t>
  </si>
  <si>
    <t>25307</t>
  </si>
  <si>
    <t>9975</t>
  </si>
  <si>
    <t>B436</t>
  </si>
  <si>
    <t>10067</t>
  </si>
  <si>
    <t>58 years 6 months 25 days</t>
  </si>
  <si>
    <t>25303</t>
  </si>
  <si>
    <t>B437</t>
  </si>
  <si>
    <t>25306</t>
  </si>
  <si>
    <t>34451</t>
  </si>
  <si>
    <t>9822</t>
  </si>
  <si>
    <t>Bartosz</t>
  </si>
  <si>
    <t>Korzeń</t>
  </si>
  <si>
    <t>9974</t>
  </si>
  <si>
    <t>B438</t>
  </si>
  <si>
    <t>10018</t>
  </si>
  <si>
    <t>9 years 6 months 25 days</t>
  </si>
  <si>
    <t>25304</t>
  </si>
  <si>
    <t>B439</t>
  </si>
  <si>
    <t>25305</t>
  </si>
  <si>
    <t>9973</t>
  </si>
  <si>
    <t>B501</t>
  </si>
  <si>
    <t>1503</t>
  </si>
  <si>
    <t>1045</t>
  </si>
  <si>
    <t>2 months 13 days</t>
  </si>
  <si>
    <t>09866</t>
  </si>
  <si>
    <t>Kaminska</t>
  </si>
  <si>
    <t>33292</t>
  </si>
  <si>
    <t>B502</t>
  </si>
  <si>
    <t>1440</t>
  </si>
  <si>
    <t>985</t>
  </si>
  <si>
    <t xml:space="preserve">4 months </t>
  </si>
  <si>
    <t>08664</t>
  </si>
  <si>
    <t>Iaroslav</t>
  </si>
  <si>
    <t>Mykhalov</t>
  </si>
  <si>
    <t>B503</t>
  </si>
  <si>
    <t>1383</t>
  </si>
  <si>
    <t>1384</t>
  </si>
  <si>
    <t>B504</t>
  </si>
  <si>
    <t>1453</t>
  </si>
  <si>
    <t>996</t>
  </si>
  <si>
    <t>08957</t>
  </si>
  <si>
    <t>Yuleya</t>
  </si>
  <si>
    <t>Radchenko</t>
  </si>
  <si>
    <t>17580</t>
  </si>
  <si>
    <t>25348</t>
  </si>
  <si>
    <t>B505</t>
  </si>
  <si>
    <t>1380</t>
  </si>
  <si>
    <t>930</t>
  </si>
  <si>
    <t>07566</t>
  </si>
  <si>
    <t>yuhuan</t>
  </si>
  <si>
    <t>Long</t>
  </si>
  <si>
    <t>25347</t>
  </si>
  <si>
    <t>33612</t>
  </si>
  <si>
    <t>9662</t>
  </si>
  <si>
    <t>Mohed</t>
  </si>
  <si>
    <t>CH</t>
  </si>
  <si>
    <t>B506</t>
  </si>
  <si>
    <t>1431</t>
  </si>
  <si>
    <t>978</t>
  </si>
  <si>
    <t>08441</t>
  </si>
  <si>
    <t>Loskot</t>
  </si>
  <si>
    <t>1516</t>
  </si>
  <si>
    <t>1058</t>
  </si>
  <si>
    <t>09981</t>
  </si>
  <si>
    <t>Alejandra</t>
  </si>
  <si>
    <t>Pastor Ferrández</t>
  </si>
  <si>
    <t>B509</t>
  </si>
  <si>
    <t>1454</t>
  </si>
  <si>
    <t>997</t>
  </si>
  <si>
    <t>22 days</t>
  </si>
  <si>
    <t>08971</t>
  </si>
  <si>
    <t>Anastasiia</t>
  </si>
  <si>
    <t>Onoiko</t>
  </si>
  <si>
    <t>B510</t>
  </si>
  <si>
    <t>1452</t>
  </si>
  <si>
    <t>995</t>
  </si>
  <si>
    <t>08938</t>
  </si>
  <si>
    <t>Yevheniia</t>
  </si>
  <si>
    <t>Ponochevna</t>
  </si>
  <si>
    <t>B511</t>
  </si>
  <si>
    <t>1416</t>
  </si>
  <si>
    <t>963</t>
  </si>
  <si>
    <t>08192</t>
  </si>
  <si>
    <t>Jagodzinska</t>
  </si>
  <si>
    <t>18752</t>
  </si>
  <si>
    <t>7007</t>
  </si>
  <si>
    <t>Alessandro</t>
  </si>
  <si>
    <t>Spinelli</t>
  </si>
  <si>
    <t>B512</t>
  </si>
  <si>
    <t>1531</t>
  </si>
  <si>
    <t>1073</t>
  </si>
  <si>
    <t>2 months 4 days</t>
  </si>
  <si>
    <t>louis</t>
  </si>
  <si>
    <t>calu</t>
  </si>
  <si>
    <t>28169</t>
  </si>
  <si>
    <t>8896</t>
  </si>
  <si>
    <t>Omar</t>
  </si>
  <si>
    <t>Jellazi</t>
  </si>
  <si>
    <t>B513</t>
  </si>
  <si>
    <t>17581</t>
  </si>
  <si>
    <t>25346</t>
  </si>
  <si>
    <t>B514</t>
  </si>
  <si>
    <t>22092</t>
  </si>
  <si>
    <t>25326</t>
  </si>
  <si>
    <t>9775</t>
  </si>
  <si>
    <t>B515</t>
  </si>
  <si>
    <t>25345</t>
  </si>
  <si>
    <t>33177</t>
  </si>
  <si>
    <t>9590</t>
  </si>
  <si>
    <t>2 months 15 days</t>
  </si>
  <si>
    <t>0010474</t>
  </si>
  <si>
    <t>Vadym</t>
  </si>
  <si>
    <t>Yankovskyi</t>
  </si>
  <si>
    <t>9776</t>
  </si>
  <si>
    <t>B516</t>
  </si>
  <si>
    <t>10078</t>
  </si>
  <si>
    <t>69 years 6 months 25 days</t>
  </si>
  <si>
    <t>25327</t>
  </si>
  <si>
    <t>B517</t>
  </si>
  <si>
    <t>25344</t>
  </si>
  <si>
    <t>9777</t>
  </si>
  <si>
    <t>B518</t>
  </si>
  <si>
    <t>10079</t>
  </si>
  <si>
    <t>70 years 6 months 25 days</t>
  </si>
  <si>
    <t>25328</t>
  </si>
  <si>
    <t>B519</t>
  </si>
  <si>
    <t>25343</t>
  </si>
  <si>
    <t>9778</t>
  </si>
  <si>
    <t>B520</t>
  </si>
  <si>
    <t>1412</t>
  </si>
  <si>
    <t>959</t>
  </si>
  <si>
    <t>08090</t>
  </si>
  <si>
    <t>Karolina</t>
  </si>
  <si>
    <t>Magon</t>
  </si>
  <si>
    <t>B522</t>
  </si>
  <si>
    <t>25329</t>
  </si>
  <si>
    <t>9779</t>
  </si>
  <si>
    <t>B523</t>
  </si>
  <si>
    <t>25342</t>
  </si>
  <si>
    <t>9780</t>
  </si>
  <si>
    <t>B524</t>
  </si>
  <si>
    <t>1356</t>
  </si>
  <si>
    <t>907</t>
  </si>
  <si>
    <t>06679</t>
  </si>
  <si>
    <t>Kristin</t>
  </si>
  <si>
    <t>Manthey</t>
  </si>
  <si>
    <t>B525</t>
  </si>
  <si>
    <t>25341</t>
  </si>
  <si>
    <t>9781</t>
  </si>
  <si>
    <t>B526</t>
  </si>
  <si>
    <t>1417</t>
  </si>
  <si>
    <t>964</t>
  </si>
  <si>
    <t>08209</t>
  </si>
  <si>
    <t>María Guadalupe</t>
  </si>
  <si>
    <t>Cassinari Blanco</t>
  </si>
  <si>
    <t>B527</t>
  </si>
  <si>
    <t>25340</t>
  </si>
  <si>
    <t>9782</t>
  </si>
  <si>
    <t>B528</t>
  </si>
  <si>
    <t>25330</t>
  </si>
  <si>
    <t>9783</t>
  </si>
  <si>
    <t>B529</t>
  </si>
  <si>
    <t>25339</t>
  </si>
  <si>
    <t>9784</t>
  </si>
  <si>
    <t>B530</t>
  </si>
  <si>
    <t>22093</t>
  </si>
  <si>
    <t>25331</t>
  </si>
  <si>
    <t>9785</t>
  </si>
  <si>
    <t>B532</t>
  </si>
  <si>
    <t>25332</t>
  </si>
  <si>
    <t>33181</t>
  </si>
  <si>
    <t>9594</t>
  </si>
  <si>
    <t>0010509</t>
  </si>
  <si>
    <t>Vakulchyk</t>
  </si>
  <si>
    <t>9786</t>
  </si>
  <si>
    <t>B533</t>
  </si>
  <si>
    <t>1502</t>
  </si>
  <si>
    <t>1044</t>
  </si>
  <si>
    <t>09853</t>
  </si>
  <si>
    <t>Serebriakova</t>
  </si>
  <si>
    <t>B534</t>
  </si>
  <si>
    <t>22094</t>
  </si>
  <si>
    <t>25333</t>
  </si>
  <si>
    <t>33301</t>
  </si>
  <si>
    <t>1072</t>
  </si>
  <si>
    <t>Andrii</t>
  </si>
  <si>
    <t>Sofinskyi</t>
  </si>
  <si>
    <t>9787</t>
  </si>
  <si>
    <t>B535</t>
  </si>
  <si>
    <t>25338</t>
  </si>
  <si>
    <t>9788</t>
  </si>
  <si>
    <t>B536</t>
  </si>
  <si>
    <t>22095</t>
  </si>
  <si>
    <t>25334</t>
  </si>
  <si>
    <t>9789</t>
  </si>
  <si>
    <t>B537</t>
  </si>
  <si>
    <t>25337</t>
  </si>
  <si>
    <t>9790</t>
  </si>
  <si>
    <t>B538</t>
  </si>
  <si>
    <t>22096</t>
  </si>
  <si>
    <t>25335</t>
  </si>
  <si>
    <t>9791</t>
  </si>
  <si>
    <t>B539</t>
  </si>
  <si>
    <t>25336</t>
  </si>
  <si>
    <t>9792</t>
  </si>
  <si>
    <t>B601</t>
  </si>
  <si>
    <t>21407</t>
  </si>
  <si>
    <t>5827</t>
  </si>
  <si>
    <t>MARIA TERESA</t>
  </si>
  <si>
    <t>PEREZ RODRIGUEZ</t>
  </si>
  <si>
    <t>25384</t>
  </si>
  <si>
    <t>9793</t>
  </si>
  <si>
    <t>B602</t>
  </si>
  <si>
    <t>25383</t>
  </si>
  <si>
    <t>33178</t>
  </si>
  <si>
    <t>9591</t>
  </si>
  <si>
    <t>0010476</t>
  </si>
  <si>
    <t>Yevhen</t>
  </si>
  <si>
    <t>Moha</t>
  </si>
  <si>
    <t>9794</t>
  </si>
  <si>
    <t>B603</t>
  </si>
  <si>
    <t>25382</t>
  </si>
  <si>
    <t>30172</t>
  </si>
  <si>
    <t>9136</t>
  </si>
  <si>
    <t>Martínez Perosanz</t>
  </si>
  <si>
    <t>9795</t>
  </si>
  <si>
    <t>B604</t>
  </si>
  <si>
    <t>25381</t>
  </si>
  <si>
    <t>32017</t>
  </si>
  <si>
    <t>9418</t>
  </si>
  <si>
    <t>Magdziarz</t>
  </si>
  <si>
    <t>9796</t>
  </si>
  <si>
    <t>B605</t>
  </si>
  <si>
    <t>1396</t>
  </si>
  <si>
    <t>945</t>
  </si>
  <si>
    <t>07805</t>
  </si>
  <si>
    <t>Hudziak</t>
  </si>
  <si>
    <t>9797</t>
  </si>
  <si>
    <t>B606</t>
  </si>
  <si>
    <t>25379</t>
  </si>
  <si>
    <t>9798</t>
  </si>
  <si>
    <t>B607</t>
  </si>
  <si>
    <t>25378</t>
  </si>
  <si>
    <t>B608</t>
  </si>
  <si>
    <t>25377</t>
  </si>
  <si>
    <t>9800</t>
  </si>
  <si>
    <t>B609</t>
  </si>
  <si>
    <t>25376</t>
  </si>
  <si>
    <t>9801</t>
  </si>
  <si>
    <t>B610</t>
  </si>
  <si>
    <t>25375</t>
  </si>
  <si>
    <t>9802</t>
  </si>
  <si>
    <t>B611</t>
  </si>
  <si>
    <t>25374</t>
  </si>
  <si>
    <t>33396</t>
  </si>
  <si>
    <t>9803</t>
  </si>
  <si>
    <t>B612</t>
  </si>
  <si>
    <t>25373</t>
  </si>
  <si>
    <t>9804</t>
  </si>
  <si>
    <t>B613</t>
  </si>
  <si>
    <t>25372</t>
  </si>
  <si>
    <t>33613</t>
  </si>
  <si>
    <t>9663</t>
  </si>
  <si>
    <t>Mooman</t>
  </si>
  <si>
    <t>9805</t>
  </si>
  <si>
    <t>B614</t>
  </si>
  <si>
    <t>22097</t>
  </si>
  <si>
    <t>25349</t>
  </si>
  <si>
    <t>9806</t>
  </si>
  <si>
    <t>B615</t>
  </si>
  <si>
    <t>25371</t>
  </si>
  <si>
    <t>9807</t>
  </si>
  <si>
    <t>B616</t>
  </si>
  <si>
    <t>22098</t>
  </si>
  <si>
    <t>25350</t>
  </si>
  <si>
    <t>9808</t>
  </si>
  <si>
    <t>B617</t>
  </si>
  <si>
    <t>25370</t>
  </si>
  <si>
    <t>9809</t>
  </si>
  <si>
    <t>B618</t>
  </si>
  <si>
    <t>22099</t>
  </si>
  <si>
    <t>25351</t>
  </si>
  <si>
    <t>9810</t>
  </si>
  <si>
    <t>B619</t>
  </si>
  <si>
    <t>25369</t>
  </si>
  <si>
    <t>9811</t>
  </si>
  <si>
    <t>B620</t>
  </si>
  <si>
    <t>22100</t>
  </si>
  <si>
    <t>25352</t>
  </si>
  <si>
    <t>9812</t>
  </si>
  <si>
    <t>B621</t>
  </si>
  <si>
    <t>25368</t>
  </si>
  <si>
    <t>9813</t>
  </si>
  <si>
    <t>B622</t>
  </si>
  <si>
    <t>22101</t>
  </si>
  <si>
    <t>25353</t>
  </si>
  <si>
    <t>9814</t>
  </si>
  <si>
    <t>B623</t>
  </si>
  <si>
    <t>25367</t>
  </si>
  <si>
    <t>9815</t>
  </si>
  <si>
    <t>B624</t>
  </si>
  <si>
    <t>22102</t>
  </si>
  <si>
    <t>25354</t>
  </si>
  <si>
    <t>9816</t>
  </si>
  <si>
    <t>B626</t>
  </si>
  <si>
    <t>22103</t>
  </si>
  <si>
    <t>25355</t>
  </si>
  <si>
    <t>9817</t>
  </si>
  <si>
    <t>B627</t>
  </si>
  <si>
    <t>25366</t>
  </si>
  <si>
    <t>9818</t>
  </si>
  <si>
    <t>B628</t>
  </si>
  <si>
    <t>25356</t>
  </si>
  <si>
    <t>9819</t>
  </si>
  <si>
    <t>B629</t>
  </si>
  <si>
    <t>25365</t>
  </si>
  <si>
    <t>9820</t>
  </si>
  <si>
    <t>B630</t>
  </si>
  <si>
    <t>22104</t>
  </si>
  <si>
    <t>25357</t>
  </si>
  <si>
    <t>9821</t>
  </si>
  <si>
    <t>B632</t>
  </si>
  <si>
    <t>22105</t>
  </si>
  <si>
    <t>25358</t>
  </si>
  <si>
    <t>B633</t>
  </si>
  <si>
    <t>25364</t>
  </si>
  <si>
    <t>9823</t>
  </si>
  <si>
    <t>B634</t>
  </si>
  <si>
    <t>1530</t>
  </si>
  <si>
    <t>9824</t>
  </si>
  <si>
    <t>B635</t>
  </si>
  <si>
    <t>25363</t>
  </si>
  <si>
    <t>9825</t>
  </si>
  <si>
    <t>B636</t>
  </si>
  <si>
    <t>22106</t>
  </si>
  <si>
    <t>25360</t>
  </si>
  <si>
    <t>9826</t>
  </si>
  <si>
    <t>B638</t>
  </si>
  <si>
    <t>22107</t>
  </si>
  <si>
    <t>25361</t>
  </si>
  <si>
    <t>B639</t>
  </si>
  <si>
    <t>25362</t>
  </si>
  <si>
    <t>9828</t>
  </si>
  <si>
    <t>B701</t>
  </si>
  <si>
    <t>25424</t>
  </si>
  <si>
    <t>B702</t>
  </si>
  <si>
    <t>25423</t>
  </si>
  <si>
    <t>9830</t>
  </si>
  <si>
    <t>B703</t>
  </si>
  <si>
    <t>25422</t>
  </si>
  <si>
    <t>9831</t>
  </si>
  <si>
    <t>B704</t>
  </si>
  <si>
    <t>25421</t>
  </si>
  <si>
    <t>B705</t>
  </si>
  <si>
    <t>25420</t>
  </si>
  <si>
    <t>B706</t>
  </si>
  <si>
    <t>25419</t>
  </si>
  <si>
    <t>9834</t>
  </si>
  <si>
    <t>B707</t>
  </si>
  <si>
    <t>25418</t>
  </si>
  <si>
    <t>9835</t>
  </si>
  <si>
    <t>B708</t>
  </si>
  <si>
    <t>25417</t>
  </si>
  <si>
    <t>9836</t>
  </si>
  <si>
    <t>B709</t>
  </si>
  <si>
    <t>25416</t>
  </si>
  <si>
    <t>9837</t>
  </si>
  <si>
    <t>B710</t>
  </si>
  <si>
    <t>25414</t>
  </si>
  <si>
    <t>9838</t>
  </si>
  <si>
    <t>B711</t>
  </si>
  <si>
    <t>25413</t>
  </si>
  <si>
    <t>9839</t>
  </si>
  <si>
    <t>B712</t>
  </si>
  <si>
    <t>25412</t>
  </si>
  <si>
    <t>9840</t>
  </si>
  <si>
    <t>B713</t>
  </si>
  <si>
    <t>25411</t>
  </si>
  <si>
    <t>9841</t>
  </si>
  <si>
    <t>B714</t>
  </si>
  <si>
    <t>22108</t>
  </si>
  <si>
    <t>25385</t>
  </si>
  <si>
    <t>9842</t>
  </si>
  <si>
    <t>B715</t>
  </si>
  <si>
    <t>25410</t>
  </si>
  <si>
    <t>9843</t>
  </si>
  <si>
    <t>B716</t>
  </si>
  <si>
    <t>22109</t>
  </si>
  <si>
    <t>25386</t>
  </si>
  <si>
    <t>9844</t>
  </si>
  <si>
    <t>B717</t>
  </si>
  <si>
    <t>25409</t>
  </si>
  <si>
    <t>9845</t>
  </si>
  <si>
    <t>B718</t>
  </si>
  <si>
    <t>22110</t>
  </si>
  <si>
    <t>25388</t>
  </si>
  <si>
    <t>B719</t>
  </si>
  <si>
    <t>25408</t>
  </si>
  <si>
    <t>9847</t>
  </si>
  <si>
    <t>B720</t>
  </si>
  <si>
    <t>22111</t>
  </si>
  <si>
    <t>25389</t>
  </si>
  <si>
    <t>9848</t>
  </si>
  <si>
    <t>B721</t>
  </si>
  <si>
    <t>25407</t>
  </si>
  <si>
    <t>9849</t>
  </si>
  <si>
    <t>B722</t>
  </si>
  <si>
    <t>22112</t>
  </si>
  <si>
    <t>25390</t>
  </si>
  <si>
    <t>9850</t>
  </si>
  <si>
    <t>B723</t>
  </si>
  <si>
    <t>1508</t>
  </si>
  <si>
    <t>1050</t>
  </si>
  <si>
    <t>09895</t>
  </si>
  <si>
    <t>Ivanchenko</t>
  </si>
  <si>
    <t>B724</t>
  </si>
  <si>
    <t>22113</t>
  </si>
  <si>
    <t>25391</t>
  </si>
  <si>
    <t>9851</t>
  </si>
  <si>
    <t>B725</t>
  </si>
  <si>
    <t>25406</t>
  </si>
  <si>
    <t>9852</t>
  </si>
  <si>
    <t>B726</t>
  </si>
  <si>
    <t>10081</t>
  </si>
  <si>
    <t>22114</t>
  </si>
  <si>
    <t>25392</t>
  </si>
  <si>
    <t>B727</t>
  </si>
  <si>
    <t>25405</t>
  </si>
  <si>
    <t>9854</t>
  </si>
  <si>
    <t>B728</t>
  </si>
  <si>
    <t>22115</t>
  </si>
  <si>
    <t>25393</t>
  </si>
  <si>
    <t>9855</t>
  </si>
  <si>
    <t>B729</t>
  </si>
  <si>
    <t>25404</t>
  </si>
  <si>
    <t>9856</t>
  </si>
  <si>
    <t>B730</t>
  </si>
  <si>
    <t>22116</t>
  </si>
  <si>
    <t>25394</t>
  </si>
  <si>
    <t>9857</t>
  </si>
  <si>
    <t>B731</t>
  </si>
  <si>
    <t>25403</t>
  </si>
  <si>
    <t>9858</t>
  </si>
  <si>
    <t>B732</t>
  </si>
  <si>
    <t>22117</t>
  </si>
  <si>
    <t>25395</t>
  </si>
  <si>
    <t>9859</t>
  </si>
  <si>
    <t>B733</t>
  </si>
  <si>
    <t>25402</t>
  </si>
  <si>
    <t>9860</t>
  </si>
  <si>
    <t>B734</t>
  </si>
  <si>
    <t>22118</t>
  </si>
  <si>
    <t>25396</t>
  </si>
  <si>
    <t>9861</t>
  </si>
  <si>
    <t>B735</t>
  </si>
  <si>
    <t>25401</t>
  </si>
  <si>
    <t>9862</t>
  </si>
  <si>
    <t>B736</t>
  </si>
  <si>
    <t>22119</t>
  </si>
  <si>
    <t>25397</t>
  </si>
  <si>
    <t>9863</t>
  </si>
  <si>
    <t>B737</t>
  </si>
  <si>
    <t>25400</t>
  </si>
  <si>
    <t>9864</t>
  </si>
  <si>
    <t>B738</t>
  </si>
  <si>
    <t>22120</t>
  </si>
  <si>
    <t>25398</t>
  </si>
  <si>
    <t>9865</t>
  </si>
  <si>
    <t>B739</t>
  </si>
  <si>
    <t>25399</t>
  </si>
  <si>
    <t>9866</t>
  </si>
  <si>
    <t>C136</t>
  </si>
  <si>
    <t>10019</t>
  </si>
  <si>
    <t>10 years 6 months 25 days</t>
  </si>
  <si>
    <t>25427</t>
  </si>
  <si>
    <t>C138</t>
  </si>
  <si>
    <t>10020</t>
  </si>
  <si>
    <t>11 years 6 months 25 days</t>
  </si>
  <si>
    <t>25428</t>
  </si>
  <si>
    <t>C140</t>
  </si>
  <si>
    <t>10021</t>
  </si>
  <si>
    <t>12 years 6 months 25 days</t>
  </si>
  <si>
    <t>25429</t>
  </si>
  <si>
    <t>C141</t>
  </si>
  <si>
    <t>1408</t>
  </si>
  <si>
    <t>957</t>
  </si>
  <si>
    <t>08052</t>
  </si>
  <si>
    <t>Kikla</t>
  </si>
  <si>
    <t>C142</t>
  </si>
  <si>
    <t>10022</t>
  </si>
  <si>
    <t>13 years 6 months 25 days</t>
  </si>
  <si>
    <t>25430</t>
  </si>
  <si>
    <t>C144</t>
  </si>
  <si>
    <t>1219</t>
  </si>
  <si>
    <t>774</t>
  </si>
  <si>
    <t>03411</t>
  </si>
  <si>
    <t>Candela</t>
  </si>
  <si>
    <t>Haro Caba</t>
  </si>
  <si>
    <t>17582</t>
  </si>
  <si>
    <t>25431</t>
  </si>
  <si>
    <t>C146</t>
  </si>
  <si>
    <t>10027</t>
  </si>
  <si>
    <t>18 years 6 months 25 days</t>
  </si>
  <si>
    <t>25432</t>
  </si>
  <si>
    <t>C147</t>
  </si>
  <si>
    <t>1255</t>
  </si>
  <si>
    <t>810</t>
  </si>
  <si>
    <t>05133</t>
  </si>
  <si>
    <t>Jacek</t>
  </si>
  <si>
    <t>Wcislo</t>
  </si>
  <si>
    <t>25426</t>
  </si>
  <si>
    <t>C148</t>
  </si>
  <si>
    <t>1294</t>
  </si>
  <si>
    <t>846</t>
  </si>
  <si>
    <t>05931</t>
  </si>
  <si>
    <t>weronika</t>
  </si>
  <si>
    <t>cierpiak</t>
  </si>
  <si>
    <t>25425</t>
  </si>
  <si>
    <t>C151</t>
  </si>
  <si>
    <t>1472</t>
  </si>
  <si>
    <t>1015</t>
  </si>
  <si>
    <t>09462</t>
  </si>
  <si>
    <t>Luque Gómez</t>
  </si>
  <si>
    <t>C153</t>
  </si>
  <si>
    <t>1203</t>
  </si>
  <si>
    <t>758</t>
  </si>
  <si>
    <t>03137</t>
  </si>
  <si>
    <t>Inés</t>
  </si>
  <si>
    <t>González Bello</t>
  </si>
  <si>
    <t>29668</t>
  </si>
  <si>
    <t>7003</t>
  </si>
  <si>
    <t>Dorato</t>
  </si>
  <si>
    <t>C155</t>
  </si>
  <si>
    <t>1204</t>
  </si>
  <si>
    <t>759</t>
  </si>
  <si>
    <t>03138</t>
  </si>
  <si>
    <t>Miguel</t>
  </si>
  <si>
    <t>Barba</t>
  </si>
  <si>
    <t>17583</t>
  </si>
  <si>
    <t>25433</t>
  </si>
  <si>
    <t>C157</t>
  </si>
  <si>
    <t>25434</t>
  </si>
  <si>
    <t>C159</t>
  </si>
  <si>
    <t>1207</t>
  </si>
  <si>
    <t>762</t>
  </si>
  <si>
    <t>03145</t>
  </si>
  <si>
    <t>Rodríguez-Villasonte Fernández</t>
  </si>
  <si>
    <t>3350</t>
  </si>
  <si>
    <t>C160</t>
  </si>
  <si>
    <t>1251</t>
  </si>
  <si>
    <t>806</t>
  </si>
  <si>
    <t>04974</t>
  </si>
  <si>
    <t>Mora-Figueroa</t>
  </si>
  <si>
    <t>C161</t>
  </si>
  <si>
    <t>1202</t>
  </si>
  <si>
    <t>757</t>
  </si>
  <si>
    <t>03136</t>
  </si>
  <si>
    <t>MARISOL</t>
  </si>
  <si>
    <t>DE LAS CUEVAS</t>
  </si>
  <si>
    <t>33259</t>
  </si>
  <si>
    <t>1000</t>
  </si>
  <si>
    <t>09098</t>
  </si>
  <si>
    <t>González</t>
  </si>
  <si>
    <t>C162</t>
  </si>
  <si>
    <t>1284</t>
  </si>
  <si>
    <t>836</t>
  </si>
  <si>
    <t>05758</t>
  </si>
  <si>
    <t>Caterina</t>
  </si>
  <si>
    <t>Paladino</t>
  </si>
  <si>
    <t>33201</t>
  </si>
  <si>
    <t>C163</t>
  </si>
  <si>
    <t>1370</t>
  </si>
  <si>
    <t>921</t>
  </si>
  <si>
    <t>07398</t>
  </si>
  <si>
    <t>Sven</t>
  </si>
  <si>
    <t>Bouwense</t>
  </si>
  <si>
    <t>NL</t>
  </si>
  <si>
    <t>C165</t>
  </si>
  <si>
    <t>11288</t>
  </si>
  <si>
    <t>6379</t>
  </si>
  <si>
    <t>TRITZ</t>
  </si>
  <si>
    <t>1201</t>
  </si>
  <si>
    <t>756</t>
  </si>
  <si>
    <t>03134</t>
  </si>
  <si>
    <t>Morales González</t>
  </si>
  <si>
    <t>C166</t>
  </si>
  <si>
    <t>1425</t>
  </si>
  <si>
    <t>972</t>
  </si>
  <si>
    <t>08285</t>
  </si>
  <si>
    <t>Vincenzo</t>
  </si>
  <si>
    <t>Pascucci</t>
  </si>
  <si>
    <t>18655</t>
  </si>
  <si>
    <t>6989</t>
  </si>
  <si>
    <t>Dwojak</t>
  </si>
  <si>
    <t>C167</t>
  </si>
  <si>
    <t>1447</t>
  </si>
  <si>
    <t>989</t>
  </si>
  <si>
    <t>19 days</t>
  </si>
  <si>
    <t>08760</t>
  </si>
  <si>
    <t>Jimyoung</t>
  </si>
  <si>
    <t>Yoon</t>
  </si>
  <si>
    <t>33253</t>
  </si>
  <si>
    <t>C170</t>
  </si>
  <si>
    <t>1221</t>
  </si>
  <si>
    <t>776</t>
  </si>
  <si>
    <t>03432</t>
  </si>
  <si>
    <t>Pedro</t>
  </si>
  <si>
    <t>Guanche Mayén</t>
  </si>
  <si>
    <t>404</t>
  </si>
  <si>
    <t>114</t>
  </si>
  <si>
    <t>Antequera Gadea</t>
  </si>
  <si>
    <t>C171</t>
  </si>
  <si>
    <t>1460</t>
  </si>
  <si>
    <t>1002</t>
  </si>
  <si>
    <t>09121</t>
  </si>
  <si>
    <t>Stefano</t>
  </si>
  <si>
    <t>Daniel</t>
  </si>
  <si>
    <t>C172</t>
  </si>
  <si>
    <t>1247</t>
  </si>
  <si>
    <t>802</t>
  </si>
  <si>
    <t>04835</t>
  </si>
  <si>
    <t>JAVIER</t>
  </si>
  <si>
    <t>MAESE</t>
  </si>
  <si>
    <t>C173</t>
  </si>
  <si>
    <t>1263</t>
  </si>
  <si>
    <t>817</t>
  </si>
  <si>
    <t>05363</t>
  </si>
  <si>
    <t>Suarez Suarez</t>
  </si>
  <si>
    <t>C175</t>
  </si>
  <si>
    <t>1249</t>
  </si>
  <si>
    <t>804</t>
  </si>
  <si>
    <t>04906</t>
  </si>
  <si>
    <t>Ahmet Cem</t>
  </si>
  <si>
    <t>Turkkan</t>
  </si>
  <si>
    <t>C177</t>
  </si>
  <si>
    <t>1372</t>
  </si>
  <si>
    <t>923</t>
  </si>
  <si>
    <t>07480</t>
  </si>
  <si>
    <t>Victor Hugo</t>
  </si>
  <si>
    <t>Pinto de Moraes</t>
  </si>
  <si>
    <t>1373</t>
  </si>
  <si>
    <t>12 days</t>
  </si>
  <si>
    <t>16435</t>
  </si>
  <si>
    <t>6676</t>
  </si>
  <si>
    <t>Yaiza</t>
  </si>
  <si>
    <t>Soutullo</t>
  </si>
  <si>
    <t>C178</t>
  </si>
  <si>
    <t>1324</t>
  </si>
  <si>
    <t>876</t>
  </si>
  <si>
    <t>06175</t>
  </si>
  <si>
    <t>Maksymilian</t>
  </si>
  <si>
    <t>Szubert-Kopczynski</t>
  </si>
  <si>
    <t>C180</t>
  </si>
  <si>
    <t>1213</t>
  </si>
  <si>
    <t>768</t>
  </si>
  <si>
    <t>03156</t>
  </si>
  <si>
    <t>López López</t>
  </si>
  <si>
    <t>25435</t>
  </si>
  <si>
    <t>C182</t>
  </si>
  <si>
    <t>1212</t>
  </si>
  <si>
    <t>767</t>
  </si>
  <si>
    <t>03155</t>
  </si>
  <si>
    <t>Valladares Taboada</t>
  </si>
  <si>
    <t>17584</t>
  </si>
  <si>
    <t>25436</t>
  </si>
  <si>
    <t>C184</t>
  </si>
  <si>
    <t>1209</t>
  </si>
  <si>
    <t>764</t>
  </si>
  <si>
    <t>03149</t>
  </si>
  <si>
    <t>Lucas</t>
  </si>
  <si>
    <t>Lozano</t>
  </si>
  <si>
    <t>17586</t>
  </si>
  <si>
    <t>25437</t>
  </si>
  <si>
    <t>C186</t>
  </si>
  <si>
    <t>1220</t>
  </si>
  <si>
    <t>775</t>
  </si>
  <si>
    <t>03412</t>
  </si>
  <si>
    <t>Torres García</t>
  </si>
  <si>
    <t>C188</t>
  </si>
  <si>
    <t>1314</t>
  </si>
  <si>
    <t>866</t>
  </si>
  <si>
    <t>06093</t>
  </si>
  <si>
    <t>Jacobo</t>
  </si>
  <si>
    <t>Fernández Fernández</t>
  </si>
  <si>
    <t>C240</t>
  </si>
  <si>
    <t>27 years 6 months 25 days</t>
  </si>
  <si>
    <t>25442</t>
  </si>
  <si>
    <t>C242</t>
  </si>
  <si>
    <t>10037</t>
  </si>
  <si>
    <t>28 years 6 months 25 days</t>
  </si>
  <si>
    <t>25443</t>
  </si>
  <si>
    <t>C244</t>
  </si>
  <si>
    <t>10038</t>
  </si>
  <si>
    <t>29 years 6 months 25 days</t>
  </si>
  <si>
    <t>25444</t>
  </si>
  <si>
    <t>C246</t>
  </si>
  <si>
    <t>10039</t>
  </si>
  <si>
    <t>30 years 6 months 25 days</t>
  </si>
  <si>
    <t>25445</t>
  </si>
  <si>
    <t>C248</t>
  </si>
  <si>
    <t>10042</t>
  </si>
  <si>
    <t>33 years 6 months 25 days</t>
  </si>
  <si>
    <t>25446</t>
  </si>
  <si>
    <t>C250</t>
  </si>
  <si>
    <t>10043</t>
  </si>
  <si>
    <t>34 years 6 months 25 days</t>
  </si>
  <si>
    <t>25447</t>
  </si>
  <si>
    <t>C252</t>
  </si>
  <si>
    <t>1301</t>
  </si>
  <si>
    <t>06009</t>
  </si>
  <si>
    <t>Rokicka</t>
  </si>
  <si>
    <t>C253</t>
  </si>
  <si>
    <t>1254</t>
  </si>
  <si>
    <t>809</t>
  </si>
  <si>
    <t>05081</t>
  </si>
  <si>
    <t>Kulczycka</t>
  </si>
  <si>
    <t>13102</t>
  </si>
  <si>
    <t>C254</t>
  </si>
  <si>
    <t>1432</t>
  </si>
  <si>
    <t>979</t>
  </si>
  <si>
    <t>08445</t>
  </si>
  <si>
    <t>Matheus</t>
  </si>
  <si>
    <t>Viegas</t>
  </si>
  <si>
    <t>17587</t>
  </si>
  <si>
    <t>25441</t>
  </si>
  <si>
    <t>C256</t>
  </si>
  <si>
    <t>1321</t>
  </si>
  <si>
    <t>873</t>
  </si>
  <si>
    <t>06148</t>
  </si>
  <si>
    <t>Nicole</t>
  </si>
  <si>
    <t>Warchhold</t>
  </si>
  <si>
    <t>C258</t>
  </si>
  <si>
    <t>1446</t>
  </si>
  <si>
    <t>C259</t>
  </si>
  <si>
    <t>1258</t>
  </si>
  <si>
    <t>812</t>
  </si>
  <si>
    <t>05157</t>
  </si>
  <si>
    <t>Wojewódka</t>
  </si>
  <si>
    <t>20532</t>
  </si>
  <si>
    <t>6771</t>
  </si>
  <si>
    <t>C260</t>
  </si>
  <si>
    <t>1326</t>
  </si>
  <si>
    <t>878</t>
  </si>
  <si>
    <t>06184</t>
  </si>
  <si>
    <t>Stanek</t>
  </si>
  <si>
    <t>C261</t>
  </si>
  <si>
    <t>1376</t>
  </si>
  <si>
    <t>926</t>
  </si>
  <si>
    <t>07519</t>
  </si>
  <si>
    <t>Santana</t>
  </si>
  <si>
    <t>MO</t>
  </si>
  <si>
    <t>C262</t>
  </si>
  <si>
    <t>1379</t>
  </si>
  <si>
    <t>929</t>
  </si>
  <si>
    <t>07555</t>
  </si>
  <si>
    <t>David</t>
  </si>
  <si>
    <t>Ortiz Martinez</t>
  </si>
  <si>
    <t>C263</t>
  </si>
  <si>
    <t>1438</t>
  </si>
  <si>
    <t>983</t>
  </si>
  <si>
    <t>08637</t>
  </si>
  <si>
    <t>Thomas</t>
  </si>
  <si>
    <t>Mattone</t>
  </si>
  <si>
    <t>30015</t>
  </si>
  <si>
    <t>8100</t>
  </si>
  <si>
    <t>5 months 15 days</t>
  </si>
  <si>
    <t>Havriuk</t>
  </si>
  <si>
    <t>C265</t>
  </si>
  <si>
    <t>1382</t>
  </si>
  <si>
    <t>932</t>
  </si>
  <si>
    <t>07582</t>
  </si>
  <si>
    <t>Carla-Marie</t>
  </si>
  <si>
    <t>Dupin</t>
  </si>
  <si>
    <t>C266</t>
  </si>
  <si>
    <t>1267</t>
  </si>
  <si>
    <t>821</t>
  </si>
  <si>
    <t>05418</t>
  </si>
  <si>
    <t>Artur</t>
  </si>
  <si>
    <t>Golebiowski</t>
  </si>
  <si>
    <t>1268</t>
  </si>
  <si>
    <t>C267</t>
  </si>
  <si>
    <t>1347</t>
  </si>
  <si>
    <t>899</t>
  </si>
  <si>
    <t>06549</t>
  </si>
  <si>
    <t>Anduela</t>
  </si>
  <si>
    <t>ISMAILAJ</t>
  </si>
  <si>
    <t>33180</t>
  </si>
  <si>
    <t>9593</t>
  </si>
  <si>
    <t>0010499</t>
  </si>
  <si>
    <t>Yulia</t>
  </si>
  <si>
    <t>Fil</t>
  </si>
  <si>
    <t>C269</t>
  </si>
  <si>
    <t>1504</t>
  </si>
  <si>
    <t>1046</t>
  </si>
  <si>
    <t>09867</t>
  </si>
  <si>
    <t>Iryna</t>
  </si>
  <si>
    <t>Malicheva</t>
  </si>
  <si>
    <t>C270</t>
  </si>
  <si>
    <t>1363</t>
  </si>
  <si>
    <t>914</t>
  </si>
  <si>
    <t>06946</t>
  </si>
  <si>
    <t>Durán</t>
  </si>
  <si>
    <t>C271</t>
  </si>
  <si>
    <t>1206</t>
  </si>
  <si>
    <t>761</t>
  </si>
  <si>
    <t>03142</t>
  </si>
  <si>
    <t>Ana María</t>
  </si>
  <si>
    <t>Muñoz Muñoz</t>
  </si>
  <si>
    <t>17588</t>
  </si>
  <si>
    <t>25448</t>
  </si>
  <si>
    <t>C272</t>
  </si>
  <si>
    <t>1401</t>
  </si>
  <si>
    <t>950</t>
  </si>
  <si>
    <t>07872</t>
  </si>
  <si>
    <t>Yelyzaveta</t>
  </si>
  <si>
    <t>Levytska</t>
  </si>
  <si>
    <t>C273</t>
  </si>
  <si>
    <t>1329</t>
  </si>
  <si>
    <t>881</t>
  </si>
  <si>
    <t>06212</t>
  </si>
  <si>
    <t>Paulina</t>
  </si>
  <si>
    <t>Lis</t>
  </si>
  <si>
    <t>22595</t>
  </si>
  <si>
    <t>7924</t>
  </si>
  <si>
    <t>MATYLDA</t>
  </si>
  <si>
    <t>Zieleźny</t>
  </si>
  <si>
    <t>C274</t>
  </si>
  <si>
    <t>1332</t>
  </si>
  <si>
    <t>884</t>
  </si>
  <si>
    <t>06267</t>
  </si>
  <si>
    <t>Stryha</t>
  </si>
  <si>
    <t>19614</t>
  </si>
  <si>
    <t>25440</t>
  </si>
  <si>
    <t>C275</t>
  </si>
  <si>
    <t>10080</t>
  </si>
  <si>
    <t>5769</t>
  </si>
  <si>
    <t xml:space="preserve"> Natera Recio</t>
  </si>
  <si>
    <t>1230</t>
  </si>
  <si>
    <t>785</t>
  </si>
  <si>
    <t>04458</t>
  </si>
  <si>
    <t>Agnieszka</t>
  </si>
  <si>
    <t>Zabska</t>
  </si>
  <si>
    <t>C276</t>
  </si>
  <si>
    <t>1325</t>
  </si>
  <si>
    <t>877</t>
  </si>
  <si>
    <t>06182</t>
  </si>
  <si>
    <t>Pala</t>
  </si>
  <si>
    <t>20262</t>
  </si>
  <si>
    <t>25438</t>
  </si>
  <si>
    <t>C277</t>
  </si>
  <si>
    <t>1441</t>
  </si>
  <si>
    <t>C278</t>
  </si>
  <si>
    <t>1276</t>
  </si>
  <si>
    <t>829</t>
  </si>
  <si>
    <t>05615</t>
  </si>
  <si>
    <t>Coutinho</t>
  </si>
  <si>
    <t>PT</t>
  </si>
  <si>
    <t>29774</t>
  </si>
  <si>
    <t>7975</t>
  </si>
  <si>
    <t>C279</t>
  </si>
  <si>
    <t>1331</t>
  </si>
  <si>
    <t>06252</t>
  </si>
  <si>
    <t>Nataša</t>
  </si>
  <si>
    <t>Vratonjic</t>
  </si>
  <si>
    <t>C283</t>
  </si>
  <si>
    <t>1216</t>
  </si>
  <si>
    <t>771</t>
  </si>
  <si>
    <t>03388</t>
  </si>
  <si>
    <t>Enrique</t>
  </si>
  <si>
    <t>Anarte</t>
  </si>
  <si>
    <t>33696</t>
  </si>
  <si>
    <t>9680</t>
  </si>
  <si>
    <t xml:space="preserve">Simon </t>
  </si>
  <si>
    <t>Metes</t>
  </si>
  <si>
    <t>C284</t>
  </si>
  <si>
    <t>1217</t>
  </si>
  <si>
    <t>772</t>
  </si>
  <si>
    <t>03389</t>
  </si>
  <si>
    <t>Soltero</t>
  </si>
  <si>
    <t>C285</t>
  </si>
  <si>
    <t>1238</t>
  </si>
  <si>
    <t>793</t>
  </si>
  <si>
    <t>04636</t>
  </si>
  <si>
    <t>Wojtas</t>
  </si>
  <si>
    <t>19344</t>
  </si>
  <si>
    <t>7150</t>
  </si>
  <si>
    <t>Bartłomiej</t>
  </si>
  <si>
    <t>Grzanka</t>
  </si>
  <si>
    <t>C287</t>
  </si>
  <si>
    <t>1227</t>
  </si>
  <si>
    <t>782</t>
  </si>
  <si>
    <t>04238</t>
  </si>
  <si>
    <t>Jaime</t>
  </si>
  <si>
    <t>Villegas Antolín</t>
  </si>
  <si>
    <t>C289</t>
  </si>
  <si>
    <t>1253</t>
  </si>
  <si>
    <t>808</t>
  </si>
  <si>
    <t>05055</t>
  </si>
  <si>
    <t>Wesolowska</t>
  </si>
  <si>
    <t>C291</t>
  </si>
  <si>
    <t>1505</t>
  </si>
  <si>
    <t>1047</t>
  </si>
  <si>
    <t>09868</t>
  </si>
  <si>
    <t>Loburets</t>
  </si>
  <si>
    <t>C292</t>
  </si>
  <si>
    <t>1272</t>
  </si>
  <si>
    <t>825</t>
  </si>
  <si>
    <t>05560</t>
  </si>
  <si>
    <t>Bednarski</t>
  </si>
  <si>
    <t>C293</t>
  </si>
  <si>
    <t>1327</t>
  </si>
  <si>
    <t>879</t>
  </si>
  <si>
    <t>06202</t>
  </si>
  <si>
    <t>Kobylarz</t>
  </si>
  <si>
    <t>20726</t>
  </si>
  <si>
    <t>7479</t>
  </si>
  <si>
    <t>C340</t>
  </si>
  <si>
    <t>10054</t>
  </si>
  <si>
    <t>45 years 6 months 25 days</t>
  </si>
  <si>
    <t>25450</t>
  </si>
  <si>
    <t>C342</t>
  </si>
  <si>
    <t>10055</t>
  </si>
  <si>
    <t>46 years 6 months 25 days</t>
  </si>
  <si>
    <t>25451</t>
  </si>
  <si>
    <t>C343</t>
  </si>
  <si>
    <t>1338</t>
  </si>
  <si>
    <t>890</t>
  </si>
  <si>
    <t>06383</t>
  </si>
  <si>
    <t>Ilya</t>
  </si>
  <si>
    <t>Savich</t>
  </si>
  <si>
    <t>25449</t>
  </si>
  <si>
    <t>33227</t>
  </si>
  <si>
    <t>C344</t>
  </si>
  <si>
    <t>10056</t>
  </si>
  <si>
    <t>47 years 6 months 25 days</t>
  </si>
  <si>
    <t>25452</t>
  </si>
  <si>
    <t>C346</t>
  </si>
  <si>
    <t>1456</t>
  </si>
  <si>
    <t>998</t>
  </si>
  <si>
    <t>09041</t>
  </si>
  <si>
    <t>Stanislav</t>
  </si>
  <si>
    <t>Lytvynov</t>
  </si>
  <si>
    <t>C347</t>
  </si>
  <si>
    <t>9972</t>
  </si>
  <si>
    <t>C348</t>
  </si>
  <si>
    <t>10058</t>
  </si>
  <si>
    <t>49 years 6 months 25 days</t>
  </si>
  <si>
    <t>25453</t>
  </si>
  <si>
    <t>C349</t>
  </si>
  <si>
    <t>9971</t>
  </si>
  <si>
    <t>C350</t>
  </si>
  <si>
    <t>10059</t>
  </si>
  <si>
    <t>50 years 6 months 25 days</t>
  </si>
  <si>
    <t>25454</t>
  </si>
  <si>
    <t>C351</t>
  </si>
  <si>
    <t>9970</t>
  </si>
  <si>
    <t>C352</t>
  </si>
  <si>
    <t>1283</t>
  </si>
  <si>
    <t>835</t>
  </si>
  <si>
    <t>05754</t>
  </si>
  <si>
    <t>Izabela</t>
  </si>
  <si>
    <t>Jandura</t>
  </si>
  <si>
    <t>20038</t>
  </si>
  <si>
    <t>7296</t>
  </si>
  <si>
    <t>C353</t>
  </si>
  <si>
    <t>1290</t>
  </si>
  <si>
    <t>842</t>
  </si>
  <si>
    <t>05792</t>
  </si>
  <si>
    <t>30701</t>
  </si>
  <si>
    <t>9160</t>
  </si>
  <si>
    <t>6 months 27 days</t>
  </si>
  <si>
    <t>Glib</t>
  </si>
  <si>
    <t>Yarenko</t>
  </si>
  <si>
    <t>C354</t>
  </si>
  <si>
    <t>1328</t>
  </si>
  <si>
    <t>880</t>
  </si>
  <si>
    <t>06209</t>
  </si>
  <si>
    <t>Ponikiewski</t>
  </si>
  <si>
    <t>27562</t>
  </si>
  <si>
    <t>8740</t>
  </si>
  <si>
    <t>C356</t>
  </si>
  <si>
    <t>9968</t>
  </si>
  <si>
    <t>C357</t>
  </si>
  <si>
    <t>9967</t>
  </si>
  <si>
    <t>C358</t>
  </si>
  <si>
    <t>9966</t>
  </si>
  <si>
    <t>C359</t>
  </si>
  <si>
    <t>1427</t>
  </si>
  <si>
    <t>974</t>
  </si>
  <si>
    <t>08358</t>
  </si>
  <si>
    <t>Adam</t>
  </si>
  <si>
    <t>Mazurek</t>
  </si>
  <si>
    <t>21534</t>
  </si>
  <si>
    <t>7616</t>
  </si>
  <si>
    <t>Otrząsek</t>
  </si>
  <si>
    <t>C360</t>
  </si>
  <si>
    <t>9965</t>
  </si>
  <si>
    <t>C361</t>
  </si>
  <si>
    <t>1346</t>
  </si>
  <si>
    <t>898</t>
  </si>
  <si>
    <t>06531</t>
  </si>
  <si>
    <t>Gómez</t>
  </si>
  <si>
    <t>17589</t>
  </si>
  <si>
    <t>25455</t>
  </si>
  <si>
    <t>C362</t>
  </si>
  <si>
    <t>30790</t>
  </si>
  <si>
    <t>9233</t>
  </si>
  <si>
    <t>9964</t>
  </si>
  <si>
    <t>C363</t>
  </si>
  <si>
    <t>1286</t>
  </si>
  <si>
    <t>838</t>
  </si>
  <si>
    <t>05771</t>
  </si>
  <si>
    <t>Poprawska</t>
  </si>
  <si>
    <t>25456</t>
  </si>
  <si>
    <t>30799</t>
  </si>
  <si>
    <t>9231</t>
  </si>
  <si>
    <t>C364</t>
  </si>
  <si>
    <t>9963</t>
  </si>
  <si>
    <t>C365</t>
  </si>
  <si>
    <t>1418</t>
  </si>
  <si>
    <t>965</t>
  </si>
  <si>
    <t>08210</t>
  </si>
  <si>
    <t>Brian</t>
  </si>
  <si>
    <t>Abad</t>
  </si>
  <si>
    <t>17590</t>
  </si>
  <si>
    <t>25457</t>
  </si>
  <si>
    <t>C366</t>
  </si>
  <si>
    <t>9962</t>
  </si>
  <si>
    <t>C367</t>
  </si>
  <si>
    <t>1444</t>
  </si>
  <si>
    <t>987</t>
  </si>
  <si>
    <t>08719</t>
  </si>
  <si>
    <t>Sakovska</t>
  </si>
  <si>
    <t>17591</t>
  </si>
  <si>
    <t>25458</t>
  </si>
  <si>
    <t>C368</t>
  </si>
  <si>
    <t>9961</t>
  </si>
  <si>
    <t>C369</t>
  </si>
  <si>
    <t>1223</t>
  </si>
  <si>
    <t>778</t>
  </si>
  <si>
    <t>03812</t>
  </si>
  <si>
    <t>Ladrero</t>
  </si>
  <si>
    <t>17592</t>
  </si>
  <si>
    <t>25459</t>
  </si>
  <si>
    <t>C370</t>
  </si>
  <si>
    <t>9960</t>
  </si>
  <si>
    <t>C371</t>
  </si>
  <si>
    <t>1224</t>
  </si>
  <si>
    <t>779</t>
  </si>
  <si>
    <t>03831</t>
  </si>
  <si>
    <t>Pablo</t>
  </si>
  <si>
    <t>Molinillo De Diego</t>
  </si>
  <si>
    <t>17593</t>
  </si>
  <si>
    <t>25460</t>
  </si>
  <si>
    <t>C372</t>
  </si>
  <si>
    <t>9959</t>
  </si>
  <si>
    <t>C373</t>
  </si>
  <si>
    <t>1377</t>
  </si>
  <si>
    <t>927</t>
  </si>
  <si>
    <t>07535</t>
  </si>
  <si>
    <t>Romero Leiro</t>
  </si>
  <si>
    <t>17594</t>
  </si>
  <si>
    <t>25461</t>
  </si>
  <si>
    <t>C374</t>
  </si>
  <si>
    <t>1404</t>
  </si>
  <si>
    <t>953</t>
  </si>
  <si>
    <t>07929</t>
  </si>
  <si>
    <t>Wolfhard</t>
  </si>
  <si>
    <t>C375</t>
  </si>
  <si>
    <t>10503</t>
  </si>
  <si>
    <t>2 months 2 days</t>
  </si>
  <si>
    <t>10642</t>
  </si>
  <si>
    <t>1198</t>
  </si>
  <si>
    <t>754</t>
  </si>
  <si>
    <t>03140</t>
  </si>
  <si>
    <t>Rodrigo</t>
  </si>
  <si>
    <t>Conejo Olivera</t>
  </si>
  <si>
    <t>C376</t>
  </si>
  <si>
    <t>1406</t>
  </si>
  <si>
    <t>955</t>
  </si>
  <si>
    <t>07939</t>
  </si>
  <si>
    <t>Campoy Naharro</t>
  </si>
  <si>
    <t>C377</t>
  </si>
  <si>
    <t>1424</t>
  </si>
  <si>
    <t>971</t>
  </si>
  <si>
    <t>08272</t>
  </si>
  <si>
    <t>Chrobok</t>
  </si>
  <si>
    <t>C378</t>
  </si>
  <si>
    <t>1368</t>
  </si>
  <si>
    <t>919</t>
  </si>
  <si>
    <t>07253</t>
  </si>
  <si>
    <t>Mozos Redondo</t>
  </si>
  <si>
    <t>C380</t>
  </si>
  <si>
    <t>1335</t>
  </si>
  <si>
    <t>887</t>
  </si>
  <si>
    <t>06322</t>
  </si>
  <si>
    <t>Lachendrowicz</t>
  </si>
  <si>
    <t>C381</t>
  </si>
  <si>
    <t>1208</t>
  </si>
  <si>
    <t>763</t>
  </si>
  <si>
    <t>03147</t>
  </si>
  <si>
    <t>Álvarez Alcedo</t>
  </si>
  <si>
    <t>33183</t>
  </si>
  <si>
    <t>9596</t>
  </si>
  <si>
    <t>0010610</t>
  </si>
  <si>
    <t>Nadiia</t>
  </si>
  <si>
    <t>Kalihaieva</t>
  </si>
  <si>
    <t>C382</t>
  </si>
  <si>
    <t>1390</t>
  </si>
  <si>
    <t>939</t>
  </si>
  <si>
    <t>07675</t>
  </si>
  <si>
    <t>Mourad</t>
  </si>
  <si>
    <t>Smari</t>
  </si>
  <si>
    <t>TN</t>
  </si>
  <si>
    <t>33237</t>
  </si>
  <si>
    <t>C383</t>
  </si>
  <si>
    <t>1205</t>
  </si>
  <si>
    <t>760</t>
  </si>
  <si>
    <t>03141</t>
  </si>
  <si>
    <t>Reinaldo</t>
  </si>
  <si>
    <t>Blanco Bravo</t>
  </si>
  <si>
    <t>33185</t>
  </si>
  <si>
    <t>9597</t>
  </si>
  <si>
    <t>1 month 28 days</t>
  </si>
  <si>
    <t>0010615</t>
  </si>
  <si>
    <t>Abramova</t>
  </si>
  <si>
    <t>C440</t>
  </si>
  <si>
    <t>10068</t>
  </si>
  <si>
    <t>59 years 6 months 25 days</t>
  </si>
  <si>
    <t>25462</t>
  </si>
  <si>
    <t>C441</t>
  </si>
  <si>
    <t>10008</t>
  </si>
  <si>
    <t>C442</t>
  </si>
  <si>
    <t>1344</t>
  </si>
  <si>
    <t>896</t>
  </si>
  <si>
    <t>06515</t>
  </si>
  <si>
    <t>Tomasz</t>
  </si>
  <si>
    <t>Sobieraj</t>
  </si>
  <si>
    <t>25463</t>
  </si>
  <si>
    <t>C443</t>
  </si>
  <si>
    <t>10007</t>
  </si>
  <si>
    <t>C444</t>
  </si>
  <si>
    <t>10069</t>
  </si>
  <si>
    <t>60 years 6 months 25 days</t>
  </si>
  <si>
    <t>25464</t>
  </si>
  <si>
    <t>C445</t>
  </si>
  <si>
    <t>10006</t>
  </si>
  <si>
    <t>18255</t>
  </si>
  <si>
    <t>6869</t>
  </si>
  <si>
    <t>9 days</t>
  </si>
  <si>
    <t>0010355</t>
  </si>
  <si>
    <t>Hamza</t>
  </si>
  <si>
    <t>Yakubu</t>
  </si>
  <si>
    <t>NG</t>
  </si>
  <si>
    <t>6042</t>
  </si>
  <si>
    <t>4474</t>
  </si>
  <si>
    <t>Wittrant</t>
  </si>
  <si>
    <t>C446</t>
  </si>
  <si>
    <t>10070</t>
  </si>
  <si>
    <t>61 years 6 months 25 days</t>
  </si>
  <si>
    <t>25465</t>
  </si>
  <si>
    <t>C447</t>
  </si>
  <si>
    <t>10005</t>
  </si>
  <si>
    <t>C448</t>
  </si>
  <si>
    <t>10075</t>
  </si>
  <si>
    <t>66 years 6 months 25 days</t>
  </si>
  <si>
    <t>25466</t>
  </si>
  <si>
    <t>C449</t>
  </si>
  <si>
    <t>10004</t>
  </si>
  <si>
    <t>C450</t>
  </si>
  <si>
    <t>10076</t>
  </si>
  <si>
    <t>67 years 6 months 25 days</t>
  </si>
  <si>
    <t>25467</t>
  </si>
  <si>
    <t>C451</t>
  </si>
  <si>
    <t>1367</t>
  </si>
  <si>
    <t>918</t>
  </si>
  <si>
    <t>07245</t>
  </si>
  <si>
    <t>Titouan</t>
  </si>
  <si>
    <t>PELLOQUIN</t>
  </si>
  <si>
    <t>1520</t>
  </si>
  <si>
    <t>1062</t>
  </si>
  <si>
    <t>21 days</t>
  </si>
  <si>
    <t>Iva</t>
  </si>
  <si>
    <t>Tokovic</t>
  </si>
  <si>
    <t>C452</t>
  </si>
  <si>
    <t>1389</t>
  </si>
  <si>
    <t>938</t>
  </si>
  <si>
    <t>07670</t>
  </si>
  <si>
    <t>Ermelinda Maria</t>
  </si>
  <si>
    <t>Palmeri</t>
  </si>
  <si>
    <t>22003</t>
  </si>
  <si>
    <t>7617</t>
  </si>
  <si>
    <t>Drukowska</t>
  </si>
  <si>
    <t>C453</t>
  </si>
  <si>
    <t>1386</t>
  </si>
  <si>
    <t>935</t>
  </si>
  <si>
    <t>07626</t>
  </si>
  <si>
    <t>Assunta</t>
  </si>
  <si>
    <t>D'Aniello</t>
  </si>
  <si>
    <t>C454</t>
  </si>
  <si>
    <t>1391</t>
  </si>
  <si>
    <t>940</t>
  </si>
  <si>
    <t>07676</t>
  </si>
  <si>
    <t>Amata</t>
  </si>
  <si>
    <t>C455</t>
  </si>
  <si>
    <t>10003</t>
  </si>
  <si>
    <t>1519</t>
  </si>
  <si>
    <t>1061</t>
  </si>
  <si>
    <t>Marija</t>
  </si>
  <si>
    <t>Kovac</t>
  </si>
  <si>
    <t>1541</t>
  </si>
  <si>
    <t>1089</t>
  </si>
  <si>
    <t>10139</t>
  </si>
  <si>
    <t>Antequera</t>
  </si>
  <si>
    <t>Gadea</t>
  </si>
  <si>
    <t>C456</t>
  </si>
  <si>
    <t>10002</t>
  </si>
  <si>
    <t>1532</t>
  </si>
  <si>
    <t>1074</t>
  </si>
  <si>
    <t>10097</t>
  </si>
  <si>
    <t>Vidmante</t>
  </si>
  <si>
    <t>Minelgaite</t>
  </si>
  <si>
    <t>1533</t>
  </si>
  <si>
    <t>1075</t>
  </si>
  <si>
    <t>10103</t>
  </si>
  <si>
    <t>Susi</t>
  </si>
  <si>
    <t>DE FALCO</t>
  </si>
  <si>
    <t>C457</t>
  </si>
  <si>
    <t>10001</t>
  </si>
  <si>
    <t>10364</t>
  </si>
  <si>
    <t>5754</t>
  </si>
  <si>
    <t>Clara</t>
  </si>
  <si>
    <t>Fernández Reina</t>
  </si>
  <si>
    <t>1522</t>
  </si>
  <si>
    <t>1064</t>
  </si>
  <si>
    <t>Samanway</t>
  </si>
  <si>
    <t>Sadhu</t>
  </si>
  <si>
    <t>IN</t>
  </si>
  <si>
    <t>C458</t>
  </si>
  <si>
    <t>10000</t>
  </si>
  <si>
    <t>11322</t>
  </si>
  <si>
    <t>1518</t>
  </si>
  <si>
    <t>1060</t>
  </si>
  <si>
    <t>Hasan</t>
  </si>
  <si>
    <t>Yassin</t>
  </si>
  <si>
    <t>C459</t>
  </si>
  <si>
    <t>1319</t>
  </si>
  <si>
    <t>871</t>
  </si>
  <si>
    <t>06124</t>
  </si>
  <si>
    <t>Maya</t>
  </si>
  <si>
    <t>Kartynnik</t>
  </si>
  <si>
    <t>21722</t>
  </si>
  <si>
    <t>7574</t>
  </si>
  <si>
    <t>Magda</t>
  </si>
  <si>
    <t>Mokrzan</t>
  </si>
  <si>
    <t>25468</t>
  </si>
  <si>
    <t>C460</t>
  </si>
  <si>
    <t>1528</t>
  </si>
  <si>
    <t>1070</t>
  </si>
  <si>
    <t>Dammaris Abril</t>
  </si>
  <si>
    <t>Barrera Moreno</t>
  </si>
  <si>
    <t>MX</t>
  </si>
  <si>
    <t>1537</t>
  </si>
  <si>
    <t>1079</t>
  </si>
  <si>
    <t>10118</t>
  </si>
  <si>
    <t>Arias</t>
  </si>
  <si>
    <t>9999</t>
  </si>
  <si>
    <t>C461</t>
  </si>
  <si>
    <t>1297</t>
  </si>
  <si>
    <t>05955</t>
  </si>
  <si>
    <t>emilia</t>
  </si>
  <si>
    <t>chrzanowska</t>
  </si>
  <si>
    <t>22445</t>
  </si>
  <si>
    <t>7556</t>
  </si>
  <si>
    <t>Emiliana</t>
  </si>
  <si>
    <t>Russo</t>
  </si>
  <si>
    <t>C462</t>
  </si>
  <si>
    <t>18253</t>
  </si>
  <si>
    <t>6867</t>
  </si>
  <si>
    <t>0010308</t>
  </si>
  <si>
    <t>Mariam</t>
  </si>
  <si>
    <t>Usman</t>
  </si>
  <si>
    <t>27246</t>
  </si>
  <si>
    <t>7078</t>
  </si>
  <si>
    <t>Molina Martin</t>
  </si>
  <si>
    <t>9998</t>
  </si>
  <si>
    <t>C463</t>
  </si>
  <si>
    <t>1302</t>
  </si>
  <si>
    <t>06014</t>
  </si>
  <si>
    <t>Katarzyna</t>
  </si>
  <si>
    <t>Szypula</t>
  </si>
  <si>
    <t>23830</t>
  </si>
  <si>
    <t>8082</t>
  </si>
  <si>
    <t>Alicja</t>
  </si>
  <si>
    <t>Filiacz</t>
  </si>
  <si>
    <t>C464</t>
  </si>
  <si>
    <t>1538</t>
  </si>
  <si>
    <t>1086</t>
  </si>
  <si>
    <t>10127</t>
  </si>
  <si>
    <t>Zhuldyz</t>
  </si>
  <si>
    <t>Begassilova</t>
  </si>
  <si>
    <t>KZ</t>
  </si>
  <si>
    <t>1539</t>
  </si>
  <si>
    <t>1087</t>
  </si>
  <si>
    <t>10130</t>
  </si>
  <si>
    <t>Gurruchaga</t>
  </si>
  <si>
    <t>9997</t>
  </si>
  <si>
    <t>C465</t>
  </si>
  <si>
    <t>1449</t>
  </si>
  <si>
    <t>992</t>
  </si>
  <si>
    <t>08780</t>
  </si>
  <si>
    <t>Nonduduzo</t>
  </si>
  <si>
    <t>Simelane</t>
  </si>
  <si>
    <t>SZ</t>
  </si>
  <si>
    <t>33255</t>
  </si>
  <si>
    <t>C466</t>
  </si>
  <si>
    <t>10206</t>
  </si>
  <si>
    <t>5797</t>
  </si>
  <si>
    <t>MARTA</t>
  </si>
  <si>
    <t>DE LA CUESTA JUNCO</t>
  </si>
  <si>
    <t>1526</t>
  </si>
  <si>
    <t>1068</t>
  </si>
  <si>
    <t>Maulana</t>
  </si>
  <si>
    <t>Ariefai</t>
  </si>
  <si>
    <t>ID</t>
  </si>
  <si>
    <t>9996</t>
  </si>
  <si>
    <t>C467</t>
  </si>
  <si>
    <t>1322</t>
  </si>
  <si>
    <t>874</t>
  </si>
  <si>
    <t>06155</t>
  </si>
  <si>
    <t>Lelonek</t>
  </si>
  <si>
    <t>22156</t>
  </si>
  <si>
    <t>7270</t>
  </si>
  <si>
    <t>Giancamillo</t>
  </si>
  <si>
    <t>Guglielmi</t>
  </si>
  <si>
    <t>25469</t>
  </si>
  <si>
    <t>C468</t>
  </si>
  <si>
    <t>9995</t>
  </si>
  <si>
    <t>C469</t>
  </si>
  <si>
    <t>1312</t>
  </si>
  <si>
    <t>864</t>
  </si>
  <si>
    <t>06087</t>
  </si>
  <si>
    <t>Urbanski</t>
  </si>
  <si>
    <t>25470</t>
  </si>
  <si>
    <t>33215</t>
  </si>
  <si>
    <t>C470</t>
  </si>
  <si>
    <t>1525</t>
  </si>
  <si>
    <t>1067</t>
  </si>
  <si>
    <t>Onur</t>
  </si>
  <si>
    <t>Ozan</t>
  </si>
  <si>
    <t>1529</t>
  </si>
  <si>
    <t>1071</t>
  </si>
  <si>
    <t>Rubio</t>
  </si>
  <si>
    <t>9994</t>
  </si>
  <si>
    <t>C471</t>
  </si>
  <si>
    <t>1320</t>
  </si>
  <si>
    <t>872</t>
  </si>
  <si>
    <t>06137</t>
  </si>
  <si>
    <t>Kayode</t>
  </si>
  <si>
    <t>Adebesin</t>
  </si>
  <si>
    <t>22304</t>
  </si>
  <si>
    <t>25471</t>
  </si>
  <si>
    <t>C472</t>
  </si>
  <si>
    <t>10574</t>
  </si>
  <si>
    <t>5838</t>
  </si>
  <si>
    <t>García González</t>
  </si>
  <si>
    <t>1536</t>
  </si>
  <si>
    <t>1078</t>
  </si>
  <si>
    <t>10113</t>
  </si>
  <si>
    <t>Samuel</t>
  </si>
  <si>
    <t>Enokela</t>
  </si>
  <si>
    <t>9993</t>
  </si>
  <si>
    <t>C473</t>
  </si>
  <si>
    <t>1318</t>
  </si>
  <si>
    <t>870</t>
  </si>
  <si>
    <t>06113</t>
  </si>
  <si>
    <t>Górska</t>
  </si>
  <si>
    <t>20088</t>
  </si>
  <si>
    <t>7320</t>
  </si>
  <si>
    <t>Nikodem</t>
  </si>
  <si>
    <t>Kierat</t>
  </si>
  <si>
    <t>C474</t>
  </si>
  <si>
    <t>9992</t>
  </si>
  <si>
    <t>C475</t>
  </si>
  <si>
    <t>1313</t>
  </si>
  <si>
    <t>865</t>
  </si>
  <si>
    <t>06092</t>
  </si>
  <si>
    <t>Filipiuk</t>
  </si>
  <si>
    <t>C476</t>
  </si>
  <si>
    <t>18256</t>
  </si>
  <si>
    <t>6870</t>
  </si>
  <si>
    <t>0010356</t>
  </si>
  <si>
    <t>Mohamed</t>
  </si>
  <si>
    <t>Abdulazeem</t>
  </si>
  <si>
    <t>733</t>
  </si>
  <si>
    <t>122</t>
  </si>
  <si>
    <t>9991</t>
  </si>
  <si>
    <t>C477</t>
  </si>
  <si>
    <t>1439</t>
  </si>
  <si>
    <t>984</t>
  </si>
  <si>
    <t>08638</t>
  </si>
  <si>
    <t>Michele</t>
  </si>
  <si>
    <t>Vinciguerra</t>
  </si>
  <si>
    <t>30266</t>
  </si>
  <si>
    <t>9181</t>
  </si>
  <si>
    <t>Marczak</t>
  </si>
  <si>
    <t>C478</t>
  </si>
  <si>
    <t>18251</t>
  </si>
  <si>
    <t>6865</t>
  </si>
  <si>
    <t>8 days</t>
  </si>
  <si>
    <t>0010264</t>
  </si>
  <si>
    <t>Carlos</t>
  </si>
  <si>
    <t>Oviedo Rodriguez</t>
  </si>
  <si>
    <t>27983</t>
  </si>
  <si>
    <t>9990</t>
  </si>
  <si>
    <t>C479</t>
  </si>
  <si>
    <t>27676</t>
  </si>
  <si>
    <t>8767</t>
  </si>
  <si>
    <t>C480</t>
  </si>
  <si>
    <t>1527</t>
  </si>
  <si>
    <t>1069</t>
  </si>
  <si>
    <t>Lena</t>
  </si>
  <si>
    <t>Dalifoski</t>
  </si>
  <si>
    <t>15447</t>
  </si>
  <si>
    <t>6595</t>
  </si>
  <si>
    <t>Noelia</t>
  </si>
  <si>
    <t>Maíllo Hidalgo</t>
  </si>
  <si>
    <t>9989</t>
  </si>
  <si>
    <t>C481</t>
  </si>
  <si>
    <t>9988</t>
  </si>
  <si>
    <t>C482</t>
  </si>
  <si>
    <t>1484</t>
  </si>
  <si>
    <t>1027</t>
  </si>
  <si>
    <t>09650</t>
  </si>
  <si>
    <t>Carla</t>
  </si>
  <si>
    <t>Romero</t>
  </si>
  <si>
    <t>C483</t>
  </si>
  <si>
    <t>1471</t>
  </si>
  <si>
    <t>1014</t>
  </si>
  <si>
    <t>09461</t>
  </si>
  <si>
    <t>Tatiana</t>
  </si>
  <si>
    <t>Yarmak</t>
  </si>
  <si>
    <t>1479</t>
  </si>
  <si>
    <t>1022</t>
  </si>
  <si>
    <t>09588</t>
  </si>
  <si>
    <t>Martín Izquierdo</t>
  </si>
  <si>
    <t>C484</t>
  </si>
  <si>
    <t>1470</t>
  </si>
  <si>
    <t>1013</t>
  </si>
  <si>
    <t>09458</t>
  </si>
  <si>
    <t>Dmytro</t>
  </si>
  <si>
    <t>Vershinin</t>
  </si>
  <si>
    <t>25472</t>
  </si>
  <si>
    <t>33272</t>
  </si>
  <si>
    <t>33775</t>
  </si>
  <si>
    <t>9698</t>
  </si>
  <si>
    <t>C540</t>
  </si>
  <si>
    <t>25489</t>
  </si>
  <si>
    <t>9867</t>
  </si>
  <si>
    <t>C541</t>
  </si>
  <si>
    <t>1513</t>
  </si>
  <si>
    <t>1055</t>
  </si>
  <si>
    <t>09941</t>
  </si>
  <si>
    <t>Bohdan</t>
  </si>
  <si>
    <t>Masnyi</t>
  </si>
  <si>
    <t>C542</t>
  </si>
  <si>
    <t>22121</t>
  </si>
  <si>
    <t>25490</t>
  </si>
  <si>
    <t>9868</t>
  </si>
  <si>
    <t>C544</t>
  </si>
  <si>
    <t>22122</t>
  </si>
  <si>
    <t>25491</t>
  </si>
  <si>
    <t>9869</t>
  </si>
  <si>
    <t>C545</t>
  </si>
  <si>
    <t>25488</t>
  </si>
  <si>
    <t>9870</t>
  </si>
  <si>
    <t>C546</t>
  </si>
  <si>
    <t>22123</t>
  </si>
  <si>
    <t>25492</t>
  </si>
  <si>
    <t>9871</t>
  </si>
  <si>
    <t>C547</t>
  </si>
  <si>
    <t>25487</t>
  </si>
  <si>
    <t>9872</t>
  </si>
  <si>
    <t>C548</t>
  </si>
  <si>
    <t>22124</t>
  </si>
  <si>
    <t>25493</t>
  </si>
  <si>
    <t>9873</t>
  </si>
  <si>
    <t>C549</t>
  </si>
  <si>
    <t>25486</t>
  </si>
  <si>
    <t>9874</t>
  </si>
  <si>
    <t>C550</t>
  </si>
  <si>
    <t>22125</t>
  </si>
  <si>
    <t>25494</t>
  </si>
  <si>
    <t>9875</t>
  </si>
  <si>
    <t>C551</t>
  </si>
  <si>
    <t>25485</t>
  </si>
  <si>
    <t>9876</t>
  </si>
  <si>
    <t>C553</t>
  </si>
  <si>
    <t>1393</t>
  </si>
  <si>
    <t>942</t>
  </si>
  <si>
    <t>07699</t>
  </si>
  <si>
    <t>Arnaud</t>
  </si>
  <si>
    <t>Lacroix</t>
  </si>
  <si>
    <t>18254</t>
  </si>
  <si>
    <t>6868</t>
  </si>
  <si>
    <t>10 days</t>
  </si>
  <si>
    <t>0010340</t>
  </si>
  <si>
    <t>Mochenko</t>
  </si>
  <si>
    <t>C554</t>
  </si>
  <si>
    <t>1480</t>
  </si>
  <si>
    <t>1023</t>
  </si>
  <si>
    <t>09602</t>
  </si>
  <si>
    <t>Makushynski</t>
  </si>
  <si>
    <t>C555</t>
  </si>
  <si>
    <t>9969</t>
  </si>
  <si>
    <t>C556</t>
  </si>
  <si>
    <t>25484</t>
  </si>
  <si>
    <t>9877</t>
  </si>
  <si>
    <t>C558</t>
  </si>
  <si>
    <t>25483</t>
  </si>
  <si>
    <t>9878</t>
  </si>
  <si>
    <t>C559</t>
  </si>
  <si>
    <t>1476</t>
  </si>
  <si>
    <t>1019</t>
  </si>
  <si>
    <t>09489</t>
  </si>
  <si>
    <t>JUAN ANTONIO</t>
  </si>
  <si>
    <t>CANALO PUERTO</t>
  </si>
  <si>
    <t>1489</t>
  </si>
  <si>
    <t>1032</t>
  </si>
  <si>
    <t>09684</t>
  </si>
  <si>
    <t>Perez Macias</t>
  </si>
  <si>
    <t>C561</t>
  </si>
  <si>
    <t>1435</t>
  </si>
  <si>
    <t>981</t>
  </si>
  <si>
    <t>08604</t>
  </si>
  <si>
    <t>Violeta</t>
  </si>
  <si>
    <t>Utrera</t>
  </si>
  <si>
    <t>33275</t>
  </si>
  <si>
    <t>C562</t>
  </si>
  <si>
    <t>25482</t>
  </si>
  <si>
    <t>9879</t>
  </si>
  <si>
    <t>C563</t>
  </si>
  <si>
    <t>1222</t>
  </si>
  <si>
    <t>777</t>
  </si>
  <si>
    <t>03439</t>
  </si>
  <si>
    <t>Higuera</t>
  </si>
  <si>
    <t>17595</t>
  </si>
  <si>
    <t>25495</t>
  </si>
  <si>
    <t>C564</t>
  </si>
  <si>
    <t>25481</t>
  </si>
  <si>
    <t>9880</t>
  </si>
  <si>
    <t>C565</t>
  </si>
  <si>
    <t>1241</t>
  </si>
  <si>
    <t>796</t>
  </si>
  <si>
    <t>04718</t>
  </si>
  <si>
    <t>Luis</t>
  </si>
  <si>
    <t>Zafra Garcia</t>
  </si>
  <si>
    <t>26743</t>
  </si>
  <si>
    <t>8519</t>
  </si>
  <si>
    <t>33536</t>
  </si>
  <si>
    <t>6311</t>
  </si>
  <si>
    <t>C566</t>
  </si>
  <si>
    <t>25480</t>
  </si>
  <si>
    <t>9881</t>
  </si>
  <si>
    <t>C567</t>
  </si>
  <si>
    <t>1214</t>
  </si>
  <si>
    <t>769</t>
  </si>
  <si>
    <t>03157</t>
  </si>
  <si>
    <t>Rubén</t>
  </si>
  <si>
    <t>Villegas García</t>
  </si>
  <si>
    <t>17596</t>
  </si>
  <si>
    <t>25496</t>
  </si>
  <si>
    <t>C568</t>
  </si>
  <si>
    <t>25479</t>
  </si>
  <si>
    <t>9882</t>
  </si>
  <si>
    <t>C569</t>
  </si>
  <si>
    <t>1465</t>
  </si>
  <si>
    <t>1008</t>
  </si>
  <si>
    <t>09328</t>
  </si>
  <si>
    <t>Fernández Barba</t>
  </si>
  <si>
    <t>1546</t>
  </si>
  <si>
    <t>1093</t>
  </si>
  <si>
    <t>1 day</t>
  </si>
  <si>
    <t>09294</t>
  </si>
  <si>
    <t>Fernández Sola</t>
  </si>
  <si>
    <t>C570</t>
  </si>
  <si>
    <t>25478</t>
  </si>
  <si>
    <t>9883</t>
  </si>
  <si>
    <t>C571</t>
  </si>
  <si>
    <t>1225</t>
  </si>
  <si>
    <t>780</t>
  </si>
  <si>
    <t>04138</t>
  </si>
  <si>
    <t>Guiance</t>
  </si>
  <si>
    <t>1478</t>
  </si>
  <si>
    <t>1021</t>
  </si>
  <si>
    <t>09540</t>
  </si>
  <si>
    <t>Yébenes</t>
  </si>
  <si>
    <t>C572</t>
  </si>
  <si>
    <t>25477</t>
  </si>
  <si>
    <t>9884</t>
  </si>
  <si>
    <t>C573</t>
  </si>
  <si>
    <t>1455</t>
  </si>
  <si>
    <t>1535</t>
  </si>
  <si>
    <t>1077</t>
  </si>
  <si>
    <t>10109</t>
  </si>
  <si>
    <t>Izquierdo Garcia</t>
  </si>
  <si>
    <t>C574</t>
  </si>
  <si>
    <t>25476</t>
  </si>
  <si>
    <t>9885</t>
  </si>
  <si>
    <t>C575</t>
  </si>
  <si>
    <t>1381</t>
  </si>
  <si>
    <t>931</t>
  </si>
  <si>
    <t>07581</t>
  </si>
  <si>
    <t>Malo</t>
  </si>
  <si>
    <t>Chanel</t>
  </si>
  <si>
    <t>33383</t>
  </si>
  <si>
    <t>C576</t>
  </si>
  <si>
    <t>25475</t>
  </si>
  <si>
    <t>9886</t>
  </si>
  <si>
    <t>C577</t>
  </si>
  <si>
    <t>1475</t>
  </si>
  <si>
    <t>1018</t>
  </si>
  <si>
    <t>09483</t>
  </si>
  <si>
    <t>Maryna</t>
  </si>
  <si>
    <t>Krasheninnikova</t>
  </si>
  <si>
    <t>1477</t>
  </si>
  <si>
    <t>1020</t>
  </si>
  <si>
    <t>09507</t>
  </si>
  <si>
    <t>Darío</t>
  </si>
  <si>
    <t>Sosa Romero</t>
  </si>
  <si>
    <t>C580</t>
  </si>
  <si>
    <t>25474</t>
  </si>
  <si>
    <t>9887</t>
  </si>
  <si>
    <t>C581</t>
  </si>
  <si>
    <t>25473</t>
  </si>
  <si>
    <t>9888</t>
  </si>
  <si>
    <t>C582</t>
  </si>
  <si>
    <t>1392</t>
  </si>
  <si>
    <t>941</t>
  </si>
  <si>
    <t>07679</t>
  </si>
  <si>
    <t>Daniela</t>
  </si>
  <si>
    <t>Hrbácková</t>
  </si>
  <si>
    <t>19436</t>
  </si>
  <si>
    <t>5846</t>
  </si>
  <si>
    <t>Evgeny</t>
  </si>
  <si>
    <t>Ivanov</t>
  </si>
  <si>
    <t>C583</t>
  </si>
  <si>
    <t>25498</t>
  </si>
  <si>
    <t>27913</t>
  </si>
  <si>
    <t>7677</t>
  </si>
  <si>
    <t>10 months 5 days</t>
  </si>
  <si>
    <t>C584</t>
  </si>
  <si>
    <t>25497</t>
  </si>
  <si>
    <t>34000</t>
  </si>
  <si>
    <t>C640</t>
  </si>
  <si>
    <t>22126</t>
  </si>
  <si>
    <t>25521</t>
  </si>
  <si>
    <t>9889</t>
  </si>
  <si>
    <t>C641</t>
  </si>
  <si>
    <t>25520</t>
  </si>
  <si>
    <t>9890</t>
  </si>
  <si>
    <t>C642</t>
  </si>
  <si>
    <t>22127</t>
  </si>
  <si>
    <t>25522</t>
  </si>
  <si>
    <t>9891</t>
  </si>
  <si>
    <t>C643</t>
  </si>
  <si>
    <t>25519</t>
  </si>
  <si>
    <t>9892</t>
  </si>
  <si>
    <t>C644</t>
  </si>
  <si>
    <t>22128</t>
  </si>
  <si>
    <t>25523</t>
  </si>
  <si>
    <t>9893</t>
  </si>
  <si>
    <t>C645</t>
  </si>
  <si>
    <t>25518</t>
  </si>
  <si>
    <t>9894</t>
  </si>
  <si>
    <t>C646</t>
  </si>
  <si>
    <t>22129</t>
  </si>
  <si>
    <t>25524</t>
  </si>
  <si>
    <t>9895</t>
  </si>
  <si>
    <t>C647</t>
  </si>
  <si>
    <t>25517</t>
  </si>
  <si>
    <t>9896</t>
  </si>
  <si>
    <t>C648</t>
  </si>
  <si>
    <t>22130</t>
  </si>
  <si>
    <t>25525</t>
  </si>
  <si>
    <t>9897</t>
  </si>
  <si>
    <t>C649</t>
  </si>
  <si>
    <t>25516</t>
  </si>
  <si>
    <t>9898</t>
  </si>
  <si>
    <t>C650</t>
  </si>
  <si>
    <t>22131</t>
  </si>
  <si>
    <t>25526</t>
  </si>
  <si>
    <t>9899</t>
  </si>
  <si>
    <t>C651</t>
  </si>
  <si>
    <t>25515</t>
  </si>
  <si>
    <t>9900</t>
  </si>
  <si>
    <t>C652</t>
  </si>
  <si>
    <t>1496</t>
  </si>
  <si>
    <t>1038</t>
  </si>
  <si>
    <t>09730</t>
  </si>
  <si>
    <t>Oksana</t>
  </si>
  <si>
    <t>Volska</t>
  </si>
  <si>
    <t>C653</t>
  </si>
  <si>
    <t>25514</t>
  </si>
  <si>
    <t>9901</t>
  </si>
  <si>
    <t>C654</t>
  </si>
  <si>
    <t>25513</t>
  </si>
  <si>
    <t>9902</t>
  </si>
  <si>
    <t>C655</t>
  </si>
  <si>
    <t>25512</t>
  </si>
  <si>
    <t>9903</t>
  </si>
  <si>
    <t>C656</t>
  </si>
  <si>
    <t>25511</t>
  </si>
  <si>
    <t>9904</t>
  </si>
  <si>
    <t>C657</t>
  </si>
  <si>
    <t>25510</t>
  </si>
  <si>
    <t>9905</t>
  </si>
  <si>
    <t>C658</t>
  </si>
  <si>
    <t>25509</t>
  </si>
  <si>
    <t>9906</t>
  </si>
  <si>
    <t>C659</t>
  </si>
  <si>
    <t>28123</t>
  </si>
  <si>
    <t>8563</t>
  </si>
  <si>
    <t xml:space="preserve">Martina </t>
  </si>
  <si>
    <t xml:space="preserve">Tomaselli </t>
  </si>
  <si>
    <t>9907</t>
  </si>
  <si>
    <t>C660</t>
  </si>
  <si>
    <t>25508</t>
  </si>
  <si>
    <t>9908</t>
  </si>
  <si>
    <t>C661</t>
  </si>
  <si>
    <t>25528</t>
  </si>
  <si>
    <t>9909</t>
  </si>
  <si>
    <t>C662</t>
  </si>
  <si>
    <t>25507</t>
  </si>
  <si>
    <t>9910</t>
  </si>
  <si>
    <t>C663</t>
  </si>
  <si>
    <t>25529</t>
  </si>
  <si>
    <t>34152</t>
  </si>
  <si>
    <t>9911</t>
  </si>
  <si>
    <t>C664</t>
  </si>
  <si>
    <t>25506</t>
  </si>
  <si>
    <t>9912</t>
  </si>
  <si>
    <t>C665</t>
  </si>
  <si>
    <t>25530</t>
  </si>
  <si>
    <t>34471</t>
  </si>
  <si>
    <t>9913</t>
  </si>
  <si>
    <t>C666</t>
  </si>
  <si>
    <t>25505</t>
  </si>
  <si>
    <t>9914</t>
  </si>
  <si>
    <t>C667</t>
  </si>
  <si>
    <t>25531</t>
  </si>
  <si>
    <t>9915</t>
  </si>
  <si>
    <t>C668</t>
  </si>
  <si>
    <t>25504</t>
  </si>
  <si>
    <t>9916</t>
  </si>
  <si>
    <t>C669</t>
  </si>
  <si>
    <t>25532</t>
  </si>
  <si>
    <t>9917</t>
  </si>
  <si>
    <t>C670</t>
  </si>
  <si>
    <t>25503</t>
  </si>
  <si>
    <t>9918</t>
  </si>
  <si>
    <t>C671</t>
  </si>
  <si>
    <t>25533</t>
  </si>
  <si>
    <t>33179</t>
  </si>
  <si>
    <t>9592</t>
  </si>
  <si>
    <t>0010496</t>
  </si>
  <si>
    <t>Iordanova</t>
  </si>
  <si>
    <t>9919</t>
  </si>
  <si>
    <t>C672</t>
  </si>
  <si>
    <t>25502</t>
  </si>
  <si>
    <t>9920</t>
  </si>
  <si>
    <t>C673</t>
  </si>
  <si>
    <t>25534</t>
  </si>
  <si>
    <t>9921</t>
  </si>
  <si>
    <t>C674</t>
  </si>
  <si>
    <t>25501</t>
  </si>
  <si>
    <t>9922</t>
  </si>
  <si>
    <t>C675</t>
  </si>
  <si>
    <t>25535</t>
  </si>
  <si>
    <t>9923</t>
  </si>
  <si>
    <t>C677</t>
  </si>
  <si>
    <t>25536</t>
  </si>
  <si>
    <t>9924</t>
  </si>
  <si>
    <t>C678</t>
  </si>
  <si>
    <t>25500</t>
  </si>
  <si>
    <t>9925</t>
  </si>
  <si>
    <t>C679</t>
  </si>
  <si>
    <t>25537</t>
  </si>
  <si>
    <t>9926</t>
  </si>
  <si>
    <t>C680</t>
  </si>
  <si>
    <t>25499</t>
  </si>
  <si>
    <t>9927</t>
  </si>
  <si>
    <t>C682</t>
  </si>
  <si>
    <t>1336</t>
  </si>
  <si>
    <t>888</t>
  </si>
  <si>
    <t>06323</t>
  </si>
  <si>
    <t>Janik</t>
  </si>
  <si>
    <t>24952</t>
  </si>
  <si>
    <t>8119</t>
  </si>
  <si>
    <t>Lentini</t>
  </si>
  <si>
    <t>25539</t>
  </si>
  <si>
    <t>C683</t>
  </si>
  <si>
    <t>1330</t>
  </si>
  <si>
    <t>882</t>
  </si>
  <si>
    <t>06241</t>
  </si>
  <si>
    <t>Nadim</t>
  </si>
  <si>
    <t>El Ghawi</t>
  </si>
  <si>
    <t>LB</t>
  </si>
  <si>
    <t>22578</t>
  </si>
  <si>
    <t>7843</t>
  </si>
  <si>
    <t>Emili</t>
  </si>
  <si>
    <t>25538</t>
  </si>
  <si>
    <t>C684</t>
  </si>
  <si>
    <t>1429</t>
  </si>
  <si>
    <t>976</t>
  </si>
  <si>
    <t>08402</t>
  </si>
  <si>
    <t>Sánchez Montes</t>
  </si>
  <si>
    <t>C740</t>
  </si>
  <si>
    <t>24897</t>
  </si>
  <si>
    <t>8110</t>
  </si>
  <si>
    <t>Miłosz</t>
  </si>
  <si>
    <t>Janikowski</t>
  </si>
  <si>
    <t>25557</t>
  </si>
  <si>
    <t>9928</t>
  </si>
  <si>
    <t>C741</t>
  </si>
  <si>
    <t>25556</t>
  </si>
  <si>
    <t>9929</t>
  </si>
  <si>
    <t>C742</t>
  </si>
  <si>
    <t>25555</t>
  </si>
  <si>
    <t>9930</t>
  </si>
  <si>
    <t>C743</t>
  </si>
  <si>
    <t>25554</t>
  </si>
  <si>
    <t>9931</t>
  </si>
  <si>
    <t>C744</t>
  </si>
  <si>
    <t>25553</t>
  </si>
  <si>
    <t>9932</t>
  </si>
  <si>
    <t>C745</t>
  </si>
  <si>
    <t>25552</t>
  </si>
  <si>
    <t>9933</t>
  </si>
  <si>
    <t>C746</t>
  </si>
  <si>
    <t>25551</t>
  </si>
  <si>
    <t>9934</t>
  </si>
  <si>
    <t>C747</t>
  </si>
  <si>
    <t>25558</t>
  </si>
  <si>
    <t>9935</t>
  </si>
  <si>
    <t>C748</t>
  </si>
  <si>
    <t>25550</t>
  </si>
  <si>
    <t>9936</t>
  </si>
  <si>
    <t>C749</t>
  </si>
  <si>
    <t>25559</t>
  </si>
  <si>
    <t>9937</t>
  </si>
  <si>
    <t>C750</t>
  </si>
  <si>
    <t>25549</t>
  </si>
  <si>
    <t>9938</t>
  </si>
  <si>
    <t>C751</t>
  </si>
  <si>
    <t>25560</t>
  </si>
  <si>
    <t>9939</t>
  </si>
  <si>
    <t>C752</t>
  </si>
  <si>
    <t>25548</t>
  </si>
  <si>
    <t>9940</t>
  </si>
  <si>
    <t>C753</t>
  </si>
  <si>
    <t>25561</t>
  </si>
  <si>
    <t>9941</t>
  </si>
  <si>
    <t>C754</t>
  </si>
  <si>
    <t>25547</t>
  </si>
  <si>
    <t>9942</t>
  </si>
  <si>
    <t>C755</t>
  </si>
  <si>
    <t>25562</t>
  </si>
  <si>
    <t>9943</t>
  </si>
  <si>
    <t>C756</t>
  </si>
  <si>
    <t>25546</t>
  </si>
  <si>
    <t>9944</t>
  </si>
  <si>
    <t>C757</t>
  </si>
  <si>
    <t>25563</t>
  </si>
  <si>
    <t>9945</t>
  </si>
  <si>
    <t>C758</t>
  </si>
  <si>
    <t>25545</t>
  </si>
  <si>
    <t>9946</t>
  </si>
  <si>
    <t>C759</t>
  </si>
  <si>
    <t>20020</t>
  </si>
  <si>
    <t>7163</t>
  </si>
  <si>
    <t xml:space="preserve">3 months </t>
  </si>
  <si>
    <t>Olha</t>
  </si>
  <si>
    <t>Kniazkina</t>
  </si>
  <si>
    <t>25564</t>
  </si>
  <si>
    <t>C760</t>
  </si>
  <si>
    <t>25544</t>
  </si>
  <si>
    <t>9948</t>
  </si>
  <si>
    <t>C761</t>
  </si>
  <si>
    <t>25565</t>
  </si>
  <si>
    <t>9949</t>
  </si>
  <si>
    <t>C762</t>
  </si>
  <si>
    <t>25543</t>
  </si>
  <si>
    <t>9950</t>
  </si>
  <si>
    <t>C763</t>
  </si>
  <si>
    <t>25566</t>
  </si>
  <si>
    <t>9951</t>
  </si>
  <si>
    <t>C764</t>
  </si>
  <si>
    <t>25542</t>
  </si>
  <si>
    <t>9952</t>
  </si>
  <si>
    <t>C765</t>
  </si>
  <si>
    <t>25567</t>
  </si>
  <si>
    <t>9953</t>
  </si>
  <si>
    <t>C766</t>
  </si>
  <si>
    <t>1495</t>
  </si>
  <si>
    <t>1511</t>
  </si>
  <si>
    <t>1053</t>
  </si>
  <si>
    <t>09921</t>
  </si>
  <si>
    <t>C767</t>
  </si>
  <si>
    <t>25568</t>
  </si>
  <si>
    <t>9954</t>
  </si>
  <si>
    <t>C768</t>
  </si>
  <si>
    <t>25541</t>
  </si>
  <si>
    <t>9955</t>
  </si>
  <si>
    <t>C769</t>
  </si>
  <si>
    <t>25540</t>
  </si>
  <si>
    <t>9956</t>
  </si>
  <si>
    <t>C770</t>
  </si>
  <si>
    <t>1490</t>
  </si>
  <si>
    <t>1033</t>
  </si>
  <si>
    <t>09691</t>
  </si>
  <si>
    <t>Lapina</t>
  </si>
  <si>
    <t>1534</t>
  </si>
  <si>
    <t>1076</t>
  </si>
  <si>
    <t>10107</t>
  </si>
  <si>
    <t>C771</t>
  </si>
  <si>
    <t>25570</t>
  </si>
  <si>
    <t>31270</t>
  </si>
  <si>
    <t>31271</t>
  </si>
  <si>
    <t>9957</t>
  </si>
  <si>
    <t>C772</t>
  </si>
  <si>
    <t>25569</t>
  </si>
  <si>
    <t>9958</t>
  </si>
  <si>
    <t>Transaction_Date</t>
  </si>
  <si>
    <t>Posting_Date</t>
  </si>
  <si>
    <t>TAA_Code</t>
  </si>
  <si>
    <t>TAA_Name</t>
  </si>
  <si>
    <t>KX_Student_ID</t>
  </si>
  <si>
    <t>RPM_ID</t>
  </si>
  <si>
    <t>First_Name</t>
  </si>
  <si>
    <t>Last_Name</t>
  </si>
  <si>
    <t>Transaction_Amount</t>
  </si>
  <si>
    <t>Type</t>
  </si>
  <si>
    <t>Transaction_Note</t>
  </si>
  <si>
    <t>Hotel_Code</t>
  </si>
  <si>
    <t>Hotel_Name</t>
  </si>
  <si>
    <t>Adyen_Reference</t>
  </si>
  <si>
    <t>Skip_Pay_Deposit</t>
  </si>
  <si>
    <t>Posting</t>
  </si>
  <si>
    <t>Yes</t>
  </si>
  <si>
    <t>1410PL</t>
  </si>
  <si>
    <t>Administration Fee</t>
  </si>
  <si>
    <t>RefundPM-19614</t>
  </si>
  <si>
    <t>31387</t>
  </si>
  <si>
    <t>booking cancelled</t>
  </si>
  <si>
    <t>No</t>
  </si>
  <si>
    <t>PBFWBalance</t>
  </si>
  <si>
    <t>Brought Forward Balane</t>
  </si>
  <si>
    <t>PMRoom-34105</t>
  </si>
  <si>
    <t>34105</t>
  </si>
  <si>
    <t>PMRoom-34104</t>
  </si>
  <si>
    <t>34104</t>
  </si>
  <si>
    <t>PMRoom-34106</t>
  </si>
  <si>
    <t>03381</t>
  </si>
  <si>
    <t>34106</t>
  </si>
  <si>
    <t>Nesrine</t>
  </si>
  <si>
    <t>Bouyemout</t>
  </si>
  <si>
    <t>PMRoom-34107</t>
  </si>
  <si>
    <t>05403</t>
  </si>
  <si>
    <t>34107</t>
  </si>
  <si>
    <t>lana</t>
  </si>
  <si>
    <t>nawzad</t>
  </si>
  <si>
    <t>PMRoom-34108</t>
  </si>
  <si>
    <t>05725</t>
  </si>
  <si>
    <t>34108</t>
  </si>
  <si>
    <t>Amalie</t>
  </si>
  <si>
    <t>Løwe</t>
  </si>
  <si>
    <t>PMRoom-34109</t>
  </si>
  <si>
    <t>05760</t>
  </si>
  <si>
    <t>34109</t>
  </si>
  <si>
    <t>Nicolas</t>
  </si>
  <si>
    <t>Busquet</t>
  </si>
  <si>
    <t>PMRoom-34110</t>
  </si>
  <si>
    <t>06106</t>
  </si>
  <si>
    <t>34110</t>
  </si>
  <si>
    <t>Faure</t>
  </si>
  <si>
    <t>PMRoom-34112</t>
  </si>
  <si>
    <t>08484</t>
  </si>
  <si>
    <t>34112</t>
  </si>
  <si>
    <t>Javier Mba</t>
  </si>
  <si>
    <t>Ecua</t>
  </si>
  <si>
    <t>PMRoom-34111</t>
  </si>
  <si>
    <t>06181</t>
  </si>
  <si>
    <t>34111</t>
  </si>
  <si>
    <t>Ekin</t>
  </si>
  <si>
    <t>GOCEKLI</t>
  </si>
  <si>
    <t>Visa</t>
  </si>
  <si>
    <t>Payment</t>
  </si>
  <si>
    <t>d47d77c5af2d4b898e20beb3892f7723</t>
  </si>
  <si>
    <t>b8fe63cc90124c258e69f859ef9ce361</t>
  </si>
  <si>
    <t>0045a91e1d8444f5adcb99bcf05d3d5a</t>
  </si>
  <si>
    <t>b47e007917714da8b7231a6e380633eb</t>
  </si>
  <si>
    <t>Mastercard</t>
  </si>
  <si>
    <t>Master Card</t>
  </si>
  <si>
    <t>61c005962bfe43dcb4fa51b90c8b8aea</t>
  </si>
  <si>
    <t>82a106ecdf5c4333b5ffa1b4347f2288</t>
  </si>
  <si>
    <t>74079b077293465bb16d013803336716</t>
  </si>
  <si>
    <t>97196c4202384a15875a035cb36e53ab</t>
  </si>
  <si>
    <t>bd8ae9d51f3d4bd2832b75f5042a66b5</t>
  </si>
  <si>
    <t>94c602387a734f96beabac8f3c912efe</t>
  </si>
  <si>
    <t>b190e76aa0564b11aa630c113521919f</t>
  </si>
  <si>
    <t>599f12934784442ba0c267ce3bb99540</t>
  </si>
  <si>
    <t>b932e962facb467bba7fac12c90940ee</t>
  </si>
  <si>
    <t>b26d50a2a5604d838056dd4c64420c35</t>
  </si>
  <si>
    <t>b4fe63611aae461d8e3d7d29b6f3c1f5</t>
  </si>
  <si>
    <t>1cf34af661794bd38cc5135a9e599f60</t>
  </si>
  <si>
    <t>f33f06bddd1d44d6a883be65cabc1450</t>
  </si>
  <si>
    <t>30e833ba1471484b9590d5e94e6f4f9b</t>
  </si>
  <si>
    <t>7fa19e7cdd76473dac59baa22a718121</t>
  </si>
  <si>
    <t>c9c6ebf262b343fba0e9ada26fd4ad14</t>
  </si>
  <si>
    <t>ebd76bbcafb24ae7b78cc690d510c9ff</t>
  </si>
  <si>
    <t>eba5c80063a44314a45a93123b7e62d9</t>
  </si>
  <si>
    <t>c5177247924b4d338337fb4305fbd991</t>
  </si>
  <si>
    <t>e26fa95ceb8142b899abd3b42276b4e0</t>
  </si>
  <si>
    <t>1ca1c528ffb44698851d7be13e021c7c</t>
  </si>
  <si>
    <t>e8b6eb4869ac48cda23ad62445ba14cc</t>
  </si>
  <si>
    <t>6411338d26f94d389e6fd7895e8aa3c0</t>
  </si>
  <si>
    <t>0a10f6de19744908bd82aaeec65a6c9c</t>
  </si>
  <si>
    <t>af3c3d95f73e4cd8902914ae564e707b</t>
  </si>
  <si>
    <t>3599673bffb4483791469ac1833421a7</t>
  </si>
  <si>
    <t>bc726be315c941e2927fb08e702bb897</t>
  </si>
  <si>
    <t>c94284709c144c90a4dcd839dcbcec68</t>
  </si>
  <si>
    <t>0cd4af95774b4fcda3225ac4083cfc51</t>
  </si>
  <si>
    <t>d158b035e94b4f579a3421744dd5941f</t>
  </si>
  <si>
    <t>dfb92a890f7d4495a4537d129a04c9ad</t>
  </si>
  <si>
    <t>3c42790911804edaa92831d54ac4dd3e</t>
  </si>
  <si>
    <t>7c12e55811a44596848182a1380f8931</t>
  </si>
  <si>
    <t>276a4ddb78984414a7166709e6872cb1</t>
  </si>
  <si>
    <t>3727f8ef67134e40b89fad491f0dc803</t>
  </si>
  <si>
    <t>1488af0773a348e28f63ea8ded63460e</t>
  </si>
  <si>
    <t>fdccaa63d78b4b6aa7acd486e20b56ab</t>
  </si>
  <si>
    <t>6bc10f640bd74d29808cc5fe5de5a0e1</t>
  </si>
  <si>
    <t>aa155d5ef6ab4979ae87893f671f0e5d</t>
  </si>
  <si>
    <t>cdd15f5b9c4b4e38926588951d944e07</t>
  </si>
  <si>
    <t>96d4f3aa10df40f39442e4cdc8c5f807</t>
  </si>
  <si>
    <t>16a5585c7fb5447ab0a2787f38a74c12</t>
  </si>
  <si>
    <t>7214e876905f456da0f06252ab5a664f</t>
  </si>
  <si>
    <t>a2fb78e3a7fb47d580aac425ed1a2a59</t>
  </si>
  <si>
    <t>f577724677694e79997cdc035c8497b8</t>
  </si>
  <si>
    <t>cd649f5582e24f7ea1bcacbe4d05e337</t>
  </si>
  <si>
    <t>a4b94211f6484da09d78f725a0bee292</t>
  </si>
  <si>
    <t>3c05852d23c94faf909a5463ce51664f</t>
  </si>
  <si>
    <t>f287386fc58947e4ae1b481bd5ce119a</t>
  </si>
  <si>
    <t>41e5be6ff63241c88b37e8e6c3372287</t>
  </si>
  <si>
    <t>291ab2a7943349f6b846e567a9cd5dca</t>
  </si>
  <si>
    <t>5ec4fb88c6774559b1b10f4ba08ff1f0</t>
  </si>
  <si>
    <t>07aeb990281048d4ab222c305a9e5be0</t>
  </si>
  <si>
    <t>620bed46c71042929df7e626bcce4ca5</t>
  </si>
  <si>
    <t>b8624a02ecad4ffa8ff65e291b83bd28</t>
  </si>
  <si>
    <t>c05baf50efc24c9aa2ab76624a1faab2</t>
  </si>
  <si>
    <t>9c1bf63546b94f3ca248766553900269</t>
  </si>
  <si>
    <t>e92442813547495cb24e37d9975c811b</t>
  </si>
  <si>
    <t>b469b9864d0e46588842ad5c5336b3a9</t>
  </si>
  <si>
    <t>113278a124c1440aa681c9629c2895e1</t>
  </si>
  <si>
    <t>f1d581a25bd640138e9b0fcef4d2b035</t>
  </si>
  <si>
    <t>e5d1059708234d99902c4741237e71c2</t>
  </si>
  <si>
    <t>4327f27b663a4872a9994444882f4a0c</t>
  </si>
  <si>
    <t>b4f4023976af41a6b6a3fee44758bddf</t>
  </si>
  <si>
    <t>11994452a17e43f1971ebc26de9e5711</t>
  </si>
  <si>
    <t>8fc19319e3f346de85f576e1fe381b73</t>
  </si>
  <si>
    <t>2c4387fe00b04248963223aa0a5ff03a</t>
  </si>
  <si>
    <t>dc20acf5bab44ea4b389214973a25495</t>
  </si>
  <si>
    <t>bf243a9aac0e4bf383fc6b9f7b18f105</t>
  </si>
  <si>
    <t>19d53f97cd7a4f58bd4b01a86badf07b</t>
  </si>
  <si>
    <t>29ebf3aca12840aca0c2f716b3259849</t>
  </si>
  <si>
    <t>0288e84b77ce401b8000b20dae754aee</t>
  </si>
  <si>
    <t>bba63677e59d4973a3d2d84a3223c10e</t>
  </si>
  <si>
    <t>fdf6ea552c95496c96481b77be905889</t>
  </si>
  <si>
    <t>d27f92e5756b4e05a3bd20a8e5f9451a</t>
  </si>
  <si>
    <t>d6d7b8d775b547ba8c50e8e2fc673a8f</t>
  </si>
  <si>
    <t>6db9b00a38664017846588fdaefaeef1</t>
  </si>
  <si>
    <t>ad7cfc1ce1fd47bc88835aa3a982c353</t>
  </si>
  <si>
    <t>801d0331e56b4679a441fbb7ef4d21fc</t>
  </si>
  <si>
    <t>681979aa4c43470c89bb02e462fd6e1e</t>
  </si>
  <si>
    <t>31d4f2a248cc48bcb18d64d0da303e22</t>
  </si>
  <si>
    <t>b34efbf46b6a4c48a99f0e770687fffd</t>
  </si>
  <si>
    <t>02ea2ad237ed4962b2d2fbc4791fd93e</t>
  </si>
  <si>
    <t>2b5e699e103b46059cd3c6adbfe91160</t>
  </si>
  <si>
    <t>d1203ea3f5b14ecc84db63688075e3a5</t>
  </si>
  <si>
    <t>083c01aee5b04389a733365cbf9b2020</t>
  </si>
  <si>
    <t>c0b9da1e803d4c9c95e7e40ed6fe59d8</t>
  </si>
  <si>
    <t>92f2bbe0ca60426183bb7865dbb4b0ea</t>
  </si>
  <si>
    <t>5079ce7c5b344c659ec0ad85d01886b7</t>
  </si>
  <si>
    <t>6c8bfe9e0b0348058529b7b2e18699c7</t>
  </si>
  <si>
    <t>20b7d5edd14c4e239ed3901ff22ace5e</t>
  </si>
  <si>
    <t>c980acf95f83444db59a567786b90610</t>
  </si>
  <si>
    <t>5d460b5102b548cda506b58e526ca0ed</t>
  </si>
  <si>
    <t>0a58984cde6d413895c9739493973e37</t>
  </si>
  <si>
    <t>6f75e7b37d2d43bb8258b44f187ed578</t>
  </si>
  <si>
    <t>8219ca88b9704df0a47d11f0d64d7c7f</t>
  </si>
  <si>
    <t>6a499a5e0b9d4ea29969b4b305d96326</t>
  </si>
  <si>
    <t>ab160ea90b4b4e098e167d5a220ae623</t>
  </si>
  <si>
    <t>02a530f0d2894051bca4f2d91c3f3d70</t>
  </si>
  <si>
    <t>f99eb41118824d8184200ef13a632c0f</t>
  </si>
  <si>
    <t>8ccd978a26b141e8b7da37e4fd6dda75</t>
  </si>
  <si>
    <t>fecc3f6887684fe188ea829f130f1afb</t>
  </si>
  <si>
    <t>6251044441b94ae8b32eb66752adcd95</t>
  </si>
  <si>
    <t>6e1e3e7b7bad499cbf2e50006aeb6270</t>
  </si>
  <si>
    <t>f0c82818ed1a42edbcb0ebaf990fe8e6</t>
  </si>
  <si>
    <t>905ad510db4c4ad2b5548f1dc6727c02</t>
  </si>
  <si>
    <t>DotPay</t>
  </si>
  <si>
    <t>36ad8ba078cd47a2a01cb5f48e6c22df</t>
  </si>
  <si>
    <t>a1a263ca942a4f1a8716d970c5ee8f0b</t>
  </si>
  <si>
    <t>e100e53d50a641e8b84294c52f202729</t>
  </si>
  <si>
    <t>34c660925a634f468133da0c724fe306</t>
  </si>
  <si>
    <t>f062664e89b74c41ad88c28dc5a779b4</t>
  </si>
  <si>
    <t>21650387cdd24d61a9218421d99a0e60</t>
  </si>
  <si>
    <t>e840a6a8d53b457e97c9352aba1e5b53</t>
  </si>
  <si>
    <t>1363f82a3cac48248837cc17ac53d214</t>
  </si>
  <si>
    <t>582d884507794bc08170e7cdb1808c95</t>
  </si>
  <si>
    <t>decdabc37ecc4f6f9898c44bff232709</t>
  </si>
  <si>
    <t>c2ca09d78ab84ac6a3e560adda9e5290</t>
  </si>
  <si>
    <t>d7c33009a4684caf87d2102450b37356</t>
  </si>
  <si>
    <t>78e7086d4ee44e5ca450a001f51dca12</t>
  </si>
  <si>
    <t>686d33d1ebac48199513b7748978f69e</t>
  </si>
  <si>
    <t>83025a6bca2a410d945baab8bd37265b</t>
  </si>
  <si>
    <t>8f90ffe8793a4797abc22fe649c7aee7</t>
  </si>
  <si>
    <t>8f53f846f67c4d82951c2514a090ea5e</t>
  </si>
  <si>
    <t>eece3f938a3b47ca9af7b7580effa164</t>
  </si>
  <si>
    <t>09d90729d6fc4ae8b357887a87f22b23</t>
  </si>
  <si>
    <t>d92aff8ef2504800a5810259c39691b9</t>
  </si>
  <si>
    <t>c4225a8f03ee426aa8a41653d7165f18</t>
  </si>
  <si>
    <t>7822a2f7e99f41119580aa417d565f15</t>
  </si>
  <si>
    <t>d8a5a0707c2a43388a9431ec46ed718a</t>
  </si>
  <si>
    <t>685b7e71bf76401cb21afa176bb03164</t>
  </si>
  <si>
    <t>506edb934ce84081b09539316b86311f</t>
  </si>
  <si>
    <t>d590111bdd004d0f93b7ca7de01782c1</t>
  </si>
  <si>
    <t>c4b81a69b6f642a9ab6bdc1d31468900</t>
  </si>
  <si>
    <t>e5065b64dd754ad290b010e83d753265</t>
  </si>
  <si>
    <t>9170</t>
  </si>
  <si>
    <t>Blik</t>
  </si>
  <si>
    <t>7503bd107f42489b95509b204ba5b112</t>
  </si>
  <si>
    <t>458ffff0cd0f462d854430a5c87d0935</t>
  </si>
  <si>
    <t>ed106ce537fa49e78832c2d78b180362</t>
  </si>
  <si>
    <t>529d8127c7f54d7188ad47917fccfce2</t>
  </si>
  <si>
    <t>0418207a9b2f458c9703855acb20017d</t>
  </si>
  <si>
    <t>7e4be33662764b67a95b0fa258a10924</t>
  </si>
  <si>
    <t>2ebd844f364341bdb46b4c8a3e538a06</t>
  </si>
  <si>
    <t>e63d08d6c0744968b2bb7a9ded0c1f90</t>
  </si>
  <si>
    <t>89712a00b56a4640be27e4b1ba5c2235</t>
  </si>
  <si>
    <t>f177491720ed411cbc326b90a151d0dd</t>
  </si>
  <si>
    <t>f9ac3133e1554497bc0fef7f05b4d32f</t>
  </si>
  <si>
    <t>75387e8d4ccb46c885181c920c8519ec</t>
  </si>
  <si>
    <t>2a56d2827c854448904149e2823c899a</t>
  </si>
  <si>
    <t>Transferred to unit RefundPM-19614 / 31387 on 23/06/2022</t>
  </si>
  <si>
    <t>Transferred from unit C274 / 19614 on 23/06/2022</t>
  </si>
  <si>
    <t>f6377700f09945f3bcf07d07a1d21946</t>
  </si>
  <si>
    <t>d50e386e67cf4b8486a92f84b5793c6f</t>
  </si>
  <si>
    <t>b7f680eeaf4846909c3086557fa5ea86</t>
  </si>
  <si>
    <t>9ecf6df223b940a7a1838a61361b8dd9</t>
  </si>
  <si>
    <t>a3b516c8621d4b61b077756db65726f4</t>
  </si>
  <si>
    <t>958fe23ffc574db2a158c62026b9a5af</t>
  </si>
  <si>
    <t>f2b6ce205b2c4702ac96a12700458359</t>
  </si>
  <si>
    <t>b59f71a940bd43f3a8512e6c1a9c0a7b</t>
  </si>
  <si>
    <t>a64f12fecb2c48ca8702f03fe7557527</t>
  </si>
  <si>
    <t>38e2bc68a4fb487da406b44a8839baf3</t>
  </si>
  <si>
    <t>de417a2e8ad44f39a8aa63cb534f628d</t>
  </si>
  <si>
    <t>542bc54df2da4d5db79066507933f857</t>
  </si>
  <si>
    <t>aefaf536443e4578a4c0607807350d58</t>
  </si>
  <si>
    <t>37ed16f40ec143fb97af03681072032c</t>
  </si>
  <si>
    <t>37b6c51d25524b0a95c531453b25314a</t>
  </si>
  <si>
    <t>a720c9f8c19b4ca2a31d065a2deb9ff0</t>
  </si>
  <si>
    <t>5cfe5eec128842ae9deeec1874277ce9</t>
  </si>
  <si>
    <t>10861feb3b274157b0d43ef99c6273b9</t>
  </si>
  <si>
    <t>58b54406851d4bd6b4f50217df0b99cb</t>
  </si>
  <si>
    <t>1a63f822483e4d4e909e5f603b4a55df</t>
  </si>
  <si>
    <t>826bdae0066c491d8ed36662c8c29999</t>
  </si>
  <si>
    <t>b7238f9b655b4a14866f7aed5c0fc128</t>
  </si>
  <si>
    <t>a32d978343e54b3cbd5cfdc3909e0ed4</t>
  </si>
  <si>
    <t>52b929702af54b60ae9e5601b4483515</t>
  </si>
  <si>
    <t>DepositKx</t>
  </si>
  <si>
    <t>Deposit Kx</t>
  </si>
  <si>
    <t>[DepositKX] Pay secure deposit</t>
  </si>
  <si>
    <t>Checkout-1374</t>
  </si>
  <si>
    <t>34319</t>
  </si>
  <si>
    <t>[DepositKX] Pay advanced rent</t>
  </si>
  <si>
    <t>8619169c53324aa0b6edc9041461b1b8</t>
  </si>
  <si>
    <t>Deposit Kx Security Deposit</t>
  </si>
  <si>
    <t>Checkout-1344</t>
  </si>
  <si>
    <t>34318</t>
  </si>
  <si>
    <t>3c46f10d0ced46928a71cdf03d1c1b41</t>
  </si>
  <si>
    <t>267857daaaf446a694fa4b83ecbe7c9f</t>
  </si>
  <si>
    <t>Deposit Kx Advanced Payment</t>
  </si>
  <si>
    <t>Hotel_Refid</t>
  </si>
  <si>
    <t>Lease_Start_Date</t>
  </si>
  <si>
    <t>Lease_End_Date</t>
  </si>
  <si>
    <t>Security_Deposit_Amount</t>
  </si>
  <si>
    <t>Advanced_Rent_Amount</t>
  </si>
  <si>
    <t>Admin_Fee_Amount</t>
  </si>
  <si>
    <t>33853</t>
  </si>
  <si>
    <t>Shopper Name</t>
  </si>
  <si>
    <t>PSP Reference</t>
  </si>
  <si>
    <t>Merchant Reference</t>
  </si>
  <si>
    <t>Account</t>
  </si>
  <si>
    <t>Creation Date</t>
  </si>
  <si>
    <t>TimeZone</t>
  </si>
  <si>
    <t>Value</t>
  </si>
  <si>
    <t>Currency</t>
  </si>
  <si>
    <t>Payment Method</t>
  </si>
  <si>
    <t>Status</t>
  </si>
  <si>
    <t>Risk Score</t>
  </si>
  <si>
    <t>Liza noguera rozo</t>
  </si>
  <si>
    <t>GKLF4B4BJHWMTM52</t>
  </si>
  <si>
    <t>BaseCampKatowice</t>
  </si>
  <si>
    <t>CEST</t>
  </si>
  <si>
    <t>PLN</t>
  </si>
  <si>
    <t>SettledBulk</t>
  </si>
  <si>
    <t>L3HSLBTZ82KJFXB2</t>
  </si>
  <si>
    <t>SettleScheduled</t>
  </si>
  <si>
    <t>Bartosz Korzeń</t>
  </si>
  <si>
    <t>SZ7PSRTKXLTCPK52</t>
  </si>
  <si>
    <t>f64f86440f6147e28bf72d63d0d3448a</t>
  </si>
  <si>
    <t>Refused</t>
  </si>
  <si>
    <t>LQQDQ9FJ3W4MMM52</t>
  </si>
  <si>
    <t>d3b48331cc274cefa0d6b2444ea2088d</t>
  </si>
  <si>
    <t>QNKH8TJFJHKHBFG2</t>
  </si>
  <si>
    <t>73c272e07e2f424b98cbcacc7310e173</t>
  </si>
  <si>
    <t>Wojciech Sieprawski</t>
  </si>
  <si>
    <t>KD9D7D3X82KJFXB2</t>
  </si>
  <si>
    <t>Michał Sołtan</t>
  </si>
  <si>
    <t>NTVH3PNPH23CHK52</t>
  </si>
  <si>
    <t>Anita Szopa</t>
  </si>
  <si>
    <t>DPP6JZ334DMRGHG2</t>
  </si>
  <si>
    <t>R9SGM5PQKDCNXPB2</t>
  </si>
  <si>
    <t>9b93154b54bc46cdb5e4fc917eac6b57</t>
  </si>
  <si>
    <t>QP45LJSJRG697F32</t>
  </si>
  <si>
    <t>215773e4a4704a2a99579f59f76892f0</t>
  </si>
  <si>
    <t>ZUZANNA GÓRSKA</t>
  </si>
  <si>
    <t>JR3RF3H24DMRGHG2</t>
  </si>
  <si>
    <t>TRRG2VDV82KJFXB2</t>
  </si>
  <si>
    <t>bae6d10b46124798a194e32910fc3a46</t>
  </si>
  <si>
    <t>GCXGX4SNH23CHK52</t>
  </si>
  <si>
    <t>c510c0a3de5b453496a912259c8bc128</t>
  </si>
  <si>
    <t>Error</t>
  </si>
  <si>
    <t>NB7XWSDV82KJFXB2</t>
  </si>
  <si>
    <t>0c4ed8f7336242fbbd7fc8ad11c02964</t>
  </si>
  <si>
    <t>Mikolaj Bajer</t>
  </si>
  <si>
    <t>BZ6G2TK6JHWMTM52</t>
  </si>
  <si>
    <t>Simon  Metes</t>
  </si>
  <si>
    <t>D9HCQK45MR6WRP52</t>
  </si>
  <si>
    <t>Nadiia Lemishko</t>
  </si>
  <si>
    <t>BKZ2V5W9JHKHBFG2</t>
  </si>
  <si>
    <t>Malik Muhammad</t>
  </si>
  <si>
    <t>SQ696664SFQH7XB2</t>
  </si>
  <si>
    <t>ZRL3Z766RZSMWPG2</t>
  </si>
  <si>
    <t>BGHKTJKZ3DMRGHG2</t>
  </si>
  <si>
    <t>Dotpay</t>
  </si>
  <si>
    <t>HBHTNK8SCBSRC2C2</t>
  </si>
  <si>
    <t>1419d99ae66b4950b1615c98e05ed9bc</t>
  </si>
  <si>
    <t>NRGN5B4NH23CHK52</t>
  </si>
  <si>
    <t>7eb96e850cbf4bb893f615871a10fb2b</t>
  </si>
  <si>
    <t>WSNL3W74KFRFX632</t>
  </si>
  <si>
    <t>S5FWQ2DW4SJMQPB2</t>
  </si>
  <si>
    <t>5c59ae241f8d4f9ba24dfe5567830233</t>
  </si>
  <si>
    <t>Anton Melnyk</t>
  </si>
  <si>
    <t>DMZ7JPT3SFQH7XB2</t>
  </si>
  <si>
    <t>Karol Ziobrowski</t>
  </si>
  <si>
    <t>D2J8M33PDQR3KH52</t>
  </si>
  <si>
    <t>SW983H65RZSMWPG2</t>
  </si>
  <si>
    <t>Ihor Hulei</t>
  </si>
  <si>
    <t>N499Z26NKDCNXPB2</t>
  </si>
  <si>
    <t>H9PHZ5V6MRSQ8HG2</t>
  </si>
  <si>
    <t>d29ad08fbff948738754ec0c14ed4175</t>
  </si>
  <si>
    <t>Bilal Girach</t>
  </si>
  <si>
    <t>BPF63R2FN6WZ8C32</t>
  </si>
  <si>
    <t>Keisha P Adu-Ansre</t>
  </si>
  <si>
    <t>ZCHSCQ2FN6WZ8C32</t>
  </si>
  <si>
    <t>G9XR2GCM7L4Z2C32</t>
  </si>
  <si>
    <t>CT6JTX488KN73VB2</t>
  </si>
  <si>
    <t>165ce40f75b9471abd9c3ce4c6bd6504</t>
  </si>
  <si>
    <t>NNHKGBLCSDTG2C52</t>
  </si>
  <si>
    <t>ac7aad4ba027431e9310e7ef7fba3338</t>
  </si>
  <si>
    <t>FMGHG3G78KN73VB2</t>
  </si>
  <si>
    <t>1fc8e470acae44c6a3fb7f7688f86d1d</t>
  </si>
  <si>
    <t>NKGP75PJKDCNXPB2</t>
  </si>
  <si>
    <t>9cdf5c3a4bcf4238b917ca8fa070e03a</t>
  </si>
  <si>
    <t>XTNQQP3T3DMRGHG2</t>
  </si>
  <si>
    <t>641ca6b804b94f5dacdc9a3b2340dbba</t>
  </si>
  <si>
    <t>Iwona Adamczyk</t>
  </si>
  <si>
    <t>ZQVZVF964TXDQ632</t>
  </si>
  <si>
    <t>5a95df3ece1c449da2525b51a6887fdc</t>
  </si>
  <si>
    <t>Q39DFFCFSVLSK2C2</t>
  </si>
  <si>
    <t>f69cb6aeef2a4e289c5b8ddf2cae0766</t>
  </si>
  <si>
    <t>J5B2KXGWRFQH7XB2</t>
  </si>
  <si>
    <t>Vitalii Silveistruk</t>
  </si>
  <si>
    <t>VKJHFGHTSL8J7XB2</t>
  </si>
  <si>
    <t>Kaiwan Sirwan Fariq</t>
  </si>
  <si>
    <t>MM97L8M544MMMM52</t>
  </si>
  <si>
    <t>VKBBPBXWN5H89VB2</t>
  </si>
  <si>
    <t>XF2QN8D2MRSQ8HG2</t>
  </si>
  <si>
    <t>8e2188079736488d848b89a152dc5c56</t>
  </si>
  <si>
    <t>Mululumbi Chalwe</t>
  </si>
  <si>
    <t>DWDRBNL63W4MMM52</t>
  </si>
  <si>
    <t>Enrico Valli</t>
  </si>
  <si>
    <t>X62G6T5WN5H89VB2</t>
  </si>
  <si>
    <t>Giuseppe Incardona</t>
  </si>
  <si>
    <t>W76S8GMM3DZWZP52</t>
  </si>
  <si>
    <t>Andrzej Gwiazda</t>
  </si>
  <si>
    <t>C9ZNG7CQ3DMRGHG2</t>
  </si>
  <si>
    <t>VT9373K83WQG4FG2</t>
  </si>
  <si>
    <t>264208816edc46928db2182519068897</t>
  </si>
  <si>
    <t>RN7XFDMBSVLSK2C2</t>
  </si>
  <si>
    <t>b278e99f88cd47c89cd231dfd166ad9d</t>
  </si>
  <si>
    <t>H2Z3CTZTN5H89VB2</t>
  </si>
  <si>
    <t>C8944MTZHHKHBFG2</t>
  </si>
  <si>
    <t>KFT74NQ7RG697F32</t>
  </si>
  <si>
    <t>NT7J7HXTN5H89VB2</t>
  </si>
  <si>
    <t>Glib Yarenko</t>
  </si>
  <si>
    <t>VF6XTHB48KN73VB2</t>
  </si>
  <si>
    <t>Jakub Pejzl</t>
  </si>
  <si>
    <t>PZ976C8SRFQH7XB2</t>
  </si>
  <si>
    <t>XSJRZCC7SDTG2C52</t>
  </si>
  <si>
    <t>JAVIER MARTINEZ PEROSANZ</t>
  </si>
  <si>
    <t>HJWGW69RLR6WRP52</t>
  </si>
  <si>
    <t>Marta Campagnola</t>
  </si>
  <si>
    <t>L5LJDPSXCRN4Q4C2</t>
  </si>
  <si>
    <t>Ana Rita Coutinho</t>
  </si>
  <si>
    <t>KB6GZBR43WQG4FG2</t>
  </si>
  <si>
    <t>JOSE LUIS LOPEZ TORRES</t>
  </si>
  <si>
    <t>WBL6RV9C7L4Z2C32</t>
  </si>
  <si>
    <t>KWGPZP38H23CHK52</t>
  </si>
  <si>
    <t>CHARAF</t>
  </si>
  <si>
    <t>Q7DNZ96PHHWMTM52</t>
  </si>
  <si>
    <t>WD5ZK5SNN5H89VB2</t>
  </si>
  <si>
    <t>548258b1227240578f1262d77b259131</t>
  </si>
  <si>
    <t>Yehi CHARAF</t>
  </si>
  <si>
    <t>JB85HFCMRFQH7XB2</t>
  </si>
  <si>
    <t>7045fca2c1f14ee1bb60b678db075db9</t>
  </si>
  <si>
    <t>Yehi charaf</t>
  </si>
  <si>
    <t>P92FB57HW5Z2CH52</t>
  </si>
  <si>
    <t>7479d6245e8e4fba86da19fd78cd83ee</t>
  </si>
  <si>
    <t>BSQ5NG3XWLTCPK52</t>
  </si>
  <si>
    <t>Simona Papagni</t>
  </si>
  <si>
    <t>L7MNN3CLRFQH7XB2</t>
  </si>
  <si>
    <t>PV46HBNLJFRFX632</t>
  </si>
  <si>
    <t>d11f21ab8bc04d16a750cb891d27938d</t>
  </si>
  <si>
    <t>Wagih Roshdy</t>
  </si>
  <si>
    <t>DWNZXCJV2W4MMM52</t>
  </si>
  <si>
    <t>Mohamed Jellazi</t>
  </si>
  <si>
    <t>DSDWD9ZXRDTG2C52</t>
  </si>
  <si>
    <t>Giampaolo Tomaselli</t>
  </si>
  <si>
    <t>CWWLPHLZM6WZ8C32</t>
  </si>
  <si>
    <t>Andrei Volkau</t>
  </si>
  <si>
    <t>WC6SKBJB3DZWZP52</t>
  </si>
  <si>
    <t>M. Martinez</t>
  </si>
  <si>
    <t>S2KQ3V3S2W4MMM52</t>
  </si>
  <si>
    <t>Julia Ciurla</t>
  </si>
  <si>
    <t>CXXRRW2PCRN4Q4C2</t>
  </si>
  <si>
    <t>S2W7PBP882KJFXB2</t>
  </si>
  <si>
    <t>d4f2bc6b64b2416ab1a6fd14d629e89d</t>
  </si>
  <si>
    <t>Hilke Wittocx</t>
  </si>
  <si>
    <t>SKBTNXXGRFQH7XB2</t>
  </si>
  <si>
    <t>X6LRJ5K3DQR3KH52</t>
  </si>
  <si>
    <t>Alvaro Barbeta Rodrigo</t>
  </si>
  <si>
    <t>C7WHDHH64BTP4932</t>
  </si>
  <si>
    <t>ROZALIA STACHOWICZ</t>
  </si>
  <si>
    <t>GDSNXFRHQZSMWPG2</t>
  </si>
  <si>
    <t>Manuel Molina Martín</t>
  </si>
  <si>
    <t>MTRHQZDXG23CHK52</t>
  </si>
  <si>
    <t>xie yao hua</t>
  </si>
  <si>
    <t>CK37GTZ54SJMQPB2</t>
  </si>
  <si>
    <t>Andrea del Carmen Sánchez Amate</t>
  </si>
  <si>
    <t>KKFJ8QGCQZSMWPG2</t>
  </si>
  <si>
    <t>DGKRNMGCQZSMWPG2</t>
  </si>
  <si>
    <t>b8f002ada3304c31be89ae4e7443f89c</t>
  </si>
  <si>
    <t>Maëlla Nimeskern</t>
  </si>
  <si>
    <t>ZT572GHQRVLSK2C2</t>
  </si>
  <si>
    <t>Anna Operchalska</t>
  </si>
  <si>
    <t>WSJTTW353DMRGHG2</t>
  </si>
  <si>
    <t>Yevhen Moha</t>
  </si>
  <si>
    <t>WDKZVQXQG23CHK52</t>
  </si>
  <si>
    <t>Z3DDT4NF3TXDQ632</t>
  </si>
  <si>
    <t>1e57451d18af4776b1f900e862578f4e</t>
  </si>
  <si>
    <t>Andrii Havriuk</t>
  </si>
  <si>
    <t>HLX5LQ4WBBSRC2C2</t>
  </si>
  <si>
    <t>52158ca58eaa477e89ab5cf99a885ee4</t>
  </si>
  <si>
    <t>Jagoda Czempiel</t>
  </si>
  <si>
    <t>Z282XQL8HHWMTM52</t>
  </si>
  <si>
    <t>Ainhoa Arce Muria</t>
  </si>
  <si>
    <t>PHCGK3SNG23CHK52</t>
  </si>
  <si>
    <t>Ireneusz Jazownik</t>
  </si>
  <si>
    <t>CGFMXN6XV5Z2CH52</t>
  </si>
  <si>
    <t>R2WHDFGGQG697F32</t>
  </si>
  <si>
    <t>D. Saternus</t>
  </si>
  <si>
    <t>CL72842KRVLSK2C2</t>
  </si>
  <si>
    <t>eaaeb791ce2c4f28a89bf053a29a0c98</t>
  </si>
  <si>
    <t>Giachi Enrico</t>
  </si>
  <si>
    <t>PLVJZB688ZMH8C52</t>
  </si>
  <si>
    <t>JW8ZD4NGV6V3J4C2</t>
  </si>
  <si>
    <t>d792f0ba8d8142b0b5de2129566c8d68</t>
  </si>
  <si>
    <t>XG844J4JRVLSK2C2</t>
  </si>
  <si>
    <t>943ebd93db93460bb9f38366b2258ae6</t>
  </si>
  <si>
    <t>QLZTXJN2LR6WRP52</t>
  </si>
  <si>
    <t>250b4418a1314918b93b1d3268d1b17b</t>
  </si>
  <si>
    <t>H57M4BFMJDCNXPB2</t>
  </si>
  <si>
    <t>d31320f617c64d6bb3c421fc25fd9879</t>
  </si>
  <si>
    <t>Simona Lentini</t>
  </si>
  <si>
    <t>MHGL2BQMCQR3KH52</t>
  </si>
  <si>
    <t>Mariusz Janikowski</t>
  </si>
  <si>
    <t>WH656WRCWLTCPK52</t>
  </si>
  <si>
    <t>KSP4D3Q68ZMH8C52</t>
  </si>
  <si>
    <t>TLK9FJK3QZSMWPG2</t>
  </si>
  <si>
    <t>Sofiia Tomash</t>
  </si>
  <si>
    <t>FVNMH6ZLCQR3KH52</t>
  </si>
  <si>
    <t>Krzysztof Michalak</t>
  </si>
  <si>
    <t>H94WJK768ZMH8C52</t>
  </si>
  <si>
    <t>Janusz Napiórkowski</t>
  </si>
  <si>
    <t>S5Z3DZQKJDCNXPB2</t>
  </si>
  <si>
    <t>Gabriela Szymik</t>
  </si>
  <si>
    <t>TV7S96QQW3TSF232</t>
  </si>
  <si>
    <t>TTLG3B7SV5Z2CH52</t>
  </si>
  <si>
    <t>3f6fe11eaa144cd8806cb2d9f7f8b30b</t>
  </si>
  <si>
    <t>GW4X267SV5Z2CH52</t>
  </si>
  <si>
    <t>2eca61db556d4363aac80ff3f7e6cbf6</t>
  </si>
  <si>
    <t>Roberto Emili</t>
  </si>
  <si>
    <t>XZDWRDHZGHWMTM52</t>
  </si>
  <si>
    <t>Marcin Markiewicz</t>
  </si>
  <si>
    <t>BRHM5P3ZM5H89VB2</t>
  </si>
  <si>
    <t>Mauro Dorato</t>
  </si>
  <si>
    <t>N6JSP3GZPZSMWPG2</t>
  </si>
  <si>
    <t>JANINA ZIELEŹNY</t>
  </si>
  <si>
    <t>MNMK48SPW3TSF232</t>
  </si>
  <si>
    <t>LD3BMNQ4HHKHBFG2</t>
  </si>
  <si>
    <t>5a95fc7c5f6b4f8e9de1443ed24d03bc</t>
  </si>
  <si>
    <t>KCFW8BP4HHKHBFG2</t>
  </si>
  <si>
    <t>1e30e8a23acf409ba496d3d2501a22fe</t>
  </si>
  <si>
    <t>RUSSO EMILIANA</t>
  </si>
  <si>
    <t>GVW44PTCRVLSK2C2</t>
  </si>
  <si>
    <t>Francisco Suay Pérez</t>
  </si>
  <si>
    <t>ZQK6VSZ8QG697F32</t>
  </si>
  <si>
    <t>patrizia palumbo</t>
  </si>
  <si>
    <t>QC7ZL56P3SJMQPB2</t>
  </si>
  <si>
    <t>LQX3H8TBRVLSK2C2</t>
  </si>
  <si>
    <t>6e8218ddeb2b4628bc575f32563e4856</t>
  </si>
  <si>
    <t>Emili Roberto</t>
  </si>
  <si>
    <t>KB5XRP4J6L4Z2C32</t>
  </si>
  <si>
    <t>f6c518348f024882b6f6def59fe72ec9</t>
  </si>
  <si>
    <t>N76ZVVWRLP2PV832</t>
  </si>
  <si>
    <t>47cd9d3261bf449c9240aebc4e13b926</t>
  </si>
  <si>
    <t>LJJ476KK3BTP4932</t>
  </si>
  <si>
    <t>63a5d60bcf794c6d8fe35f5084d513e8</t>
  </si>
  <si>
    <t>Z7LVGVN6WLTCPK52</t>
  </si>
  <si>
    <t>6f777c5c4a304303bf4ea744bf8bf87b</t>
  </si>
  <si>
    <t>Francesca Baldini</t>
  </si>
  <si>
    <t>PD2BPT3J6L4Z2C32</t>
  </si>
  <si>
    <t>2e62baee5e6c419eb6ab26be036c932c</t>
  </si>
  <si>
    <t>J6ZXJXZSQFQH7XB2</t>
  </si>
  <si>
    <t>Mariola Goszcz</t>
  </si>
  <si>
    <t>H6GP2DRSQFQH7XB2</t>
  </si>
  <si>
    <t>Khadidja El Menssouri</t>
  </si>
  <si>
    <t>X9L9KVCZ7ZMH8C52</t>
  </si>
  <si>
    <t>Giancamillo Guglielmi</t>
  </si>
  <si>
    <t>Z8SHCJBJBBSRC2C2</t>
  </si>
  <si>
    <t>Julia Drukowska</t>
  </si>
  <si>
    <t>W4FZ4FVCDNMTM232</t>
  </si>
  <si>
    <t>Ayoub Jakes Swaray</t>
  </si>
  <si>
    <t>G8N9V4N9RVLSK2C2</t>
  </si>
  <si>
    <t>Sara Fe Gismera</t>
  </si>
  <si>
    <t>LFS7VR5X63Z9FF32</t>
  </si>
  <si>
    <t>Izabela Maria Przybylska</t>
  </si>
  <si>
    <t>WDFPMKDHBBSRC2C2</t>
  </si>
  <si>
    <t>I.Przybylska</t>
  </si>
  <si>
    <t>BMPQC49DJDCNXPB2</t>
  </si>
  <si>
    <t>dcd4ef7cbdf94d8d8444868bd879e306</t>
  </si>
  <si>
    <t>WT7NCXJ39F2MPPG2</t>
  </si>
  <si>
    <t>2cea55ea08c843fd89c392171932f06a</t>
  </si>
  <si>
    <t>GGLJMQZLV5Z2CH52</t>
  </si>
  <si>
    <t>0ca110f70ffd4f9c97ce8ab4ee5938b6</t>
  </si>
  <si>
    <t>ZDLD4SQJ72KJFXB2</t>
  </si>
  <si>
    <t>a9c2f5310aac49c6840aaa28562eb9cc</t>
  </si>
  <si>
    <t>QGN8WK5TPZSMWPG2</t>
  </si>
  <si>
    <t>7416e5d32b5c481890a53310810ca05d</t>
  </si>
  <si>
    <t>Goretti Canario Cacabelos</t>
  </si>
  <si>
    <t>ZXBB2SF39F2MPPG2</t>
  </si>
  <si>
    <t>Magda Mokrzan</t>
  </si>
  <si>
    <t>FS8KDGNQKR6WRP52</t>
  </si>
  <si>
    <t>MR.HAJJAOUI YOUSSEF</t>
  </si>
  <si>
    <t>ND2HRNP3WLTCPK52</t>
  </si>
  <si>
    <t>be4023e99fa749b2ae5ad58199114ac6</t>
  </si>
  <si>
    <t>KTSPBZP6M6WZ8C32</t>
  </si>
  <si>
    <t>1d5a3d28716c415b975922bc71618ba6</t>
  </si>
  <si>
    <t>Maciej Charkiewicz</t>
  </si>
  <si>
    <t>JDC939622W4MMM52</t>
  </si>
  <si>
    <t>DMDTRWFCCQR3KH52</t>
  </si>
  <si>
    <t>79b3a620c5e64b068e6fa0339e5b6382</t>
  </si>
  <si>
    <t>Muhammad Arham</t>
  </si>
  <si>
    <t>FZHQNPBTKRSQ8HG2</t>
  </si>
  <si>
    <t>mr.hajjaoui youssef</t>
  </si>
  <si>
    <t>X533J587RVLSK2C2</t>
  </si>
  <si>
    <t>6fed2d0c54d9473ab75d5f1cb066f9eb</t>
  </si>
  <si>
    <t>Ewa</t>
  </si>
  <si>
    <t>S4HGPKDPQFQH7XB2</t>
  </si>
  <si>
    <t>MARÍA TERESA PÉREZ RODRÍGUEZ</t>
  </si>
  <si>
    <t>LQXTSWNL2DMRGHG2</t>
  </si>
  <si>
    <t>Gabriele Scattolin</t>
  </si>
  <si>
    <t>WZ7DMTCVBRN4Q4C2</t>
  </si>
  <si>
    <t>Erin M Hiebsch</t>
  </si>
  <si>
    <t>GFF78LHNHFRFX632</t>
  </si>
  <si>
    <t>NHNKS5M9CQR3KH52</t>
  </si>
  <si>
    <t>Paweł Kaczara</t>
  </si>
  <si>
    <t>G6ZGKNBPPZSMWPG2</t>
  </si>
  <si>
    <t>Julia Domaniewska</t>
  </si>
  <si>
    <t>WWLSGNBXVLTCPK52</t>
  </si>
  <si>
    <t>ZCZG2KBXVLTCPK52</t>
  </si>
  <si>
    <t>71535beb6e784774860fc48f53da503d</t>
  </si>
  <si>
    <t>M. Kobylarz</t>
  </si>
  <si>
    <t>B5L47HZC2DZWZP52</t>
  </si>
  <si>
    <t>Marcin Wojewódka</t>
  </si>
  <si>
    <t>ZGJF7B4MPZSMWPG2</t>
  </si>
  <si>
    <t>Juan Carlos Hernández Montero</t>
  </si>
  <si>
    <t>QCM9XXBZT6V3J4C2</t>
  </si>
  <si>
    <t>Signija Elva Lapa</t>
  </si>
  <si>
    <t>D9B2XNNHLP2PV832</t>
  </si>
  <si>
    <t>Maciej Czuchryta</t>
  </si>
  <si>
    <t>VJJ53VHF2DMRGHG2</t>
  </si>
  <si>
    <t>Enzo Bonvecchio</t>
  </si>
  <si>
    <t>GTQ56RK972KJFXB2</t>
  </si>
  <si>
    <t>Silvia Meijón Iglesias</t>
  </si>
  <si>
    <t>NHCT4RMB3SJMQPB2</t>
  </si>
  <si>
    <t>RCM9RLXJGHWMTM52</t>
  </si>
  <si>
    <t>4197e94120d74c4ea4ce8df7999913dd</t>
  </si>
  <si>
    <t>Arkadiusz Kierat</t>
  </si>
  <si>
    <t>SPDGTDL4CQR3KH52</t>
  </si>
  <si>
    <t>Grzegorz Jandura</t>
  </si>
  <si>
    <t>BWVCL9HB3SJMQPB2</t>
  </si>
  <si>
    <t>JMCB2X6RZV4MMM52</t>
  </si>
  <si>
    <t>aee358ab0aeb447dad03edcb3a174604</t>
  </si>
  <si>
    <t>Olha Kniazkina</t>
  </si>
  <si>
    <t>SBNKM67VPG697F32</t>
  </si>
  <si>
    <t>RMS583ZQZV4MMM52</t>
  </si>
  <si>
    <t>5a24fdfe62ce4650adefb6300ecda8f7</t>
  </si>
  <si>
    <t>Manuel Perez Rozas</t>
  </si>
  <si>
    <t>TCX8NCWTL6WZ8C32</t>
  </si>
  <si>
    <t>Nathalie Colomb</t>
  </si>
  <si>
    <t>FSPCQVCFKR6WRP52</t>
  </si>
  <si>
    <t>GBDRW54JKRSQ8HG2</t>
  </si>
  <si>
    <t>RefundedBulk</t>
  </si>
  <si>
    <t>Agnieszka Hudecka</t>
  </si>
  <si>
    <t>SNGSTBQQPG697F32</t>
  </si>
  <si>
    <t>IVANOV YEVHENII</t>
  </si>
  <si>
    <t>F53B74H26L4Z2C32</t>
  </si>
  <si>
    <t>R669WK8M6KN73VB2</t>
  </si>
  <si>
    <t>58e05d9e75f64e968f4207c93ddd86b0</t>
  </si>
  <si>
    <t>WM3M4QD52DZWZP52</t>
  </si>
  <si>
    <t>8e36985bfd7741198090889e567f7895</t>
  </si>
  <si>
    <t>T5RLFP9HKRSQ8HG2</t>
  </si>
  <si>
    <t>cefb7d5c740145208aab5c90c30ae95d</t>
  </si>
  <si>
    <t>Nevila Bajrami</t>
  </si>
  <si>
    <t>KKSXL7G26L4Z2C32</t>
  </si>
  <si>
    <t>PDD6J4CCQFQH7XB2</t>
  </si>
  <si>
    <t>9089639844dd4508a326e0f5495be6a2</t>
  </si>
  <si>
    <t>GF7CLXMJGHKHBFG2</t>
  </si>
  <si>
    <t>779dd88c541940fdb7d0677983c8f646</t>
  </si>
  <si>
    <t>RXWNFLNRT6V3J4C2</t>
  </si>
  <si>
    <t>4962ef96d4364dceb24ee338b1154b1b</t>
  </si>
  <si>
    <t>Maja Wycisk</t>
  </si>
  <si>
    <t>W7WNX3Q82DMRGHG2</t>
  </si>
  <si>
    <t>DV6BR6CXHDCNXPB2</t>
  </si>
  <si>
    <t>07a07a3a35374e1f86edabf5478f0dfd</t>
  </si>
  <si>
    <t>T95PQBLCKR6WRP52</t>
  </si>
  <si>
    <t>9703b183aa2b4716be95d382e81966d6</t>
  </si>
  <si>
    <t>Andrzej Grabowski</t>
  </si>
  <si>
    <t>DM6FQQVWHDCNXPB2</t>
  </si>
  <si>
    <t>Piotr Grzanka</t>
  </si>
  <si>
    <t>HDNX6SQVF23CHK52</t>
  </si>
  <si>
    <t>VDX8MP6DM5H89VB2</t>
  </si>
  <si>
    <t>e1bc8c7470214b2fb7e51ba2b53a811f</t>
  </si>
  <si>
    <t>Bartłomiej Grzanka</t>
  </si>
  <si>
    <t>QNHF2P2RT6V3J4C2</t>
  </si>
  <si>
    <t>96425ede10a247698f6ec940bc928f10</t>
  </si>
  <si>
    <t>RD5GVSCRL6WZ8C32</t>
  </si>
  <si>
    <t>255809d00cb246948e17e7f8375bc8c9</t>
  </si>
  <si>
    <t>Joanna Gorczyca</t>
  </si>
  <si>
    <t>FSRZ52HDGHWMTM52</t>
  </si>
  <si>
    <t>C2K68CNDPZSMWPG2</t>
  </si>
  <si>
    <t>b867601fcf594d73965d44aec6908b9f</t>
  </si>
  <si>
    <t>Maciej Gajewski</t>
  </si>
  <si>
    <t>XLZM2RNVF23CHK52</t>
  </si>
  <si>
    <t>BFHNFTMVCNMTM232</t>
  </si>
  <si>
    <t>12b0d5c67eb146c6879b36cee26f3fe3</t>
  </si>
  <si>
    <t>ADAM</t>
  </si>
  <si>
    <t>DR7R53NBQFQH7XB2</t>
  </si>
  <si>
    <t>6d690fab5b6942fb9880927acc035baf</t>
  </si>
  <si>
    <t>VJZ2KXXMVLTCPK52</t>
  </si>
  <si>
    <t>9001326793284d07816ce80445c040fb</t>
  </si>
  <si>
    <t>MASA LONCAR</t>
  </si>
  <si>
    <t>TPMCFQCZ5L4Z2C32</t>
  </si>
  <si>
    <t>Cedric Devos</t>
  </si>
  <si>
    <t>NZKR26JMVLTCPK52</t>
  </si>
  <si>
    <t>XWX5K4WKZV4MMM52</t>
  </si>
  <si>
    <t>94eae222ebf14076860aabc3fdd884eb</t>
  </si>
  <si>
    <t>Jose Miguel Bacaicoa Diaz</t>
  </si>
  <si>
    <t>RSMP3444W3TSF232</t>
  </si>
  <si>
    <t>VHKTNLK8LP2PV832</t>
  </si>
  <si>
    <t>bcc6d8e7cec64964a180667aba27dcc3</t>
  </si>
  <si>
    <t>Emilio Domingo Küstner</t>
  </si>
  <si>
    <t>L5DSZKC62DMRGHG2</t>
  </si>
  <si>
    <t>patrick toth</t>
  </si>
  <si>
    <t>ZHSV4GPKVLTCPK52</t>
  </si>
  <si>
    <t>Pupilli Paola</t>
  </si>
  <si>
    <t>MX2NFZ78KR6WRP52</t>
  </si>
  <si>
    <t>ANNA DWOJAK</t>
  </si>
  <si>
    <t>S544HJMML6WZ8C32</t>
  </si>
  <si>
    <t>XFFTFG5W9BSRC2C2</t>
  </si>
  <si>
    <t>e55214c0f522414e90083ffd7bb4d9c9</t>
  </si>
  <si>
    <t>BFBDLX5HZV4MMM52</t>
  </si>
  <si>
    <t>455333fc03a642c7947b4592f8a1d337</t>
  </si>
  <si>
    <t>Franziska Meichle</t>
  </si>
  <si>
    <t>DQDR4PGLQDTG2C52</t>
  </si>
  <si>
    <t>Marek Sablik</t>
  </si>
  <si>
    <t>TD74XF7C63Z9FF32</t>
  </si>
  <si>
    <t>ITBS Marek Sablik</t>
  </si>
  <si>
    <t>QTSM8D85LP2PV832</t>
  </si>
  <si>
    <t>74128601a20e4b508f43d4cfa2d95817</t>
  </si>
  <si>
    <t>Alejandro Alonso Tarancon</t>
  </si>
  <si>
    <t>JRQQKVNKQDTG2C52</t>
  </si>
  <si>
    <t>LNC9RBZ7GHWMTM52</t>
  </si>
  <si>
    <t>73e74dbeaf554dfcb24c6b8237aec650</t>
  </si>
  <si>
    <t>Esther Tarancon Navarro</t>
  </si>
  <si>
    <t>QCV4X3BC7ZMH8C52</t>
  </si>
  <si>
    <t>2131365cc79649a39a5f29ccf038dabc</t>
  </si>
  <si>
    <t>MA Esther Tarancon Navarro</t>
  </si>
  <si>
    <t>FW5MKVRW62KJFXB2</t>
  </si>
  <si>
    <t>d487c8c337d44ec0b2e1f851096c27ef</t>
  </si>
  <si>
    <t>Maria Esther Tarancon Navarro</t>
  </si>
  <si>
    <t>BMXL3P68PZSMWPG2</t>
  </si>
  <si>
    <t>ca147524c36842f8b0bf049ab7001200</t>
  </si>
  <si>
    <t>Lizaveta Aversano</t>
  </si>
  <si>
    <t>V5P7GD5XZCZWZP52</t>
  </si>
  <si>
    <t>Ihor Perekhrest</t>
  </si>
  <si>
    <t>F4KF98GQBQR3KH52</t>
  </si>
  <si>
    <t>Simón Roldán</t>
  </si>
  <si>
    <t>DX4C6LZHQDTG2C52</t>
  </si>
  <si>
    <t>Raquel Conejo Aguilar</t>
  </si>
  <si>
    <t>H5MRCXHNF23CHK52</t>
  </si>
  <si>
    <t>H83RJCH4QFQH7XB2</t>
  </si>
  <si>
    <t>6f2a286dd4f84d529772bb5e2d7a86c2</t>
  </si>
  <si>
    <t>PW4PM69LQVLSK2C2</t>
  </si>
  <si>
    <t>8d7b0adacb5f49e59797d113af4a6c04</t>
  </si>
  <si>
    <t>Alejandro maría García de polavieja</t>
  </si>
  <si>
    <t>JJ27L3B8KRSQ8HG2</t>
  </si>
  <si>
    <t>Roy</t>
  </si>
  <si>
    <t>S3G6GNVHQDTG2C52</t>
  </si>
  <si>
    <t>JQ2MCV66GHWMTM52</t>
  </si>
  <si>
    <t>dc45af6918c840f29bfb1b66f48280a7</t>
  </si>
  <si>
    <t>ANTONIO CALDERON GOMEZ</t>
  </si>
  <si>
    <t>HJCNMWJHPG697F32</t>
  </si>
  <si>
    <t>VTR4QFFPHDCNXPB2</t>
  </si>
  <si>
    <t>d13ae475efdf427eaa3ce1c739870b26</t>
  </si>
  <si>
    <t>Maria del Mar</t>
  </si>
  <si>
    <t>M3LTZC2C2TXDQ632</t>
  </si>
  <si>
    <t>50bdc1891f2840bf9d237308159a4c6d</t>
  </si>
  <si>
    <t>Maria del Mar Macias Luque</t>
  </si>
  <si>
    <t>BZ2MS99BBRN4Q4C2</t>
  </si>
  <si>
    <t>F.de la Rica</t>
  </si>
  <si>
    <t>VGM8VC9BBRN4Q4C2</t>
  </si>
  <si>
    <t>Q73DTZ46GHWMTM52</t>
  </si>
  <si>
    <t>23cc8dc1ac6046f6896fd6e873cbbe52</t>
  </si>
  <si>
    <t>Antonio Calderon Gomez</t>
  </si>
  <si>
    <t>X94R6573LP2PV832</t>
  </si>
  <si>
    <t>7355a40016394fe6adf6591d6edf77ed</t>
  </si>
  <si>
    <t>KQ4P2XZHZVQG4FG2</t>
  </si>
  <si>
    <t>L.Ignacio Arias Barriento</t>
  </si>
  <si>
    <t>JCZJJ39VZCZWZP52</t>
  </si>
  <si>
    <t>L.Ignacio Arias Barrientos</t>
  </si>
  <si>
    <t>ZTNJ4CND8F2MPPG2</t>
  </si>
  <si>
    <t>9be0cebca36d4ff1b7b03e87a9186594</t>
  </si>
  <si>
    <t>Nahia Gurruchaga Aranberri</t>
  </si>
  <si>
    <t>LGS5NFMMF23CHK52</t>
  </si>
  <si>
    <t>GONZALO MONGE DOMINGUEZ</t>
  </si>
  <si>
    <t>X52RMNNHT6V3J4C2</t>
  </si>
  <si>
    <t>CATALINA ALMENDRA GOMEZ SEPULVEDA</t>
  </si>
  <si>
    <t>MWQN5NQLCNMTM232</t>
  </si>
  <si>
    <t>L BLEUNVEN</t>
  </si>
  <si>
    <t>X6HZ6V6R2BTP4932</t>
  </si>
  <si>
    <t>MARIA F TORRANO</t>
  </si>
  <si>
    <t>KWTLQ4C4GHWMTM52</t>
  </si>
  <si>
    <t>Maria F Torrano</t>
  </si>
  <si>
    <t>RZ4S3WM77ZMH8C52</t>
  </si>
  <si>
    <t>df5dfe8216434f67be0157e1bd970532</t>
  </si>
  <si>
    <t>Paz Marina Martinez Menendez</t>
  </si>
  <si>
    <t>LZ6L8PJCVLTCPK52</t>
  </si>
  <si>
    <t>Marine Pellé</t>
  </si>
  <si>
    <t>X7WS7GWPZCZWZP52</t>
  </si>
  <si>
    <t>0268f5302cb54765a85c8f1742a57da5</t>
  </si>
  <si>
    <t>B7S9MMWHCNMTM232</t>
  </si>
  <si>
    <t>ad4f4944068743dea10bac70c2415343</t>
  </si>
  <si>
    <t>Kristina Simekova</t>
  </si>
  <si>
    <t>G5XBF2KP62KJFXB2</t>
  </si>
  <si>
    <t>ZKHT3DFTZCMRGHG2</t>
  </si>
  <si>
    <t>a07d4f2f9c7547059d6d9e1922ef4cc3</t>
  </si>
  <si>
    <t>NURIA REYES CLEMENTE</t>
  </si>
  <si>
    <t>VJKZ4TSBPG697F32</t>
  </si>
  <si>
    <t>DEMET ILHAN TAHIR</t>
  </si>
  <si>
    <t>RC8H2CKPZCZWZP52</t>
  </si>
  <si>
    <t>GCK4ZBDZFHWMTM52</t>
  </si>
  <si>
    <t>1c8b90927a12464a85e3fa06e38b647c</t>
  </si>
  <si>
    <t>JOSE TRIGUEROS</t>
  </si>
  <si>
    <t>CJX72B79VLTCPK52</t>
  </si>
  <si>
    <t>Oksana Boiko</t>
  </si>
  <si>
    <t>KQ94Z757ZV4MMM52</t>
  </si>
  <si>
    <t>8640d9f2b75d4735800d7d94603f4142</t>
  </si>
  <si>
    <t>PBBSK9PDQVLSK2C2</t>
  </si>
  <si>
    <t>ef8551bd47de445c88d554afd502c2d8</t>
  </si>
  <si>
    <t>F9Z2KNCXL5H89VB2</t>
  </si>
  <si>
    <t>adef12268dd442c59f89ba3dc5ad8f02</t>
  </si>
  <si>
    <t>MQ4LB6FBQDTG2C52</t>
  </si>
  <si>
    <t>666015037346425ba3a9076e06e9c3e6</t>
  </si>
  <si>
    <t>FLRVBPZHHDCNXPB2</t>
  </si>
  <si>
    <t>1f258c7c606f4d9ab48ec12dd739d128</t>
  </si>
  <si>
    <t>I.Perekhrest</t>
  </si>
  <si>
    <t>Q4NK2HQQT5Z2CH52</t>
  </si>
  <si>
    <t>536d68f9bfb143a5883b1fcd7c70d1dd</t>
  </si>
  <si>
    <t>GHBGR7PXFHWMTM52</t>
  </si>
  <si>
    <t>9e3d1fc848c443f6838b64d76d73f3ba</t>
  </si>
  <si>
    <t>WFTZ4WQ2KRSQ8HG2</t>
  </si>
  <si>
    <t>ca61eefae8e84d5d86289c45c4202ba2</t>
  </si>
  <si>
    <t>K6HVJ2LBZVQG4FG2</t>
  </si>
  <si>
    <t>e8533f14b0594df59ec86064c07edb98</t>
  </si>
  <si>
    <t>Perekhrest I</t>
  </si>
  <si>
    <t>MZWQPWWK5L4Z2C32</t>
  </si>
  <si>
    <t>0fa3b797de124079b831210d0e151579</t>
  </si>
  <si>
    <t>RLSDGXCQ2SJMQPB2</t>
  </si>
  <si>
    <t>84208f81ed2941179fc33981d1097c04</t>
  </si>
  <si>
    <t>GCL66WCQ2SJMQPB2</t>
  </si>
  <si>
    <t>7912f9485b0c41b0836ab3d3c971fd31</t>
  </si>
  <si>
    <t>ZRHK5MQ2KRSQ8HG2</t>
  </si>
  <si>
    <t>9ab0608640ad447b9ede92ea05f6aa7f</t>
  </si>
  <si>
    <t>Boiko alona</t>
  </si>
  <si>
    <t>RDN9GNVGF23CHK52</t>
  </si>
  <si>
    <t>29ddbbdf49f848a980d544ba1af9a64a</t>
  </si>
  <si>
    <t>Q9PWRBP66KN73VB2</t>
  </si>
  <si>
    <t>14fd1fc3e6594e8c919b27d8a10f741d</t>
  </si>
  <si>
    <t>GRJFPT878F2MPPG2</t>
  </si>
  <si>
    <t>ce3ff6c7845e4ef59acce9b10b2041d0</t>
  </si>
  <si>
    <t>XW27GWXHHDCNXPB2</t>
  </si>
  <si>
    <t>25a6afc53d7945f58f82501466c4e48c</t>
  </si>
  <si>
    <t>QS985T64GHKHBFG2</t>
  </si>
  <si>
    <t>4db8037e1a7b47a58db87ee11bd9bdea</t>
  </si>
  <si>
    <t>RC4FMJKBZVQG4FG2</t>
  </si>
  <si>
    <t>56efd31b0ff04f0fbd9817af0b81066f</t>
  </si>
  <si>
    <t>QLMS53P66KN73VB2</t>
  </si>
  <si>
    <t>d19127188b6f427ea6a967e89a474035</t>
  </si>
  <si>
    <t>M5PHLBBXL5H89VB2</t>
  </si>
  <si>
    <t>c2b419e6fd994c92bcd06efa4cccebd0</t>
  </si>
  <si>
    <t>María Eugenia Pérez Alonso</t>
  </si>
  <si>
    <t>H6RDFGQNZCZWZP52</t>
  </si>
  <si>
    <t>Gonzalo calvo Jurado</t>
  </si>
  <si>
    <t>Z7GGSQH68F2MPPG2</t>
  </si>
  <si>
    <t>Jorge Martinez</t>
  </si>
  <si>
    <t>HNQ7284NZCZWZP52</t>
  </si>
  <si>
    <t>Francisco Javier Maillo Millan</t>
  </si>
  <si>
    <t>GCJFRNDFF23CHK52</t>
  </si>
  <si>
    <t>Noelia Maíllo Hidalgo</t>
  </si>
  <si>
    <t>BNWD2BHXFHKHBFG2</t>
  </si>
  <si>
    <t>325249d06d0c4c84a4111b5918271d65</t>
  </si>
  <si>
    <t>Olya Goncharova</t>
  </si>
  <si>
    <t>M7C3QRPT6ZMH8C52</t>
  </si>
  <si>
    <t>07819e96c491498fb697ef9a39e56800</t>
  </si>
  <si>
    <t>Quentin TRITZ</t>
  </si>
  <si>
    <t>VB7X3WX2QDTG2C52</t>
  </si>
  <si>
    <t>RODRIGO RUIZ</t>
  </si>
  <si>
    <t>QKNQCZVNFHWMTM52</t>
  </si>
  <si>
    <t>Nathalie Theron</t>
  </si>
  <si>
    <t>S6FCC32PNZSMWPG2</t>
  </si>
  <si>
    <t>Artem But</t>
  </si>
  <si>
    <t>XXSJG8DD62KJFXB2</t>
  </si>
  <si>
    <t>JOSE MARIA  VIZCAINO  CEJUDO</t>
  </si>
  <si>
    <t>ZK4BWKNB2BTP4932</t>
  </si>
  <si>
    <t>Giovanni Boccellino</t>
  </si>
  <si>
    <t>CPBDPS7XS6V3J4C2</t>
  </si>
  <si>
    <t>VMSNS3NR7F2MPPG2</t>
  </si>
  <si>
    <t>37eb802b9e77420a9bdfffb12735a872</t>
  </si>
  <si>
    <t>Klaudia Łagnowska</t>
  </si>
  <si>
    <t>FBGDJJXCZCMRGHG2</t>
  </si>
  <si>
    <t>MARCO GARCIA GONZALEZ</t>
  </si>
  <si>
    <t>G98W4JP3BQR3KH52</t>
  </si>
  <si>
    <t>MARCO GARCÍA GONZÁLEZ</t>
  </si>
  <si>
    <t>KW7Q4ML8V3TSF232</t>
  </si>
  <si>
    <t>ed5b33d991a147d08cb91977fc7f3ea0</t>
  </si>
  <si>
    <t>Cristina Martínez Martínez</t>
  </si>
  <si>
    <t>GVN6GWZ662KJFXB2</t>
  </si>
  <si>
    <t>Valerio Di Rubbo</t>
  </si>
  <si>
    <t>J85QB9CM9RN4Q4C2</t>
  </si>
  <si>
    <t>FCO. JOSE FERNANDEZ GZLEZ</t>
  </si>
  <si>
    <t>B22SSQW5ZCZWZP52</t>
  </si>
  <si>
    <t>MARIA JUNCO PETREMENT</t>
  </si>
  <si>
    <t>VRWHWK6RS6V3J4C2</t>
  </si>
  <si>
    <t>MARIA DEL CARMEN RECIO BORDA</t>
  </si>
  <si>
    <t>RSNDVFNTBNMTM232</t>
  </si>
  <si>
    <t>JAVIER LENDINEZ GIL</t>
  </si>
  <si>
    <t>H7C8BPK262KJFXB2</t>
  </si>
  <si>
    <t>Martin Wittrant</t>
  </si>
  <si>
    <t>C9CLH2CNPDTG2C52</t>
  </si>
  <si>
    <t>Elena García Castaño</t>
  </si>
  <si>
    <t>VD799FSF6ZMH8C52</t>
  </si>
  <si>
    <t>Q9PVPNJ4T5Z2CH52</t>
  </si>
  <si>
    <t>a50f4bfdd42d4c169acb7b115ad70fa8</t>
  </si>
  <si>
    <t>HELENE BROUET ALONSO</t>
  </si>
  <si>
    <t>W3TL3G89NZSMWPG2</t>
  </si>
  <si>
    <t>Álvaro Tarazaga Carretero</t>
  </si>
  <si>
    <t>QN7DSHDW8BSRC2C2</t>
  </si>
  <si>
    <t>Irene Garcerán</t>
  </si>
  <si>
    <t>JK8VLF6RD23CHK52</t>
  </si>
  <si>
    <t>Pau Torres Hurtado</t>
  </si>
  <si>
    <t>ZGQJNHRJTLTCPK52</t>
  </si>
  <si>
    <t>L. Vicente Mellado</t>
  </si>
  <si>
    <t>HC8J62B7JR6WRP52</t>
  </si>
  <si>
    <t>Patricia Carbonell Arcos</t>
  </si>
  <si>
    <t>PSBDF67T4L4Z2C32</t>
  </si>
  <si>
    <t>Jose Carlos Antequera Gadea</t>
  </si>
  <si>
    <t>H3SBZTHCZSXDQ632</t>
  </si>
  <si>
    <t>SLSKJDXDXV4MMM52</t>
  </si>
  <si>
    <t>50b63869bb5b48f78f7b2e60187dd845</t>
  </si>
  <si>
    <t>JOSE PEDRO SANCHEZ DIAZ</t>
  </si>
  <si>
    <t>N8C8Z2BGTLTCPK52</t>
  </si>
  <si>
    <t>5c0ef538200245f494c29b8febe9e98d</t>
  </si>
  <si>
    <t>BDK8NG6JPDTG2C52</t>
  </si>
  <si>
    <t>Gregory Spicer</t>
  </si>
  <si>
    <t>MDQX32CP4L4Z2C32</t>
  </si>
  <si>
    <t>548515cbf7a44589aaa43f5ff5fb24e6</t>
  </si>
  <si>
    <t>Value II</t>
  </si>
  <si>
    <t>New Resident Ledger</t>
  </si>
  <si>
    <t>Adjustment</t>
  </si>
  <si>
    <t>Total</t>
  </si>
  <si>
    <t>1</t>
  </si>
  <si>
    <t>01.06.2022</t>
  </si>
  <si>
    <t>Sofinskyi, Andrii</t>
  </si>
  <si>
    <t>01.08.2022</t>
  </si>
  <si>
    <t>Iarovoi, Andrei</t>
  </si>
  <si>
    <t>19.06.2022</t>
  </si>
  <si>
    <t>Kaminska, Aleksandra</t>
  </si>
  <si>
    <t>01.09.2022</t>
  </si>
  <si>
    <t>García Talavera, Lourdes</t>
  </si>
  <si>
    <t>Semeniak, Olena</t>
  </si>
  <si>
    <t>16.05.2022</t>
  </si>
  <si>
    <t>Makushynski, Igor</t>
  </si>
  <si>
    <t>20.05.2022</t>
  </si>
  <si>
    <t>CANALO PUERTO, JUAN ANTONIO</t>
  </si>
  <si>
    <t>Villa Rodríguez, Alonso</t>
  </si>
  <si>
    <t>18.05.2022</t>
  </si>
  <si>
    <t>Vershinin, Dmytro</t>
  </si>
  <si>
    <t>Aymat, Ignacio</t>
  </si>
  <si>
    <t>01.05.2022</t>
  </si>
  <si>
    <t>Oberhammer, Emily</t>
  </si>
  <si>
    <t>23.04.2022</t>
  </si>
  <si>
    <t>Daniel, Stefano</t>
  </si>
  <si>
    <t>14.09.2022</t>
  </si>
  <si>
    <t>Narbón Tejedo, Ricardo</t>
  </si>
  <si>
    <t>01.04.2022</t>
  </si>
  <si>
    <t>Simelane, Nonduduzo</t>
  </si>
  <si>
    <t>24.03.2022</t>
  </si>
  <si>
    <t>Yoon, Jimyoung</t>
  </si>
  <si>
    <t>21.03.2022</t>
  </si>
  <si>
    <t>Pociecha, Filip</t>
  </si>
  <si>
    <t>15.03.2022</t>
  </si>
  <si>
    <t>Mykhalov, Iaroslav</t>
  </si>
  <si>
    <t>10.03.2022</t>
  </si>
  <si>
    <t>Romenska, Veronika</t>
  </si>
  <si>
    <t>please move to PM</t>
  </si>
  <si>
    <t>05.03.2022</t>
  </si>
  <si>
    <t>Ecua , Javier Mba</t>
  </si>
  <si>
    <t>03.03.2022</t>
  </si>
  <si>
    <t>Gatteschi, Leonardo</t>
  </si>
  <si>
    <t>Sánchez Montes, Javier</t>
  </si>
  <si>
    <t>01.03.2022</t>
  </si>
  <si>
    <t>Lorente, Dani</t>
  </si>
  <si>
    <t>Chrobok, Mateusz</t>
  </si>
  <si>
    <t>21.02.2022</t>
  </si>
  <si>
    <t>Benczik, Kristóf</t>
  </si>
  <si>
    <t>26.02.2022</t>
  </si>
  <si>
    <t>Cassinari Blanco, María Guadalupe</t>
  </si>
  <si>
    <t>15.02.2022</t>
  </si>
  <si>
    <t>Gürler, Recep</t>
  </si>
  <si>
    <t>Magon, Karolina</t>
  </si>
  <si>
    <t>Kikla, Lukasz</t>
  </si>
  <si>
    <t>Levytska, Yelyzaveta</t>
  </si>
  <si>
    <t>01.02.2022</t>
  </si>
  <si>
    <t>Hudziak, Julia</t>
  </si>
  <si>
    <t>Lacroix, Arnaud</t>
  </si>
  <si>
    <t>Smari, Mourad</t>
  </si>
  <si>
    <t>24.01.2022</t>
  </si>
  <si>
    <t>Šiliauskas, Laurynas</t>
  </si>
  <si>
    <t>01.01.2022</t>
  </si>
  <si>
    <t>Long, yuhuan</t>
  </si>
  <si>
    <t>14.01.2022</t>
  </si>
  <si>
    <t>Nowakowska, Magdalena</t>
  </si>
  <si>
    <t>Pejkovski, Angel</t>
  </si>
  <si>
    <t>29.11.2021</t>
  </si>
  <si>
    <t>Sobota, Szymon</t>
  </si>
  <si>
    <t>01.11.2021</t>
  </si>
  <si>
    <t>Krasylnykova, Daryna</t>
  </si>
  <si>
    <t>Smolka, Wojciech</t>
  </si>
  <si>
    <t>21.10.2021</t>
  </si>
  <si>
    <t>Kraszewski, Dawid</t>
  </si>
  <si>
    <t>14.10.2021</t>
  </si>
  <si>
    <t>Savich, Ilya</t>
  </si>
  <si>
    <t>18.10.2021</t>
  </si>
  <si>
    <t>Janik, Aleksandra</t>
  </si>
  <si>
    <t>Pleae disregard</t>
  </si>
  <si>
    <t>01.10.2021</t>
  </si>
  <si>
    <t xml:space="preserve">Swaray, Ayoub Jakes </t>
  </si>
  <si>
    <t>11.10.2021</t>
  </si>
  <si>
    <t>Cieslar, Hanna</t>
  </si>
  <si>
    <t>Stryha, Iryna</t>
  </si>
  <si>
    <t>El Ghawi, Nadim</t>
  </si>
  <si>
    <t>08.10.2021</t>
  </si>
  <si>
    <t>Pala, Mateusz</t>
  </si>
  <si>
    <t>23.10.2021</t>
  </si>
  <si>
    <t>GOCEKLI, Ekin</t>
  </si>
  <si>
    <t xml:space="preserve">Lelonek, Patrycja </t>
  </si>
  <si>
    <t>Warchhold, Nicole</t>
  </si>
  <si>
    <t>Adebesin, Kayode</t>
  </si>
  <si>
    <t>Kartynnik, Maya</t>
  </si>
  <si>
    <t>Faure, Titouan</t>
  </si>
  <si>
    <t>C280</t>
  </si>
  <si>
    <t>Filipiuk, Mateusz</t>
  </si>
  <si>
    <t>Urbanski, Kacper</t>
  </si>
  <si>
    <t>Plewa, Julia</t>
  </si>
  <si>
    <t>Bialiauski, Makar</t>
  </si>
  <si>
    <t>28.10.2021</t>
  </si>
  <si>
    <t>Kawalec, Jakub</t>
  </si>
  <si>
    <t>Novik, Radzivon</t>
  </si>
  <si>
    <t>Luszczyk, Lukasz</t>
  </si>
  <si>
    <t>Mróz, Lukasz</t>
  </si>
  <si>
    <t>Imiela, Patrycja</t>
  </si>
  <si>
    <t>27.09.2021</t>
  </si>
  <si>
    <t xml:space="preserve">Opic, Natalia </t>
  </si>
  <si>
    <t>Pivavarchyk, Viktoryia</t>
  </si>
  <si>
    <t xml:space="preserve">Poprawska, Julia </t>
  </si>
  <si>
    <t>Renzi, Giorgia Giulia</t>
  </si>
  <si>
    <t>Busquet, Nicolas</t>
  </si>
  <si>
    <t>Paladino, Caterina</t>
  </si>
  <si>
    <t>Løwe, Amalie</t>
  </si>
  <si>
    <t>Szeliga, Zofia</t>
  </si>
  <si>
    <t>Gawlas, Natalia</t>
  </si>
  <si>
    <t>Golebiowski, Artur</t>
  </si>
  <si>
    <t xml:space="preserve">nawzad, lana </t>
  </si>
  <si>
    <t>Mrzewa, Julia</t>
  </si>
  <si>
    <t>Krawczyk, Aleksandra</t>
  </si>
  <si>
    <t>Haievskyi, Danylo</t>
  </si>
  <si>
    <t>Wcislo, Jacek</t>
  </si>
  <si>
    <t>Kulczycka, Maja</t>
  </si>
  <si>
    <t>Morozova, Viktoriia</t>
  </si>
  <si>
    <t>Rydzynska, Nina</t>
  </si>
  <si>
    <t>Bilich, Veronika</t>
  </si>
  <si>
    <t>Huang, Ruorui</t>
  </si>
  <si>
    <t>30.09.2021</t>
  </si>
  <si>
    <t>Bouyemout, Nesrine</t>
  </si>
  <si>
    <t>09.09.2022</t>
  </si>
  <si>
    <t>Abramova, Natalia</t>
  </si>
  <si>
    <t>05.09.2022</t>
  </si>
  <si>
    <t xml:space="preserve">Kalihaieva, Nadiia </t>
  </si>
  <si>
    <t>15.08.2022</t>
  </si>
  <si>
    <t>Barlafante , Maurizio</t>
  </si>
  <si>
    <t>Vakulchyk , Anastasiia</t>
  </si>
  <si>
    <t xml:space="preserve">Fil, Yulia </t>
  </si>
  <si>
    <t xml:space="preserve">Iordanova , Tetiana </t>
  </si>
  <si>
    <t xml:space="preserve">Moha , Yevhen </t>
  </si>
  <si>
    <t>Yankovskyi , Vadym</t>
  </si>
  <si>
    <t>04.07.2022</t>
  </si>
  <si>
    <t>Wei, Zhousiyuan</t>
  </si>
  <si>
    <t>comment</t>
  </si>
  <si>
    <t>Balance</t>
  </si>
  <si>
    <t>Credit</t>
  </si>
  <si>
    <t>Other Charges</t>
  </si>
  <si>
    <t>Room Charges</t>
  </si>
  <si>
    <t>Persons</t>
  </si>
  <si>
    <t>Departure</t>
  </si>
  <si>
    <t>Arrival</t>
  </si>
  <si>
    <t>Name</t>
  </si>
  <si>
    <t>Room</t>
  </si>
  <si>
    <t>Student ID</t>
  </si>
  <si>
    <t>New Deposit Ledger</t>
  </si>
  <si>
    <t>17.05.2022 16:50:56</t>
  </si>
  <si>
    <t>23.09.2022</t>
  </si>
  <si>
    <t>Vargas Jorba, Marta</t>
  </si>
  <si>
    <t>06.04.2022 09:39:48</t>
  </si>
  <si>
    <t>20.09.2022</t>
  </si>
  <si>
    <t>Plana, Jaume</t>
  </si>
  <si>
    <t>04.06.2022 12:24:12</t>
  </si>
  <si>
    <t>28.09.2022</t>
  </si>
  <si>
    <t>Godoy, Ángela</t>
  </si>
  <si>
    <t>24.05.2022 17:18:58</t>
  </si>
  <si>
    <t>22.09.2022</t>
  </si>
  <si>
    <t>Ferencak, Patrik</t>
  </si>
  <si>
    <t>26.05.2022 09:00:29</t>
  </si>
  <si>
    <t>Bono, Sonia</t>
  </si>
  <si>
    <t>13.06.2022 15:54:03</t>
  </si>
  <si>
    <t>01.10.2022</t>
  </si>
  <si>
    <t>DE FALCO, Susi</t>
  </si>
  <si>
    <t>21.06.2022 09:23:17</t>
  </si>
  <si>
    <t>15.09.2022</t>
  </si>
  <si>
    <t xml:space="preserve">DE LAS HERAS, BLANCA </t>
  </si>
  <si>
    <t>24.04.2022 16:30:14</t>
  </si>
  <si>
    <t>Raffa, Giovanni</t>
  </si>
  <si>
    <t>08.06.2022 11:09:48</t>
  </si>
  <si>
    <t>Navas Moreno, Cristina María</t>
  </si>
  <si>
    <t>24.03.2022 10:38:44</t>
  </si>
  <si>
    <t>13.05.2022 16:43:22</t>
  </si>
  <si>
    <t>Yébenes, Álvaro</t>
  </si>
  <si>
    <t>06.09.2022 11:49:56</t>
  </si>
  <si>
    <t>05.07.2022 09:55:57</t>
  </si>
  <si>
    <t>03.11.2021 12:02:02</t>
  </si>
  <si>
    <t>27.06.2022 15:48:09</t>
  </si>
  <si>
    <t>10.05.2022 22:36:39</t>
  </si>
  <si>
    <t>12.05.2022 10:25:57</t>
  </si>
  <si>
    <t>07.06.2022 13:23:46</t>
  </si>
  <si>
    <t xml:space="preserve">Vargovicová, Zuzana </t>
  </si>
  <si>
    <t>02.08.2022 13:57:35</t>
  </si>
  <si>
    <t>03.11.2021 20:25:50</t>
  </si>
  <si>
    <t>05.07.2022 21:55:08</t>
  </si>
  <si>
    <t>07.10.2021 10:56:25</t>
  </si>
  <si>
    <t>14.05.2022 13:02:33</t>
  </si>
  <si>
    <t>Sosa Romero, Darío</t>
  </si>
  <si>
    <t>07.06.2022 14:08:39</t>
  </si>
  <si>
    <t>06.07.2022 12:26:09</t>
  </si>
  <si>
    <t>06.09.2022 13:55:00</t>
  </si>
  <si>
    <t>Sobieraj, Tomasz</t>
  </si>
  <si>
    <t>27.10.2021 15:31:38</t>
  </si>
  <si>
    <t>01.05.2022 15:05:33</t>
  </si>
  <si>
    <t>24.03.2022 14:21:54</t>
  </si>
  <si>
    <t>12.09.2022 14:05:50</t>
  </si>
  <si>
    <t>27.05.2022 09:44:00</t>
  </si>
  <si>
    <t>14.10.2021 16:19:07</t>
  </si>
  <si>
    <t>20.04.2022 13:00:55</t>
  </si>
  <si>
    <t xml:space="preserve">Sanjuán Gálvez , Marta </t>
  </si>
  <si>
    <t>01.06.2022 09:09:23</t>
  </si>
  <si>
    <t>23.08.2021 13:44:39</t>
  </si>
  <si>
    <t>02.06.2022 10:25:16</t>
  </si>
  <si>
    <t>Romero, Carla</t>
  </si>
  <si>
    <t>06.09.2022 12:50:51</t>
  </si>
  <si>
    <t>15.09.2021 17:04:12</t>
  </si>
  <si>
    <t>13.09.2021 09:05:10</t>
  </si>
  <si>
    <t>18.03.2022 09:26:15</t>
  </si>
  <si>
    <t>29.09.2021 13:30:01</t>
  </si>
  <si>
    <t>21.09.2021 13:40:45</t>
  </si>
  <si>
    <t>17.05.2022 19:53:04</t>
  </si>
  <si>
    <t>Pena Bello, Santiago</t>
  </si>
  <si>
    <t>04.08.2022 15:15:41</t>
  </si>
  <si>
    <t>07.10.2021 09:22:37</t>
  </si>
  <si>
    <t>27.09.2021 15:04:26</t>
  </si>
  <si>
    <t>05.05.2022 09:31:46</t>
  </si>
  <si>
    <t>31.12.2021 08:57:20</t>
  </si>
  <si>
    <t>21.09.2021 17:07:55</t>
  </si>
  <si>
    <t>26.05.2022 09:36:53</t>
  </si>
  <si>
    <t>Navarro Molina, Paula</t>
  </si>
  <si>
    <t>14.04.2022 12:31:33</t>
  </si>
  <si>
    <t>14.03.2022 17:23:09</t>
  </si>
  <si>
    <t>20.04.2022 13:00:41</t>
  </si>
  <si>
    <t>Muñoz Mateo, María</t>
  </si>
  <si>
    <t>02.09.2021 12:05:34</t>
  </si>
  <si>
    <t>21.09.2021 13:44:24</t>
  </si>
  <si>
    <t>06.09.2022 13:40:37</t>
  </si>
  <si>
    <t>MOURET, Benoit</t>
  </si>
  <si>
    <t>10.08.2021 15:40:32</t>
  </si>
  <si>
    <t>28.07.2022 09:51:24</t>
  </si>
  <si>
    <t>21.04.2022 20:51:13</t>
  </si>
  <si>
    <t>Miralles, Sergio</t>
  </si>
  <si>
    <t>18.05.2022 21:53:10</t>
  </si>
  <si>
    <t>Martínez, Silvia</t>
  </si>
  <si>
    <t>17.05.2022 14:40:52</t>
  </si>
  <si>
    <t>Martín Izquierdo, Ana María</t>
  </si>
  <si>
    <t>16.05.2022 13:50:50</t>
  </si>
  <si>
    <t>20.07.2022 10:31:43</t>
  </si>
  <si>
    <t>28.09.2021 09:49:21</t>
  </si>
  <si>
    <t>28.02.2022 18:40:37</t>
  </si>
  <si>
    <t>04.06.2022 13:00:22</t>
  </si>
  <si>
    <t>López, Paula Jiménez</t>
  </si>
  <si>
    <t>30.12.2021 12:09:48</t>
  </si>
  <si>
    <t>30.06.2022 14:40:59</t>
  </si>
  <si>
    <t>01.10.2021 17:05:51</t>
  </si>
  <si>
    <t>14.09.2022 14:06:44</t>
  </si>
  <si>
    <t>30.08.2021 09:37:30</t>
  </si>
  <si>
    <t>22.10.2021 11:10:11</t>
  </si>
  <si>
    <t>11.07.2022 11:00:37</t>
  </si>
  <si>
    <t>05.07.2022 09:44:24</t>
  </si>
  <si>
    <t>27.10.2021 14:35:31</t>
  </si>
  <si>
    <t>30.09.2021 13:06:50</t>
  </si>
  <si>
    <t>02.06.2022 12:34:06</t>
  </si>
  <si>
    <t>15.10.2021 10:57:21</t>
  </si>
  <si>
    <t>14.06.2022 21:28:50</t>
  </si>
  <si>
    <t>Izquierdo Garcia, Javier</t>
  </si>
  <si>
    <t>01.08.2022 10:24:24</t>
  </si>
  <si>
    <t>28.09.2021 09:43:32</t>
  </si>
  <si>
    <t>15.06.2022 12:54:44</t>
  </si>
  <si>
    <t>06.09.2022 09:49:27</t>
  </si>
  <si>
    <t>20.08.2021 13:06:17</t>
  </si>
  <si>
    <t>30.08.2021 17:53:37</t>
  </si>
  <si>
    <t>06.09.2022 10:38:52</t>
  </si>
  <si>
    <t>14.06.2022 09:15:01</t>
  </si>
  <si>
    <t>González, Paula</t>
  </si>
  <si>
    <t>03.06.2022 09:45:51</t>
  </si>
  <si>
    <t>González González, Lucía</t>
  </si>
  <si>
    <t>30.08.2021 09:30:49</t>
  </si>
  <si>
    <t>14.09.2022 14:36:12</t>
  </si>
  <si>
    <t>03.03.2022 14:14:57</t>
  </si>
  <si>
    <t>25.05.2022 17:25:00</t>
  </si>
  <si>
    <t>01.07.2022 11:31:12</t>
  </si>
  <si>
    <t>29.07.2022 21:40:49</t>
  </si>
  <si>
    <t>06.05.2022 09:44:29</t>
  </si>
  <si>
    <t>Fernández Barba, Paula</t>
  </si>
  <si>
    <t>19.05.2022 17:10:24</t>
  </si>
  <si>
    <t>Felices, Ángela</t>
  </si>
  <si>
    <t>05.10.2021 16:48:44</t>
  </si>
  <si>
    <t>01.09.2022 18:00:46</t>
  </si>
  <si>
    <t>08.10.2021 09:19:40</t>
  </si>
  <si>
    <t>24.02.2022 17:11:35</t>
  </si>
  <si>
    <t>24.02.2022 17:17:32</t>
  </si>
  <si>
    <t>06.09.2022 12:40:36</t>
  </si>
  <si>
    <t>16.07.2022 22:16:11</t>
  </si>
  <si>
    <t>12.09.2022 14:03:09</t>
  </si>
  <si>
    <t>04.05.2022 17:44:58</t>
  </si>
  <si>
    <t>Bejines Cruz, Jose Carlos</t>
  </si>
  <si>
    <t>10.05.2022 09:50:51</t>
  </si>
  <si>
    <t>01.10.2021 12:32:24</t>
  </si>
  <si>
    <t>Please check in and move to Resident Ledger</t>
  </si>
  <si>
    <t>26.08.2022 09:45:36</t>
  </si>
  <si>
    <t>Ansquer, Marie</t>
  </si>
  <si>
    <t>06.06.2022 10:15:56</t>
  </si>
  <si>
    <t>Pastor Ferrández, Alejandra</t>
  </si>
  <si>
    <t>21.06.2022 09:16:37</t>
  </si>
  <si>
    <t>Muñoz De la Fuente, Andrea</t>
  </si>
  <si>
    <t>09.06.2022 10:03:29</t>
  </si>
  <si>
    <t>Spínola, Paloma</t>
  </si>
  <si>
    <t>31.05.2022 11:46:31</t>
  </si>
  <si>
    <t>Ortiz Lanero, Adriana</t>
  </si>
  <si>
    <t>20.05.2022 13:23:54</t>
  </si>
  <si>
    <t>Luque Gómez, María</t>
  </si>
  <si>
    <t>Total Deposit Balance</t>
  </si>
  <si>
    <t>advanced rent</t>
  </si>
  <si>
    <t>Charges</t>
  </si>
  <si>
    <t>Payments</t>
  </si>
  <si>
    <t>Deposits</t>
  </si>
  <si>
    <t>Last Paid On</t>
  </si>
  <si>
    <t>Grand Total</t>
  </si>
  <si>
    <t>09916</t>
  </si>
  <si>
    <t>Sum of Amount</t>
  </si>
  <si>
    <t>Row Labels</t>
  </si>
  <si>
    <t>comments</t>
  </si>
  <si>
    <t>please update to KX end date</t>
  </si>
  <si>
    <t>Issues</t>
  </si>
  <si>
    <t>RPM Lease End Date</t>
  </si>
  <si>
    <t>KX Lease End Date</t>
  </si>
  <si>
    <t>KX Student ID</t>
  </si>
  <si>
    <t>Poland</t>
  </si>
  <si>
    <t>32-800</t>
  </si>
  <si>
    <t>Brzesko</t>
  </si>
  <si>
    <t>5</t>
  </si>
  <si>
    <t>Berka Joselewicza</t>
  </si>
  <si>
    <t>No SMS</t>
  </si>
  <si>
    <t>Flat B405</t>
  </si>
  <si>
    <t>Floor 4</t>
  </si>
  <si>
    <t>Block B</t>
  </si>
  <si>
    <t>BaseCamp Katowice</t>
  </si>
  <si>
    <t>600611274</t>
  </si>
  <si>
    <t>juliaplewa02@gmail.com</t>
  </si>
  <si>
    <t>Julia Plewa</t>
  </si>
  <si>
    <t>BaseCamp Student</t>
  </si>
  <si>
    <t>Bachelors</t>
  </si>
  <si>
    <t>Active</t>
  </si>
  <si>
    <t>09/08/2022</t>
  </si>
  <si>
    <t>16/02/2002</t>
  </si>
  <si>
    <t>20</t>
  </si>
  <si>
    <t>Non-Smoker</t>
  </si>
  <si>
    <t>Able-Bodied</t>
  </si>
  <si>
    <t>Female</t>
  </si>
  <si>
    <t>False</t>
  </si>
  <si>
    <t>Student</t>
  </si>
  <si>
    <t>68-200</t>
  </si>
  <si>
    <t>Zary</t>
  </si>
  <si>
    <t>4</t>
  </si>
  <si>
    <t>Bema</t>
  </si>
  <si>
    <t>Flat C253</t>
  </si>
  <si>
    <t>Floor 2</t>
  </si>
  <si>
    <t>Block C</t>
  </si>
  <si>
    <t>787697995</t>
  </si>
  <si>
    <t>i.bet.my.life.on.you.1987@gmail.com</t>
  </si>
  <si>
    <t>Maja Kulczycka</t>
  </si>
  <si>
    <t>27/06/2022</t>
  </si>
  <si>
    <t>11/03/2002</t>
  </si>
  <si>
    <t>15/09/2022</t>
  </si>
  <si>
    <t>Spain</t>
  </si>
  <si>
    <t>37007</t>
  </si>
  <si>
    <t>Salamanca</t>
  </si>
  <si>
    <t>16, 2º</t>
  </si>
  <si>
    <t>Calle Cuarta</t>
  </si>
  <si>
    <t>Flat C263</t>
  </si>
  <si>
    <t>688929101</t>
  </si>
  <si>
    <t>yebe29102001@gmail.com</t>
  </si>
  <si>
    <t>Álvaro Yébenes</t>
  </si>
  <si>
    <t>20/07/2022</t>
  </si>
  <si>
    <t>29/10/2001</t>
  </si>
  <si>
    <t>Male</t>
  </si>
  <si>
    <t>Polska</t>
  </si>
  <si>
    <t>28-340</t>
  </si>
  <si>
    <t>Sedziszów</t>
  </si>
  <si>
    <t>15/23</t>
  </si>
  <si>
    <t>Os Sady</t>
  </si>
  <si>
    <t>Flat C584</t>
  </si>
  <si>
    <t>Floor 5</t>
  </si>
  <si>
    <t>660446784</t>
  </si>
  <si>
    <t>nicole.warchhold@icloud.com</t>
  </si>
  <si>
    <t>Nicole Warchhold</t>
  </si>
  <si>
    <t>Certificate / Other</t>
  </si>
  <si>
    <t>01/09/2022</t>
  </si>
  <si>
    <t>01/11/2002</t>
  </si>
  <si>
    <t>19</t>
  </si>
  <si>
    <t>47008</t>
  </si>
  <si>
    <t>Valladolid</t>
  </si>
  <si>
    <t>3</t>
  </si>
  <si>
    <t>Calle Tokio</t>
  </si>
  <si>
    <t>Flat A4108</t>
  </si>
  <si>
    <t>Block A</t>
  </si>
  <si>
    <t>603706641</t>
  </si>
  <si>
    <t>villa.rodriguez.alonso02@gmail.com</t>
  </si>
  <si>
    <t>Alonso Villa Rodríguez</t>
  </si>
  <si>
    <t>10/05/2022</t>
  </si>
  <si>
    <t>09/05/2022</t>
  </si>
  <si>
    <t>11/02/2002</t>
  </si>
  <si>
    <t>20/05/2022</t>
  </si>
  <si>
    <t>Slovensko</t>
  </si>
  <si>
    <t>04011</t>
  </si>
  <si>
    <t>Košice - Západ</t>
  </si>
  <si>
    <t>6</t>
  </si>
  <si>
    <t xml:space="preserve">Capajevova </t>
  </si>
  <si>
    <t>Flat A5108</t>
  </si>
  <si>
    <t>0907404667</t>
  </si>
  <si>
    <t>zuzka2110@gmail.com</t>
  </si>
  <si>
    <t>Zuzana Vargovicová</t>
  </si>
  <si>
    <t>07/06/2022</t>
  </si>
  <si>
    <t>Slovakia</t>
  </si>
  <si>
    <t>21/10/2000</t>
  </si>
  <si>
    <t>21</t>
  </si>
  <si>
    <t>España</t>
  </si>
  <si>
    <t>41013</t>
  </si>
  <si>
    <t>Sevilla</t>
  </si>
  <si>
    <t>3-D</t>
  </si>
  <si>
    <t>Plaza Vicente Aleixandre,2</t>
  </si>
  <si>
    <t>Flat B301</t>
  </si>
  <si>
    <t>Floor 3</t>
  </si>
  <si>
    <t>+34685252302</t>
  </si>
  <si>
    <t>mvjor1@gmail.com</t>
  </si>
  <si>
    <t>Marta Vargas Jorba</t>
  </si>
  <si>
    <t>20/06/2022</t>
  </si>
  <si>
    <t>26/11/2001</t>
  </si>
  <si>
    <t>81-577</t>
  </si>
  <si>
    <t>Gdynia</t>
  </si>
  <si>
    <t>29A/9</t>
  </si>
  <si>
    <t>Rdestowa</t>
  </si>
  <si>
    <t>Flat C469</t>
  </si>
  <si>
    <t>601314002</t>
  </si>
  <si>
    <t>kacper.urbanski97@gmail.com</t>
  </si>
  <si>
    <t>Kacper Urbanski</t>
  </si>
  <si>
    <t>Masters</t>
  </si>
  <si>
    <t>31/08/2022</t>
  </si>
  <si>
    <t>22/01/1997</t>
  </si>
  <si>
    <t>25</t>
  </si>
  <si>
    <t>87-100</t>
  </si>
  <si>
    <t>Torun</t>
  </si>
  <si>
    <t>18A</t>
  </si>
  <si>
    <t>Przylaszczkowa</t>
  </si>
  <si>
    <t>Flat A397</t>
  </si>
  <si>
    <t>505833448</t>
  </si>
  <si>
    <t>zszeliga24@wp.pl</t>
  </si>
  <si>
    <t>Zofia Szeliga</t>
  </si>
  <si>
    <t>15/06/2022</t>
  </si>
  <si>
    <t>24/09/2002</t>
  </si>
  <si>
    <t>29018</t>
  </si>
  <si>
    <t>Málaga</t>
  </si>
  <si>
    <t xml:space="preserve">C/Sauces </t>
  </si>
  <si>
    <t>Flat A5105</t>
  </si>
  <si>
    <t>681299305</t>
  </si>
  <si>
    <t>psreal00@gmail.com</t>
  </si>
  <si>
    <t>Paloma Spínola</t>
  </si>
  <si>
    <t>09/06/2022</t>
  </si>
  <si>
    <t>05/06/2022</t>
  </si>
  <si>
    <t>04/09/2000</t>
  </si>
  <si>
    <t>22</t>
  </si>
  <si>
    <t>Córdoba</t>
  </si>
  <si>
    <t>14010</t>
  </si>
  <si>
    <t>nº 4,4,4</t>
  </si>
  <si>
    <t>C/ Periodista Miguel Ortiz</t>
  </si>
  <si>
    <t>Flat C577</t>
  </si>
  <si>
    <t>685302678</t>
  </si>
  <si>
    <t>dasosaromero@gmail.com</t>
  </si>
  <si>
    <t>Darío Sosa Romero</t>
  </si>
  <si>
    <t>14/05/2022</t>
  </si>
  <si>
    <t>16/12/2002</t>
  </si>
  <si>
    <t>42-360</t>
  </si>
  <si>
    <t>Poraj</t>
  </si>
  <si>
    <t>23/1</t>
  </si>
  <si>
    <t>Armii krajowej</t>
  </si>
  <si>
    <t>Flat B109</t>
  </si>
  <si>
    <t>Floor 1</t>
  </si>
  <si>
    <t>604783556</t>
  </si>
  <si>
    <t>sobota.szymon@vp.pl</t>
  </si>
  <si>
    <t>Szymon Sobota</t>
  </si>
  <si>
    <t>30/07/2002</t>
  </si>
  <si>
    <t>18300</t>
  </si>
  <si>
    <t>Loja</t>
  </si>
  <si>
    <t>2A</t>
  </si>
  <si>
    <t xml:space="preserve">Calle fray Pedro Ramiro </t>
  </si>
  <si>
    <t>Flat A4103</t>
  </si>
  <si>
    <t>665754537</t>
  </si>
  <si>
    <t>martasanjuangalvez@gmail.com</t>
  </si>
  <si>
    <t>Marta Sanjuán Gálvez</t>
  </si>
  <si>
    <t>20/04/2022</t>
  </si>
  <si>
    <t>24/10/2001</t>
  </si>
  <si>
    <t>42-674</t>
  </si>
  <si>
    <t>Zbroslawice</t>
  </si>
  <si>
    <t>7a</t>
  </si>
  <si>
    <t xml:space="preserve">Sloneczna </t>
  </si>
  <si>
    <t>Flat A3103</t>
  </si>
  <si>
    <t>+48725109782</t>
  </si>
  <si>
    <t>nina.rydz1@gmail.com</t>
  </si>
  <si>
    <t>Nina Rydzynska</t>
  </si>
  <si>
    <t>19/08/2022</t>
  </si>
  <si>
    <t>09/08/2002</t>
  </si>
  <si>
    <t>42001</t>
  </si>
  <si>
    <t>Soria</t>
  </si>
  <si>
    <t>Number 1, 2ºA</t>
  </si>
  <si>
    <t xml:space="preserve">Calle Retógenes </t>
  </si>
  <si>
    <t>Flat C482</t>
  </si>
  <si>
    <t>635038717</t>
  </si>
  <si>
    <t>id00802739@usal.es</t>
  </si>
  <si>
    <t>Carla Romero</t>
  </si>
  <si>
    <t>02/06/2022</t>
  </si>
  <si>
    <t>18/05/2022</t>
  </si>
  <si>
    <t>07/05/2002</t>
  </si>
  <si>
    <t>Italy</t>
  </si>
  <si>
    <t>35129</t>
  </si>
  <si>
    <t>Padova</t>
  </si>
  <si>
    <t>68</t>
  </si>
  <si>
    <t>Via Mortise</t>
  </si>
  <si>
    <t>Flat B214</t>
  </si>
  <si>
    <t>+447428189817</t>
  </si>
  <si>
    <t>renzigiorgiagiulia@gmail.com</t>
  </si>
  <si>
    <t>Giorgia Giulia Renzi</t>
  </si>
  <si>
    <t>16/02/1999</t>
  </si>
  <si>
    <t>23</t>
  </si>
  <si>
    <t>33-163</t>
  </si>
  <si>
    <t>Rzepiennik strzyzewski</t>
  </si>
  <si>
    <t>426</t>
  </si>
  <si>
    <t>Rzepiennik Strzyzewski 426</t>
  </si>
  <si>
    <t>Flat A384</t>
  </si>
  <si>
    <t>734483507</t>
  </si>
  <si>
    <t>filip.pociecha@op.pl</t>
  </si>
  <si>
    <t>Filip Pociecha</t>
  </si>
  <si>
    <t>14/06/2022</t>
  </si>
  <si>
    <t>29/12/1998</t>
  </si>
  <si>
    <t>Vilanova i la Geltru</t>
  </si>
  <si>
    <t>08800</t>
  </si>
  <si>
    <t>Street Calafell, 11, 08800 Vilanova i la Geltrú</t>
  </si>
  <si>
    <t>Flat A391</t>
  </si>
  <si>
    <t>696796167</t>
  </si>
  <si>
    <t>jplananovella@gmail.com</t>
  </si>
  <si>
    <t>Jaume Plana</t>
  </si>
  <si>
    <t>13/07/2022</t>
  </si>
  <si>
    <t>14/06/1997</t>
  </si>
  <si>
    <t>15100</t>
  </si>
  <si>
    <t>Carballo</t>
  </si>
  <si>
    <t>Nº 3</t>
  </si>
  <si>
    <t>Avda. Milagrosa</t>
  </si>
  <si>
    <t>Flat A3100</t>
  </si>
  <si>
    <t>664014557</t>
  </si>
  <si>
    <t>santiagodavid.pena@rai.usc.es</t>
  </si>
  <si>
    <t>Santiago Pena Bello</t>
  </si>
  <si>
    <t>17/05/2022</t>
  </si>
  <si>
    <t>26/02/1999</t>
  </si>
  <si>
    <t>Italia</t>
  </si>
  <si>
    <t>91020</t>
  </si>
  <si>
    <t xml:space="preserve">Petrosino </t>
  </si>
  <si>
    <t xml:space="preserve">Via Calabria </t>
  </si>
  <si>
    <t>Flat C162</t>
  </si>
  <si>
    <t>+39 3201486637</t>
  </si>
  <si>
    <t>paladinocaterina15@gmail.com</t>
  </si>
  <si>
    <t>Caterina Paladino</t>
  </si>
  <si>
    <t>29/10/2021</t>
  </si>
  <si>
    <t>25/02/2000</t>
  </si>
  <si>
    <t>28100</t>
  </si>
  <si>
    <t>Alcobendas</t>
  </si>
  <si>
    <t>331   4°D</t>
  </si>
  <si>
    <t xml:space="preserve">Paseo de la Chopera </t>
  </si>
  <si>
    <t>Flat B331</t>
  </si>
  <si>
    <t>644954206</t>
  </si>
  <si>
    <t>adriortizlanero@gmail.com</t>
  </si>
  <si>
    <t>Adriana Ortiz Lanero</t>
  </si>
  <si>
    <t>31/05/2022</t>
  </si>
  <si>
    <t>25/05/2022</t>
  </si>
  <si>
    <t>14/10/2002</t>
  </si>
  <si>
    <t>29006</t>
  </si>
  <si>
    <t>18 3º4</t>
  </si>
  <si>
    <t xml:space="preserve">C/Quasimodo </t>
  </si>
  <si>
    <t>Flat A599</t>
  </si>
  <si>
    <t>+34622620372</t>
  </si>
  <si>
    <t>taty.navas@gmail.com</t>
  </si>
  <si>
    <t>Cristina María Navas Moreno</t>
  </si>
  <si>
    <t>08/06/2022</t>
  </si>
  <si>
    <t>06/06/2022</t>
  </si>
  <si>
    <t>25/07/2000</t>
  </si>
  <si>
    <t>Granada</t>
  </si>
  <si>
    <t>18004</t>
  </si>
  <si>
    <t>nº 4/ 7g</t>
  </si>
  <si>
    <t>Calle José Recuerda</t>
  </si>
  <si>
    <t>Flat A499</t>
  </si>
  <si>
    <t>657319125</t>
  </si>
  <si>
    <t>paulanm17@gmail.com</t>
  </si>
  <si>
    <t>Paula Navarro Molina</t>
  </si>
  <si>
    <t>26/05/2022</t>
  </si>
  <si>
    <t>17/07/2001</t>
  </si>
  <si>
    <t>18002</t>
  </si>
  <si>
    <t>bloque B 1C</t>
  </si>
  <si>
    <t xml:space="preserve">Calle Casillas de Prats 10, </t>
  </si>
  <si>
    <t>Flat A4107</t>
  </si>
  <si>
    <t>654053257</t>
  </si>
  <si>
    <t>mariiaamateeo19@gmail.com</t>
  </si>
  <si>
    <t>María Muñoz Mateo</t>
  </si>
  <si>
    <t>13/03/2001</t>
  </si>
  <si>
    <t>France</t>
  </si>
  <si>
    <t>Pontarlier</t>
  </si>
  <si>
    <t xml:space="preserve">5 </t>
  </si>
  <si>
    <t>simone signoret</t>
  </si>
  <si>
    <t>Flat B328</t>
  </si>
  <si>
    <t>0644008278</t>
  </si>
  <si>
    <t>benoit.mouret@neuf.fr</t>
  </si>
  <si>
    <t>Benoit MOURET</t>
  </si>
  <si>
    <t>07/05/2022</t>
  </si>
  <si>
    <t>14/09/2002</t>
  </si>
  <si>
    <t>03203</t>
  </si>
  <si>
    <t>Elx</t>
  </si>
  <si>
    <t>Carrer Vicente Antón Selva</t>
  </si>
  <si>
    <t>Flat A3104</t>
  </si>
  <si>
    <t>649077037</t>
  </si>
  <si>
    <t>sergiomirallesbeneito@gmail.com</t>
  </si>
  <si>
    <t>Sergio Miralles</t>
  </si>
  <si>
    <t>21/04/2022</t>
  </si>
  <si>
    <t>07/04/2000</t>
  </si>
  <si>
    <t>28232</t>
  </si>
  <si>
    <t>Madrid</t>
  </si>
  <si>
    <t>Portal 5 2ºB</t>
  </si>
  <si>
    <t>Calle Severo Ochoa 6</t>
  </si>
  <si>
    <t>Flat A488</t>
  </si>
  <si>
    <t>722750961</t>
  </si>
  <si>
    <t>silvia.martinezroncero@usp.ceu.es</t>
  </si>
  <si>
    <t>Silvia Martínez</t>
  </si>
  <si>
    <t>22/01/2002</t>
  </si>
  <si>
    <t>18800</t>
  </si>
  <si>
    <t>Baza</t>
  </si>
  <si>
    <t>10</t>
  </si>
  <si>
    <t>Calle Emilio Zola</t>
  </si>
  <si>
    <t>Flat C483</t>
  </si>
  <si>
    <t>625995965</t>
  </si>
  <si>
    <t>annamartinizquierdo@gmail.com</t>
  </si>
  <si>
    <t>Ana María Martín Izquierdo</t>
  </si>
  <si>
    <t>24/01/2002</t>
  </si>
  <si>
    <t>12/09/2022</t>
  </si>
  <si>
    <t>18320</t>
  </si>
  <si>
    <t>Santa Fe, Granada</t>
  </si>
  <si>
    <t xml:space="preserve"> Arrayán</t>
  </si>
  <si>
    <t>Flat A497</t>
  </si>
  <si>
    <t>+34655351070</t>
  </si>
  <si>
    <t>paula.hispanidad@gmail.com</t>
  </si>
  <si>
    <t>Paula Jiménez López</t>
  </si>
  <si>
    <t>27/07/2022</t>
  </si>
  <si>
    <t>07/02/2000</t>
  </si>
  <si>
    <t>19-330</t>
  </si>
  <si>
    <t>Stare Juchy</t>
  </si>
  <si>
    <t>12</t>
  </si>
  <si>
    <t xml:space="preserve">ul.Nadrzeczna </t>
  </si>
  <si>
    <t>Flat B113</t>
  </si>
  <si>
    <t>735007397</t>
  </si>
  <si>
    <t>ola.krawczyk1410@gmail.com</t>
  </si>
  <si>
    <t>Aleksandra Krawczyk</t>
  </si>
  <si>
    <t>04/05/2002</t>
  </si>
  <si>
    <t>12-250</t>
  </si>
  <si>
    <t>Orzysz</t>
  </si>
  <si>
    <t>6/25</t>
  </si>
  <si>
    <t>Ratuszowa</t>
  </si>
  <si>
    <t>Flat A396</t>
  </si>
  <si>
    <t>512187558</t>
  </si>
  <si>
    <t>widszewski@gmail.com</t>
  </si>
  <si>
    <t>Dawid Kraszewski</t>
  </si>
  <si>
    <t>Doctoral</t>
  </si>
  <si>
    <t>12/08/1992</t>
  </si>
  <si>
    <t>30</t>
  </si>
  <si>
    <t>Ukraine</t>
  </si>
  <si>
    <t xml:space="preserve">Kharkiv </t>
  </si>
  <si>
    <t>67</t>
  </si>
  <si>
    <t xml:space="preserve">Peremogy Avenue </t>
  </si>
  <si>
    <t>Flat A490</t>
  </si>
  <si>
    <t>krasylnykovadaryna@ukr.net</t>
  </si>
  <si>
    <t>Daryna Krasylnykova</t>
  </si>
  <si>
    <t>05/07/2022</t>
  </si>
  <si>
    <t>03/03/2002</t>
  </si>
  <si>
    <t>33-300</t>
  </si>
  <si>
    <t>Nowy Sacz</t>
  </si>
  <si>
    <t>16/10</t>
  </si>
  <si>
    <t>Grota-Roweckiego</t>
  </si>
  <si>
    <t>Flat C141</t>
  </si>
  <si>
    <t>507505822</t>
  </si>
  <si>
    <t>l.kikla@icloud.com</t>
  </si>
  <si>
    <t>Lukasz Kikla</t>
  </si>
  <si>
    <t>30/06/2022</t>
  </si>
  <si>
    <t>09/07/2003</t>
  </si>
  <si>
    <t>44001</t>
  </si>
  <si>
    <t>Teruel</t>
  </si>
  <si>
    <t>9E</t>
  </si>
  <si>
    <t xml:space="preserve">Calle San Lazaro </t>
  </si>
  <si>
    <t>Flat C573</t>
  </si>
  <si>
    <t>633563615</t>
  </si>
  <si>
    <t>javiteruel1905@gmail.com</t>
  </si>
  <si>
    <t>Javier Izquierdo Garcia</t>
  </si>
  <si>
    <t>19/05/2002</t>
  </si>
  <si>
    <t>44-207</t>
  </si>
  <si>
    <t>Rybnik</t>
  </si>
  <si>
    <t>12d/31</t>
  </si>
  <si>
    <t>sw. Maksymiliana</t>
  </si>
  <si>
    <t>Flat B605</t>
  </si>
  <si>
    <t>Floor 6</t>
  </si>
  <si>
    <t>669244484</t>
  </si>
  <si>
    <t>hudziakj.15@gmail.com</t>
  </si>
  <si>
    <t>Julia Hudziak</t>
  </si>
  <si>
    <t>25/08/2022</t>
  </si>
  <si>
    <t>15/01/2001</t>
  </si>
  <si>
    <t>32-500</t>
  </si>
  <si>
    <t>Chrzanów</t>
  </si>
  <si>
    <t>14A/46</t>
  </si>
  <si>
    <t>Broniewskiego</t>
  </si>
  <si>
    <t>Flat C266</t>
  </si>
  <si>
    <t>510 374 927</t>
  </si>
  <si>
    <t>arturgolebiowski25@gmail.com</t>
  </si>
  <si>
    <t>Artur Golebiowski</t>
  </si>
  <si>
    <t>13/06/2022</t>
  </si>
  <si>
    <t>25/08/2002</t>
  </si>
  <si>
    <t>41110</t>
  </si>
  <si>
    <t>Bollullos de la Mitacion</t>
  </si>
  <si>
    <t>15</t>
  </si>
  <si>
    <t>Flat A495</t>
  </si>
  <si>
    <t>+34722223291</t>
  </si>
  <si>
    <t>agodoyp14@gmail.com</t>
  </si>
  <si>
    <t>Ángela Godoy</t>
  </si>
  <si>
    <t>14/11/2002</t>
  </si>
  <si>
    <t>44-120</t>
  </si>
  <si>
    <t>Pyskowice</t>
  </si>
  <si>
    <t>22/2/5</t>
  </si>
  <si>
    <t>Strzelców Bytomskich</t>
  </si>
  <si>
    <t>Flat A399</t>
  </si>
  <si>
    <t>886029204</t>
  </si>
  <si>
    <t>natali466@interia.pl</t>
  </si>
  <si>
    <t>Natalia Gawlas</t>
  </si>
  <si>
    <t>16/08/2022</t>
  </si>
  <si>
    <t>30/09/2002</t>
  </si>
  <si>
    <t>18199</t>
  </si>
  <si>
    <t>GRANADA</t>
  </si>
  <si>
    <t>CALLE MORAL</t>
  </si>
  <si>
    <t>Flat A489</t>
  </si>
  <si>
    <t>645602971</t>
  </si>
  <si>
    <t>lourdesgtalavera@gmail.com</t>
  </si>
  <si>
    <t>Lourdes García Talavera</t>
  </si>
  <si>
    <t>10/09/2001</t>
  </si>
  <si>
    <t>46470</t>
  </si>
  <si>
    <t>Albal</t>
  </si>
  <si>
    <t>22, 8</t>
  </si>
  <si>
    <t>C/ de l'hort nº22 pt.8</t>
  </si>
  <si>
    <t>Flat C569</t>
  </si>
  <si>
    <t>673549985</t>
  </si>
  <si>
    <t>paulafernandezbar@gmail.com</t>
  </si>
  <si>
    <t>Paula Fernández Barba</t>
  </si>
  <si>
    <t>30/04/2022</t>
  </si>
  <si>
    <t>09/07/2001</t>
  </si>
  <si>
    <t>39400</t>
  </si>
  <si>
    <t>Los Corrales de Buelna</t>
  </si>
  <si>
    <t>n1 3d</t>
  </si>
  <si>
    <t xml:space="preserve">Prolongación Navas de Tolosa </t>
  </si>
  <si>
    <t>Flat A487</t>
  </si>
  <si>
    <t>620442127</t>
  </si>
  <si>
    <t>angelafelico@gmail.com</t>
  </si>
  <si>
    <t>Ángela Felices</t>
  </si>
  <si>
    <t>19/05/2022</t>
  </si>
  <si>
    <t>20/04/2001</t>
  </si>
  <si>
    <t>80021</t>
  </si>
  <si>
    <t>Afragola</t>
  </si>
  <si>
    <t>VIA SAGGESE XII TRAV</t>
  </si>
  <si>
    <t>Flat C456</t>
  </si>
  <si>
    <t>+393892118889</t>
  </si>
  <si>
    <t>sus.defalco@studenti.unina.it</t>
  </si>
  <si>
    <t>Susi DE FALCO</t>
  </si>
  <si>
    <t>19/02/1999</t>
  </si>
  <si>
    <t>41089</t>
  </si>
  <si>
    <t>Sevilla(Dos Hermanas)</t>
  </si>
  <si>
    <t>57 1D</t>
  </si>
  <si>
    <t>Avenida de Europa 57 1ºD</t>
  </si>
  <si>
    <t>Flat C561</t>
  </si>
  <si>
    <t>655341484</t>
  </si>
  <si>
    <t>jacanalopuerto@gmail.com</t>
  </si>
  <si>
    <t>JUAN ANTONIO CANALO PUERTO</t>
  </si>
  <si>
    <t>05/09/2022</t>
  </si>
  <si>
    <t>06/11/2000</t>
  </si>
  <si>
    <t>41704</t>
  </si>
  <si>
    <t>Dos Hermanas, Seville</t>
  </si>
  <si>
    <t>Pasaje Damaso Alonso</t>
  </si>
  <si>
    <t>Flat A5107</t>
  </si>
  <si>
    <t>744605097</t>
  </si>
  <si>
    <t>josecbejinescruz@gmail.com</t>
  </si>
  <si>
    <t>Jose Carlos Bejines Cruz</t>
  </si>
  <si>
    <t>18/07/2022</t>
  </si>
  <si>
    <t>22/06/2002</t>
  </si>
  <si>
    <t>29170</t>
  </si>
  <si>
    <t>Pleuven</t>
  </si>
  <si>
    <t>2</t>
  </si>
  <si>
    <t>Route du prajou</t>
  </si>
  <si>
    <t>Flat A493</t>
  </si>
  <si>
    <t>0767149121</t>
  </si>
  <si>
    <t>marie29170@hotmail.fr</t>
  </si>
  <si>
    <t>Marie Ansquer</t>
  </si>
  <si>
    <t>03/06/2022</t>
  </si>
  <si>
    <t>07/03/2002</t>
  </si>
  <si>
    <t>Shanxi provice Taiyuan city shuangtasijie shanxiribaoshe</t>
  </si>
  <si>
    <t>Flat B302</t>
  </si>
  <si>
    <t>660710845</t>
  </si>
  <si>
    <t>edward20011206@gmail.com</t>
  </si>
  <si>
    <t>Zhousiyuan Wei</t>
  </si>
  <si>
    <t>04/07/2022</t>
  </si>
  <si>
    <t>China</t>
  </si>
  <si>
    <t>06/12/2001</t>
  </si>
  <si>
    <t xml:space="preserve">Ukraine </t>
  </si>
  <si>
    <t>49027</t>
  </si>
  <si>
    <t>Dnipro</t>
  </si>
  <si>
    <t>9/4</t>
  </si>
  <si>
    <t xml:space="preserve">Eugene Konovalets </t>
  </si>
  <si>
    <t>Flat A398</t>
  </si>
  <si>
    <t>+48731942512</t>
  </si>
  <si>
    <t>veronikaromenskaya@gmail.com</t>
  </si>
  <si>
    <t>Veronika Romenska</t>
  </si>
  <si>
    <t>22/04/2022</t>
  </si>
  <si>
    <t>08/06/2001</t>
  </si>
  <si>
    <t xml:space="preserve">spain </t>
  </si>
  <si>
    <t>06005</t>
  </si>
  <si>
    <t>badajoz</t>
  </si>
  <si>
    <t>1, 1ºd</t>
  </si>
  <si>
    <t>Huelva Avenue</t>
  </si>
  <si>
    <t>Flat C575</t>
  </si>
  <si>
    <t>618512071</t>
  </si>
  <si>
    <t>pgpaulagonzalez4@gmail.com</t>
  </si>
  <si>
    <t>Paula González</t>
  </si>
  <si>
    <t>13/09/2022</t>
  </si>
  <si>
    <t>12/07/2001</t>
  </si>
  <si>
    <t>21-500</t>
  </si>
  <si>
    <t>Biala Podlaska</t>
  </si>
  <si>
    <t>18</t>
  </si>
  <si>
    <t>Cicibór Duzy</t>
  </si>
  <si>
    <t>Flat C475</t>
  </si>
  <si>
    <t>785600841</t>
  </si>
  <si>
    <t>mateusz.filipiukq07@gmail.com</t>
  </si>
  <si>
    <t>Mateusz Filipiuk</t>
  </si>
  <si>
    <t>04/11/2002</t>
  </si>
  <si>
    <t>North Macedonia</t>
  </si>
  <si>
    <t>Skopje</t>
  </si>
  <si>
    <t>1/3-4</t>
  </si>
  <si>
    <t>23 Oktomvri</t>
  </si>
  <si>
    <t>Flat A5101</t>
  </si>
  <si>
    <t>+38972260298</t>
  </si>
  <si>
    <t>pejkovskiangel@hotmail.com</t>
  </si>
  <si>
    <t>Angel Pejkovski</t>
  </si>
  <si>
    <t>22/06/2022</t>
  </si>
  <si>
    <t>Bulgaria</t>
  </si>
  <si>
    <t>08/09/1998</t>
  </si>
  <si>
    <t>24</t>
  </si>
  <si>
    <t>Belarus</t>
  </si>
  <si>
    <t>220017</t>
  </si>
  <si>
    <t>Minsk</t>
  </si>
  <si>
    <t>23-34</t>
  </si>
  <si>
    <t>Kolesnikowa</t>
  </si>
  <si>
    <t>Flat C554</t>
  </si>
  <si>
    <t>725313390</t>
  </si>
  <si>
    <t>Makush199621@gmail.com</t>
  </si>
  <si>
    <t>Igor Makushynski</t>
  </si>
  <si>
    <t>16/05/2022</t>
  </si>
  <si>
    <t>21/08/1996</t>
  </si>
  <si>
    <t>26</t>
  </si>
  <si>
    <t>61-823</t>
  </si>
  <si>
    <t>Poznan</t>
  </si>
  <si>
    <t>19/404</t>
  </si>
  <si>
    <t>Piekary</t>
  </si>
  <si>
    <t>Flat C258</t>
  </si>
  <si>
    <t>500325881</t>
  </si>
  <si>
    <t>eey@htns.com</t>
  </si>
  <si>
    <t>Jimyoung Yoon</t>
  </si>
  <si>
    <t>21/03/2022</t>
  </si>
  <si>
    <t>Korea, Republic Of</t>
  </si>
  <si>
    <t>30/08/1978</t>
  </si>
  <si>
    <t>44</t>
  </si>
  <si>
    <t>65125</t>
  </si>
  <si>
    <t>Odessa</t>
  </si>
  <si>
    <t>10B / 31</t>
  </si>
  <si>
    <t>Radujniy mas.</t>
  </si>
  <si>
    <t>Flat A595</t>
  </si>
  <si>
    <t>+48571579549</t>
  </si>
  <si>
    <t>elena.semenyak@gmail.com</t>
  </si>
  <si>
    <t>Olena Semeniak</t>
  </si>
  <si>
    <t>27/05/2022</t>
  </si>
  <si>
    <t>17/10/1993</t>
  </si>
  <si>
    <t>28</t>
  </si>
  <si>
    <t>14813</t>
  </si>
  <si>
    <t>Almedinilla</t>
  </si>
  <si>
    <t>s/n</t>
  </si>
  <si>
    <t>Calle Brácana</t>
  </si>
  <si>
    <t>Flat C684</t>
  </si>
  <si>
    <t>638392136</t>
  </si>
  <si>
    <t>javiii0451@gmail.com</t>
  </si>
  <si>
    <t>Javier Sánchez Montes</t>
  </si>
  <si>
    <t>01/06/2022</t>
  </si>
  <si>
    <t>04/05/2001</t>
  </si>
  <si>
    <t>03330</t>
  </si>
  <si>
    <t>CREVILLENTE</t>
  </si>
  <si>
    <t>4C-Bajo</t>
  </si>
  <si>
    <t>Calle Les Estores</t>
  </si>
  <si>
    <t>Flat B506</t>
  </si>
  <si>
    <t>694410114</t>
  </si>
  <si>
    <t>ale15pf0102@gmail.com</t>
  </si>
  <si>
    <t>Alejandra Pastor Ferrández</t>
  </si>
  <si>
    <t>15/01/2002</t>
  </si>
  <si>
    <t>46007</t>
  </si>
  <si>
    <t>Valencia</t>
  </si>
  <si>
    <t>18, pta 12, 6º</t>
  </si>
  <si>
    <t>Calle Salvador Sastre</t>
  </si>
  <si>
    <t>Flat A389</t>
  </si>
  <si>
    <t>627262890</t>
  </si>
  <si>
    <t>rnarbon11@gmail.com</t>
  </si>
  <si>
    <t>Ricardo Narbón Tejedo</t>
  </si>
  <si>
    <t>28042</t>
  </si>
  <si>
    <t>1, 1B</t>
  </si>
  <si>
    <t xml:space="preserve">Santibañez de bejar </t>
  </si>
  <si>
    <t>Flat A3107</t>
  </si>
  <si>
    <t>+34603661028</t>
  </si>
  <si>
    <t>andreamunozdelafu@gmail.com</t>
  </si>
  <si>
    <t>Andrea Muñoz De la Fuente</t>
  </si>
  <si>
    <t>Trainee</t>
  </si>
  <si>
    <t>22/03/2001</t>
  </si>
  <si>
    <t>Muñoz De la Fuente</t>
  </si>
  <si>
    <t>43-300</t>
  </si>
  <si>
    <t>Bielsko-Biala</t>
  </si>
  <si>
    <t>13/36</t>
  </si>
  <si>
    <t>Malczewskiego</t>
  </si>
  <si>
    <t>Flat B520</t>
  </si>
  <si>
    <t>669754474</t>
  </si>
  <si>
    <t>karolina1336m@gmail.com</t>
  </si>
  <si>
    <t>Karolina Magon</t>
  </si>
  <si>
    <t>25/02/2022</t>
  </si>
  <si>
    <t>24/02/2022</t>
  </si>
  <si>
    <t>24/10/1999</t>
  </si>
  <si>
    <t>29010</t>
  </si>
  <si>
    <t>21, 8 2A</t>
  </si>
  <si>
    <t xml:space="preserve">Calle Carril del Capitán </t>
  </si>
  <si>
    <t>Flat C151</t>
  </si>
  <si>
    <t>653493275</t>
  </si>
  <si>
    <t>marialuquegomez01@gmail.com</t>
  </si>
  <si>
    <t>María Luque Gómez</t>
  </si>
  <si>
    <t>24/08/2001</t>
  </si>
  <si>
    <t>40-283</t>
  </si>
  <si>
    <t>Katowice</t>
  </si>
  <si>
    <t>Paderewskiego</t>
  </si>
  <si>
    <t>Flat A591</t>
  </si>
  <si>
    <t>+48502605528</t>
  </si>
  <si>
    <t>rengered@gmail.com</t>
  </si>
  <si>
    <t>Andrei Iarovoi</t>
  </si>
  <si>
    <t>04/09/1996</t>
  </si>
  <si>
    <t>28031</t>
  </si>
  <si>
    <t>47 esc 4 2ºA</t>
  </si>
  <si>
    <t xml:space="preserve">Calle Congosto </t>
  </si>
  <si>
    <t>Flat B117</t>
  </si>
  <si>
    <t>618433957</t>
  </si>
  <si>
    <t>luciagleez01@gmail.com</t>
  </si>
  <si>
    <t>Lucía González González</t>
  </si>
  <si>
    <t>30/05/2022</t>
  </si>
  <si>
    <t>22/05/2001</t>
  </si>
  <si>
    <t>04022</t>
  </si>
  <si>
    <t>Kosice</t>
  </si>
  <si>
    <t xml:space="preserve">Ovrucska </t>
  </si>
  <si>
    <t>Flat A393</t>
  </si>
  <si>
    <t>+421949753370</t>
  </si>
  <si>
    <t>ferencakp03613@gmail.com</t>
  </si>
  <si>
    <t>Patrik Ferencak</t>
  </si>
  <si>
    <t>24/05/2022</t>
  </si>
  <si>
    <t>17/08/2001</t>
  </si>
  <si>
    <t xml:space="preserve">Italy </t>
  </si>
  <si>
    <t>07051</t>
  </si>
  <si>
    <t>Budoni</t>
  </si>
  <si>
    <t>N.7</t>
  </si>
  <si>
    <t xml:space="preserve">Via Eleonora D’Arborea </t>
  </si>
  <si>
    <t>Flat A492</t>
  </si>
  <si>
    <t>3292575811</t>
  </si>
  <si>
    <t>sonia.bono666@gmail.com</t>
  </si>
  <si>
    <t>Sonia Bono</t>
  </si>
  <si>
    <t>01/05/2002</t>
  </si>
  <si>
    <t>Latvia</t>
  </si>
  <si>
    <t>LV2166</t>
  </si>
  <si>
    <t>Jaunmarupe</t>
  </si>
  <si>
    <t>25-2</t>
  </si>
  <si>
    <t>Mazcenu aleja</t>
  </si>
  <si>
    <t>Flat B227</t>
  </si>
  <si>
    <t>+37127095727</t>
  </si>
  <si>
    <t>veronica.bilich@inbox.lv</t>
  </si>
  <si>
    <t>Veronika Bilich</t>
  </si>
  <si>
    <t>01/07/2022</t>
  </si>
  <si>
    <t>24/06/2002</t>
  </si>
  <si>
    <t>28039</t>
  </si>
  <si>
    <t>Num 78, Portal 1, 4º Izq</t>
  </si>
  <si>
    <t>San Restituto</t>
  </si>
  <si>
    <t>Flat A386</t>
  </si>
  <si>
    <t>+34 658924102</t>
  </si>
  <si>
    <t>ignacioaymat@gmail.com</t>
  </si>
  <si>
    <t>Ignacio Aymat</t>
  </si>
  <si>
    <t>05/05/2022</t>
  </si>
  <si>
    <t>03/01/2001</t>
  </si>
  <si>
    <t>poland</t>
  </si>
  <si>
    <t>40-474</t>
  </si>
  <si>
    <t>31A m. 6</t>
  </si>
  <si>
    <t xml:space="preserve">WOJCIECHA </t>
  </si>
  <si>
    <t>Flat C377</t>
  </si>
  <si>
    <t>+48514579805</t>
  </si>
  <si>
    <t>mateusz@chrobok.eu</t>
  </si>
  <si>
    <t>Mateusz Chrobok</t>
  </si>
  <si>
    <t>01/03/2022</t>
  </si>
  <si>
    <t>29/09/1987</t>
  </si>
  <si>
    <t>34</t>
  </si>
  <si>
    <t>Lithuania</t>
  </si>
  <si>
    <t>LT-08419</t>
  </si>
  <si>
    <t>Vilnius</t>
  </si>
  <si>
    <t>27, 21</t>
  </si>
  <si>
    <t>Rugiu</t>
  </si>
  <si>
    <t>Flat B503</t>
  </si>
  <si>
    <t>+37062208454</t>
  </si>
  <si>
    <t>juniorlaurynas@gmail.com</t>
  </si>
  <si>
    <t>Laurynas Šiliauskas</t>
  </si>
  <si>
    <t>13/04/2022</t>
  </si>
  <si>
    <t>19/05/1990</t>
  </si>
  <si>
    <t>32</t>
  </si>
  <si>
    <t>65026</t>
  </si>
  <si>
    <t>Odesa</t>
  </si>
  <si>
    <t>6/9</t>
  </si>
  <si>
    <t>Vorontsovsky lane</t>
  </si>
  <si>
    <t>Flat C272</t>
  </si>
  <si>
    <t>+48736788599</t>
  </si>
  <si>
    <t>levytskaelizaveta@gmail.com</t>
  </si>
  <si>
    <t>Yelyzaveta Levytska</t>
  </si>
  <si>
    <t>25/09/2001</t>
  </si>
  <si>
    <t>Turkey</t>
  </si>
  <si>
    <t>06270</t>
  </si>
  <si>
    <t>Ankara</t>
  </si>
  <si>
    <t>67/18</t>
  </si>
  <si>
    <t>Sehit Bayram Tekin</t>
  </si>
  <si>
    <t>Flat A589</t>
  </si>
  <si>
    <t>+48 518252125</t>
  </si>
  <si>
    <t>rcpgrlr127@gmail.com</t>
  </si>
  <si>
    <t>Recep Gürler</t>
  </si>
  <si>
    <t>23/02/2022</t>
  </si>
  <si>
    <t>21/12/1994</t>
  </si>
  <si>
    <t xml:space="preserve">Spain </t>
  </si>
  <si>
    <t>28050</t>
  </si>
  <si>
    <t>Portal C, Ático 6</t>
  </si>
  <si>
    <t>Calle Alcalde Henche de la Plata 9</t>
  </si>
  <si>
    <t>Flat A392</t>
  </si>
  <si>
    <t>645030028</t>
  </si>
  <si>
    <t>blancaherasguti@gmail.com</t>
  </si>
  <si>
    <t>BLANCA DE LAS HERAS</t>
  </si>
  <si>
    <t>01/09/2001</t>
  </si>
  <si>
    <t>DE LAS HERAS</t>
  </si>
  <si>
    <t>BLANCA</t>
  </si>
  <si>
    <t>40-514</t>
  </si>
  <si>
    <t>59A/26</t>
  </si>
  <si>
    <t>Ceglana</t>
  </si>
  <si>
    <t>Flat B526</t>
  </si>
  <si>
    <t>573742275</t>
  </si>
  <si>
    <t>guadalupe.cassinari@gmail.com</t>
  </si>
  <si>
    <t>María Guadalupe Cassinari Blanco</t>
  </si>
  <si>
    <t>21/02/2022</t>
  </si>
  <si>
    <t>15/02/1997</t>
  </si>
  <si>
    <t>Qatar</t>
  </si>
  <si>
    <t>000</t>
  </si>
  <si>
    <t>Al Gharrafa, Doha</t>
  </si>
  <si>
    <t>Flat 13, Building 27</t>
  </si>
  <si>
    <t xml:space="preserve">Ras Al Farkiya </t>
  </si>
  <si>
    <t>Flat C382</t>
  </si>
  <si>
    <t>0097450432570</t>
  </si>
  <si>
    <t>smarimourad97@gmail.com</t>
  </si>
  <si>
    <t>Mourad Smari</t>
  </si>
  <si>
    <t>01/05/2022</t>
  </si>
  <si>
    <t>26/04/2022</t>
  </si>
  <si>
    <t>Tunisia</t>
  </si>
  <si>
    <t>02/12/1982</t>
  </si>
  <si>
    <t>39</t>
  </si>
  <si>
    <t>Swaziland</t>
  </si>
  <si>
    <t>H100</t>
  </si>
  <si>
    <t>Mbabane</t>
  </si>
  <si>
    <t>Mpolonjeni</t>
  </si>
  <si>
    <t>Flat C465</t>
  </si>
  <si>
    <t>+26879791060</t>
  </si>
  <si>
    <t>ndui_s@outlook.com</t>
  </si>
  <si>
    <t>Nonduduzo Simelane</t>
  </si>
  <si>
    <t>24/03/2022</t>
  </si>
  <si>
    <t>22/03/2022</t>
  </si>
  <si>
    <t>01/03/1998</t>
  </si>
  <si>
    <t>69000</t>
  </si>
  <si>
    <t>Zaporozhie</t>
  </si>
  <si>
    <t>Istoricheskaya 20,143</t>
  </si>
  <si>
    <t>Istoricheskaya 20, 143</t>
  </si>
  <si>
    <t>Flat B502</t>
  </si>
  <si>
    <t>+380630606606</t>
  </si>
  <si>
    <t>redpioneer.com@gmail.com</t>
  </si>
  <si>
    <t>Iaroslav Mykhalov</t>
  </si>
  <si>
    <t>15/03/2022</t>
  </si>
  <si>
    <t>02/07/1989</t>
  </si>
  <si>
    <t>33</t>
  </si>
  <si>
    <t>Flat B304</t>
  </si>
  <si>
    <t>3450926767</t>
  </si>
  <si>
    <t>maurizio.barlafante@sapagroup.it</t>
  </si>
  <si>
    <t>Maurizio Barlafante</t>
  </si>
  <si>
    <t>Ukrainian address: Odesa, Odeska obl., Dobrovolskogo 76, apt 164.</t>
  </si>
  <si>
    <t>Flat B515</t>
  </si>
  <si>
    <t>vgjankovsky@gmail.com,</t>
  </si>
  <si>
    <t>Vadym Yankovskyi</t>
  </si>
  <si>
    <t>04/02/1988</t>
  </si>
  <si>
    <t>87023</t>
  </si>
  <si>
    <t>Diamante (CS)</t>
  </si>
  <si>
    <t>N/A</t>
  </si>
  <si>
    <t>Via Antonello da Messina 1</t>
  </si>
  <si>
    <t>Flat C167</t>
  </si>
  <si>
    <t>+39 327 077 3936</t>
  </si>
  <si>
    <t>giovanni.raffa@uniroma1.it</t>
  </si>
  <si>
    <t>Giovanni Raffa</t>
  </si>
  <si>
    <t>23/05/1995</t>
  </si>
  <si>
    <t xml:space="preserve">Address: Ukraine, Odesa region, 
city: Bilhorod-Dnistrovkiy, 
str. Pivdenna 12, apt. 71. 
Zip: 67700 
</t>
  </si>
  <si>
    <t>Flat B602</t>
  </si>
  <si>
    <t>yevmoga@gmail.com</t>
  </si>
  <si>
    <t>24/12/1993</t>
  </si>
  <si>
    <t>Flat C671</t>
  </si>
  <si>
    <t>576478630</t>
  </si>
  <si>
    <t>kalashnikova7773@gmail.com</t>
  </si>
  <si>
    <t>Tetiana Iordanova</t>
  </si>
  <si>
    <t>28/07/2022</t>
  </si>
  <si>
    <t>08/11/2002</t>
  </si>
  <si>
    <t>Brukhovychi</t>
  </si>
  <si>
    <t>Brukhovychi, Ivasuka 4 B,ap -9</t>
  </si>
  <si>
    <t>Flat C267</t>
  </si>
  <si>
    <t>+48-515230679</t>
  </si>
  <si>
    <t>filyulia98@gmail.com</t>
  </si>
  <si>
    <t>Yulia Fil</t>
  </si>
  <si>
    <t>26/01/1998</t>
  </si>
  <si>
    <t>24/08/2022</t>
  </si>
  <si>
    <t>Flat C383</t>
  </si>
  <si>
    <t>avtodonoda@gmail.com</t>
  </si>
  <si>
    <t>Natalia Abramova</t>
  </si>
  <si>
    <t>09/09/2022</t>
  </si>
  <si>
    <t>Flat C381</t>
  </si>
  <si>
    <t>Nadiia Kalihaieva</t>
  </si>
  <si>
    <t>01001</t>
  </si>
  <si>
    <t>KYIV</t>
  </si>
  <si>
    <t>3a</t>
  </si>
  <si>
    <t>DESYATYNNA</t>
  </si>
  <si>
    <t>Flat B534</t>
  </si>
  <si>
    <t>0638260296</t>
  </si>
  <si>
    <t>progressiver.a@gmail.com</t>
  </si>
  <si>
    <t>Andrii Sofinskyi</t>
  </si>
  <si>
    <t>22/02/1987</t>
  </si>
  <si>
    <t>35</t>
  </si>
  <si>
    <t>08024</t>
  </si>
  <si>
    <t>Barcelona</t>
  </si>
  <si>
    <t>3,1</t>
  </si>
  <si>
    <t>Carrer de França, 2</t>
  </si>
  <si>
    <t>Flat B408</t>
  </si>
  <si>
    <t>+34 605641857</t>
  </si>
  <si>
    <t>daniloga99@gmail.com</t>
  </si>
  <si>
    <t>Dani Lorente</t>
  </si>
  <si>
    <t>20/03/1999</t>
  </si>
  <si>
    <t>31022</t>
  </si>
  <si>
    <t>preganziol</t>
  </si>
  <si>
    <t>Via Mestre</t>
  </si>
  <si>
    <t>Flat C171</t>
  </si>
  <si>
    <t>3338739040</t>
  </si>
  <si>
    <t>guiltyste@gmail.com</t>
  </si>
  <si>
    <t>Stefano Daniel</t>
  </si>
  <si>
    <t>15/04/2022</t>
  </si>
  <si>
    <t>22/09/1993</t>
  </si>
  <si>
    <t>04/05/2022</t>
  </si>
  <si>
    <t>34-733</t>
  </si>
  <si>
    <t>Mszana Górna</t>
  </si>
  <si>
    <t>482</t>
  </si>
  <si>
    <t>Flat C147</t>
  </si>
  <si>
    <t>+48579840364</t>
  </si>
  <si>
    <t>pressedpoems@gmail.com</t>
  </si>
  <si>
    <t>Jacek Wcislo</t>
  </si>
  <si>
    <t>26/09/2021</t>
  </si>
  <si>
    <t>12/02/1997</t>
  </si>
  <si>
    <t>14000</t>
  </si>
  <si>
    <t xml:space="preserve">Chernigov </t>
  </si>
  <si>
    <t>b. 2v / ap. 138</t>
  </si>
  <si>
    <t xml:space="preserve">Zabinskogo </t>
  </si>
  <si>
    <t>Flat C484</t>
  </si>
  <si>
    <t>518545746</t>
  </si>
  <si>
    <t>business.vershinin@gmail.com</t>
  </si>
  <si>
    <t>Dmytro Vershinin</t>
  </si>
  <si>
    <t>12/05/2022</t>
  </si>
  <si>
    <t>11/05/2022</t>
  </si>
  <si>
    <t>23/01/1999</t>
  </si>
  <si>
    <t>30/09/2021</t>
  </si>
  <si>
    <t>224017</t>
  </si>
  <si>
    <t>Brest</t>
  </si>
  <si>
    <t>60</t>
  </si>
  <si>
    <t>Wasniecowa</t>
  </si>
  <si>
    <t>Flat C274</t>
  </si>
  <si>
    <t>+48506632205</t>
  </si>
  <si>
    <t>irastr@protonmail.com</t>
  </si>
  <si>
    <t>Iryna Stryha</t>
  </si>
  <si>
    <t>07/10/2021</t>
  </si>
  <si>
    <t>30/03/2001</t>
  </si>
  <si>
    <t>43-187</t>
  </si>
  <si>
    <t>Orzesze</t>
  </si>
  <si>
    <t>13</t>
  </si>
  <si>
    <t>Pszczynska</t>
  </si>
  <si>
    <t>Flat B332</t>
  </si>
  <si>
    <t>692846181</t>
  </si>
  <si>
    <t>wojciechsmolka21@gmail.com</t>
  </si>
  <si>
    <t>Wojciech Smolka</t>
  </si>
  <si>
    <t>27/10/2021</t>
  </si>
  <si>
    <t>25/10/2021</t>
  </si>
  <si>
    <t>15/05/1995</t>
  </si>
  <si>
    <t>220116</t>
  </si>
  <si>
    <t>80-120</t>
  </si>
  <si>
    <t>Al. Dzierzinskiego</t>
  </si>
  <si>
    <t>Flat C343</t>
  </si>
  <si>
    <t>+48577091573</t>
  </si>
  <si>
    <t>isavich89@gmail.com</t>
  </si>
  <si>
    <t>Ilya Savich</t>
  </si>
  <si>
    <t>14/10/2021</t>
  </si>
  <si>
    <t>30/07/1999</t>
  </si>
  <si>
    <t>15/10/2021</t>
  </si>
  <si>
    <t>23/08/2021</t>
  </si>
  <si>
    <t>15/09/2021</t>
  </si>
  <si>
    <t>09/09/2021</t>
  </si>
  <si>
    <t>68-100</t>
  </si>
  <si>
    <t>Zagan</t>
  </si>
  <si>
    <t>Pogodna</t>
  </si>
  <si>
    <t>Flat C363</t>
  </si>
  <si>
    <t>605108360</t>
  </si>
  <si>
    <t>julapoprawska@gmail.com</t>
  </si>
  <si>
    <t>Julia Poprawska</t>
  </si>
  <si>
    <t>11/02/2022</t>
  </si>
  <si>
    <t>225320</t>
  </si>
  <si>
    <t>Baranovichy</t>
  </si>
  <si>
    <t>26-28</t>
  </si>
  <si>
    <t>Mickiewicza</t>
  </si>
  <si>
    <t>Flat B305</t>
  </si>
  <si>
    <t>+48533610685</t>
  </si>
  <si>
    <t>v.pivovarchyk@gmail.com</t>
  </si>
  <si>
    <t>Viktoryia Pivavarchyk</t>
  </si>
  <si>
    <t>21/09/2021</t>
  </si>
  <si>
    <t>16/09/2021</t>
  </si>
  <si>
    <t>18/09/2002</t>
  </si>
  <si>
    <t>47-400</t>
  </si>
  <si>
    <t>Racibórz</t>
  </si>
  <si>
    <t>56/10</t>
  </si>
  <si>
    <t>Dworska</t>
  </si>
  <si>
    <t>Flat C276</t>
  </si>
  <si>
    <t>795250449</t>
  </si>
  <si>
    <t>mpala@op.pl</t>
  </si>
  <si>
    <t>Mateusz Pala</t>
  </si>
  <si>
    <t>05/10/2021</t>
  </si>
  <si>
    <t>03/04/1999</t>
  </si>
  <si>
    <t xml:space="preserve">Polska </t>
  </si>
  <si>
    <t>42-520</t>
  </si>
  <si>
    <t xml:space="preserve">Dabrowa Górnicza </t>
  </si>
  <si>
    <t>78a</t>
  </si>
  <si>
    <t xml:space="preserve">Idzikowskiego </t>
  </si>
  <si>
    <t>Flat B324</t>
  </si>
  <si>
    <t>603577919</t>
  </si>
  <si>
    <t>natalia.opic@vp.pl</t>
  </si>
  <si>
    <t>Natalia Opic</t>
  </si>
  <si>
    <t>27/09/2021</t>
  </si>
  <si>
    <t>10/04/2002</t>
  </si>
  <si>
    <t>39100</t>
  </si>
  <si>
    <t>Bolzano</t>
  </si>
  <si>
    <t>Via Fucine</t>
  </si>
  <si>
    <t>Flat B125</t>
  </si>
  <si>
    <t>+48731505121</t>
  </si>
  <si>
    <t>emilyoberhammer9696@gmail.com</t>
  </si>
  <si>
    <t>Emily Oberhammer</t>
  </si>
  <si>
    <t>02/07/1996</t>
  </si>
  <si>
    <t>10/08/2022</t>
  </si>
  <si>
    <t>220101</t>
  </si>
  <si>
    <t>158-2</t>
  </si>
  <si>
    <t>prospekt Rokossovskogo</t>
  </si>
  <si>
    <t>Flat A395</t>
  </si>
  <si>
    <t>+48782285008</t>
  </si>
  <si>
    <t>novikrodion@gmail.com</t>
  </si>
  <si>
    <t>Radzivon Novik</t>
  </si>
  <si>
    <t>28/02/1997</t>
  </si>
  <si>
    <t>42-215</t>
  </si>
  <si>
    <t>Czestochowa</t>
  </si>
  <si>
    <t>2/91</t>
  </si>
  <si>
    <t>Wyzwolenia</t>
  </si>
  <si>
    <t>Flat B313</t>
  </si>
  <si>
    <t>507059996</t>
  </si>
  <si>
    <t>julia.mrzewa@gmail.com</t>
  </si>
  <si>
    <t>Julia Mrzewa</t>
  </si>
  <si>
    <t>02/10/2021</t>
  </si>
  <si>
    <t>29/05/2002</t>
  </si>
  <si>
    <t>11</t>
  </si>
  <si>
    <t>Kosinskiego 6</t>
  </si>
  <si>
    <t>Flat B209</t>
  </si>
  <si>
    <t>785595777</t>
  </si>
  <si>
    <t>ukaszmroz4@gmail.com</t>
  </si>
  <si>
    <t>Lukasz Mróz</t>
  </si>
  <si>
    <t>20/09/2021</t>
  </si>
  <si>
    <t>23/11/2001</t>
  </si>
  <si>
    <t xml:space="preserve">Russia </t>
  </si>
  <si>
    <t>443099</t>
  </si>
  <si>
    <t>Samara</t>
  </si>
  <si>
    <t>38-96</t>
  </si>
  <si>
    <t>Galaktionovskaya</t>
  </si>
  <si>
    <t>Flat B131</t>
  </si>
  <si>
    <t>+79379909033</t>
  </si>
  <si>
    <t>makarona21@yandex.ru</t>
  </si>
  <si>
    <t>Viktoriia Morozova</t>
  </si>
  <si>
    <t>10/08/2021</t>
  </si>
  <si>
    <t>05/08/2021</t>
  </si>
  <si>
    <t>Russian Federation</t>
  </si>
  <si>
    <t>21/11/1990</t>
  </si>
  <si>
    <t>31</t>
  </si>
  <si>
    <t>28/09/2021</t>
  </si>
  <si>
    <t>42-350</t>
  </si>
  <si>
    <t>Kozieglowy</t>
  </si>
  <si>
    <t>56</t>
  </si>
  <si>
    <t>Zarecka 56</t>
  </si>
  <si>
    <t>Flat B215</t>
  </si>
  <si>
    <t>669620339</t>
  </si>
  <si>
    <t>luszczyk15@icloud.com</t>
  </si>
  <si>
    <t>Lukasz Luszczyk</t>
  </si>
  <si>
    <t>24/09/2021</t>
  </si>
  <si>
    <t>21/03/2002</t>
  </si>
  <si>
    <t>Flat B401</t>
  </si>
  <si>
    <t>28/02/2022</t>
  </si>
  <si>
    <t>29/07/2022</t>
  </si>
  <si>
    <t>Jezowa</t>
  </si>
  <si>
    <t>57</t>
  </si>
  <si>
    <t>Asfaltowa</t>
  </si>
  <si>
    <t>Flat C467</t>
  </si>
  <si>
    <t>patrycjalelonek14@gmail.com</t>
  </si>
  <si>
    <t>Patrycja Lelonek</t>
  </si>
  <si>
    <t>01/10/2021</t>
  </si>
  <si>
    <t>31/03/2000</t>
  </si>
  <si>
    <t>30/08/2021</t>
  </si>
  <si>
    <t>22/10/2021</t>
  </si>
  <si>
    <t>21/10/2021</t>
  </si>
  <si>
    <t>39-400</t>
  </si>
  <si>
    <t>Tarnobrzeg</t>
  </si>
  <si>
    <t>16/38</t>
  </si>
  <si>
    <t>Dekutowskiego</t>
  </si>
  <si>
    <t>Flat A394</t>
  </si>
  <si>
    <t>886779903</t>
  </si>
  <si>
    <t>kubakawalec12@gmail.com</t>
  </si>
  <si>
    <t>Jakub Kawalec</t>
  </si>
  <si>
    <t>26/10/2021</t>
  </si>
  <si>
    <t>29/01/2001</t>
  </si>
  <si>
    <t>70-743</t>
  </si>
  <si>
    <t xml:space="preserve">Studencka </t>
  </si>
  <si>
    <t>Flat C459</t>
  </si>
  <si>
    <t>731634510</t>
  </si>
  <si>
    <t>kartynnikm@gmail.com</t>
  </si>
  <si>
    <t>Maya Kartynnik</t>
  </si>
  <si>
    <t>23/06/2001</t>
  </si>
  <si>
    <t>80-462</t>
  </si>
  <si>
    <t>Gdansk</t>
  </si>
  <si>
    <t>3a/68</t>
  </si>
  <si>
    <t>al. Jana Pawla II</t>
  </si>
  <si>
    <t>Flat B501</t>
  </si>
  <si>
    <t>723097187</t>
  </si>
  <si>
    <t>am.kaminska@tlen.pl</t>
  </si>
  <si>
    <t>Aleksandra Kaminska</t>
  </si>
  <si>
    <t>11/09/1995</t>
  </si>
  <si>
    <t>Dabrowa Górnicza</t>
  </si>
  <si>
    <t>162a</t>
  </si>
  <si>
    <t>Idzikowskiego</t>
  </si>
  <si>
    <t>Flat B308</t>
  </si>
  <si>
    <t>518077706</t>
  </si>
  <si>
    <t>patrycjaaimiela@gmail.com</t>
  </si>
  <si>
    <t>Patrycja Imiela</t>
  </si>
  <si>
    <t>29/09/2021</t>
  </si>
  <si>
    <t>16/05/2002</t>
  </si>
  <si>
    <t>59100</t>
  </si>
  <si>
    <t>Prato</t>
  </si>
  <si>
    <t>46d</t>
  </si>
  <si>
    <t xml:space="preserve">Via galcianese </t>
  </si>
  <si>
    <t>Flat B329</t>
  </si>
  <si>
    <t>0039-3515078929</t>
  </si>
  <si>
    <t>ruoruihuang@gmail.com</t>
  </si>
  <si>
    <t>Ruorui Huang</t>
  </si>
  <si>
    <t>11/04/1997</t>
  </si>
  <si>
    <t>39600</t>
  </si>
  <si>
    <t>Kremenchuk</t>
  </si>
  <si>
    <t>24, 9</t>
  </si>
  <si>
    <t>Akademika Maslova</t>
  </si>
  <si>
    <t>Flat A3101</t>
  </si>
  <si>
    <t>730504154</t>
  </si>
  <si>
    <t>danylo.haievskyi@smcebi.edu.pl</t>
  </si>
  <si>
    <t>Danylo Haievskyi</t>
  </si>
  <si>
    <t>06/11/2001</t>
  </si>
  <si>
    <t>13/09/2021</t>
  </si>
  <si>
    <t>08/09/2021</t>
  </si>
  <si>
    <t>43121</t>
  </si>
  <si>
    <t>Parma</t>
  </si>
  <si>
    <t>don't have one.</t>
  </si>
  <si>
    <t>Borgo Riccio da parma 50</t>
  </si>
  <si>
    <t>Flat B426</t>
  </si>
  <si>
    <t>882693223</t>
  </si>
  <si>
    <t>leonardo.gatteschi1@gmail.com</t>
  </si>
  <si>
    <t>Leonardo Gatteschi</t>
  </si>
  <si>
    <t>03/03/2022</t>
  </si>
  <si>
    <t>21/01/2000</t>
  </si>
  <si>
    <t>Lebanon</t>
  </si>
  <si>
    <t>5723</t>
  </si>
  <si>
    <t>Shouf</t>
  </si>
  <si>
    <t>Kfarfakoud, Main Road</t>
  </si>
  <si>
    <t>Flat C683</t>
  </si>
  <si>
    <t>+48511985695</t>
  </si>
  <si>
    <t>nadimgh350@gmail.com</t>
  </si>
  <si>
    <t>Nadim El Ghawi</t>
  </si>
  <si>
    <t>11/10/2000</t>
  </si>
  <si>
    <t>43-445</t>
  </si>
  <si>
    <t>Leszna Górna</t>
  </si>
  <si>
    <t>59</t>
  </si>
  <si>
    <t xml:space="preserve">Glówna </t>
  </si>
  <si>
    <t>Flat B413</t>
  </si>
  <si>
    <t>798081520</t>
  </si>
  <si>
    <t>haniacieslar20@gmail.com</t>
  </si>
  <si>
    <t>Hanna Cieslar</t>
  </si>
  <si>
    <t>08/10/2021</t>
  </si>
  <si>
    <t>18/04/2000</t>
  </si>
  <si>
    <t>247673</t>
  </si>
  <si>
    <t>Rogachev</t>
  </si>
  <si>
    <t>Kalara C.</t>
  </si>
  <si>
    <t>Flat A597</t>
  </si>
  <si>
    <t>+48577547718</t>
  </si>
  <si>
    <t>makar.bialiauski@mail.ru</t>
  </si>
  <si>
    <t>Makar Bialiauski</t>
  </si>
  <si>
    <t>26/01/2022</t>
  </si>
  <si>
    <t>24/12/2001</t>
  </si>
  <si>
    <t>NIGERIA</t>
  </si>
  <si>
    <t>+234</t>
  </si>
  <si>
    <t>Akute</t>
  </si>
  <si>
    <t>Adebesin close off Faleye street</t>
  </si>
  <si>
    <t>Flat C471</t>
  </si>
  <si>
    <t>+48514446427</t>
  </si>
  <si>
    <t>chemicalkstone@gmail.com</t>
  </si>
  <si>
    <t>Kayode Adebesin</t>
  </si>
  <si>
    <t>Nigeria</t>
  </si>
  <si>
    <t>07/12/1986</t>
  </si>
  <si>
    <t>Ukraine, Dnipro, str Aerodrom 9/24</t>
  </si>
  <si>
    <t>Flat B532</t>
  </si>
  <si>
    <t>+380-664847156</t>
  </si>
  <si>
    <t>testavakulch@gmail.com</t>
  </si>
  <si>
    <t>Anastasiia Vakulchyk</t>
  </si>
  <si>
    <t>08/01/1988</t>
  </si>
  <si>
    <t>062550</t>
  </si>
  <si>
    <t>Hebei</t>
  </si>
  <si>
    <t>15 budling</t>
  </si>
  <si>
    <t>Xinhulu street</t>
  </si>
  <si>
    <t>Flat B505</t>
  </si>
  <si>
    <t>18631784451</t>
  </si>
  <si>
    <t>3054186084@qq.com</t>
  </si>
  <si>
    <t>yuhuan Long</t>
  </si>
  <si>
    <t>10/01/2022</t>
  </si>
  <si>
    <t>02/06/2000</t>
  </si>
  <si>
    <t xml:space="preserve">Poland </t>
  </si>
  <si>
    <t>36-001</t>
  </si>
  <si>
    <t>Trzebownisko</t>
  </si>
  <si>
    <t>Trzebownisko 761</t>
  </si>
  <si>
    <t>Flat C682</t>
  </si>
  <si>
    <t>aleksandrajanik2002@gmail.com</t>
  </si>
  <si>
    <t>Aleksandra Janik</t>
  </si>
  <si>
    <t>26/07/2002</t>
  </si>
  <si>
    <t>29/06/2022</t>
  </si>
  <si>
    <t>41-219</t>
  </si>
  <si>
    <t>Sosnowiec</t>
  </si>
  <si>
    <t>2/9</t>
  </si>
  <si>
    <t xml:space="preserve">Braci Sniadeckich </t>
  </si>
  <si>
    <t>Flat A4105</t>
  </si>
  <si>
    <t>magdalenanowakowska.98@gmail.com</t>
  </si>
  <si>
    <t>Magdalena Nowakowska</t>
  </si>
  <si>
    <t>31/12/2021</t>
  </si>
  <si>
    <t>20/12/2021</t>
  </si>
  <si>
    <t>01/09/1998</t>
  </si>
  <si>
    <t>Year of Entry</t>
  </si>
  <si>
    <t>Faculty</t>
  </si>
  <si>
    <t>Attendance Mode</t>
  </si>
  <si>
    <t>Course End Date</t>
  </si>
  <si>
    <t>Course Start Date</t>
  </si>
  <si>
    <t>Course</t>
  </si>
  <si>
    <t>Home Country</t>
  </si>
  <si>
    <t>Home Postcode</t>
  </si>
  <si>
    <t>Home County</t>
  </si>
  <si>
    <t>Home Town</t>
  </si>
  <si>
    <t>Home Address</t>
  </si>
  <si>
    <t>Invoice Language</t>
  </si>
  <si>
    <t>Session</t>
  </si>
  <si>
    <t>Mobile</t>
  </si>
  <si>
    <t>SMS</t>
  </si>
  <si>
    <t>Membership</t>
  </si>
  <si>
    <t>Sub Block</t>
  </si>
  <si>
    <t>Area</t>
  </si>
  <si>
    <t>Site</t>
  </si>
  <si>
    <t>Bedroom Type</t>
  </si>
  <si>
    <t>Current Mobile</t>
  </si>
  <si>
    <t>Current Telephone</t>
  </si>
  <si>
    <t>Email Address</t>
  </si>
  <si>
    <t>Application Type</t>
  </si>
  <si>
    <t>Entry</t>
  </si>
  <si>
    <t>Ethnicity</t>
  </si>
  <si>
    <t>Int.</t>
  </si>
  <si>
    <t>Uni Status</t>
  </si>
  <si>
    <t>Accepted Date</t>
  </si>
  <si>
    <t>Created</t>
  </si>
  <si>
    <t>Nationality</t>
  </si>
  <si>
    <t>DOB</t>
  </si>
  <si>
    <t>Age</t>
  </si>
  <si>
    <t>Smoker</t>
  </si>
  <si>
    <t>Disabled</t>
  </si>
  <si>
    <t>Gender</t>
  </si>
  <si>
    <t>LicenceDate</t>
  </si>
  <si>
    <t>Licence</t>
  </si>
  <si>
    <t>Room Name</t>
  </si>
  <si>
    <t>New Lease End Date</t>
  </si>
  <si>
    <t>LeaseTo</t>
  </si>
  <si>
    <t>LeaseFrom</t>
  </si>
  <si>
    <t>Column 2</t>
  </si>
  <si>
    <t>Column 1</t>
  </si>
  <si>
    <t>Check if in RPM</t>
  </si>
  <si>
    <t>User</t>
  </si>
  <si>
    <t>23/06/2022</t>
  </si>
  <si>
    <t>Julia, Seperant</t>
  </si>
  <si>
    <t>16/09/2022</t>
  </si>
  <si>
    <t>Phuc, Trieu</t>
  </si>
  <si>
    <t>Dung, Ngo</t>
  </si>
  <si>
    <t>Hao, Dang</t>
  </si>
  <si>
    <t>12/06/2022</t>
  </si>
  <si>
    <t>Jose Carlos, Antequera Gadea</t>
  </si>
  <si>
    <t>Patricia , Carbonell Arcos</t>
  </si>
  <si>
    <t>Laura, Vicente Mellado</t>
  </si>
  <si>
    <t>Pau, Torres Hurtado</t>
  </si>
  <si>
    <t>Irene, Garcerán</t>
  </si>
  <si>
    <t>Álvaro, Tarazaga</t>
  </si>
  <si>
    <t>Helene, Brouet</t>
  </si>
  <si>
    <t>17/06/2022</t>
  </si>
  <si>
    <t>18/06/2022</t>
  </si>
  <si>
    <t>19/06/2022</t>
  </si>
  <si>
    <t>25/06/2022</t>
  </si>
  <si>
    <t>28/06/2022</t>
  </si>
  <si>
    <t>06/07/2022</t>
  </si>
  <si>
    <t>07/07/2022</t>
  </si>
  <si>
    <t>08/07/2022</t>
  </si>
  <si>
    <t>10/07/2022</t>
  </si>
  <si>
    <t>11/07/2022</t>
  </si>
  <si>
    <t>12/07/2022</t>
  </si>
  <si>
    <t>14/07/2022</t>
  </si>
  <si>
    <t>15/07/2022</t>
  </si>
  <si>
    <t>16/07/2022</t>
  </si>
  <si>
    <t>17/07/2022</t>
  </si>
  <si>
    <t>19/07/2022</t>
  </si>
  <si>
    <t>21/07/2022</t>
  </si>
  <si>
    <t>22/07/2022</t>
  </si>
  <si>
    <t>23/07/2022</t>
  </si>
  <si>
    <t>25/07/2022</t>
  </si>
  <si>
    <t>26/07/2022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</si>
  <si>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</si>
  <si>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</si>
  <si>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</si>
  <si>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</si>
  <si>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</si>
  <si>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</si>
  <si>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</si>
  <si>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</si>
  <si>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08/08/2022</t>
  </si>
  <si>
    <t>11/08/2022</t>
  </si>
  <si>
    <t>12/08/2022</t>
  </si>
  <si>
    <t>13/08/2022</t>
  </si>
  <si>
    <t>14/08/2022</t>
  </si>
  <si>
    <t>17/08/2022</t>
  </si>
  <si>
    <t>18/08/2022</t>
  </si>
  <si>
    <t>20/08/2022</t>
  </si>
  <si>
    <t>22/08/2022</t>
  </si>
  <si>
    <t>27/08/2022</t>
  </si>
  <si>
    <t>28/08/2022</t>
  </si>
  <si>
    <t>29/08/2022</t>
  </si>
  <si>
    <t>30/08/2022</t>
  </si>
  <si>
    <t>03/09/2022</t>
  </si>
  <si>
    <t>04/09/2022</t>
  </si>
  <si>
    <t>06/09/2022</t>
  </si>
  <si>
    <t>07/09/2022</t>
  </si>
  <si>
    <t>08/09/2022</t>
  </si>
  <si>
    <t>14/09/2022</t>
  </si>
  <si>
    <t xml:space="preserve">, </t>
  </si>
  <si>
    <t>Felices de Cos</t>
  </si>
  <si>
    <t>Cuong, Huynh</t>
  </si>
  <si>
    <t>18/09/2022</t>
  </si>
  <si>
    <t>Trung, Trần</t>
  </si>
  <si>
    <t>Booking status does not correspond to RPM reservation status. There it is confirmed</t>
  </si>
  <si>
    <t>Please change to confirmed</t>
  </si>
  <si>
    <t>30/06/2023</t>
  </si>
  <si>
    <t>11/09/2022</t>
  </si>
  <si>
    <t>01/10/2022</t>
  </si>
  <si>
    <t>28/09/2022</t>
  </si>
  <si>
    <t>31/10/2022</t>
  </si>
  <si>
    <t>28/02/2023</t>
  </si>
  <si>
    <t>30/09/2022</t>
  </si>
  <si>
    <t>31/08/2023</t>
  </si>
  <si>
    <t>16/02/2023</t>
  </si>
  <si>
    <t>31/01/2023</t>
  </si>
  <si>
    <t>31/12/2022</t>
  </si>
  <si>
    <t>22/09/2022</t>
  </si>
  <si>
    <t>30/11/2022</t>
  </si>
  <si>
    <t>30/04/2023</t>
  </si>
  <si>
    <t>24/09/2022</t>
  </si>
  <si>
    <t>31/03/2023</t>
  </si>
  <si>
    <t>15/10/2022</t>
  </si>
  <si>
    <t>27/09/2022</t>
  </si>
  <si>
    <t>10/12/2022</t>
  </si>
  <si>
    <t>01/12/2022</t>
  </si>
  <si>
    <t>26/08/2022</t>
  </si>
  <si>
    <t>01/02/2023</t>
  </si>
  <si>
    <t>30/09/2023</t>
  </si>
  <si>
    <t>20/09/2022</t>
  </si>
  <si>
    <t>31/05/2023</t>
  </si>
  <si>
    <t>Please chance status to CONF</t>
  </si>
  <si>
    <t>1 year 15 days</t>
  </si>
  <si>
    <t>1 month 29 days</t>
  </si>
  <si>
    <t>5 months 9 days</t>
  </si>
  <si>
    <t>check KX IDs in KS</t>
  </si>
  <si>
    <t>departed please cxl</t>
  </si>
  <si>
    <t>ok, Anna advised room C571</t>
  </si>
  <si>
    <t>Why is there no Deposit?</t>
  </si>
  <si>
    <t>booking rejected please cxl</t>
  </si>
  <si>
    <t>Please move to A384</t>
  </si>
  <si>
    <t>Please move to C167</t>
  </si>
  <si>
    <t>Please change ened date to 30.09.2022</t>
  </si>
  <si>
    <t>Pleae move to C584</t>
  </si>
  <si>
    <t>Please move to B534</t>
  </si>
  <si>
    <t>Please move to B408</t>
  </si>
  <si>
    <t>Please move to A399</t>
  </si>
  <si>
    <t>please change end date to 30.09.2022</t>
  </si>
  <si>
    <t>Doube booking. Please keep room C561</t>
  </si>
  <si>
    <t>Doube booking. Please cxl</t>
  </si>
  <si>
    <t>ok, Anna advised room A697</t>
  </si>
  <si>
    <t>Check Deposit attached</t>
  </si>
  <si>
    <t>Check right room number</t>
  </si>
  <si>
    <t>WLE_Preferences_Status</t>
  </si>
  <si>
    <t>Global_Arrival_Date</t>
  </si>
  <si>
    <t>Global_Departure_Date</t>
  </si>
  <si>
    <t>Res No</t>
  </si>
  <si>
    <t>Lease Start</t>
  </si>
  <si>
    <t>Lease End</t>
  </si>
  <si>
    <t>Profile ID</t>
  </si>
  <si>
    <t>Same</t>
  </si>
  <si>
    <t>KX First Name</t>
  </si>
  <si>
    <t>KX Last Name</t>
  </si>
  <si>
    <t>Full_Name</t>
  </si>
  <si>
    <t>Ángela Felices de Cos</t>
  </si>
  <si>
    <t>Note</t>
  </si>
  <si>
    <t>Move security deposit from #33246 to #1428. Cancel #33246 - duplicate booking</t>
  </si>
  <si>
    <t>Move payment to PM Room with reservation number - 34815.</t>
  </si>
  <si>
    <t>Move payment to PM Room with reservation number -34817.</t>
  </si>
  <si>
    <t>Move payment to PM Room with reservation number-34821.</t>
  </si>
  <si>
    <t>Cancel #1530 - duplicate #33301. Extend #33301 from 31/10/2022 to 30/11/2022. Unblock room B534</t>
  </si>
  <si>
    <t>Cancel #1321 - duplicate booking. Keep #25497  as correct room</t>
  </si>
  <si>
    <t>Done</t>
  </si>
  <si>
    <t>Cancel #1441, keep #1442 - duplicate booking</t>
  </si>
  <si>
    <t>Action</t>
  </si>
  <si>
    <t>Already CONF no action require</t>
  </si>
  <si>
    <t>Updated</t>
  </si>
  <si>
    <t>Data already correct. No Action</t>
  </si>
  <si>
    <t>Unassign room from #10618 , move to new room C763. Update 33199 from B201 to A399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</si>
</sst>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0_ ;[Red]\-#,##0.00\ "/>
    <numFmt numFmtId="166" formatCode="\£#0.00"/>
    <numFmt numFmtId="167" formatCode="#,##0.00\ \€;\-#,##0.00\ \€"/>
    <numFmt numFmtId="168" formatCode="&quot;£&quot;#,##0.00;\-&quot;£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</font>
    <font>
      <sz val="8"/>
      <color rgb="FF000000"/>
      <name val="Segoe UI"/>
      <family val="2"/>
    </font>
    <font>
      <u/>
      <sz val="8"/>
      <color rgb="FF0000FF"/>
      <name val="Segoe UI"/>
      <family val="2"/>
    </font>
    <font>
      <b/>
      <sz val="8"/>
      <color rgb="FF000000"/>
      <name val="Tahoma"/>
      <family val="2"/>
    </font>
    <font>
      <b/>
      <sz val="11"/>
      <name val="Calibri"/>
      <family val="2"/>
    </font>
    <font>
      <sz val="8"/>
      <color rgb="FFFFFFFF"/>
      <name val="Segoe UI"/>
      <family val="2"/>
    </font>
    <font>
      <b/>
      <sz val="10"/>
      <name val="Calibri"/>
      <family val="2"/>
      <scheme val="minor"/>
    </font>
    <font>
      <b/>
      <sz val="10"/>
      <name val="MS Sans Serif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9E9E9"/>
        <bgColor rgb="FFE9E9E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164" fontId="2" fillId="0" borderId="0" xfId="1" applyFont="1"/>
    <xf numFmtId="0" fontId="0" fillId="0" borderId="0" xfId="0" applyNumberFormat="1"/>
    <xf numFmtId="22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22" fontId="0" fillId="2" borderId="2" xfId="0" applyNumberFormat="1" applyFont="1" applyFill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64" fontId="0" fillId="3" borderId="0" xfId="1" applyFont="1" applyFill="1"/>
    <xf numFmtId="0" fontId="0" fillId="0" borderId="1" xfId="0" applyNumberFormat="1" applyFont="1" applyFill="1" applyBorder="1"/>
    <xf numFmtId="0" fontId="3" fillId="0" borderId="0" xfId="0" applyFont="1"/>
    <xf numFmtId="165" fontId="0" fillId="0" borderId="0" xfId="0" applyNumberFormat="1"/>
    <xf numFmtId="0" fontId="5" fillId="4" borderId="0" xfId="2" applyFont="1" applyFill="1" applyAlignment="1">
      <alignment horizontal="left" vertical="top" wrapText="1"/>
    </xf>
    <xf numFmtId="164" fontId="5" fillId="4" borderId="0" xfId="3" applyFont="1" applyFill="1" applyBorder="1" applyAlignment="1" applyProtection="1">
      <alignment horizontal="left" vertical="top" wrapText="1"/>
    </xf>
    <xf numFmtId="164" fontId="5" fillId="4" borderId="0" xfId="2" applyNumberFormat="1" applyFont="1" applyFill="1" applyAlignment="1">
      <alignment horizontal="left" vertical="top" wrapText="1"/>
    </xf>
    <xf numFmtId="166" fontId="5" fillId="4" borderId="4" xfId="2" applyNumberFormat="1" applyFont="1" applyFill="1" applyBorder="1" applyAlignment="1">
      <alignment horizontal="right" vertical="top" wrapText="1"/>
    </xf>
    <xf numFmtId="0" fontId="5" fillId="4" borderId="4" xfId="2" applyFont="1" applyFill="1" applyBorder="1" applyAlignment="1">
      <alignment horizontal="right" vertical="top" wrapText="1"/>
    </xf>
    <xf numFmtId="14" fontId="5" fillId="4" borderId="4" xfId="2" applyNumberFormat="1" applyFont="1" applyFill="1" applyBorder="1" applyAlignment="1">
      <alignment horizontal="left" vertical="top" wrapText="1"/>
    </xf>
    <xf numFmtId="0" fontId="5" fillId="4" borderId="4" xfId="2" applyFont="1" applyFill="1" applyBorder="1" applyAlignment="1">
      <alignment horizontal="left" vertical="top" wrapText="1"/>
    </xf>
    <xf numFmtId="0" fontId="6" fillId="4" borderId="4" xfId="2" applyFont="1" applyFill="1" applyBorder="1" applyAlignment="1">
      <alignment horizontal="left" vertical="top" wrapText="1"/>
    </xf>
    <xf numFmtId="0" fontId="7" fillId="5" borderId="4" xfId="2" applyFont="1" applyFill="1" applyBorder="1" applyAlignment="1">
      <alignment horizontal="left" vertical="top" wrapText="1"/>
    </xf>
    <xf numFmtId="14" fontId="5" fillId="4" borderId="0" xfId="2" applyNumberFormat="1" applyFont="1" applyFill="1" applyAlignment="1">
      <alignment horizontal="left" vertical="top" wrapText="1"/>
    </xf>
    <xf numFmtId="0" fontId="4" fillId="0" borderId="0" xfId="2"/>
    <xf numFmtId="0" fontId="4" fillId="0" borderId="0" xfId="2" applyAlignment="1">
      <alignment horizontal="left"/>
    </xf>
    <xf numFmtId="0" fontId="4" fillId="0" borderId="0" xfId="2" pivotButton="1"/>
    <xf numFmtId="0" fontId="4" fillId="6" borderId="0" xfId="2" applyFill="1"/>
    <xf numFmtId="0" fontId="2" fillId="7" borderId="0" xfId="0" applyFont="1" applyFill="1"/>
    <xf numFmtId="0" fontId="4" fillId="7" borderId="0" xfId="2" applyFill="1"/>
    <xf numFmtId="14" fontId="4" fillId="7" borderId="0" xfId="2" applyNumberFormat="1" applyFill="1"/>
    <xf numFmtId="0" fontId="4" fillId="7" borderId="0" xfId="2" applyFill="1" applyAlignment="1">
      <alignment horizontal="left"/>
    </xf>
    <xf numFmtId="14" fontId="4" fillId="0" borderId="0" xfId="2" applyNumberFormat="1"/>
    <xf numFmtId="0" fontId="8" fillId="0" borderId="0" xfId="2" applyFont="1"/>
    <xf numFmtId="0" fontId="9" fillId="8" borderId="4" xfId="2" applyFont="1" applyFill="1" applyBorder="1" applyAlignment="1">
      <alignment horizontal="left" vertical="top" wrapText="1"/>
    </xf>
    <xf numFmtId="0" fontId="9" fillId="8" borderId="4" xfId="2" applyFont="1" applyFill="1" applyBorder="1" applyAlignment="1">
      <alignment horizontal="right" vertical="top" wrapText="1"/>
    </xf>
    <xf numFmtId="0" fontId="5" fillId="4" borderId="4" xfId="2" applyFont="1" applyFill="1" applyBorder="1" applyAlignment="1">
      <alignment horizontal="center" vertical="top" wrapText="1"/>
    </xf>
    <xf numFmtId="14" fontId="9" fillId="8" borderId="4" xfId="2" applyNumberFormat="1" applyFont="1" applyFill="1" applyBorder="1" applyAlignment="1">
      <alignment horizontal="left" vertical="top" wrapText="1"/>
    </xf>
    <xf numFmtId="0" fontId="5" fillId="4" borderId="0" xfId="2" applyFont="1" applyFill="1" applyAlignment="1">
      <alignment horizontal="left" vertical="top" wrapText="1"/>
    </xf>
    <xf numFmtId="0" fontId="10" fillId="0" borderId="5" xfId="0" quotePrefix="1" applyFont="1" applyBorder="1"/>
    <xf numFmtId="0" fontId="11" fillId="0" borderId="0" xfId="0" applyFont="1"/>
    <xf numFmtId="0" fontId="12" fillId="0" borderId="5" xfId="0" quotePrefix="1" applyFont="1" applyBorder="1"/>
    <xf numFmtId="0" fontId="12" fillId="0" borderId="5" xfId="0" applyFont="1" applyBorder="1"/>
    <xf numFmtId="168" fontId="12" fillId="0" borderId="5" xfId="0" applyNumberFormat="1" applyFont="1" applyBorder="1"/>
    <xf numFmtId="2" fontId="10" fillId="0" borderId="5" xfId="0" quotePrefix="1" applyNumberFormat="1" applyFont="1" applyBorder="1"/>
    <xf numFmtId="2" fontId="12" fillId="0" borderId="5" xfId="0" applyNumberFormat="1" applyFont="1" applyBorder="1"/>
    <xf numFmtId="2" fontId="0" fillId="0" borderId="0" xfId="0" applyNumberFormat="1"/>
    <xf numFmtId="164" fontId="12" fillId="3" borderId="5" xfId="1" applyFont="1" applyFill="1" applyBorder="1"/>
    <xf numFmtId="0" fontId="12" fillId="7" borderId="5" xfId="0" quotePrefix="1" applyFont="1" applyFill="1" applyBorder="1"/>
    <xf numFmtId="0" fontId="12" fillId="7" borderId="5" xfId="0" applyFont="1" applyFill="1" applyBorder="1"/>
    <xf numFmtId="2" fontId="12" fillId="7" borderId="5" xfId="0" applyNumberFormat="1" applyFont="1" applyFill="1" applyBorder="1"/>
    <xf numFmtId="0" fontId="12" fillId="7" borderId="6" xfId="0" applyFont="1" applyFill="1" applyBorder="1"/>
    <xf numFmtId="0" fontId="13" fillId="7" borderId="5" xfId="0" quotePrefix="1" applyFont="1" applyFill="1" applyBorder="1"/>
    <xf numFmtId="0" fontId="0" fillId="7" borderId="0" xfId="0" applyFill="1"/>
    <xf numFmtId="164" fontId="0" fillId="0" borderId="0" xfId="1" applyFont="1"/>
    <xf numFmtId="2" fontId="10" fillId="0" borderId="6" xfId="0" applyNumberFormat="1" applyFont="1" applyFill="1" applyBorder="1"/>
    <xf numFmtId="2" fontId="0" fillId="7" borderId="0" xfId="0" applyNumberFormat="1" applyFill="1"/>
    <xf numFmtId="14" fontId="12" fillId="0" borderId="5" xfId="0" quotePrefix="1" applyNumberFormat="1" applyFont="1" applyBorder="1"/>
    <xf numFmtId="14" fontId="4" fillId="0" borderId="0" xfId="2" applyNumberFormat="1" applyFill="1"/>
    <xf numFmtId="14" fontId="12" fillId="7" borderId="5" xfId="0" quotePrefix="1" applyNumberFormat="1" applyFont="1" applyFill="1" applyBorder="1"/>
    <xf numFmtId="0" fontId="2" fillId="9" borderId="0" xfId="0" applyFont="1" applyFill="1"/>
    <xf numFmtId="2" fontId="12" fillId="9" borderId="5" xfId="0" applyNumberFormat="1" applyFont="1" applyFill="1" applyBorder="1"/>
    <xf numFmtId="0" fontId="12" fillId="9" borderId="5" xfId="0" quotePrefix="1" applyFont="1" applyFill="1" applyBorder="1"/>
    <xf numFmtId="0" fontId="12" fillId="9" borderId="5" xfId="0" applyFont="1" applyFill="1" applyBorder="1"/>
    <xf numFmtId="14" fontId="12" fillId="9" borderId="5" xfId="0" quotePrefix="1" applyNumberFormat="1" applyFont="1" applyFill="1" applyBorder="1"/>
    <xf numFmtId="0" fontId="4" fillId="0" borderId="0" xfId="2" applyFill="1"/>
    <xf numFmtId="49" fontId="0" fillId="0" borderId="0" xfId="0" applyNumberFormat="1"/>
    <xf numFmtId="47" fontId="0" fillId="0" borderId="0" xfId="0" applyNumberFormat="1"/>
    <xf numFmtId="14" fontId="0" fillId="0" borderId="0" xfId="0" applyNumberFormat="1"/>
    <xf numFmtId="49" fontId="4" fillId="0" borderId="0" xfId="2" applyNumberFormat="1"/>
    <xf numFmtId="14" fontId="8" fillId="0" borderId="0" xfId="2" applyNumberFormat="1" applyFont="1"/>
    <xf numFmtId="0" fontId="4" fillId="10" borderId="0" xfId="2" applyFill="1"/>
    <xf numFmtId="0" fontId="4" fillId="3" borderId="0" xfId="2" applyFill="1"/>
    <xf numFmtId="0" fontId="14" fillId="0" borderId="0" xfId="2" applyFont="1" applyAlignment="1">
      <alignment horizontal="left"/>
    </xf>
    <xf numFmtId="0" fontId="14" fillId="0" borderId="0" xfId="2" applyFont="1"/>
    <xf numFmtId="0" fontId="14" fillId="7" borderId="0" xfId="2" applyFont="1" applyFill="1" applyAlignment="1">
      <alignment horizontal="left"/>
    </xf>
    <xf numFmtId="14" fontId="14" fillId="7" borderId="0" xfId="2" applyNumberFormat="1" applyFont="1" applyFill="1"/>
    <xf numFmtId="0" fontId="14" fillId="7" borderId="0" xfId="2" applyFont="1" applyFill="1"/>
    <xf numFmtId="14" fontId="14" fillId="0" borderId="0" xfId="2" applyNumberFormat="1" applyFont="1"/>
    <xf numFmtId="0" fontId="2" fillId="11" borderId="0" xfId="0" applyFont="1" applyFill="1"/>
    <xf numFmtId="0" fontId="15" fillId="7" borderId="0" xfId="0" applyFont="1" applyFill="1"/>
    <xf numFmtId="0" fontId="10" fillId="0" borderId="7" xfId="0" applyFont="1" applyFill="1" applyBorder="1"/>
    <xf numFmtId="0" fontId="0" fillId="11" borderId="0" xfId="0" applyFill="1"/>
    <xf numFmtId="0" fontId="5" fillId="4" borderId="0" xfId="2" applyFont="1" applyFill="1" applyAlignment="1">
      <alignment horizontal="left" vertical="top" wrapText="1"/>
    </xf>
  </cellXfs>
  <cellStyles count="4">
    <cellStyle name="Comma" xfId="1" builtinId="3"/>
    <cellStyle name="Comma 2" xfId="3" xr:uid="{8E49E266-F72D-4166-BD62-E6D7E73EA40D}"/>
    <cellStyle name="Normal" xfId="0" builtinId="0"/>
    <cellStyle name="Normal 2" xfId="2" xr:uid="{9626380B-74B7-4927-A876-B7418E8867AD}"/>
  </cellStyles>
  <dxfs count="29"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9" formatCode="dd/mm/yyyy\ hh:mm"/>
    </dxf>
    <dxf>
      <numFmt numFmtId="169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rgb="FF000000"/>
      </font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Katowice%20Reconciliation%20first%20draft%2019.09.202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secampgroup-my.sharepoint.com/personal/julia_seperant_basecampstudent_com/Documents/Desktop/Julia/PMS/Protel/Data%20Migration/Katowice/Admin%20Fe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 Seperant" refreshedDate="44823.538415162038" createdVersion="8" refreshedVersion="8" minRefreshableVersion="3" recordCount="125" xr:uid="{AB1489B2-6D1C-446F-BD85-C5A38ABD82D6}">
  <cacheSource type="worksheet">
    <worksheetSource ref="A1:AZ126" sheet="KY all bookings 19.09.2022" r:id="rId2"/>
  </cacheSource>
  <cacheFields count="53">
    <cacheField name="Check if in RPM" numFmtId="0">
      <sharedItems/>
    </cacheField>
    <cacheField name="Column 1" numFmtId="0">
      <sharedItems/>
    </cacheField>
    <cacheField name="Column 2" numFmtId="0">
      <sharedItems/>
    </cacheField>
    <cacheField name="Student ID" numFmtId="0">
      <sharedItems count="116">
        <s v="07496"/>
        <s v="06323"/>
        <s v="07566"/>
        <s v="0010509"/>
        <s v="06137"/>
        <s v="06038"/>
        <s v="06275"/>
        <s v="06241"/>
        <s v="08437"/>
        <s v="05581"/>
        <s v="05156"/>
        <s v="04166"/>
        <s v="05895"/>
        <s v="09866"/>
        <s v="06124"/>
        <s v="06025"/>
        <s v="06458"/>
        <s v="05231"/>
        <s v="06155"/>
        <s v="08367"/>
        <s v="05967"/>
        <s v="04903"/>
        <s v="05944"/>
        <s v="05399"/>
        <s v="05993"/>
        <s v="09341"/>
        <s v="05803"/>
        <s v="06182"/>
        <s v="05776"/>
        <s v="06078"/>
        <s v="05771"/>
        <s v="05768"/>
        <s v="04723"/>
        <s v="06383"/>
        <s v="06498"/>
        <s v="06267"/>
        <s v="06087"/>
        <s v="09458"/>
        <s v="05133"/>
        <s v="08760"/>
        <s v="09121"/>
        <s v="10072"/>
        <s v="0010610"/>
        <s v="0010615"/>
        <s v="0010499"/>
        <s v="0010496"/>
        <s v="0010476"/>
        <s v="09060"/>
        <s v="0010474"/>
        <s v="0010572"/>
        <s v="08664"/>
        <s v="08780"/>
        <s v="07675"/>
        <s v="08209"/>
        <s v="10083"/>
        <s v="08112"/>
        <s v="07872"/>
        <s v="07584"/>
        <s v="08272"/>
        <s v="09438"/>
        <s v="04495"/>
        <s v="09699"/>
        <s v="08776"/>
        <s v="09924"/>
        <s v="09956"/>
        <s v="09462"/>
        <s v="08090"/>
        <s v="09159"/>
        <s v="09110"/>
        <s v="09981"/>
        <s v="08402"/>
        <s v="09772"/>
        <s v="09602"/>
        <s v="07394"/>
        <s v="06092"/>
        <s v="09098"/>
        <s v="08619"/>
        <s v="0010390"/>
        <s v="09033"/>
        <s v="09406"/>
        <s v="09489"/>
        <s v="10103"/>
        <s v="09673"/>
        <s v="09328"/>
        <s v="09812"/>
        <s v="09983"/>
        <s v="05418"/>
        <s v="07805"/>
        <s v="10109"/>
        <s v="08052"/>
        <s v="06625"/>
        <s v="10036"/>
        <s v="09588"/>
        <s v="09661"/>
        <s v="09194"/>
        <s v="09449"/>
        <s v="09160"/>
        <s v="09680"/>
        <s v="09961"/>
        <s v="09813"/>
        <s v="05758"/>
        <s v="09634"/>
        <s v="08908"/>
        <s v="08704"/>
        <s v="09650"/>
        <s v="09157"/>
        <s v="07029"/>
        <s v="09507"/>
        <s v="10046"/>
        <s v="05672"/>
        <s v="09630"/>
        <s v="09875"/>
        <s v="09470"/>
        <s v="06148"/>
        <s v="09540"/>
        <s v="05081"/>
      </sharedItems>
    </cacheField>
    <cacheField name="Forename" numFmtId="0">
      <sharedItems/>
    </cacheField>
    <cacheField name="Surname" numFmtId="0">
      <sharedItems/>
    </cacheField>
    <cacheField name="LeaseFrom" numFmtId="14">
      <sharedItems containsSemiMixedTypes="0" containsNonDate="0" containsDate="1" containsString="0" minDate="2021-09-27T00:00:00" maxDate="2022-10-02T00:00:00"/>
    </cacheField>
    <cacheField name="LeaseTo" numFmtId="14">
      <sharedItems containsSemiMixedTypes="0" containsNonDate="0" containsDate="1" containsString="0" minDate="2022-09-17T00:00:00" maxDate="2023-10-02T00:00:00"/>
    </cacheField>
    <cacheField name="New Lease End Date" numFmtId="14">
      <sharedItems containsSemiMixedTypes="0" containsNonDate="0" containsDate="1" containsString="0" minDate="2022-09-17T00:00:00" maxDate="2023-10-01T00:00:00" count="15">
        <d v="2022-09-17T00:00:00"/>
        <d v="2022-09-30T00:00:00"/>
        <d v="2022-10-08T00:00:00"/>
        <d v="2022-10-31T00:00:00"/>
        <d v="2022-11-12T00:00:00"/>
        <d v="2022-11-13T00:00:00"/>
        <d v="2022-11-30T00:00:00"/>
        <d v="2022-12-31T00:00:00"/>
        <d v="2023-01-31T00:00:00"/>
        <d v="2023-02-16T00:00:00"/>
        <d v="2023-02-28T00:00:00"/>
        <d v="2023-04-30T00:00:00"/>
        <d v="2023-06-30T00:00:00"/>
        <d v="2023-08-31T00:00:00"/>
        <d v="2023-09-30T00:00:00"/>
      </sharedItems>
      <fieldGroup par="52" base="8">
        <rangePr groupBy="months" startDate="2022-09-17T00:00:00" endDate="2023-10-01T00:00:00"/>
        <groupItems count="14">
          <s v="&lt;17.09.2022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10.2023"/>
        </groupItems>
      </fieldGroup>
    </cacheField>
    <cacheField name="Room Name" numFmtId="0">
      <sharedItems/>
    </cacheField>
    <cacheField name="Licence" numFmtId="0">
      <sharedItems/>
    </cacheField>
    <cacheField name="LicenceDate" numFmtId="0">
      <sharedItems/>
    </cacheField>
    <cacheField name="Gender" numFmtId="0">
      <sharedItems/>
    </cacheField>
    <cacheField name="Disabled" numFmtId="0">
      <sharedItems/>
    </cacheField>
    <cacheField name="Smoker" numFmtId="0">
      <sharedItems/>
    </cacheField>
    <cacheField name="Age" numFmtId="0">
      <sharedItems/>
    </cacheField>
    <cacheField name="DOB" numFmtId="0">
      <sharedItems/>
    </cacheField>
    <cacheField name="Nationality" numFmtId="0">
      <sharedItems/>
    </cacheField>
    <cacheField name="Created" numFmtId="0">
      <sharedItems/>
    </cacheField>
    <cacheField name="Accepted Date" numFmtId="0">
      <sharedItems/>
    </cacheField>
    <cacheField name="Uni Status" numFmtId="0">
      <sharedItems/>
    </cacheField>
    <cacheField name="Int." numFmtId="0">
      <sharedItems/>
    </cacheField>
    <cacheField name="Ethnicity" numFmtId="0">
      <sharedItems/>
    </cacheField>
    <cacheField name="Entry" numFmtId="0">
      <sharedItems/>
    </cacheField>
    <cacheField name="Application Type" numFmtId="0">
      <sharedItems/>
    </cacheField>
    <cacheField name="Name" numFmtId="0">
      <sharedItems/>
    </cacheField>
    <cacheField name="Email Address" numFmtId="0">
      <sharedItems/>
    </cacheField>
    <cacheField name="Current Telephone" numFmtId="0">
      <sharedItems/>
    </cacheField>
    <cacheField name="Current Mobile" numFmtId="0">
      <sharedItems/>
    </cacheField>
    <cacheField name="Bedroom Type" numFmtId="0">
      <sharedItems/>
    </cacheField>
    <cacheField name="Site" numFmtId="0">
      <sharedItems/>
    </cacheField>
    <cacheField name="Area" numFmtId="0">
      <sharedItems/>
    </cacheField>
    <cacheField name="Block" numFmtId="0">
      <sharedItems/>
    </cacheField>
    <cacheField name="Sub Block" numFmtId="0">
      <sharedItems/>
    </cacheField>
    <cacheField name="Membership" numFmtId="0">
      <sharedItems/>
    </cacheField>
    <cacheField name="SMS" numFmtId="0">
      <sharedItems/>
    </cacheField>
    <cacheField name="Mobile" numFmtId="0">
      <sharedItems/>
    </cacheField>
    <cacheField name="Session" numFmtId="0">
      <sharedItems/>
    </cacheField>
    <cacheField name="Invoice Language" numFmtId="0">
      <sharedItems/>
    </cacheField>
    <cacheField name="Home Address" numFmtId="0">
      <sharedItems/>
    </cacheField>
    <cacheField name="Home Town" numFmtId="0">
      <sharedItems/>
    </cacheField>
    <cacheField name="Home County" numFmtId="0">
      <sharedItems/>
    </cacheField>
    <cacheField name="Home Postcode" numFmtId="0">
      <sharedItems/>
    </cacheField>
    <cacheField name="Home Country" numFmtId="0">
      <sharedItems/>
    </cacheField>
    <cacheField name="Course" numFmtId="0">
      <sharedItems/>
    </cacheField>
    <cacheField name="Course Start Date" numFmtId="0">
      <sharedItems/>
    </cacheField>
    <cacheField name="Course End Date" numFmtId="0">
      <sharedItems/>
    </cacheField>
    <cacheField name="Attendance Mode" numFmtId="0">
      <sharedItems/>
    </cacheField>
    <cacheField name="Type" numFmtId="0">
      <sharedItems/>
    </cacheField>
    <cacheField name="Faculty" numFmtId="0">
      <sharedItems/>
    </cacheField>
    <cacheField name="Year of Entry" numFmtId="0">
      <sharedItems/>
    </cacheField>
    <cacheField name="Quarters" numFmtId="0" databaseField="0">
      <fieldGroup base="8">
        <rangePr groupBy="quarters" startDate="2022-09-17T00:00:00" endDate="2023-10-01T00:00:00"/>
        <groupItems count="6">
          <s v="&lt;17.09.2022"/>
          <s v="Qtr1"/>
          <s v="Qtr2"/>
          <s v="Qtr3"/>
          <s v="Qtr4"/>
          <s v="&gt;01.10.2023"/>
        </groupItems>
      </fieldGroup>
    </cacheField>
    <cacheField name="Years" numFmtId="0" databaseField="0">
      <fieldGroup base="8">
        <rangePr groupBy="years" startDate="2022-09-17T00:00:00" endDate="2023-10-01T00:00:00"/>
        <groupItems count="4">
          <s v="&lt;17.09.2022"/>
          <s v="2022"/>
          <s v="2023"/>
          <s v="&gt;01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 Seperant" refreshedDate="44819.920001041668" createdVersion="8" refreshedVersion="8" minRefreshableVersion="3" recordCount="31" xr:uid="{1EEDBDE6-BC9F-45C0-8647-A6A0B98B0706}">
  <cacheSource type="worksheet">
    <worksheetSource ref="A1:J32" sheet="Admin Fee" r:id="rId2"/>
  </cacheSource>
  <cacheFields count="10">
    <cacheField name="Due Date" numFmtId="14">
      <sharedItems containsSemiMixedTypes="0" containsNonDate="0" containsDate="1" containsString="0" minDate="2022-09-15T00:00:00" maxDate="2022-10-02T00:00:00"/>
    </cacheField>
    <cacheField name="Date" numFmtId="14">
      <sharedItems containsSemiMixedTypes="0" containsNonDate="0" containsDate="1" containsString="0" minDate="2022-09-15T00:00:00" maxDate="2022-10-02T00:00:00"/>
    </cacheField>
    <cacheField name="Statement Text" numFmtId="0">
      <sharedItems/>
    </cacheField>
    <cacheField name="Amount" numFmtId="167">
      <sharedItems containsSemiMixedTypes="0" containsString="0" containsNumber="1" containsInteger="1" minValue="-250" maxValue="250"/>
    </cacheField>
    <cacheField name="Export Date" numFmtId="14">
      <sharedItems containsNonDate="0" containsDate="1" containsString="0" containsBlank="1" minDate="2022-04-21T00:00:00" maxDate="2022-09-06T00:00:00"/>
    </cacheField>
    <cacheField name="Area name" numFmtId="0">
      <sharedItems/>
    </cacheField>
    <cacheField name="Room name" numFmtId="0">
      <sharedItems/>
    </cacheField>
    <cacheField name="Charge Type" numFmtId="0">
      <sharedItems/>
    </cacheField>
    <cacheField name="Student ID" numFmtId="0">
      <sharedItems count="23">
        <s v="04723"/>
        <s v="08908"/>
        <s v="10083"/>
        <s v="08776"/>
        <s v="06458"/>
        <s v="05581"/>
        <s v="09916"/>
        <s v="09699"/>
        <s v="09983"/>
        <s v="09961"/>
        <s v="05231"/>
        <s v="05768"/>
        <s v="09630"/>
        <s v="06498"/>
        <s v="06078"/>
        <s v="08367"/>
        <s v="06275"/>
        <s v="09060"/>
        <s v="06087"/>
        <s v="06279"/>
        <s v="09489"/>
        <s v="08604"/>
        <s v="06323"/>
      </sharedItems>
    </cacheField>
    <cacheField name="Stud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07496"/>
    <s v="Student"/>
    <s v="False"/>
    <x v="0"/>
    <s v="Magdalena"/>
    <s v="Nowakowska"/>
    <d v="2022-01-14T00:00:00"/>
    <d v="2022-09-17T00:00:00"/>
    <x v="0"/>
    <s v="A4105"/>
    <s v="Yes"/>
    <s v="31/12/2021"/>
    <s v="Female"/>
    <s v="Able-Bodied"/>
    <s v="Non-Smoker"/>
    <s v="24"/>
    <s v="01/09/1998"/>
    <s v="Poland"/>
    <s v="20/12/2021"/>
    <s v="31/12/2021"/>
    <s v="Active"/>
    <s v=""/>
    <s v=""/>
    <s v="Bachelors"/>
    <s v="BaseCamp Student"/>
    <s v="Magdalena Nowakowska"/>
    <s v="magdalenanowakowska.98@gmail.com"/>
    <s v=""/>
    <s v=""/>
    <s v="Studio"/>
    <s v="BaseCamp Katowice"/>
    <s v="Block A"/>
    <s v="Floor 4"/>
    <s v="Flat A4105"/>
    <s v=""/>
    <s v="No SMS"/>
    <s v=""/>
    <s v=""/>
    <s v=""/>
    <s v="Braci Sniadeckich "/>
    <s v="2/9"/>
    <s v="Sosnowiec"/>
    <s v="41-219"/>
    <s v="Poland"/>
    <s v=""/>
    <s v=""/>
    <s v=""/>
    <s v=""/>
    <s v=""/>
    <s v=""/>
    <s v=""/>
  </r>
  <r>
    <s v="06323"/>
    <s v="Student"/>
    <s v="False"/>
    <x v="1"/>
    <s v="Aleksandra"/>
    <s v="Janik"/>
    <d v="2022-03-01T00:00:00"/>
    <d v="2022-09-30T00:00:00"/>
    <x v="1"/>
    <s v="C682"/>
    <s v="Yes"/>
    <s v="29/06/2022"/>
    <s v="Female"/>
    <s v="Able-Bodied"/>
    <s v="Non-Smoker"/>
    <s v="20"/>
    <s v="26/07/2002"/>
    <s v="Poland"/>
    <s v="25/02/2022"/>
    <s v="25/02/2022"/>
    <s v="Active"/>
    <s v=""/>
    <s v=""/>
    <s v="Bachelors"/>
    <s v="BaseCamp Student"/>
    <s v="Aleksandra Janik"/>
    <s v="aleksandrajanik2002@gmail.com"/>
    <s v=""/>
    <s v=""/>
    <s v="Studio"/>
    <s v="BaseCamp Katowice"/>
    <s v="Block C"/>
    <s v="Floor 6"/>
    <s v="Flat C682"/>
    <s v=""/>
    <s v="No SMS"/>
    <s v=""/>
    <s v=""/>
    <s v=""/>
    <s v="Trzebownisko 761"/>
    <s v="761"/>
    <s v="Trzebownisko"/>
    <s v="36-001"/>
    <s v="Poland "/>
    <s v=""/>
    <s v=""/>
    <s v=""/>
    <s v=""/>
    <s v=""/>
    <s v=""/>
    <s v=""/>
  </r>
  <r>
    <s v="07566"/>
    <s v="Student"/>
    <s v="False"/>
    <x v="2"/>
    <s v="yuhuan"/>
    <s v="Long"/>
    <d v="2022-01-01T00:00:00"/>
    <d v="2022-09-30T00:00:00"/>
    <x v="1"/>
    <s v="B505"/>
    <s v="No"/>
    <s v=""/>
    <s v="Male"/>
    <s v="Able-Bodied"/>
    <s v="Non-Smoker"/>
    <s v="22"/>
    <s v="02/06/2000"/>
    <s v="China"/>
    <s v="10/01/2022"/>
    <s v="10/01/2022"/>
    <s v="Active"/>
    <s v=""/>
    <s v=""/>
    <s v="Bachelors"/>
    <s v="BaseCamp Student"/>
    <s v="yuhuan Long"/>
    <s v="3054186084@qq.com"/>
    <s v=""/>
    <s v="18631784451"/>
    <s v="Single with Balcony"/>
    <s v="BaseCamp Katowice"/>
    <s v="Block B"/>
    <s v="Floor 5"/>
    <s v="Flat B505"/>
    <s v=""/>
    <s v="No SMS"/>
    <s v=""/>
    <s v=""/>
    <s v=""/>
    <s v="Xinhulu street"/>
    <s v="15 budling"/>
    <s v="Hebei"/>
    <s v="062550"/>
    <s v="China"/>
    <s v=""/>
    <s v=""/>
    <s v=""/>
    <s v=""/>
    <s v=""/>
    <s v=""/>
    <s v=""/>
  </r>
  <r>
    <s v="0010509"/>
    <s v="Student"/>
    <s v="False"/>
    <x v="3"/>
    <s v="Anastasiia"/>
    <s v="Vakulchyk"/>
    <d v="2022-09-01T00:00:00"/>
    <d v="2022-09-30T00:00:00"/>
    <x v="1"/>
    <s v="B532"/>
    <s v="Yes"/>
    <s v="31/08/2022"/>
    <s v="Female"/>
    <s v="Able-Bodied"/>
    <s v="Non-Smoker"/>
    <s v="34"/>
    <s v="08/01/1988"/>
    <s v="Ukraine"/>
    <s v="31/08/2022"/>
    <s v="31/08/2022"/>
    <s v="Active"/>
    <s v=""/>
    <s v=""/>
    <s v=""/>
    <s v="BaseCamp Student"/>
    <s v="Anastasiia Vakulchyk"/>
    <s v="testavakulch@gmail.com"/>
    <s v="+380-664847156"/>
    <s v=""/>
    <s v="Studio Large with Balcony"/>
    <s v="BaseCamp Katowice"/>
    <s v="Block B"/>
    <s v="Floor 5"/>
    <s v="Flat B532"/>
    <s v=""/>
    <s v="No SMS"/>
    <s v=""/>
    <s v=""/>
    <s v=""/>
    <s v="Ukraine, Dnipro, str Aerodrom 9/24"/>
    <s v="Dnipro"/>
    <s v=""/>
    <s v=""/>
    <s v="Ukraine"/>
    <s v=""/>
    <s v=""/>
    <s v=""/>
    <s v=""/>
    <s v=""/>
    <s v=""/>
    <s v=""/>
  </r>
  <r>
    <s v="06137"/>
    <s v="Student"/>
    <s v="False"/>
    <x v="4"/>
    <s v="Kayode"/>
    <s v="Adebesin"/>
    <d v="2021-10-01T00:00:00"/>
    <d v="2022-10-01T00:00:00"/>
    <x v="1"/>
    <s v="C471"/>
    <s v="Yes"/>
    <s v="01/10/2021"/>
    <s v="Male"/>
    <s v="Able-Bodied"/>
    <s v="Non-Smoker"/>
    <s v="35"/>
    <s v="07/12/1986"/>
    <s v="Nigeria"/>
    <s v="01/10/2021"/>
    <s v="01/10/2021"/>
    <s v="Active"/>
    <s v=""/>
    <s v=""/>
    <s v="Doctoral"/>
    <s v="BaseCamp Student"/>
    <s v="Kayode Adebesin"/>
    <s v="chemicalkstone@gmail.com"/>
    <s v=""/>
    <s v="+48514446427"/>
    <s v="Studio"/>
    <s v="BaseCamp Katowice"/>
    <s v="Block C"/>
    <s v="Floor 4"/>
    <s v="Flat C471"/>
    <s v=""/>
    <s v="No SMS"/>
    <s v=""/>
    <s v=""/>
    <s v=""/>
    <s v="Adebesin close off Faleye street"/>
    <s v="1"/>
    <s v="Akute"/>
    <s v="+234"/>
    <s v="NIGERIA"/>
    <s v=""/>
    <s v=""/>
    <s v=""/>
    <s v=""/>
    <s v=""/>
    <s v=""/>
    <s v=""/>
  </r>
  <r>
    <s v="06038"/>
    <s v="Student"/>
    <s v="False"/>
    <x v="5"/>
    <s v="Makar"/>
    <s v="Bialiauski"/>
    <d v="2022-01-01T00:00:00"/>
    <d v="2022-10-01T00:00:00"/>
    <x v="1"/>
    <s v="A597"/>
    <s v="No"/>
    <s v=""/>
    <s v="Male"/>
    <s v="Able-Bodied"/>
    <s v="Non-Smoker"/>
    <s v="20"/>
    <s v="24/12/2001"/>
    <s v="Belarus"/>
    <s v="26/01/2022"/>
    <s v="26/01/2022"/>
    <s v="Active"/>
    <s v=""/>
    <s v=""/>
    <s v="Certificate / Other"/>
    <s v="BaseCamp Student"/>
    <s v="Makar Bialiauski"/>
    <s v="makar.bialiauski@mail.ru"/>
    <s v=""/>
    <s v="+48577547718"/>
    <s v="Studio"/>
    <s v="BaseCamp Katowice"/>
    <s v="Block A"/>
    <s v="Floor 5"/>
    <s v="Flat A597"/>
    <s v=""/>
    <s v="No SMS"/>
    <s v=""/>
    <s v=""/>
    <s v=""/>
    <s v="Kalara C."/>
    <s v="3"/>
    <s v="Rogachev"/>
    <s v="247673"/>
    <s v="Belarus"/>
    <s v=""/>
    <s v=""/>
    <s v=""/>
    <s v=""/>
    <s v=""/>
    <s v=""/>
    <s v=""/>
  </r>
  <r>
    <s v="06275"/>
    <s v="Student"/>
    <s v="False"/>
    <x v="6"/>
    <s v="Hanna"/>
    <s v="Cieslar"/>
    <d v="2021-10-11T00:00:00"/>
    <d v="2022-10-01T00:00:00"/>
    <x v="1"/>
    <s v="B413"/>
    <s v="Yes"/>
    <s v="08/10/2021"/>
    <s v="Female"/>
    <s v="Able-Bodied"/>
    <s v="Non-Smoker"/>
    <s v="22"/>
    <s v="18/04/2000"/>
    <s v="Poland"/>
    <s v="07/10/2021"/>
    <s v="08/10/2021"/>
    <s v="Active"/>
    <s v=""/>
    <s v=""/>
    <s v="Masters"/>
    <s v="BaseCamp Student"/>
    <s v="Hanna Cieslar"/>
    <s v="haniacieslar20@gmail.com"/>
    <s v=""/>
    <s v="798081520"/>
    <s v="Single with Balcony"/>
    <s v="BaseCamp Katowice"/>
    <s v="Block B"/>
    <s v="Floor 4"/>
    <s v="Flat B413"/>
    <s v=""/>
    <s v="No SMS"/>
    <s v=""/>
    <s v=""/>
    <s v=""/>
    <s v="Glówna "/>
    <s v="59"/>
    <s v="Leszna Górna"/>
    <s v="43-445"/>
    <s v="Poland"/>
    <s v=""/>
    <s v=""/>
    <s v=""/>
    <s v=""/>
    <s v=""/>
    <s v=""/>
    <s v=""/>
  </r>
  <r>
    <s v="06241"/>
    <s v="Student"/>
    <s v="False"/>
    <x v="7"/>
    <s v="Nadim"/>
    <s v="El Ghawi"/>
    <d v="2022-03-01T00:00:00"/>
    <d v="2022-10-01T00:00:00"/>
    <x v="1"/>
    <s v="C683"/>
    <s v="Yes"/>
    <s v="25/02/2022"/>
    <s v="Male"/>
    <s v="Able-Bodied"/>
    <s v="Non-Smoker"/>
    <s v="21"/>
    <s v="11/10/2000"/>
    <s v="Lebanon"/>
    <s v="25/02/2022"/>
    <s v="25/02/2022"/>
    <s v="Active"/>
    <s v=""/>
    <s v=""/>
    <s v="Bachelors"/>
    <s v="BaseCamp Student"/>
    <s v="Nadim El Ghawi"/>
    <s v="nadimgh350@gmail.com"/>
    <s v=""/>
    <s v="+48511985695"/>
    <s v="Studio"/>
    <s v="BaseCamp Katowice"/>
    <s v="Block C"/>
    <s v="Floor 6"/>
    <s v="Flat C683"/>
    <s v=""/>
    <s v="No SMS"/>
    <s v=""/>
    <s v=""/>
    <s v=""/>
    <s v="Kfarfakoud, Main Road"/>
    <s v="2"/>
    <s v="Shouf"/>
    <s v="5723"/>
    <s v="Lebanon"/>
    <s v=""/>
    <s v=""/>
    <s v=""/>
    <s v=""/>
    <s v=""/>
    <s v=""/>
    <s v=""/>
  </r>
  <r>
    <s v="08437"/>
    <s v="Student"/>
    <s v="False"/>
    <x v="8"/>
    <s v="Leonardo"/>
    <s v="Gatteschi"/>
    <d v="2022-03-03T00:00:00"/>
    <d v="2022-10-01T00:00:00"/>
    <x v="1"/>
    <s v="B426"/>
    <s v="Yes"/>
    <s v="25/08/2022"/>
    <s v="Male"/>
    <s v="Able-Bodied"/>
    <s v="Non-Smoker"/>
    <s v="22"/>
    <s v="21/01/2000"/>
    <s v="Italy"/>
    <s v="03/03/2022"/>
    <s v="03/03/2022"/>
    <s v="Active"/>
    <s v=""/>
    <s v=""/>
    <s v="Certificate / Other"/>
    <s v="BaseCamp Student"/>
    <s v="Leonardo Gatteschi"/>
    <s v="leonardo.gatteschi1@gmail.com"/>
    <s v=""/>
    <s v="882693223"/>
    <s v="Studio Large with Balcony"/>
    <s v="BaseCamp Katowice"/>
    <s v="Block B"/>
    <s v="Floor 4"/>
    <s v="Flat B426"/>
    <s v=""/>
    <s v="No SMS"/>
    <s v=""/>
    <s v=""/>
    <s v=""/>
    <s v="Borgo Riccio da parma 50"/>
    <s v="don't have one."/>
    <s v="Parma"/>
    <s v="43121"/>
    <s v="Italy"/>
    <s v=""/>
    <s v=""/>
    <s v=""/>
    <s v=""/>
    <s v=""/>
    <s v=""/>
    <s v=""/>
  </r>
  <r>
    <s v="05581"/>
    <s v="Student"/>
    <s v="False"/>
    <x v="9"/>
    <s v="Natalia"/>
    <s v="Gawlas"/>
    <d v="2021-10-01T00:00:00"/>
    <d v="2022-10-01T00:00:00"/>
    <x v="1"/>
    <s v="A399"/>
    <s v="Yes"/>
    <s v="13/09/2021"/>
    <s v="Female"/>
    <s v="Able-Bodied"/>
    <s v="Non-Smoker"/>
    <s v="19"/>
    <s v="30/09/2002"/>
    <s v="Poland"/>
    <s v="08/09/2021"/>
    <s v="13/09/2021"/>
    <s v="Active"/>
    <s v=""/>
    <s v=""/>
    <s v="Certificate / Other"/>
    <s v="BaseCamp Student"/>
    <s v="Natalia Gawlas"/>
    <s v="natali466@interia.pl"/>
    <s v=""/>
    <s v="886029204"/>
    <s v="Studio"/>
    <s v="BaseCamp Katowice"/>
    <s v="Block A"/>
    <s v="Floor 3"/>
    <s v="Flat A399"/>
    <s v=""/>
    <s v="No SMS"/>
    <s v=""/>
    <s v=""/>
    <s v=""/>
    <s v="Strzelców Bytomskich"/>
    <s v="22/2/5"/>
    <s v="Pyskowice"/>
    <s v="44-120"/>
    <s v="Polska"/>
    <s v=""/>
    <s v=""/>
    <s v=""/>
    <s v=""/>
    <s v=""/>
    <s v=""/>
    <s v=""/>
  </r>
  <r>
    <s v="05156"/>
    <s v="Student"/>
    <s v="False"/>
    <x v="10"/>
    <s v="Danylo"/>
    <s v="Haievskyi"/>
    <d v="2021-10-01T00:00:00"/>
    <d v="2022-10-01T00:00:00"/>
    <x v="1"/>
    <s v="A3101"/>
    <s v="Yes"/>
    <s v="27/09/2021"/>
    <s v="Male"/>
    <s v="Able-Bodied"/>
    <s v="Non-Smoker"/>
    <s v="20"/>
    <s v="06/11/2001"/>
    <s v="Ukraine"/>
    <s v="27/09/2021"/>
    <s v="27/09/2021"/>
    <s v="Active"/>
    <s v=""/>
    <s v=""/>
    <s v="Bachelors"/>
    <s v="BaseCamp Student"/>
    <s v="Danylo Haievskyi"/>
    <s v="danylo.haievskyi@smcebi.edu.pl"/>
    <s v=""/>
    <s v="730504154"/>
    <s v="Studio"/>
    <s v="BaseCamp Katowice"/>
    <s v="Block A"/>
    <s v="Floor 3"/>
    <s v="Flat A3101"/>
    <s v=""/>
    <s v="No SMS"/>
    <s v=""/>
    <s v=""/>
    <s v=""/>
    <s v="Akademika Maslova"/>
    <s v="24, 9"/>
    <s v="Kremenchuk"/>
    <s v="39600"/>
    <s v="Ukraine"/>
    <s v=""/>
    <s v=""/>
    <s v=""/>
    <s v=""/>
    <s v=""/>
    <s v=""/>
    <s v=""/>
  </r>
  <r>
    <s v="04166"/>
    <s v="Student"/>
    <s v="False"/>
    <x v="11"/>
    <s v="Ruorui"/>
    <s v="Huang"/>
    <d v="2021-10-01T00:00:00"/>
    <d v="2022-10-01T00:00:00"/>
    <x v="1"/>
    <s v="B329"/>
    <s v="No"/>
    <s v=""/>
    <s v="Female"/>
    <s v="Able-Bodied"/>
    <s v="Non-Smoker"/>
    <s v="25"/>
    <s v="11/04/1997"/>
    <s v="China"/>
    <s v="30/09/2021"/>
    <s v="30/09/2021"/>
    <s v="Active"/>
    <s v=""/>
    <s v=""/>
    <s v="Masters"/>
    <s v="BaseCamp Student"/>
    <s v="Ruorui Huang"/>
    <s v="ruoruihuang@gmail.com"/>
    <s v=""/>
    <s v="0039-3515078929"/>
    <s v="Single"/>
    <s v="BaseCamp Katowice"/>
    <s v="Block B"/>
    <s v="Floor 3"/>
    <s v="Flat B329"/>
    <s v=""/>
    <s v="No SMS"/>
    <s v=""/>
    <s v=""/>
    <s v=""/>
    <s v="Via galcianese "/>
    <s v="46d"/>
    <s v="Prato"/>
    <s v="59100"/>
    <s v="Italy"/>
    <s v=""/>
    <s v=""/>
    <s v=""/>
    <s v=""/>
    <s v=""/>
    <s v=""/>
    <s v=""/>
  </r>
  <r>
    <s v="05895"/>
    <s v="Student"/>
    <s v="False"/>
    <x v="12"/>
    <s v="Patrycja"/>
    <s v="Imiela"/>
    <d v="2021-10-01T00:00:00"/>
    <d v="2022-10-01T00:00:00"/>
    <x v="1"/>
    <s v="B308"/>
    <s v="No"/>
    <s v=""/>
    <s v="Female"/>
    <s v="Able-Bodied"/>
    <s v="Non-Smoker"/>
    <s v="20"/>
    <s v="16/05/2002"/>
    <s v="Poland"/>
    <s v="29/09/2021"/>
    <s v="29/09/2021"/>
    <s v="Active"/>
    <s v=""/>
    <s v=""/>
    <s v="Bachelors"/>
    <s v="BaseCamp Student"/>
    <s v="Patrycja Imiela"/>
    <s v="patrycjaaimiela@gmail.com"/>
    <s v=""/>
    <s v="518077706"/>
    <s v="Single"/>
    <s v="BaseCamp Katowice"/>
    <s v="Block B"/>
    <s v="Floor 3"/>
    <s v="Flat B308"/>
    <s v=""/>
    <s v="No SMS"/>
    <s v=""/>
    <s v=""/>
    <s v=""/>
    <s v="Idzikowskiego"/>
    <s v="162a"/>
    <s v="Dabrowa Górnicza"/>
    <s v="42-520"/>
    <s v="Polska"/>
    <s v=""/>
    <s v=""/>
    <s v=""/>
    <s v=""/>
    <s v=""/>
    <s v=""/>
    <s v=""/>
  </r>
  <r>
    <s v="09866"/>
    <s v="Student"/>
    <s v="False"/>
    <x v="13"/>
    <s v="Aleksandra"/>
    <s v="Kaminska"/>
    <d v="2022-06-19T00:00:00"/>
    <d v="2022-10-01T00:00:00"/>
    <x v="1"/>
    <s v="B501"/>
    <s v="Yes"/>
    <s v="02/06/2022"/>
    <s v="Female"/>
    <s v="Able-Bodied"/>
    <s v="Non-Smoker"/>
    <s v="27"/>
    <s v="11/09/1995"/>
    <s v="Poland"/>
    <s v="27/05/2022"/>
    <s v="01/06/2022"/>
    <s v="Active"/>
    <s v=""/>
    <s v=""/>
    <s v="Certificate / Other"/>
    <s v="BaseCamp Student"/>
    <s v="Aleksandra Kaminska"/>
    <s v="am.kaminska@tlen.pl"/>
    <s v=""/>
    <s v="723097187"/>
    <s v="Single with Balcony"/>
    <s v="BaseCamp Katowice"/>
    <s v="Block B"/>
    <s v="Floor 5"/>
    <s v="Flat B501"/>
    <s v=""/>
    <s v="No SMS"/>
    <s v=""/>
    <s v=""/>
    <s v=""/>
    <s v="al. Jana Pawla II"/>
    <s v="3a/68"/>
    <s v="Gdansk"/>
    <s v="80-462"/>
    <s v="Polska"/>
    <s v=""/>
    <s v=""/>
    <s v=""/>
    <s v=""/>
    <s v=""/>
    <s v=""/>
    <s v=""/>
  </r>
  <r>
    <s v="06124"/>
    <s v="Student"/>
    <s v="False"/>
    <x v="14"/>
    <s v="Maya"/>
    <s v="Kartynnik"/>
    <d v="2021-10-01T00:00:00"/>
    <d v="2022-10-01T00:00:00"/>
    <x v="1"/>
    <s v="C459"/>
    <s v="Yes"/>
    <s v="02/10/2021"/>
    <s v="Female"/>
    <s v="Able-Bodied"/>
    <s v="Non-Smoker"/>
    <s v="21"/>
    <s v="23/06/2001"/>
    <s v="Belarus"/>
    <s v="30/09/2021"/>
    <s v="30/09/2021"/>
    <s v="Active"/>
    <s v=""/>
    <s v=""/>
    <s v="Bachelors"/>
    <s v="BaseCamp Student"/>
    <s v="Maya Kartynnik"/>
    <s v="kartynnikm@gmail.com"/>
    <s v=""/>
    <s v="731634510"/>
    <s v="Studio"/>
    <s v="BaseCamp Katowice"/>
    <s v="Block C"/>
    <s v="Floor 4"/>
    <s v="Flat C459"/>
    <s v=""/>
    <s v="No SMS"/>
    <s v=""/>
    <s v=""/>
    <s v=""/>
    <s v="Studencka "/>
    <s v="15"/>
    <s v="Katowice "/>
    <s v="70-743"/>
    <s v="Poland"/>
    <s v=""/>
    <s v=""/>
    <s v=""/>
    <s v=""/>
    <s v=""/>
    <s v=""/>
    <s v=""/>
  </r>
  <r>
    <s v="06025"/>
    <s v="Student"/>
    <s v="False"/>
    <x v="15"/>
    <s v="Jakub"/>
    <s v="Kawalec"/>
    <d v="2021-10-28T00:00:00"/>
    <d v="2022-10-01T00:00:00"/>
    <x v="1"/>
    <s v="A394"/>
    <s v="Yes"/>
    <s v="27/10/2021"/>
    <s v="Male"/>
    <s v="Able-Bodied"/>
    <s v="Non-Smoker"/>
    <s v="21"/>
    <s v="29/01/2001"/>
    <s v="Poland"/>
    <s v="26/10/2021"/>
    <s v="27/10/2021"/>
    <s v="Active"/>
    <s v=""/>
    <s v=""/>
    <s v="Bachelors"/>
    <s v="BaseCamp Student"/>
    <s v="Jakub Kawalec"/>
    <s v="kubakawalec12@gmail.com"/>
    <s v=""/>
    <s v="886779903"/>
    <s v="Single"/>
    <s v="BaseCamp Katowice"/>
    <s v="Block A"/>
    <s v="Floor 3"/>
    <s v="Flat A394"/>
    <s v=""/>
    <s v="No SMS"/>
    <s v=""/>
    <s v=""/>
    <s v=""/>
    <s v="Dekutowskiego"/>
    <s v="16/38"/>
    <s v="Tarnobrzeg"/>
    <s v="39-400"/>
    <s v="Polska"/>
    <s v=""/>
    <s v=""/>
    <s v=""/>
    <s v=""/>
    <s v=""/>
    <s v=""/>
    <s v=""/>
  </r>
  <r>
    <s v="06458"/>
    <s v="Student"/>
    <s v="False"/>
    <x v="16"/>
    <s v="Dawid"/>
    <s v="Kraszewski"/>
    <d v="2021-10-21T00:00:00"/>
    <d v="2022-10-01T00:00:00"/>
    <x v="1"/>
    <s v="A396"/>
    <s v="Yes"/>
    <s v="10/08/2022"/>
    <s v="Male"/>
    <s v="Able-Bodied"/>
    <s v="Non-Smoker"/>
    <s v="30"/>
    <s v="12/08/1992"/>
    <s v="Poland"/>
    <s v="21/10/2021"/>
    <s v="22/10/2021"/>
    <s v="Active"/>
    <s v=""/>
    <s v=""/>
    <s v="Doctoral"/>
    <s v="BaseCamp Student"/>
    <s v="Dawid Kraszewski"/>
    <s v="widszewski@gmail.com"/>
    <s v=""/>
    <s v="512187558"/>
    <s v="Single"/>
    <s v="BaseCamp Katowice"/>
    <s v="Block A"/>
    <s v="Floor 3"/>
    <s v="Flat A396"/>
    <s v=""/>
    <s v="No SMS"/>
    <s v=""/>
    <s v=""/>
    <s v=""/>
    <s v="Ratuszowa"/>
    <s v="6/25"/>
    <s v="Orzysz"/>
    <s v="12-250"/>
    <s v="Poland"/>
    <s v=""/>
    <s v=""/>
    <s v=""/>
    <s v=""/>
    <s v=""/>
    <s v=""/>
    <s v=""/>
  </r>
  <r>
    <s v="05231"/>
    <s v="Student"/>
    <s v="False"/>
    <x v="17"/>
    <s v="Aleksandra"/>
    <s v="Krawczyk"/>
    <d v="2021-10-01T00:00:00"/>
    <d v="2022-10-01T00:00:00"/>
    <x v="1"/>
    <s v="B113"/>
    <s v="Yes"/>
    <s v="30/08/2021"/>
    <s v="Female"/>
    <s v="Able-Bodied"/>
    <s v="Non-Smoker"/>
    <s v="20"/>
    <s v="04/05/2002"/>
    <s v="Poland"/>
    <s v="23/08/2021"/>
    <s v="30/08/2021"/>
    <s v="Active"/>
    <s v=""/>
    <s v=""/>
    <s v="Bachelors"/>
    <s v="BaseCamp Student"/>
    <s v="Aleksandra Krawczyk"/>
    <s v="ola.krawczyk1410@gmail.com"/>
    <s v=""/>
    <s v="735007397"/>
    <s v="Single"/>
    <s v="BaseCamp Katowice"/>
    <s v="Block B"/>
    <s v="Floor 1"/>
    <s v="Flat B113"/>
    <s v=""/>
    <s v="No SMS"/>
    <s v=""/>
    <s v=""/>
    <s v=""/>
    <s v="ul.Nadrzeczna "/>
    <s v="12"/>
    <s v="Stare Juchy"/>
    <s v="19-330"/>
    <s v="Poland"/>
    <s v=""/>
    <s v=""/>
    <s v=""/>
    <s v=""/>
    <s v=""/>
    <s v=""/>
    <s v=""/>
  </r>
  <r>
    <s v="06155"/>
    <s v="Student"/>
    <s v="False"/>
    <x v="18"/>
    <s v="Patrycja"/>
    <s v="Lelonek"/>
    <d v="2021-10-01T00:00:00"/>
    <d v="2022-10-01T00:00:00"/>
    <x v="1"/>
    <s v="C467"/>
    <s v="Yes"/>
    <s v="01/10/2021"/>
    <s v="Female"/>
    <s v="Able-Bodied"/>
    <s v="Non-Smoker"/>
    <s v="22"/>
    <s v="31/03/2000"/>
    <s v="Poland"/>
    <s v="30/09/2021"/>
    <s v="01/10/2021"/>
    <s v="Active"/>
    <s v=""/>
    <s v=""/>
    <s v="Certificate / Other"/>
    <s v="BaseCamp Student"/>
    <s v="Patrycja Lelonek"/>
    <s v="patrycjalelonek14@gmail.com"/>
    <s v=""/>
    <s v=""/>
    <s v="Studio"/>
    <s v="BaseCamp Katowice"/>
    <s v="Block C"/>
    <s v="Floor 4"/>
    <s v="Flat C467"/>
    <s v=""/>
    <s v="No SMS"/>
    <s v=""/>
    <s v=""/>
    <s v=""/>
    <s v="Asfaltowa"/>
    <s v="57"/>
    <s v="Jezowa"/>
    <s v=""/>
    <s v="Poland"/>
    <s v=""/>
    <s v=""/>
    <s v=""/>
    <s v=""/>
    <s v=""/>
    <s v=""/>
    <s v=""/>
  </r>
  <r>
    <s v="08367"/>
    <s v="Student"/>
    <s v="False"/>
    <x v="19"/>
    <s v="Dani"/>
    <s v="Lorente"/>
    <d v="2022-03-01T00:00:00"/>
    <d v="2022-10-01T00:00:00"/>
    <x v="1"/>
    <s v="B401"/>
    <s v="Yes"/>
    <s v="29/07/2022"/>
    <s v="Male"/>
    <s v="Able-Bodied"/>
    <s v="Non-Smoker"/>
    <s v="23"/>
    <s v="20/03/1999"/>
    <s v="Spain"/>
    <s v="28/02/2022"/>
    <s v="28/02/2022"/>
    <s v="Active"/>
    <s v=""/>
    <s v=""/>
    <s v="Certificate / Other"/>
    <s v="BaseCamp Student"/>
    <s v="Dani Lorente"/>
    <s v="daniloga99@gmail.com"/>
    <s v=""/>
    <s v="+34 605641857"/>
    <s v="Single with Balcony"/>
    <s v="BaseCamp Katowice"/>
    <s v="Block B"/>
    <s v="Floor 4"/>
    <s v="Flat B401"/>
    <s v=""/>
    <s v="No SMS"/>
    <s v=""/>
    <s v=""/>
    <s v=""/>
    <s v="Carrer de França, 2"/>
    <s v="3,1"/>
    <s v="Barcelona"/>
    <s v="08024"/>
    <s v="España"/>
    <s v=""/>
    <s v=""/>
    <s v=""/>
    <s v=""/>
    <s v=""/>
    <s v=""/>
    <s v=""/>
  </r>
  <r>
    <s v="05967"/>
    <s v="Student"/>
    <s v="False"/>
    <x v="20"/>
    <s v="Lukasz"/>
    <s v="Luszczyk"/>
    <d v="2021-10-01T00:00:00"/>
    <d v="2022-10-01T00:00:00"/>
    <x v="1"/>
    <s v="B215"/>
    <s v="Yes"/>
    <s v="28/09/2021"/>
    <s v="Male"/>
    <s v="Able-Bodied"/>
    <s v="Non-Smoker"/>
    <s v="20"/>
    <s v="21/03/2002"/>
    <s v="Poland"/>
    <s v="24/09/2021"/>
    <s v="28/09/2021"/>
    <s v="Active"/>
    <s v=""/>
    <s v=""/>
    <s v="Certificate / Other"/>
    <s v="BaseCamp Student"/>
    <s v="Lukasz Luszczyk"/>
    <s v="luszczyk15@icloud.com"/>
    <s v=""/>
    <s v="669620339"/>
    <s v="Single"/>
    <s v="BaseCamp Katowice"/>
    <s v="Block B"/>
    <s v="Floor 2"/>
    <s v="Flat B215"/>
    <s v=""/>
    <s v="No SMS"/>
    <s v=""/>
    <s v=""/>
    <s v=""/>
    <s v="Zarecka 56"/>
    <s v="56"/>
    <s v="Kozieglowy"/>
    <s v="42-350"/>
    <s v="Polska"/>
    <s v=""/>
    <s v=""/>
    <s v=""/>
    <s v=""/>
    <s v=""/>
    <s v=""/>
    <s v=""/>
  </r>
  <r>
    <s v="04903"/>
    <s v="Student"/>
    <s v="False"/>
    <x v="21"/>
    <s v="Viktoriia"/>
    <s v="Morozova"/>
    <d v="2021-10-01T00:00:00"/>
    <d v="2022-10-01T00:00:00"/>
    <x v="1"/>
    <s v="B131"/>
    <s v="Yes"/>
    <s v="28/09/2021"/>
    <s v="Female"/>
    <s v="Able-Bodied"/>
    <s v="Non-Smoker"/>
    <s v="31"/>
    <s v="21/11/1990"/>
    <s v="Russian Federation"/>
    <s v="05/08/2021"/>
    <s v="10/08/2021"/>
    <s v="Active"/>
    <s v=""/>
    <s v=""/>
    <s v="Masters"/>
    <s v="BaseCamp Student"/>
    <s v="Viktoriia Morozova"/>
    <s v="makarona21@yandex.ru"/>
    <s v=""/>
    <s v="+79379909033"/>
    <s v="Single"/>
    <s v="BaseCamp Katowice"/>
    <s v="Block B"/>
    <s v="Floor 1"/>
    <s v="Flat B131"/>
    <s v=""/>
    <s v="No SMS"/>
    <s v=""/>
    <s v=""/>
    <s v=""/>
    <s v="Galaktionovskaya"/>
    <s v="38-96"/>
    <s v="Samara"/>
    <s v="443099"/>
    <s v="Russia "/>
    <s v=""/>
    <s v=""/>
    <s v=""/>
    <s v=""/>
    <s v=""/>
    <s v=""/>
    <s v=""/>
  </r>
  <r>
    <s v="05944"/>
    <s v="Student"/>
    <s v="False"/>
    <x v="22"/>
    <s v="Lukasz"/>
    <s v="Mróz"/>
    <d v="2021-10-01T00:00:00"/>
    <d v="2022-10-01T00:00:00"/>
    <x v="1"/>
    <s v="B209"/>
    <s v="Yes"/>
    <s v="21/09/2021"/>
    <s v="Male"/>
    <s v="Able-Bodied"/>
    <s v="Non-Smoker"/>
    <s v="20"/>
    <s v="23/11/2001"/>
    <s v="Poland"/>
    <s v="20/09/2021"/>
    <s v="21/09/2021"/>
    <s v="Active"/>
    <s v=""/>
    <s v=""/>
    <s v="Masters"/>
    <s v="BaseCamp Student"/>
    <s v="Lukasz Mróz"/>
    <s v="ukaszmroz4@gmail.com"/>
    <s v=""/>
    <s v="785595777"/>
    <s v="Single"/>
    <s v="BaseCamp Katowice"/>
    <s v="Block B"/>
    <s v="Floor 2"/>
    <s v="Flat B209"/>
    <s v=""/>
    <s v="No SMS"/>
    <s v=""/>
    <s v=""/>
    <s v=""/>
    <s v="Kosinskiego 6"/>
    <s v="11"/>
    <s v="Nowy Sacz"/>
    <s v="33-300"/>
    <s v="Poland"/>
    <s v=""/>
    <s v=""/>
    <s v=""/>
    <s v=""/>
    <s v=""/>
    <s v=""/>
    <s v=""/>
  </r>
  <r>
    <s v="05399"/>
    <s v="Student"/>
    <s v="False"/>
    <x v="23"/>
    <s v="Julia"/>
    <s v="Mrzewa"/>
    <d v="2021-10-01T00:00:00"/>
    <d v="2022-10-01T00:00:00"/>
    <x v="1"/>
    <s v="B313"/>
    <s v="No"/>
    <s v=""/>
    <s v="Female"/>
    <s v="Able-Bodied"/>
    <s v="Non-Smoker"/>
    <s v="20"/>
    <s v="29/05/2002"/>
    <s v="Poland"/>
    <s v="02/10/2021"/>
    <s v="02/10/2021"/>
    <s v="Active"/>
    <s v=""/>
    <s v=""/>
    <s v="Masters"/>
    <s v="BaseCamp Student"/>
    <s v="Julia Mrzewa"/>
    <s v="julia.mrzewa@gmail.com"/>
    <s v=""/>
    <s v="507059996"/>
    <s v="Single with Balcony"/>
    <s v="BaseCamp Katowice"/>
    <s v="Block B"/>
    <s v="Floor 3"/>
    <s v="Flat B313"/>
    <s v=""/>
    <s v="No SMS"/>
    <s v=""/>
    <s v=""/>
    <s v=""/>
    <s v="Wyzwolenia"/>
    <s v="2/91"/>
    <s v="Czestochowa"/>
    <s v="42-215"/>
    <s v="Polska"/>
    <s v=""/>
    <s v=""/>
    <s v=""/>
    <s v=""/>
    <s v=""/>
    <s v=""/>
    <s v=""/>
  </r>
  <r>
    <s v="05993"/>
    <s v="Student"/>
    <s v="False"/>
    <x v="24"/>
    <s v="Radzivon"/>
    <s v="Novik"/>
    <d v="2021-10-01T00:00:00"/>
    <d v="2022-10-01T00:00:00"/>
    <x v="1"/>
    <s v="A395"/>
    <s v="Yes"/>
    <s v="27/09/2021"/>
    <s v="Male"/>
    <s v="Able-Bodied"/>
    <s v="Non-Smoker"/>
    <s v="25"/>
    <s v="28/02/1997"/>
    <s v="Belarus"/>
    <s v="21/09/2021"/>
    <s v="21/09/2021"/>
    <s v="Active"/>
    <s v=""/>
    <s v=""/>
    <s v="Masters"/>
    <s v="BaseCamp Student"/>
    <s v="Radzivon Novik"/>
    <s v="novikrodion@gmail.com"/>
    <s v=""/>
    <s v="+48782285008"/>
    <s v="Studio"/>
    <s v="BaseCamp Katowice"/>
    <s v="Block A"/>
    <s v="Floor 3"/>
    <s v="Flat A395"/>
    <s v=""/>
    <s v="No SMS"/>
    <s v=""/>
    <s v=""/>
    <s v=""/>
    <s v="prospekt Rokossovskogo"/>
    <s v="158-2"/>
    <s v="Minsk"/>
    <s v="220101"/>
    <s v="Belarus"/>
    <s v=""/>
    <s v=""/>
    <s v=""/>
    <s v=""/>
    <s v=""/>
    <s v=""/>
    <s v=""/>
  </r>
  <r>
    <s v="09341"/>
    <s v="Student"/>
    <s v="False"/>
    <x v="25"/>
    <s v="Emily"/>
    <s v="Oberhammer"/>
    <d v="2022-05-01T00:00:00"/>
    <d v="2022-10-01T00:00:00"/>
    <x v="1"/>
    <s v="B125"/>
    <s v="Yes"/>
    <s v="10/08/2022"/>
    <s v="Female"/>
    <s v="Able-Bodied"/>
    <s v="Non-Smoker"/>
    <s v="26"/>
    <s v="02/07/1996"/>
    <s v="Italy"/>
    <s v="01/05/2022"/>
    <s v="05/05/2022"/>
    <s v="Active"/>
    <s v=""/>
    <s v=""/>
    <s v="Bachelors"/>
    <s v="BaseCamp Student"/>
    <s v="Emily Oberhammer"/>
    <s v="emilyoberhammer9696@gmail.com"/>
    <s v=""/>
    <s v="+48731505121"/>
    <s v="Single"/>
    <s v="BaseCamp Katowice"/>
    <s v="Block B"/>
    <s v="Floor 1"/>
    <s v="Flat B125"/>
    <s v=""/>
    <s v="No SMS"/>
    <s v=""/>
    <s v=""/>
    <s v=""/>
    <s v="Via Fucine"/>
    <s v="19"/>
    <s v="Bolzano"/>
    <s v="39100"/>
    <s v="Italy"/>
    <s v=""/>
    <s v=""/>
    <s v=""/>
    <s v=""/>
    <s v=""/>
    <s v=""/>
    <s v=""/>
  </r>
  <r>
    <s v="05803"/>
    <s v="Student"/>
    <s v="False"/>
    <x v="26"/>
    <s v="Natalia"/>
    <s v="Opic"/>
    <d v="2021-09-27T00:00:00"/>
    <d v="2022-10-01T00:00:00"/>
    <x v="1"/>
    <s v="B324"/>
    <s v="Yes"/>
    <s v="27/09/2021"/>
    <s v="Female"/>
    <s v="Able-Bodied"/>
    <s v="Non-Smoker"/>
    <s v="20"/>
    <s v="10/04/2002"/>
    <s v="Poland"/>
    <s v="26/09/2021"/>
    <s v="27/09/2021"/>
    <s v="Active"/>
    <s v=""/>
    <s v=""/>
    <s v="Masters"/>
    <s v="BaseCamp Student"/>
    <s v="Natalia Opic"/>
    <s v="natalia.opic@vp.pl"/>
    <s v=""/>
    <s v="603577919"/>
    <s v="Studio Large with Balcony"/>
    <s v="BaseCamp Katowice"/>
    <s v="Block B"/>
    <s v="Floor 3"/>
    <s v="Flat B324"/>
    <s v=""/>
    <s v="No SMS"/>
    <s v=""/>
    <s v=""/>
    <s v=""/>
    <s v="Idzikowskiego "/>
    <s v="78a"/>
    <s v="Dabrowa Górnicza "/>
    <s v="42-520"/>
    <s v="Polska "/>
    <s v=""/>
    <s v=""/>
    <s v=""/>
    <s v=""/>
    <s v=""/>
    <s v=""/>
    <s v=""/>
  </r>
  <r>
    <s v="06182"/>
    <s v="Student"/>
    <s v="False"/>
    <x v="27"/>
    <s v="Mateusz"/>
    <s v="Pala"/>
    <d v="2021-10-08T00:00:00"/>
    <d v="2022-10-01T00:00:00"/>
    <x v="1"/>
    <s v="C276"/>
    <s v="Yes"/>
    <s v="07/10/2021"/>
    <s v="Male"/>
    <s v="Able-Bodied"/>
    <s v="Non-Smoker"/>
    <s v="23"/>
    <s v="03/04/1999"/>
    <s v="Poland"/>
    <s v="05/10/2021"/>
    <s v="07/10/2021"/>
    <s v="Active"/>
    <s v=""/>
    <s v=""/>
    <s v="Masters"/>
    <s v="BaseCamp Student"/>
    <s v="Mateusz Pala"/>
    <s v="mpala@op.pl"/>
    <s v=""/>
    <s v="795250449"/>
    <s v="Single"/>
    <s v="BaseCamp Katowice"/>
    <s v="Block C"/>
    <s v="Floor 2"/>
    <s v="Flat C276"/>
    <s v=""/>
    <s v="No SMS"/>
    <s v=""/>
    <s v=""/>
    <s v=""/>
    <s v="Dworska"/>
    <s v="56/10"/>
    <s v="Racibórz"/>
    <s v="47-400"/>
    <s v="Polska"/>
    <s v=""/>
    <s v=""/>
    <s v=""/>
    <s v=""/>
    <s v=""/>
    <s v=""/>
    <s v=""/>
  </r>
  <r>
    <s v="05776"/>
    <s v="Student"/>
    <s v="False"/>
    <x v="28"/>
    <s v="Viktoryia"/>
    <s v="Pivavarchyk"/>
    <d v="2021-10-01T00:00:00"/>
    <d v="2022-10-01T00:00:00"/>
    <x v="1"/>
    <s v="B305"/>
    <s v="Yes"/>
    <s v="21/09/2021"/>
    <s v="Female"/>
    <s v="Able-Bodied"/>
    <s v="Non-Smoker"/>
    <s v="20"/>
    <s v="18/09/2002"/>
    <s v="Belarus"/>
    <s v="16/09/2021"/>
    <s v="21/09/2021"/>
    <s v="Active"/>
    <s v=""/>
    <s v=""/>
    <s v="Certificate / Other"/>
    <s v="BaseCamp Student"/>
    <s v="Viktoryia Pivavarchyk"/>
    <s v="v.pivovarchyk@gmail.com"/>
    <s v=""/>
    <s v="+48533610685"/>
    <s v="Studio"/>
    <s v="BaseCamp Katowice"/>
    <s v="Block B"/>
    <s v="Floor 3"/>
    <s v="Flat B305"/>
    <s v=""/>
    <s v="No SMS"/>
    <s v=""/>
    <s v=""/>
    <s v=""/>
    <s v="Mickiewicza"/>
    <s v="26-28"/>
    <s v="Baranovichy"/>
    <s v="225320"/>
    <s v="Belarus"/>
    <s v=""/>
    <s v=""/>
    <s v=""/>
    <s v=""/>
    <s v=""/>
    <s v=""/>
    <s v=""/>
  </r>
  <r>
    <s v="06078"/>
    <s v="Student"/>
    <s v="False"/>
    <x v="29"/>
    <s v="Julia"/>
    <s v="Plewa"/>
    <d v="2022-03-01T00:00:00"/>
    <d v="2022-10-01T00:00:00"/>
    <x v="1"/>
    <s v="B405"/>
    <s v="Yes"/>
    <s v="09/08/2022"/>
    <s v="Female"/>
    <s v="Able-Bodied"/>
    <s v="Non-Smoker"/>
    <s v="20"/>
    <s v="16/02/2002"/>
    <s v="Poland"/>
    <s v="11/02/2022"/>
    <s v="11/02/2022"/>
    <s v="Active"/>
    <s v=""/>
    <s v=""/>
    <s v="Bachelors"/>
    <s v="BaseCamp Student"/>
    <s v="Julia Plewa"/>
    <s v="juliaplewa02@gmail.com"/>
    <s v=""/>
    <s v="600611274"/>
    <s v="Single with Balcony"/>
    <s v="BaseCamp Katowice"/>
    <s v="Block B"/>
    <s v="Floor 4"/>
    <s v="Flat B405"/>
    <s v=""/>
    <s v="No SMS"/>
    <s v=""/>
    <s v=""/>
    <s v=""/>
    <s v="Berka Joselewicza"/>
    <s v="5"/>
    <s v="Brzesko"/>
    <s v="32-800"/>
    <s v="Poland"/>
    <s v=""/>
    <s v=""/>
    <s v=""/>
    <s v=""/>
    <s v=""/>
    <s v=""/>
    <s v=""/>
  </r>
  <r>
    <s v="05771"/>
    <s v="Student"/>
    <s v="False"/>
    <x v="30"/>
    <s v="Julia"/>
    <s v="Poprawska"/>
    <d v="2021-10-01T00:00:00"/>
    <d v="2022-10-01T00:00:00"/>
    <x v="1"/>
    <s v="C363"/>
    <s v="Yes"/>
    <s v="26/09/2021"/>
    <s v="Female"/>
    <s v="Able-Bodied"/>
    <s v="Non-Smoker"/>
    <s v="21"/>
    <s v="15/01/2001"/>
    <s v="Poland"/>
    <s v="26/09/2021"/>
    <s v="26/09/2021"/>
    <s v="Active"/>
    <s v=""/>
    <s v=""/>
    <s v="Bachelors"/>
    <s v="BaseCamp Student"/>
    <s v="Julia Poprawska"/>
    <s v="julapoprawska@gmail.com"/>
    <s v=""/>
    <s v="605108360"/>
    <s v="Studio"/>
    <s v="BaseCamp Katowice"/>
    <s v="Block C"/>
    <s v="Floor 3"/>
    <s v="Flat C363"/>
    <s v=""/>
    <s v="No SMS"/>
    <s v=""/>
    <s v=""/>
    <s v=""/>
    <s v="Pogodna"/>
    <s v="13"/>
    <s v="Zagan"/>
    <s v="68-100"/>
    <s v="Polska"/>
    <s v=""/>
    <s v=""/>
    <s v=""/>
    <s v=""/>
    <s v=""/>
    <s v=""/>
    <s v=""/>
  </r>
  <r>
    <s v="05768"/>
    <s v="Student"/>
    <s v="False"/>
    <x v="31"/>
    <s v="Giorgia Giulia"/>
    <s v="Renzi"/>
    <d v="2021-10-01T00:00:00"/>
    <d v="2022-10-01T00:00:00"/>
    <x v="1"/>
    <s v="B214"/>
    <s v="Yes"/>
    <s v="15/09/2021"/>
    <s v="Female"/>
    <s v="Able-Bodied"/>
    <s v="Non-Smoker"/>
    <s v="23"/>
    <s v="16/02/1999"/>
    <s v="Italy"/>
    <s v="09/09/2021"/>
    <s v="15/09/2021"/>
    <s v="Active"/>
    <s v=""/>
    <s v=""/>
    <s v="Bachelors"/>
    <s v="BaseCamp Student"/>
    <s v="Giorgia Giulia Renzi"/>
    <s v="renzigiorgiagiulia@gmail.com"/>
    <s v=""/>
    <s v="+447428189817"/>
    <s v="Studio Large"/>
    <s v="BaseCamp Katowice"/>
    <s v="Block B"/>
    <s v="Floor 2"/>
    <s v="Flat B214"/>
    <s v=""/>
    <s v="No SMS"/>
    <s v=""/>
    <s v=""/>
    <s v=""/>
    <s v="Via Mortise"/>
    <s v="68"/>
    <s v="Padova"/>
    <s v="35129"/>
    <s v="Italy"/>
    <s v=""/>
    <s v=""/>
    <s v=""/>
    <s v=""/>
    <s v=""/>
    <s v=""/>
    <s v=""/>
  </r>
  <r>
    <s v="04723"/>
    <s v="Student"/>
    <s v="False"/>
    <x v="32"/>
    <s v="Nina"/>
    <s v="Rydzynska"/>
    <d v="2021-10-01T00:00:00"/>
    <d v="2022-10-01T00:00:00"/>
    <x v="1"/>
    <s v="A3103"/>
    <s v="Yes"/>
    <s v="23/08/2021"/>
    <s v="Female"/>
    <s v="Able-Bodied"/>
    <s v="Non-Smoker"/>
    <s v="20"/>
    <s v="09/08/2002"/>
    <s v="Poland"/>
    <s v="23/08/2021"/>
    <s v="23/08/2021"/>
    <s v="Active"/>
    <s v=""/>
    <s v=""/>
    <s v="Bachelors"/>
    <s v="BaseCamp Student"/>
    <s v="Nina Rydzynska"/>
    <s v="nina.rydz1@gmail.com"/>
    <s v=""/>
    <s v="+48725109782"/>
    <s v="Studio"/>
    <s v="BaseCamp Katowice"/>
    <s v="Block A"/>
    <s v="Floor 3"/>
    <s v="Flat A3103"/>
    <s v=""/>
    <s v="No SMS"/>
    <s v=""/>
    <s v=""/>
    <s v=""/>
    <s v="Sloneczna "/>
    <s v="7a"/>
    <s v="Zbroslawice"/>
    <s v="42-674"/>
    <s v="Polska"/>
    <s v=""/>
    <s v=""/>
    <s v=""/>
    <s v=""/>
    <s v=""/>
    <s v=""/>
    <s v=""/>
  </r>
  <r>
    <s v="06383"/>
    <s v="Student"/>
    <s v="False"/>
    <x v="33"/>
    <s v="Ilya"/>
    <s v="Savich"/>
    <d v="2021-10-14T00:00:00"/>
    <d v="2022-10-01T00:00:00"/>
    <x v="1"/>
    <s v="C343"/>
    <s v="Yes"/>
    <s v="15/10/2021"/>
    <s v="Male"/>
    <s v="Able-Bodied"/>
    <s v="Non-Smoker"/>
    <s v="23"/>
    <s v="30/07/1999"/>
    <s v="Belarus"/>
    <s v="14/10/2021"/>
    <s v="14/10/2021"/>
    <s v="Active"/>
    <s v=""/>
    <s v=""/>
    <s v="Masters"/>
    <s v="BaseCamp Student"/>
    <s v="Ilya Savich"/>
    <s v="isavich89@gmail.com"/>
    <s v=""/>
    <s v="+48577091573"/>
    <s v="Single"/>
    <s v="BaseCamp Katowice"/>
    <s v="Block C"/>
    <s v="Floor 3"/>
    <s v="Flat C343"/>
    <s v=""/>
    <s v="No SMS"/>
    <s v=""/>
    <s v=""/>
    <s v=""/>
    <s v="Al. Dzierzinskiego"/>
    <s v="80-120"/>
    <s v="Minsk"/>
    <s v="220116"/>
    <s v="Belarus"/>
    <s v=""/>
    <s v=""/>
    <s v=""/>
    <s v=""/>
    <s v=""/>
    <s v=""/>
    <s v=""/>
  </r>
  <r>
    <s v="06498"/>
    <s v="Student"/>
    <s v="False"/>
    <x v="34"/>
    <s v="Wojciech"/>
    <s v="Smolka"/>
    <d v="2021-11-01T00:00:00"/>
    <d v="2022-10-01T00:00:00"/>
    <x v="1"/>
    <s v="B332"/>
    <s v="Yes"/>
    <s v="27/10/2021"/>
    <s v="Male"/>
    <s v="Able-Bodied"/>
    <s v="Non-Smoker"/>
    <s v="27"/>
    <s v="15/05/1995"/>
    <s v="Poland"/>
    <s v="25/10/2021"/>
    <s v="27/10/2021"/>
    <s v="Active"/>
    <s v=""/>
    <s v=""/>
    <s v="Masters"/>
    <s v="BaseCamp Student"/>
    <s v="Wojciech Smolka"/>
    <s v="wojciechsmolka21@gmail.com"/>
    <s v=""/>
    <s v="692846181"/>
    <s v="Studio Large with Balcony"/>
    <s v="BaseCamp Katowice"/>
    <s v="Block B"/>
    <s v="Floor 3"/>
    <s v="Flat B332"/>
    <s v=""/>
    <s v="No SMS"/>
    <s v=""/>
    <s v=""/>
    <s v=""/>
    <s v="Pszczynska"/>
    <s v="13"/>
    <s v="Orzesze"/>
    <s v="43-187"/>
    <s v="Poland"/>
    <s v=""/>
    <s v=""/>
    <s v=""/>
    <s v=""/>
    <s v=""/>
    <s v=""/>
    <s v=""/>
  </r>
  <r>
    <s v="06267"/>
    <s v="Student"/>
    <s v="False"/>
    <x v="35"/>
    <s v="Iryna"/>
    <s v="Stryha"/>
    <d v="2021-10-01T00:00:00"/>
    <d v="2022-10-01T00:00:00"/>
    <x v="1"/>
    <s v="C274"/>
    <s v="Yes"/>
    <s v="07/10/2021"/>
    <s v="Female"/>
    <s v="Able-Bodied"/>
    <s v="Non-Smoker"/>
    <s v="21"/>
    <s v="30/03/2001"/>
    <s v="Belarus"/>
    <s v="07/10/2021"/>
    <s v="07/10/2021"/>
    <s v="Active"/>
    <s v=""/>
    <s v=""/>
    <s v="Bachelors"/>
    <s v="BaseCamp Student"/>
    <s v="Iryna Stryha"/>
    <s v="irastr@protonmail.com"/>
    <s v=""/>
    <s v="+48506632205"/>
    <s v="Single"/>
    <s v="BaseCamp Katowice"/>
    <s v="Block C"/>
    <s v="Floor 2"/>
    <s v="Flat C274"/>
    <s v=""/>
    <s v="No SMS"/>
    <s v=""/>
    <s v=""/>
    <s v=""/>
    <s v="Wasniecowa"/>
    <s v="60"/>
    <s v="Brest"/>
    <s v="224017"/>
    <s v="Belarus"/>
    <s v=""/>
    <s v=""/>
    <s v=""/>
    <s v=""/>
    <s v=""/>
    <s v=""/>
    <s v=""/>
  </r>
  <r>
    <s v="06087"/>
    <s v="Student"/>
    <s v="False"/>
    <x v="36"/>
    <s v="Kacper"/>
    <s v="Urbanski"/>
    <d v="2021-10-01T00:00:00"/>
    <d v="2022-10-01T00:00:00"/>
    <x v="1"/>
    <s v="C469"/>
    <s v="Yes"/>
    <s v="30/09/2021"/>
    <s v="Male"/>
    <s v="Able-Bodied"/>
    <s v="Non-Smoker"/>
    <s v="25"/>
    <s v="22/01/1997"/>
    <s v="Poland"/>
    <s v="30/09/2021"/>
    <s v="30/09/2021"/>
    <s v="Active"/>
    <s v=""/>
    <s v=""/>
    <s v="Masters"/>
    <s v="BaseCamp Student"/>
    <s v="Kacper Urbanski"/>
    <s v="kacper.urbanski97@gmail.com"/>
    <s v=""/>
    <s v="601314002"/>
    <s v="Studio"/>
    <s v="BaseCamp Katowice"/>
    <s v="Block C"/>
    <s v="Floor 4"/>
    <s v="Flat C469"/>
    <s v=""/>
    <s v="No SMS"/>
    <s v=""/>
    <s v=""/>
    <s v=""/>
    <s v="Rdestowa"/>
    <s v="29A/9"/>
    <s v="Gdynia"/>
    <s v="81-577"/>
    <s v="Poland"/>
    <s v=""/>
    <s v=""/>
    <s v=""/>
    <s v=""/>
    <s v=""/>
    <s v=""/>
    <s v=""/>
  </r>
  <r>
    <s v="09458"/>
    <s v="Student"/>
    <s v="False"/>
    <x v="37"/>
    <s v="Dmytro"/>
    <s v="Vershinin"/>
    <d v="2022-05-18T00:00:00"/>
    <d v="2022-10-01T00:00:00"/>
    <x v="1"/>
    <s v="C484"/>
    <s v="Yes"/>
    <s v="20/07/2022"/>
    <s v="Male"/>
    <s v="Able-Bodied"/>
    <s v="Non-Smoker"/>
    <s v="23"/>
    <s v="23/01/1999"/>
    <s v="Ukraine"/>
    <s v="11/05/2022"/>
    <s v="12/05/2022"/>
    <s v="Active"/>
    <s v=""/>
    <s v=""/>
    <s v="Certificate / Other"/>
    <s v="BaseCamp Student"/>
    <s v="Dmytro Vershinin"/>
    <s v="business.vershinin@gmail.com"/>
    <s v=""/>
    <s v="518545746"/>
    <s v="Studio"/>
    <s v="BaseCamp Katowice"/>
    <s v="Block C"/>
    <s v="Floor 4"/>
    <s v="Flat C484"/>
    <s v=""/>
    <s v="No SMS"/>
    <s v=""/>
    <s v=""/>
    <s v=""/>
    <s v="Zabinskogo "/>
    <s v="b. 2v / ap. 138"/>
    <s v="Chernigov "/>
    <s v="14000"/>
    <s v="Ukraine"/>
    <s v=""/>
    <s v=""/>
    <s v=""/>
    <s v=""/>
    <s v=""/>
    <s v=""/>
    <s v=""/>
  </r>
  <r>
    <s v="05133"/>
    <s v="Student"/>
    <s v="False"/>
    <x v="38"/>
    <s v="Jacek"/>
    <s v="Wcislo"/>
    <d v="2021-10-01T00:00:00"/>
    <d v="2022-10-01T00:00:00"/>
    <x v="1"/>
    <s v="C147"/>
    <s v="Yes"/>
    <s v="26/09/2021"/>
    <s v="Male"/>
    <s v="Able-Bodied"/>
    <s v="Non-Smoker"/>
    <s v="25"/>
    <s v="12/02/1997"/>
    <s v="Poland"/>
    <s v="26/09/2021"/>
    <s v="26/09/2021"/>
    <s v="Active"/>
    <s v=""/>
    <s v=""/>
    <s v="Bachelors"/>
    <s v="BaseCamp Student"/>
    <s v="Jacek Wcislo"/>
    <s v="pressedpoems@gmail.com"/>
    <s v=""/>
    <s v="+48579840364"/>
    <s v="Single with Balcony"/>
    <s v="BaseCamp Katowice"/>
    <s v="Block C"/>
    <s v="Floor 1"/>
    <s v="Flat C147"/>
    <s v=""/>
    <s v="No SMS"/>
    <s v=""/>
    <s v=""/>
    <s v=""/>
    <s v="Mszana Górna"/>
    <s v="482"/>
    <s v="Mszana Górna"/>
    <s v="34-733"/>
    <s v="Poland"/>
    <s v=""/>
    <s v=""/>
    <s v=""/>
    <s v=""/>
    <s v=""/>
    <s v=""/>
    <s v=""/>
  </r>
  <r>
    <s v="08760"/>
    <s v="Student"/>
    <s v="False"/>
    <x v="39"/>
    <s v="Jimyoung"/>
    <s v="Yoon"/>
    <d v="2022-05-04T00:00:00"/>
    <d v="2022-10-08T00:00:00"/>
    <x v="2"/>
    <s v="C167"/>
    <s v="No"/>
    <s v=""/>
    <s v="Male"/>
    <s v="Able-Bodied"/>
    <s v="Non-Smoker"/>
    <s v="44"/>
    <s v="30/08/1978"/>
    <s v="Korea, Republic Of"/>
    <s v="04/05/2022"/>
    <s v="04/05/2022"/>
    <s v="Active"/>
    <s v=""/>
    <s v=""/>
    <s v="Certificate / Other"/>
    <s v="BaseCamp Student"/>
    <s v="Jimyoung Yoon"/>
    <s v="eey@htns.com"/>
    <s v=""/>
    <s v="500325881"/>
    <s v="Studio"/>
    <s v="BaseCamp Katowice"/>
    <s v="Block C"/>
    <s v="Floor 1"/>
    <s v="Flat C167"/>
    <s v=""/>
    <s v="No SMS"/>
    <s v=""/>
    <s v=""/>
    <s v=""/>
    <s v="Piekary"/>
    <s v="19/404"/>
    <s v="Poznan"/>
    <s v="61-823"/>
    <s v="Poland"/>
    <s v=""/>
    <s v=""/>
    <s v=""/>
    <s v=""/>
    <s v=""/>
    <s v=""/>
    <s v=""/>
  </r>
  <r>
    <s v="09121"/>
    <s v="Student"/>
    <s v="False"/>
    <x v="40"/>
    <s v="Stefano"/>
    <s v="Daniel"/>
    <d v="2022-04-23T00:00:00"/>
    <d v="2022-11-01T00:00:00"/>
    <x v="3"/>
    <s v="C171"/>
    <s v="No"/>
    <s v=""/>
    <s v="Male"/>
    <s v="Able-Bodied"/>
    <s v="Non-Smoker"/>
    <s v="28"/>
    <s v="22/09/1993"/>
    <s v="Italy"/>
    <s v="15/04/2022"/>
    <s v="15/04/2022"/>
    <s v="Active"/>
    <s v=""/>
    <s v=""/>
    <s v="Certificate / Other"/>
    <s v="BaseCamp Student"/>
    <s v="Stefano Daniel"/>
    <s v="guiltyste@gmail.com"/>
    <s v=""/>
    <s v="3338739040"/>
    <s v="Single"/>
    <s v="BaseCamp Katowice"/>
    <s v="Block C"/>
    <s v="Floor 1"/>
    <s v="Flat C171"/>
    <s v=""/>
    <s v="No SMS"/>
    <s v=""/>
    <s v=""/>
    <s v=""/>
    <s v="Via Mestre"/>
    <s v="23"/>
    <s v="preganziol"/>
    <s v="31022"/>
    <s v="Italia"/>
    <s v=""/>
    <s v=""/>
    <s v=""/>
    <s v=""/>
    <s v=""/>
    <s v=""/>
    <s v=""/>
  </r>
  <r>
    <s v="08367"/>
    <s v="Student"/>
    <s v="False"/>
    <x v="19"/>
    <s v="Dani"/>
    <s v="Lorente"/>
    <d v="2022-10-01T00:00:00"/>
    <d v="2022-11-01T00:00:00"/>
    <x v="3"/>
    <s v="B408"/>
    <s v="Yes"/>
    <s v="16/08/2022"/>
    <s v="Male"/>
    <s v="Able-Bodied"/>
    <s v="Non-Smoker"/>
    <s v="23"/>
    <s v="20/03/1999"/>
    <s v="Spain"/>
    <s v="16/08/2022"/>
    <s v="16/08/2022"/>
    <s v="Active"/>
    <s v=""/>
    <s v=""/>
    <s v="Certificate / Other"/>
    <s v="BaseCamp Student"/>
    <s v="Dani Lorente"/>
    <s v="daniloga99@gmail.com"/>
    <s v=""/>
    <s v="+34 605641857"/>
    <s v="Single"/>
    <s v="BaseCamp Katowice"/>
    <s v="Block B"/>
    <s v="Floor 4"/>
    <s v="Flat B408"/>
    <s v=""/>
    <s v="No SMS"/>
    <s v=""/>
    <s v=""/>
    <s v=""/>
    <s v="Carrer de França, 2"/>
    <s v="3,1"/>
    <s v="Barcelona"/>
    <s v="08024"/>
    <s v="España"/>
    <s v=""/>
    <s v=""/>
    <s v=""/>
    <s v=""/>
    <s v=""/>
    <s v=""/>
    <s v=""/>
  </r>
  <r>
    <s v="10072"/>
    <s v="Student"/>
    <s v="False"/>
    <x v="41"/>
    <s v="Andrii"/>
    <s v="Sofinskyi"/>
    <d v="2022-10-01T00:00:00"/>
    <d v="2022-11-01T00:00:00"/>
    <x v="3"/>
    <s v="B534"/>
    <s v="Yes"/>
    <s v="31/08/2022"/>
    <s v="Male"/>
    <s v="Able-Bodied"/>
    <s v="Non-Smoker"/>
    <s v="35"/>
    <s v="22/02/1987"/>
    <s v="Ukraine"/>
    <s v="31/08/2022"/>
    <s v="31/08/2022"/>
    <s v="Active"/>
    <s v=""/>
    <s v=""/>
    <s v="Certificate / Other"/>
    <s v="BaseCamp Student"/>
    <s v="Andrii Sofinskyi"/>
    <s v="progressiver.a@gmail.com"/>
    <s v=""/>
    <s v="0638260296"/>
    <s v="Studio Large with Balcony"/>
    <s v="BaseCamp Katowice"/>
    <s v="Block B"/>
    <s v="Floor 5"/>
    <s v="Flat B534"/>
    <s v=""/>
    <s v="No SMS"/>
    <s v=""/>
    <s v=""/>
    <s v=""/>
    <s v="DESYATYNNA"/>
    <s v="3a"/>
    <s v="KYIV"/>
    <s v="01001"/>
    <s v="Ukraine"/>
    <s v=""/>
    <s v=""/>
    <s v=""/>
    <s v=""/>
    <s v=""/>
    <s v=""/>
    <s v=""/>
  </r>
  <r>
    <s v="0010610"/>
    <s v="Student"/>
    <s v="False"/>
    <x v="42"/>
    <s v="Nadiia"/>
    <s v="Kalihaieva"/>
    <d v="2022-09-05T00:00:00"/>
    <d v="2022-11-12T00:00:00"/>
    <x v="4"/>
    <s v="C381"/>
    <s v="No"/>
    <s v=""/>
    <s v="Female"/>
    <s v="Able-Bodied"/>
    <s v="Non-Smoker"/>
    <s v="122"/>
    <s v=""/>
    <s v="Ukraine"/>
    <s v="05/09/2022"/>
    <s v="05/09/2022"/>
    <s v="Active"/>
    <s v=""/>
    <s v=""/>
    <s v=""/>
    <s v="BaseCamp Student"/>
    <s v="Nadiia Kalihaieva"/>
    <s v=""/>
    <s v=""/>
    <s v=""/>
    <s v="Studio"/>
    <s v="BaseCamp Katowice"/>
    <s v="Block C"/>
    <s v="Floor 3"/>
    <s v="Flat C381"/>
    <s v=""/>
    <s v="No SMS"/>
    <s v=""/>
    <s v=""/>
    <s v=""/>
    <s v=""/>
    <s v=""/>
    <s v=""/>
    <s v=""/>
    <s v=""/>
    <s v=""/>
    <s v=""/>
    <s v=""/>
    <s v=""/>
    <s v=""/>
    <s v=""/>
    <s v=""/>
  </r>
  <r>
    <s v="0010615"/>
    <s v="Student"/>
    <s v="False"/>
    <x v="43"/>
    <s v="Natalia"/>
    <s v="Abramova"/>
    <d v="2022-09-09T00:00:00"/>
    <d v="2022-11-13T00:00:00"/>
    <x v="5"/>
    <s v="C383"/>
    <s v="No"/>
    <s v=""/>
    <s v="Female"/>
    <s v="Able-Bodied"/>
    <s v="Non-Smoker"/>
    <s v="122"/>
    <s v=""/>
    <s v="Ukraine"/>
    <s v="09/09/2022"/>
    <s v="09/09/2022"/>
    <s v="Active"/>
    <s v=""/>
    <s v=""/>
    <s v=""/>
    <s v="BaseCamp Student"/>
    <s v="Natalia Abramova"/>
    <s v="avtodonoda@gmail.com"/>
    <s v=""/>
    <s v=""/>
    <s v="Studio"/>
    <s v="BaseCamp Katowice"/>
    <s v="Block C"/>
    <s v="Floor 3"/>
    <s v="Flat C383"/>
    <s v=""/>
    <s v="No SMS"/>
    <s v=""/>
    <s v=""/>
    <s v=""/>
    <s v=""/>
    <s v=""/>
    <s v=""/>
    <s v=""/>
    <s v=""/>
    <s v=""/>
    <s v=""/>
    <s v=""/>
    <s v=""/>
    <s v=""/>
    <s v=""/>
    <s v=""/>
  </r>
  <r>
    <s v="0010499"/>
    <s v="Student"/>
    <s v="False"/>
    <x v="44"/>
    <s v="Yulia"/>
    <s v="Fil"/>
    <d v="2022-09-01T00:00:00"/>
    <d v="2022-12-01T00:00:00"/>
    <x v="6"/>
    <s v="C267"/>
    <s v="Yes"/>
    <s v="24/08/2022"/>
    <s v="Female"/>
    <s v="Able-Bodied"/>
    <s v="Non-Smoker"/>
    <s v="24"/>
    <s v="26/01/1998"/>
    <s v="Ukraine"/>
    <s v="19/08/2022"/>
    <s v="19/08/2022"/>
    <s v="Active"/>
    <s v=""/>
    <s v=""/>
    <s v=""/>
    <s v="BaseCamp Student"/>
    <s v="Yulia Fil"/>
    <s v="filyulia98@gmail.com"/>
    <s v="+48-515230679"/>
    <s v=""/>
    <s v="Studio"/>
    <s v="BaseCamp Katowice"/>
    <s v="Block C"/>
    <s v="Floor 2"/>
    <s v="Flat C267"/>
    <s v=""/>
    <s v="No SMS"/>
    <s v=""/>
    <s v=""/>
    <s v=""/>
    <s v="Brukhovychi, Ivasuka 4 B,ap -9"/>
    <s v="Brukhovychi"/>
    <s v=""/>
    <s v=""/>
    <s v="Ukraine"/>
    <s v=""/>
    <s v=""/>
    <s v=""/>
    <s v=""/>
    <s v=""/>
    <s v=""/>
    <s v=""/>
  </r>
  <r>
    <s v="0010496"/>
    <s v="Student"/>
    <s v="False"/>
    <x v="45"/>
    <s v="Tetiana"/>
    <s v="Iordanova"/>
    <d v="2022-08-01T00:00:00"/>
    <d v="2022-12-01T00:00:00"/>
    <x v="6"/>
    <s v="C671"/>
    <s v="No"/>
    <s v=""/>
    <s v="Female"/>
    <s v="Able-Bodied"/>
    <s v="Non-Smoker"/>
    <s v="19"/>
    <s v="08/11/2002"/>
    <s v="Ukraine"/>
    <s v="28/07/2022"/>
    <s v="28/07/2022"/>
    <s v="Active"/>
    <s v=""/>
    <s v=""/>
    <s v=""/>
    <s v="BaseCamp Student"/>
    <s v="Tetiana Iordanova"/>
    <s v="kalashnikova7773@gmail.com"/>
    <s v="576478630"/>
    <s v=""/>
    <s v="Studio"/>
    <s v="BaseCamp Katowice"/>
    <s v="Block C"/>
    <s v="Floor 6"/>
    <s v="Flat C671"/>
    <s v=""/>
    <s v="No SMS"/>
    <s v=""/>
    <s v=""/>
    <s v=""/>
    <s v=""/>
    <s v=""/>
    <s v=""/>
    <s v=""/>
    <s v=""/>
    <s v=""/>
    <s v=""/>
    <s v=""/>
    <s v=""/>
    <s v=""/>
    <s v=""/>
    <s v=""/>
  </r>
  <r>
    <s v="0010476"/>
    <s v="Student"/>
    <s v="False"/>
    <x v="46"/>
    <s v="Yevhen"/>
    <s v="Moha"/>
    <d v="2022-09-01T00:00:00"/>
    <d v="2022-12-01T00:00:00"/>
    <x v="6"/>
    <s v="B602"/>
    <s v="Yes"/>
    <s v="16/08/2022"/>
    <s v="Male"/>
    <s v="Able-Bodied"/>
    <s v="Non-Smoker"/>
    <s v="28"/>
    <s v="24/12/1993"/>
    <s v="Ukraine"/>
    <s v="16/08/2022"/>
    <s v="16/08/2022"/>
    <s v="Active"/>
    <s v=""/>
    <s v=""/>
    <s v=""/>
    <s v="BaseCamp Student"/>
    <s v="Yevhen Moha"/>
    <s v="yevmoga@gmail.com"/>
    <s v=""/>
    <s v=""/>
    <s v="Single with Balcony"/>
    <s v="BaseCamp Katowice"/>
    <s v="Block B"/>
    <s v="Floor 6"/>
    <s v="Flat B602"/>
    <s v=""/>
    <s v="No SMS"/>
    <s v=""/>
    <s v=""/>
    <s v=""/>
    <s v="Address: Ukraine, Odesa region, _x000a_city: Bilhorod-Dnistrovkiy, _x000a_str. Pivdenna 12, apt. 71. _x000a_Zip: 67700 _x000a_"/>
    <s v=""/>
    <s v=""/>
    <s v=""/>
    <s v=""/>
    <s v=""/>
    <s v=""/>
    <s v=""/>
    <s v=""/>
    <s v=""/>
    <s v=""/>
    <s v=""/>
  </r>
  <r>
    <s v="09060"/>
    <s v="Student"/>
    <s v="False"/>
    <x v="47"/>
    <s v="Giovanni"/>
    <s v="Raffa"/>
    <d v="2022-10-01T00:00:00"/>
    <d v="2022-12-01T00:00:00"/>
    <x v="6"/>
    <s v="C167"/>
    <s v="No"/>
    <s v=""/>
    <s v="Male"/>
    <s v="Able-Bodied"/>
    <s v="Non-Smoker"/>
    <s v="27"/>
    <s v="23/05/1995"/>
    <s v="Italy"/>
    <s v="21/04/2022"/>
    <s v="21/04/2022"/>
    <s v="Active"/>
    <s v=""/>
    <s v=""/>
    <s v="Doctoral"/>
    <s v="BaseCamp Student"/>
    <s v="Giovanni Raffa"/>
    <s v="giovanni.raffa@uniroma1.it"/>
    <s v=""/>
    <s v="+39 327 077 3936"/>
    <s v="Studio"/>
    <s v="BaseCamp Katowice"/>
    <s v="Block C"/>
    <s v="Floor 1"/>
    <s v="Flat C167"/>
    <s v=""/>
    <s v="No SMS"/>
    <s v=""/>
    <s v=""/>
    <s v=""/>
    <s v="Via Antonello da Messina 1"/>
    <s v="N/A"/>
    <s v="Diamante (CS)"/>
    <s v="87023"/>
    <s v="Italy"/>
    <s v=""/>
    <s v=""/>
    <s v=""/>
    <s v=""/>
    <s v=""/>
    <s v=""/>
    <s v=""/>
  </r>
  <r>
    <s v="0010474"/>
    <s v="Student"/>
    <s v="False"/>
    <x v="48"/>
    <s v="Vadym"/>
    <s v="Yankovskyi"/>
    <d v="2022-09-01T00:00:00"/>
    <d v="2022-12-01T00:00:00"/>
    <x v="6"/>
    <s v="B515"/>
    <s v="Yes"/>
    <s v="31/08/2022"/>
    <s v="Male"/>
    <s v="Able-Bodied"/>
    <s v="Non-Smoker"/>
    <s v="34"/>
    <s v="04/02/1988"/>
    <s v="Ukraine"/>
    <s v="31/08/2022"/>
    <s v="31/08/2022"/>
    <s v="Active"/>
    <s v=""/>
    <s v=""/>
    <s v=""/>
    <s v="BaseCamp Student"/>
    <s v="Vadym Yankovskyi"/>
    <s v="vgjankovsky@gmail.com,"/>
    <s v=""/>
    <s v=""/>
    <s v="Single"/>
    <s v="BaseCamp Katowice"/>
    <s v="Block B"/>
    <s v="Floor 5"/>
    <s v="Flat B515"/>
    <s v=""/>
    <s v="No SMS"/>
    <s v=""/>
    <s v=""/>
    <s v=""/>
    <s v="Ukrainian address: Odesa, Odeska obl., Dobrovolskogo 76, apt 164."/>
    <s v=""/>
    <s v=""/>
    <s v=""/>
    <s v=""/>
    <s v=""/>
    <s v=""/>
    <s v=""/>
    <s v=""/>
    <s v=""/>
    <s v=""/>
    <s v=""/>
  </r>
  <r>
    <s v="0010572"/>
    <s v="Student"/>
    <s v="False"/>
    <x v="49"/>
    <s v="Maurizio"/>
    <s v="Barlafante"/>
    <d v="2022-08-15T00:00:00"/>
    <d v="2023-01-01T00:00:00"/>
    <x v="7"/>
    <s v="B304"/>
    <s v="No"/>
    <s v=""/>
    <s v="Male"/>
    <s v="Able-Bodied"/>
    <s v="Non-Smoker"/>
    <s v="122"/>
    <s v=""/>
    <s v="Italy"/>
    <s v="16/08/2022"/>
    <s v="16/08/2022"/>
    <s v="Active"/>
    <s v=""/>
    <s v=""/>
    <s v=""/>
    <s v="BaseCamp Student"/>
    <s v="Maurizio Barlafante"/>
    <s v="maurizio.barlafante@sapagroup.it"/>
    <s v="3450926767"/>
    <s v=""/>
    <s v="Studio"/>
    <s v="BaseCamp Katowice"/>
    <s v="Block B"/>
    <s v="Floor 3"/>
    <s v="Flat B304"/>
    <s v=""/>
    <s v="No SMS"/>
    <s v=""/>
    <s v=""/>
    <s v=""/>
    <s v=""/>
    <s v=""/>
    <s v=""/>
    <s v=""/>
    <s v=""/>
    <s v=""/>
    <s v=""/>
    <s v=""/>
    <s v=""/>
    <s v=""/>
    <s v=""/>
    <s v=""/>
  </r>
  <r>
    <s v="08664"/>
    <s v="Student"/>
    <s v="False"/>
    <x v="50"/>
    <s v="Iaroslav"/>
    <s v="Mykhalov"/>
    <d v="2022-03-15T00:00:00"/>
    <d v="2023-01-01T00:00:00"/>
    <x v="7"/>
    <s v="B502"/>
    <s v="Yes"/>
    <s v="15/03/2022"/>
    <s v="Male"/>
    <s v="Able-Bodied"/>
    <s v="Non-Smoker"/>
    <s v="33"/>
    <s v="02/07/1989"/>
    <s v="Ukraine"/>
    <s v="15/03/2022"/>
    <s v="15/03/2022"/>
    <s v="Active"/>
    <s v=""/>
    <s v=""/>
    <s v="Certificate / Other"/>
    <s v="BaseCamp Student"/>
    <s v="Iaroslav Mykhalov"/>
    <s v="redpioneer.com@gmail.com"/>
    <s v=""/>
    <s v="+380630606606"/>
    <s v="Single with Balcony"/>
    <s v="BaseCamp Katowice"/>
    <s v="Block B"/>
    <s v="Floor 5"/>
    <s v="Flat B502"/>
    <s v=""/>
    <s v="No SMS"/>
    <s v=""/>
    <s v=""/>
    <s v=""/>
    <s v="Istoricheskaya 20, 143"/>
    <s v="Istoricheskaya 20,143"/>
    <s v="Zaporozhie"/>
    <s v="69000"/>
    <s v="Ukraine"/>
    <s v=""/>
    <s v=""/>
    <s v=""/>
    <s v=""/>
    <s v=""/>
    <s v=""/>
    <s v=""/>
  </r>
  <r>
    <s v="08780"/>
    <s v="Student"/>
    <s v="False"/>
    <x v="51"/>
    <s v="Nonduduzo"/>
    <s v="Simelane"/>
    <d v="2022-04-01T00:00:00"/>
    <d v="2023-01-01T00:00:00"/>
    <x v="7"/>
    <s v="C465"/>
    <s v="Yes"/>
    <s v="24/03/2022"/>
    <s v="Female"/>
    <s v="Able-Bodied"/>
    <s v="Non-Smoker"/>
    <s v="24"/>
    <s v="01/03/1998"/>
    <s v="Swaziland"/>
    <s v="22/03/2022"/>
    <s v="24/03/2022"/>
    <s v="Active"/>
    <s v=""/>
    <s v=""/>
    <s v="Trainee"/>
    <s v="BaseCamp Student"/>
    <s v="Nonduduzo Simelane"/>
    <s v="ndui_s@outlook.com"/>
    <s v=""/>
    <s v="+26879791060"/>
    <s v="Studio"/>
    <s v="BaseCamp Katowice"/>
    <s v="Block C"/>
    <s v="Floor 4"/>
    <s v="Flat C465"/>
    <s v=""/>
    <s v="No SMS"/>
    <s v=""/>
    <s v=""/>
    <s v=""/>
    <s v="Mpolonjeni"/>
    <s v="1"/>
    <s v="Mbabane"/>
    <s v="H100"/>
    <s v="Swaziland"/>
    <s v=""/>
    <s v=""/>
    <s v=""/>
    <s v=""/>
    <s v=""/>
    <s v=""/>
    <s v=""/>
  </r>
  <r>
    <s v="07675"/>
    <s v="Student"/>
    <s v="False"/>
    <x v="52"/>
    <s v="Mourad"/>
    <s v="Smari"/>
    <d v="2022-06-01T00:00:00"/>
    <d v="2023-01-01T00:00:00"/>
    <x v="7"/>
    <s v="C382"/>
    <s v="Yes"/>
    <s v="18/07/2022"/>
    <s v="Male"/>
    <s v="Able-Bodied"/>
    <s v="Non-Smoker"/>
    <s v="39"/>
    <s v="02/12/1982"/>
    <s v="Tunisia"/>
    <s v="26/04/2022"/>
    <s v="01/05/2022"/>
    <s v="Active"/>
    <s v=""/>
    <s v=""/>
    <s v="Certificate / Other"/>
    <s v="BaseCamp Student"/>
    <s v="Mourad Smari"/>
    <s v="smarimourad97@gmail.com"/>
    <s v=""/>
    <s v="0097450432570"/>
    <s v="Studio"/>
    <s v="BaseCamp Katowice"/>
    <s v="Block C"/>
    <s v="Floor 3"/>
    <s v="Flat C382"/>
    <s v=""/>
    <s v="No SMS"/>
    <s v=""/>
    <s v=""/>
    <s v=""/>
    <s v="Ras Al Farkiya "/>
    <s v="Flat 13, Building 27"/>
    <s v="Al Gharrafa, Doha"/>
    <s v="000"/>
    <s v="Qatar"/>
    <s v=""/>
    <s v=""/>
    <s v=""/>
    <s v=""/>
    <s v=""/>
    <s v=""/>
    <s v=""/>
  </r>
  <r>
    <s v="08209"/>
    <s v="Student"/>
    <s v="False"/>
    <x v="53"/>
    <s v="María Guadalupe"/>
    <s v="Cassinari Blanco"/>
    <d v="2022-02-26T00:00:00"/>
    <d v="2023-02-01T00:00:00"/>
    <x v="8"/>
    <s v="B526"/>
    <s v="Yes"/>
    <s v="25/02/2022"/>
    <s v="Female"/>
    <s v="Able-Bodied"/>
    <s v="Non-Smoker"/>
    <s v="25"/>
    <s v="15/02/1997"/>
    <s v="Italy"/>
    <s v="21/02/2022"/>
    <s v="25/02/2022"/>
    <s v="Active"/>
    <s v=""/>
    <s v=""/>
    <s v="Certificate / Other"/>
    <s v="BaseCamp Student"/>
    <s v="María Guadalupe Cassinari Blanco"/>
    <s v="guadalupe.cassinari@gmail.com"/>
    <s v=""/>
    <s v="573742275"/>
    <s v="Studio Large with Balcony"/>
    <s v="BaseCamp Katowice"/>
    <s v="Block B"/>
    <s v="Floor 5"/>
    <s v="Flat B526"/>
    <s v=""/>
    <s v="No SMS"/>
    <s v=""/>
    <s v=""/>
    <s v=""/>
    <s v="Ceglana"/>
    <s v="59A/26"/>
    <s v="Katowice"/>
    <s v="40-514"/>
    <s v="Poland"/>
    <s v=""/>
    <s v=""/>
    <s v=""/>
    <s v=""/>
    <s v=""/>
    <s v=""/>
    <s v=""/>
  </r>
  <r>
    <s v="10083"/>
    <s v="Student"/>
    <s v="False"/>
    <x v="54"/>
    <s v="BLANCA"/>
    <s v="DE LAS HERAS"/>
    <d v="2022-09-15T00:00:00"/>
    <d v="2023-02-01T00:00:00"/>
    <x v="8"/>
    <s v="A392"/>
    <s v="Yes"/>
    <s v="20/06/2022"/>
    <s v="Female"/>
    <s v="Able-Bodied"/>
    <s v="Non-Smoker"/>
    <s v="21"/>
    <s v="01/09/2001"/>
    <s v="Spain"/>
    <s v="08/06/2022"/>
    <s v="20/06/2022"/>
    <s v="Active"/>
    <s v=""/>
    <s v=""/>
    <s v="Bachelors"/>
    <s v="BaseCamp Student"/>
    <s v="BLANCA DE LAS HERAS"/>
    <s v="blancaherasguti@gmail.com"/>
    <s v=""/>
    <s v="645030028"/>
    <s v="Single"/>
    <s v="BaseCamp Katowice"/>
    <s v="Block A"/>
    <s v="Floor 3"/>
    <s v="Flat A392"/>
    <s v=""/>
    <s v="No SMS"/>
    <s v=""/>
    <s v=""/>
    <s v=""/>
    <s v="Calle Alcalde Henche de la Plata 9"/>
    <s v="Portal C, Ático 6"/>
    <s v="Madrid"/>
    <s v="28050"/>
    <s v="Spain "/>
    <s v=""/>
    <s v=""/>
    <s v=""/>
    <s v=""/>
    <s v=""/>
    <s v=""/>
    <s v=""/>
  </r>
  <r>
    <s v="08112"/>
    <s v="Student"/>
    <s v="False"/>
    <x v="55"/>
    <s v="Recep"/>
    <s v="Gürler"/>
    <d v="2022-02-15T00:00:00"/>
    <d v="2023-02-01T00:00:00"/>
    <x v="8"/>
    <s v="A589"/>
    <s v="No"/>
    <s v=""/>
    <s v="Male"/>
    <s v="Able-Bodied"/>
    <s v="Non-Smoker"/>
    <s v="27"/>
    <s v="21/12/1994"/>
    <s v="Turkey"/>
    <s v="23/02/2022"/>
    <s v="23/02/2022"/>
    <s v="Active"/>
    <s v=""/>
    <s v=""/>
    <s v="Masters"/>
    <s v="BaseCamp Student"/>
    <s v="Recep Gürler"/>
    <s v="rcpgrlr127@gmail.com"/>
    <s v=""/>
    <s v="+48 518252125"/>
    <s v="Studio"/>
    <s v="BaseCamp Katowice"/>
    <s v="Block A"/>
    <s v="Floor 5"/>
    <s v="Flat A589"/>
    <s v=""/>
    <s v="No SMS"/>
    <s v=""/>
    <s v=""/>
    <s v=""/>
    <s v="Sehit Bayram Tekin"/>
    <s v="67/18"/>
    <s v="Ankara"/>
    <s v="06270"/>
    <s v="Turkey"/>
    <s v=""/>
    <s v=""/>
    <s v=""/>
    <s v=""/>
    <s v=""/>
    <s v=""/>
    <s v=""/>
  </r>
  <r>
    <s v="07872"/>
    <s v="Student"/>
    <s v="False"/>
    <x v="56"/>
    <s v="Yelyzaveta"/>
    <s v="Levytska"/>
    <d v="2022-07-01T00:00:00"/>
    <d v="2023-02-01T00:00:00"/>
    <x v="8"/>
    <s v="C272"/>
    <s v="Yes"/>
    <s v="22/06/2022"/>
    <s v="Female"/>
    <s v="Able-Bodied"/>
    <s v="Non-Smoker"/>
    <s v="20"/>
    <s v="25/09/2001"/>
    <s v="Ukraine"/>
    <s v="22/06/2022"/>
    <s v="22/06/2022"/>
    <s v="Active"/>
    <s v=""/>
    <s v=""/>
    <s v="Bachelors"/>
    <s v="BaseCamp Student"/>
    <s v="Yelyzaveta Levytska"/>
    <s v="levytskaelizaveta@gmail.com"/>
    <s v=""/>
    <s v="+48736788599"/>
    <s v="Single"/>
    <s v="BaseCamp Katowice"/>
    <s v="Block C"/>
    <s v="Floor 2"/>
    <s v="Flat C272"/>
    <s v=""/>
    <s v="No SMS"/>
    <s v=""/>
    <s v=""/>
    <s v=""/>
    <s v="Vorontsovsky lane"/>
    <s v="6/9"/>
    <s v="Odesa"/>
    <s v="65026"/>
    <s v="Ukraine"/>
    <s v=""/>
    <s v=""/>
    <s v=""/>
    <s v=""/>
    <s v=""/>
    <s v=""/>
    <s v=""/>
  </r>
  <r>
    <s v="07584"/>
    <s v="Student"/>
    <s v="False"/>
    <x v="57"/>
    <s v="Laurynas"/>
    <s v="Šiliauskas"/>
    <d v="2022-07-01T00:00:00"/>
    <d v="2023-02-16T00:00:00"/>
    <x v="9"/>
    <s v="B503"/>
    <s v="Yes"/>
    <s v="13/06/2022"/>
    <s v="Male"/>
    <s v="Able-Bodied"/>
    <s v="Non-Smoker"/>
    <s v="32"/>
    <s v="19/05/1990"/>
    <s v="Lithuania"/>
    <s v="13/04/2022"/>
    <s v="13/04/2022"/>
    <s v="Active"/>
    <s v=""/>
    <s v=""/>
    <s v="Certificate / Other"/>
    <s v="BaseCamp Student"/>
    <s v="Laurynas Šiliauskas"/>
    <s v="juniorlaurynas@gmail.com"/>
    <s v=""/>
    <s v="+37062208454"/>
    <s v="Single with Balcony"/>
    <s v="BaseCamp Katowice"/>
    <s v="Block B"/>
    <s v="Floor 5"/>
    <s v="Flat B503"/>
    <s v=""/>
    <s v="No SMS"/>
    <s v=""/>
    <s v=""/>
    <s v=""/>
    <s v="Rugiu"/>
    <s v="27, 21"/>
    <s v="Vilnius"/>
    <s v="LT-08419"/>
    <s v="Lithuania"/>
    <s v=""/>
    <s v=""/>
    <s v=""/>
    <s v=""/>
    <s v=""/>
    <s v=""/>
    <s v=""/>
  </r>
  <r>
    <s v="08272"/>
    <s v="Student"/>
    <s v="False"/>
    <x v="58"/>
    <s v="Mateusz"/>
    <s v="Chrobok"/>
    <d v="2022-03-01T00:00:00"/>
    <d v="2023-02-28T00:00:00"/>
    <x v="10"/>
    <s v="C377"/>
    <s v="No"/>
    <s v=""/>
    <s v="Male"/>
    <s v="Able-Bodied"/>
    <s v="Non-Smoker"/>
    <s v="34"/>
    <s v="29/09/1987"/>
    <s v="Poland"/>
    <s v="01/03/2022"/>
    <s v="01/03/2022"/>
    <s v="Active"/>
    <s v=""/>
    <s v=""/>
    <s v="Masters"/>
    <s v="BaseCamp Student"/>
    <s v="Mateusz Chrobok"/>
    <s v="mateusz@chrobok.eu"/>
    <s v=""/>
    <s v="+48514579805"/>
    <s v="Studio XL Accessible"/>
    <s v="BaseCamp Katowice"/>
    <s v="Block C"/>
    <s v="Floor 3"/>
    <s v="Flat C377"/>
    <s v=""/>
    <s v="No SMS"/>
    <s v=""/>
    <s v=""/>
    <s v=""/>
    <s v="WOJCIECHA "/>
    <s v="31A m. 6"/>
    <s v="Katowice"/>
    <s v="40-474"/>
    <s v="Poland"/>
    <s v=""/>
    <s v=""/>
    <s v=""/>
    <s v=""/>
    <s v=""/>
    <s v=""/>
    <s v=""/>
  </r>
  <r>
    <s v="09438"/>
    <s v="Student"/>
    <s v="False"/>
    <x v="59"/>
    <s v="Ignacio"/>
    <s v="Aymat"/>
    <d v="2022-09-01T00:00:00"/>
    <d v="2023-03-01T00:00:00"/>
    <x v="10"/>
    <s v="A386"/>
    <s v="Yes"/>
    <s v="10/05/2022"/>
    <s v="Male"/>
    <s v="Able-Bodied"/>
    <s v="Non-Smoker"/>
    <s v="21"/>
    <s v="03/01/2001"/>
    <s v="Spain"/>
    <s v="05/05/2022"/>
    <s v="10/05/2022"/>
    <s v="Active"/>
    <s v=""/>
    <s v=""/>
    <s v="Bachelors"/>
    <s v="BaseCamp Student"/>
    <s v="Ignacio Aymat"/>
    <s v="ignacioaymat@gmail.com"/>
    <s v=""/>
    <s v="+34 658924102"/>
    <s v="Single"/>
    <s v="BaseCamp Katowice"/>
    <s v="Block A"/>
    <s v="Floor 3"/>
    <s v="Flat A386"/>
    <s v=""/>
    <s v="No SMS"/>
    <s v=""/>
    <s v=""/>
    <s v=""/>
    <s v="San Restituto"/>
    <s v="Num 78, Portal 1, 4º Izq"/>
    <s v="Madrid"/>
    <s v="28039"/>
    <s v="España"/>
    <s v=""/>
    <s v=""/>
    <s v=""/>
    <s v=""/>
    <s v=""/>
    <s v=""/>
    <s v=""/>
  </r>
  <r>
    <s v="04495"/>
    <s v="Student"/>
    <s v="False"/>
    <x v="60"/>
    <s v="Veronika"/>
    <s v="Bilich"/>
    <d v="2022-07-01T00:00:00"/>
    <d v="2023-03-01T00:00:00"/>
    <x v="10"/>
    <s v="B227"/>
    <s v="Yes"/>
    <s v="01/07/2022"/>
    <s v="Female"/>
    <s v="Able-Bodied"/>
    <s v="Non-Smoker"/>
    <s v="20"/>
    <s v="24/06/2002"/>
    <s v="Ukraine"/>
    <s v="01/07/2022"/>
    <s v="01/07/2022"/>
    <s v="Active"/>
    <s v=""/>
    <s v=""/>
    <s v="Bachelors"/>
    <s v="BaseCamp Student"/>
    <s v="Veronika Bilich"/>
    <s v="veronica.bilich@inbox.lv"/>
    <s v=""/>
    <s v="+37127095727"/>
    <s v="Single"/>
    <s v="BaseCamp Katowice"/>
    <s v="Block B"/>
    <s v="Floor 2"/>
    <s v="Flat B227"/>
    <s v=""/>
    <s v="No SMS"/>
    <s v=""/>
    <s v=""/>
    <s v=""/>
    <s v="Mazcenu aleja"/>
    <s v="25-2"/>
    <s v="Jaunmarupe"/>
    <s v="LV2166"/>
    <s v="Latvia"/>
    <s v=""/>
    <s v=""/>
    <s v=""/>
    <s v=""/>
    <s v=""/>
    <s v=""/>
    <s v=""/>
  </r>
  <r>
    <s v="09699"/>
    <s v="Student"/>
    <s v="False"/>
    <x v="61"/>
    <s v="Sonia"/>
    <s v="Bono"/>
    <d v="2022-09-22T00:00:00"/>
    <d v="2023-03-01T00:00:00"/>
    <x v="10"/>
    <s v="A492"/>
    <s v="Yes"/>
    <s v="18/07/2022"/>
    <s v="Female"/>
    <s v="Able-Bodied"/>
    <s v="Non-Smoker"/>
    <s v="20"/>
    <s v="01/05/2002"/>
    <s v="Italy"/>
    <s v="18/07/2022"/>
    <s v="18/07/2022"/>
    <s v="Active"/>
    <s v=""/>
    <s v=""/>
    <s v="Bachelors"/>
    <s v="BaseCamp Student"/>
    <s v="Sonia Bono"/>
    <s v="sonia.bono666@gmail.com"/>
    <s v=""/>
    <s v="3292575811"/>
    <s v="Single"/>
    <s v="BaseCamp Katowice"/>
    <s v="Block A"/>
    <s v="Floor 4"/>
    <s v="Flat A492"/>
    <s v=""/>
    <s v="No SMS"/>
    <s v=""/>
    <s v=""/>
    <s v=""/>
    <s v="Via Eleonora D’Arborea "/>
    <s v="N.7"/>
    <s v="Budoni"/>
    <s v="07051"/>
    <s v="Italy "/>
    <s v=""/>
    <s v=""/>
    <s v=""/>
    <s v=""/>
    <s v=""/>
    <s v=""/>
    <s v=""/>
  </r>
  <r>
    <s v="08776"/>
    <s v="Student"/>
    <s v="False"/>
    <x v="62"/>
    <s v="Patrik"/>
    <s v="Ferencak"/>
    <d v="2022-09-22T00:00:00"/>
    <d v="2023-03-01T00:00:00"/>
    <x v="10"/>
    <s v="A393"/>
    <s v="Yes"/>
    <s v="24/05/2022"/>
    <s v="Male"/>
    <s v="Able-Bodied"/>
    <s v="Non-Smoker"/>
    <s v="21"/>
    <s v="17/08/2001"/>
    <s v="Slovakia"/>
    <s v="24/05/2022"/>
    <s v="24/05/2022"/>
    <s v="Active"/>
    <s v=""/>
    <s v=""/>
    <s v="Bachelors"/>
    <s v="BaseCamp Student"/>
    <s v="Patrik Ferencak"/>
    <s v="ferencakp03613@gmail.com"/>
    <s v=""/>
    <s v="+421949753370"/>
    <s v="Studio"/>
    <s v="BaseCamp Katowice"/>
    <s v="Block A"/>
    <s v="Floor 3"/>
    <s v="Flat A393"/>
    <s v=""/>
    <s v="No SMS"/>
    <s v=""/>
    <s v=""/>
    <s v=""/>
    <s v="Ovrucska "/>
    <s v="12"/>
    <s v="Kosice"/>
    <s v="04022"/>
    <s v="Slovakia"/>
    <s v=""/>
    <s v=""/>
    <s v=""/>
    <s v=""/>
    <s v=""/>
    <s v=""/>
    <s v=""/>
  </r>
  <r>
    <s v="09924"/>
    <s v="Student"/>
    <s v="False"/>
    <x v="63"/>
    <s v="Lucía"/>
    <s v="González González"/>
    <d v="2022-09-01T00:00:00"/>
    <d v="2023-03-01T00:00:00"/>
    <x v="10"/>
    <s v="B117"/>
    <s v="Yes"/>
    <s v="03/06/2022"/>
    <s v="Female"/>
    <s v="Able-Bodied"/>
    <s v="Non-Smoker"/>
    <s v="21"/>
    <s v="22/05/2001"/>
    <s v="Spain"/>
    <s v="30/05/2022"/>
    <s v="03/06/2022"/>
    <s v="Active"/>
    <s v=""/>
    <s v=""/>
    <s v="Bachelors"/>
    <s v="BaseCamp Student"/>
    <s v="Lucía González González"/>
    <s v="luciagleez01@gmail.com"/>
    <s v=""/>
    <s v="618433957"/>
    <s v="Single"/>
    <s v="BaseCamp Katowice"/>
    <s v="Block B"/>
    <s v="Floor 1"/>
    <s v="Flat B117"/>
    <s v=""/>
    <s v="No SMS"/>
    <s v=""/>
    <s v=""/>
    <s v=""/>
    <s v="Calle Congosto "/>
    <s v="47 esc 4 2ºA"/>
    <s v="Madrid"/>
    <s v="28031"/>
    <s v="España"/>
    <s v=""/>
    <s v=""/>
    <s v=""/>
    <s v=""/>
    <s v=""/>
    <s v=""/>
    <s v=""/>
  </r>
  <r>
    <s v="09956"/>
    <s v="Student"/>
    <s v="False"/>
    <x v="64"/>
    <s v="Andrei"/>
    <s v="Iarovoi"/>
    <d v="2022-08-01T00:00:00"/>
    <d v="2023-03-01T00:00:00"/>
    <x v="10"/>
    <s v="A591"/>
    <s v="Yes"/>
    <s v="15/06/2022"/>
    <s v="Male"/>
    <s v="Able-Bodied"/>
    <s v="Non-Smoker"/>
    <s v="26"/>
    <s v="04/09/1996"/>
    <s v="Ukraine"/>
    <s v="08/06/2022"/>
    <s v="15/06/2022"/>
    <s v="Active"/>
    <s v=""/>
    <s v=""/>
    <s v="Masters"/>
    <s v="BaseCamp Student"/>
    <s v="Andrei Iarovoi"/>
    <s v="rengered@gmail.com"/>
    <s v=""/>
    <s v="+48502605528"/>
    <s v="Studio"/>
    <s v="BaseCamp Katowice"/>
    <s v="Block A"/>
    <s v="Floor 5"/>
    <s v="Flat A591"/>
    <s v=""/>
    <s v="No SMS"/>
    <s v=""/>
    <s v=""/>
    <s v=""/>
    <s v="Paderewskiego"/>
    <s v="30"/>
    <s v="Katowice"/>
    <s v="40-283"/>
    <s v="Poland"/>
    <s v=""/>
    <s v=""/>
    <s v=""/>
    <s v=""/>
    <s v=""/>
    <s v=""/>
    <s v=""/>
  </r>
  <r>
    <s v="09462"/>
    <s v="Student"/>
    <s v="False"/>
    <x v="65"/>
    <s v="María"/>
    <s v="Luque Gómez"/>
    <d v="2022-09-01T00:00:00"/>
    <d v="2023-03-01T00:00:00"/>
    <x v="10"/>
    <s v="C151"/>
    <s v="No"/>
    <s v=""/>
    <s v="Female"/>
    <s v="Able-Bodied"/>
    <s v="Non-Smoker"/>
    <s v="21"/>
    <s v="24/08/2001"/>
    <s v="Spain"/>
    <s v="31/05/2022"/>
    <s v="31/05/2022"/>
    <s v="Active"/>
    <s v=""/>
    <s v=""/>
    <s v="Bachelors"/>
    <s v="BaseCamp Student"/>
    <s v="María Luque Gómez"/>
    <s v="marialuquegomez01@gmail.com"/>
    <s v=""/>
    <s v="653493275"/>
    <s v="Studio"/>
    <s v="BaseCamp Katowice"/>
    <s v="Block C"/>
    <s v="Floor 1"/>
    <s v="Flat C151"/>
    <s v=""/>
    <s v="No SMS"/>
    <s v=""/>
    <s v=""/>
    <s v=""/>
    <s v="Calle Carril del Capitán "/>
    <s v="21, 8 2A"/>
    <s v="Málaga"/>
    <s v="29010"/>
    <s v="España"/>
    <s v=""/>
    <s v=""/>
    <s v=""/>
    <s v=""/>
    <s v=""/>
    <s v=""/>
    <s v=""/>
  </r>
  <r>
    <s v="08090"/>
    <s v="Student"/>
    <s v="False"/>
    <x v="66"/>
    <s v="Karolina"/>
    <s v="Magon"/>
    <d v="2022-03-01T00:00:00"/>
    <d v="2023-03-01T00:00:00"/>
    <x v="10"/>
    <s v="B520"/>
    <s v="Yes"/>
    <s v="25/02/2022"/>
    <s v="Female"/>
    <s v="Able-Bodied"/>
    <s v="Non-Smoker"/>
    <s v="22"/>
    <s v="24/10/1999"/>
    <s v="Poland"/>
    <s v="24/02/2022"/>
    <s v="25/02/2022"/>
    <s v="Active"/>
    <s v=""/>
    <s v=""/>
    <s v="Masters"/>
    <s v="BaseCamp Student"/>
    <s v="Karolina Magon"/>
    <s v="karolina1336m@gmail.com"/>
    <s v=""/>
    <s v="669754474"/>
    <s v="Studio Large"/>
    <s v="BaseCamp Katowice"/>
    <s v="Block B"/>
    <s v="Floor 5"/>
    <s v="Flat B520"/>
    <s v=""/>
    <s v="No SMS"/>
    <s v=""/>
    <s v=""/>
    <s v=""/>
    <s v="Malczewskiego"/>
    <s v="13/36"/>
    <s v="Bielsko-Biala"/>
    <s v="43-300"/>
    <s v="Polska"/>
    <s v=""/>
    <s v=""/>
    <s v=""/>
    <s v=""/>
    <s v=""/>
    <s v=""/>
    <s v=""/>
  </r>
  <r>
    <s v="09159"/>
    <s v="Student"/>
    <s v="False"/>
    <x v="67"/>
    <s v="Andrea"/>
    <s v="Muñoz De la Fuente"/>
    <d v="2022-09-01T00:00:00"/>
    <d v="2023-03-01T00:00:00"/>
    <x v="10"/>
    <s v="A3107"/>
    <s v="Yes"/>
    <s v="27/06/2022"/>
    <s v="Female"/>
    <s v="Able-Bodied"/>
    <s v="Non-Smoker"/>
    <s v="21"/>
    <s v="22/03/2001"/>
    <s v="Spain"/>
    <s v="22/04/2022"/>
    <s v="27/06/2022"/>
    <s v="Active"/>
    <s v=""/>
    <s v=""/>
    <s v="Trainee"/>
    <s v="BaseCamp Student"/>
    <s v="Andrea Muñoz De la Fuente"/>
    <s v="andreamunozdelafu@gmail.com"/>
    <s v=""/>
    <s v="+34603661028"/>
    <s v="Studio"/>
    <s v="BaseCamp Katowice"/>
    <s v="Block A"/>
    <s v="Floor 3"/>
    <s v="Flat A3107"/>
    <s v=""/>
    <s v="No SMS"/>
    <s v=""/>
    <s v=""/>
    <s v=""/>
    <s v="Santibañez de bejar "/>
    <s v="1, 1B"/>
    <s v="Madrid"/>
    <s v="28042"/>
    <s v="Spain"/>
    <s v=""/>
    <s v=""/>
    <s v=""/>
    <s v=""/>
    <s v=""/>
    <s v=""/>
    <s v=""/>
  </r>
  <r>
    <s v="09110"/>
    <s v="Student"/>
    <s v="False"/>
    <x v="68"/>
    <s v="Ricardo"/>
    <s v="Narbón Tejedo"/>
    <d v="2022-09-14T00:00:00"/>
    <d v="2023-03-01T00:00:00"/>
    <x v="10"/>
    <s v="A389"/>
    <s v="Yes"/>
    <s v="12/09/2022"/>
    <s v="Male"/>
    <s v="Able-Bodied"/>
    <s v="Non-Smoker"/>
    <s v="21"/>
    <s v="04/05/2001"/>
    <s v="Spain"/>
    <s v="12/09/2022"/>
    <s v="12/09/2022"/>
    <s v="Active"/>
    <s v=""/>
    <s v=""/>
    <s v="Bachelors"/>
    <s v="BaseCamp Student"/>
    <s v="Ricardo Narbón Tejedo"/>
    <s v="rnarbon11@gmail.com"/>
    <s v=""/>
    <s v="627262890"/>
    <s v="Studio"/>
    <s v="BaseCamp Katowice"/>
    <s v="Block A"/>
    <s v="Floor 3"/>
    <s v="Flat A389"/>
    <s v=""/>
    <s v="No SMS"/>
    <s v=""/>
    <s v=""/>
    <s v=""/>
    <s v="Calle Salvador Sastre"/>
    <s v="18, pta 12, 6º"/>
    <s v="Valencia"/>
    <s v="46007"/>
    <s v="Spain"/>
    <s v=""/>
    <s v=""/>
    <s v=""/>
    <s v=""/>
    <s v=""/>
    <s v=""/>
    <s v=""/>
  </r>
  <r>
    <s v="09981"/>
    <s v="Student"/>
    <s v="False"/>
    <x v="69"/>
    <s v="Alejandra"/>
    <s v="Pastor Ferrández"/>
    <d v="2022-09-01T00:00:00"/>
    <d v="2023-03-01T00:00:00"/>
    <x v="10"/>
    <s v="B506"/>
    <s v="Yes"/>
    <s v="06/06/2022"/>
    <s v="Female"/>
    <s v="Able-Bodied"/>
    <s v="Non-Smoker"/>
    <s v="20"/>
    <s v="15/01/2002"/>
    <s v="Spain"/>
    <s v="01/06/2022"/>
    <s v="06/06/2022"/>
    <s v="Active"/>
    <s v=""/>
    <s v=""/>
    <s v="Bachelors"/>
    <s v="BaseCamp Student"/>
    <s v="Alejandra Pastor Ferrández"/>
    <s v="ale15pf0102@gmail.com"/>
    <s v=""/>
    <s v="694410114"/>
    <s v="Single"/>
    <s v="BaseCamp Katowice"/>
    <s v="Block B"/>
    <s v="Floor 5"/>
    <s v="Flat B506"/>
    <s v=""/>
    <s v="No SMS"/>
    <s v=""/>
    <s v=""/>
    <s v=""/>
    <s v="Calle Les Estores"/>
    <s v="4C-Bajo"/>
    <s v="CREVILLENTE"/>
    <s v="03330"/>
    <s v="España"/>
    <s v=""/>
    <s v=""/>
    <s v=""/>
    <s v=""/>
    <s v=""/>
    <s v=""/>
    <s v=""/>
  </r>
  <r>
    <s v="08402"/>
    <s v="Student"/>
    <s v="False"/>
    <x v="70"/>
    <s v="Javier"/>
    <s v="Sánchez Montes"/>
    <d v="2022-09-01T00:00:00"/>
    <d v="2023-03-01T00:00:00"/>
    <x v="10"/>
    <s v="C684"/>
    <s v="Yes"/>
    <s v="12/09/2022"/>
    <s v="Male"/>
    <s v="Able-Bodied"/>
    <s v="Non-Smoker"/>
    <s v="21"/>
    <s v="04/05/2001"/>
    <s v="Spain"/>
    <s v="01/06/2022"/>
    <s v="01/06/2022"/>
    <s v="Active"/>
    <s v=""/>
    <s v=""/>
    <s v="Bachelors"/>
    <s v="BaseCamp Student"/>
    <s v="Javier Sánchez Montes"/>
    <s v="javiii0451@gmail.com"/>
    <s v=""/>
    <s v="638392136"/>
    <s v="Studio"/>
    <s v="BaseCamp Katowice"/>
    <s v="Block C"/>
    <s v="Floor 6"/>
    <s v="Flat C684"/>
    <s v=""/>
    <s v="No SMS"/>
    <s v=""/>
    <s v=""/>
    <s v=""/>
    <s v="Calle Brácana"/>
    <s v="s/n"/>
    <s v="Almedinilla"/>
    <s v="14813"/>
    <s v="España"/>
    <s v=""/>
    <s v=""/>
    <s v=""/>
    <s v=""/>
    <s v=""/>
    <s v=""/>
    <s v=""/>
  </r>
  <r>
    <s v="09772"/>
    <s v="Student"/>
    <s v="False"/>
    <x v="71"/>
    <s v="Olena"/>
    <s v="Semeniak"/>
    <d v="2022-08-01T00:00:00"/>
    <d v="2023-03-01T00:00:00"/>
    <x v="10"/>
    <s v="A595"/>
    <s v="Yes"/>
    <s v="27/05/2022"/>
    <s v="Female"/>
    <s v="Able-Bodied"/>
    <s v="Non-Smoker"/>
    <s v="28"/>
    <s v="17/10/1993"/>
    <s v="Ukraine"/>
    <s v="26/05/2022"/>
    <s v="27/05/2022"/>
    <s v="Active"/>
    <s v=""/>
    <s v=""/>
    <s v="Certificate / Other"/>
    <s v="BaseCamp Student"/>
    <s v="Olena Semeniak"/>
    <s v="elena.semenyak@gmail.com"/>
    <s v=""/>
    <s v="+48571579549"/>
    <s v="Studio"/>
    <s v="BaseCamp Katowice"/>
    <s v="Block A"/>
    <s v="Floor 5"/>
    <s v="Flat A595"/>
    <s v=""/>
    <s v="No SMS"/>
    <s v=""/>
    <s v=""/>
    <s v=""/>
    <s v="Radujniy mas."/>
    <s v="10B / 31"/>
    <s v="Odessa"/>
    <s v="65125"/>
    <s v="Ukraine"/>
    <s v=""/>
    <s v=""/>
    <s v=""/>
    <s v=""/>
    <s v=""/>
    <s v=""/>
    <s v=""/>
  </r>
  <r>
    <s v="08760"/>
    <s v="Student"/>
    <s v="False"/>
    <x v="39"/>
    <s v="Jimyoung"/>
    <s v="Yoon"/>
    <d v="2022-03-24T00:00:00"/>
    <d v="2023-03-01T00:00:00"/>
    <x v="10"/>
    <s v="C258"/>
    <s v="Yes"/>
    <s v="21/03/2022"/>
    <s v="Male"/>
    <s v="Able-Bodied"/>
    <s v="Non-Smoker"/>
    <s v="44"/>
    <s v="30/08/1978"/>
    <s v="Korea, Republic Of"/>
    <s v="21/03/2022"/>
    <s v="21/03/2022"/>
    <s v="Active"/>
    <s v=""/>
    <s v=""/>
    <s v="Certificate / Other"/>
    <s v="BaseCamp Student"/>
    <s v="Jimyoung Yoon"/>
    <s v="eey@htns.com"/>
    <s v=""/>
    <s v="500325881"/>
    <s v="Single"/>
    <s v="BaseCamp Katowice"/>
    <s v="Block C"/>
    <s v="Floor 2"/>
    <s v="Flat C258"/>
    <s v=""/>
    <s v="No SMS"/>
    <s v=""/>
    <s v=""/>
    <s v=""/>
    <s v="Piekary"/>
    <s v="19/404"/>
    <s v="Poznan"/>
    <s v="61-823"/>
    <s v="Poland"/>
    <s v=""/>
    <s v=""/>
    <s v=""/>
    <s v=""/>
    <s v=""/>
    <s v=""/>
    <s v=""/>
  </r>
  <r>
    <s v="09602"/>
    <s v="Student"/>
    <s v="False"/>
    <x v="72"/>
    <s v="Igor"/>
    <s v="Makushynski"/>
    <d v="2022-05-16T00:00:00"/>
    <d v="2023-05-01T00:00:00"/>
    <x v="11"/>
    <s v="C554"/>
    <s v="No"/>
    <s v=""/>
    <s v="Male"/>
    <s v="Able-Bodied"/>
    <s v="Non-Smoker"/>
    <s v="26"/>
    <s v="21/08/1996"/>
    <s v="Belarus"/>
    <s v="16/05/2022"/>
    <s v="16/05/2022"/>
    <s v="Active"/>
    <s v=""/>
    <s v=""/>
    <s v="Certificate / Other"/>
    <s v="BaseCamp Student"/>
    <s v="Igor Makushynski"/>
    <s v="Makush199621@gmail.com"/>
    <s v=""/>
    <s v="725313390"/>
    <s v="Single with Balcony"/>
    <s v="BaseCamp Katowice"/>
    <s v="Block C"/>
    <s v="Floor 5"/>
    <s v="Flat C554"/>
    <s v=""/>
    <s v="No SMS"/>
    <s v=""/>
    <s v=""/>
    <s v=""/>
    <s v="Kolesnikowa"/>
    <s v="23-34"/>
    <s v="Minsk"/>
    <s v="220017"/>
    <s v="Belarus"/>
    <s v=""/>
    <s v=""/>
    <s v=""/>
    <s v=""/>
    <s v=""/>
    <s v=""/>
    <s v=""/>
  </r>
  <r>
    <s v="07394"/>
    <s v="Student"/>
    <s v="False"/>
    <x v="73"/>
    <s v="Angel"/>
    <s v="Pejkovski"/>
    <d v="2022-07-01T00:00:00"/>
    <d v="2023-05-01T00:00:00"/>
    <x v="11"/>
    <s v="A5101"/>
    <s v="Yes"/>
    <s v="22/06/2022"/>
    <s v="Male"/>
    <s v="Able-Bodied"/>
    <s v="Non-Smoker"/>
    <s v="24"/>
    <s v="08/09/1998"/>
    <s v="Bulgaria"/>
    <s v="22/06/2022"/>
    <s v="22/06/2022"/>
    <s v="Active"/>
    <s v=""/>
    <s v=""/>
    <s v="Certificate / Other"/>
    <s v="BaseCamp Student"/>
    <s v="Angel Pejkovski"/>
    <s v="pejkovskiangel@hotmail.com"/>
    <s v=""/>
    <s v="+38972260298"/>
    <s v="Studio"/>
    <s v="BaseCamp Katowice"/>
    <s v="Block A"/>
    <s v="Floor 5"/>
    <s v="Flat A5101"/>
    <s v=""/>
    <s v="No SMS"/>
    <s v=""/>
    <s v=""/>
    <s v=""/>
    <s v="23 Oktomvri"/>
    <s v="1/3-4"/>
    <s v="Skopje"/>
    <s v="1000"/>
    <s v="North Macedonia"/>
    <s v=""/>
    <s v=""/>
    <s v=""/>
    <s v=""/>
    <s v=""/>
    <s v=""/>
    <s v=""/>
  </r>
  <r>
    <s v="06092"/>
    <s v="Student"/>
    <s v="False"/>
    <x v="74"/>
    <s v="Mateusz"/>
    <s v="Filipiuk"/>
    <d v="2022-07-01T00:00:00"/>
    <d v="2023-06-30T00:00:00"/>
    <x v="12"/>
    <s v="C475"/>
    <s v="Yes"/>
    <s v="27/06/2022"/>
    <s v="Male"/>
    <s v="Able-Bodied"/>
    <s v="Non-Smoker"/>
    <s v="19"/>
    <s v="04/11/2002"/>
    <s v="Poland"/>
    <s v="27/06/2022"/>
    <s v="27/06/2022"/>
    <s v="Active"/>
    <s v=""/>
    <s v=""/>
    <s v="Bachelors"/>
    <s v="BaseCamp Student"/>
    <s v="Mateusz Filipiuk"/>
    <s v="mateusz.filipiukq07@gmail.com"/>
    <s v=""/>
    <s v="785600841"/>
    <s v="Studio"/>
    <s v="BaseCamp Katowice"/>
    <s v="Block C"/>
    <s v="Floor 4"/>
    <s v="Flat C475"/>
    <s v=""/>
    <s v="No SMS"/>
    <s v=""/>
    <s v=""/>
    <s v=""/>
    <s v="Cicibór Duzy"/>
    <s v="18"/>
    <s v="Biala Podlaska"/>
    <s v="21-500"/>
    <s v="Polska"/>
    <s v=""/>
    <s v=""/>
    <s v=""/>
    <s v=""/>
    <s v=""/>
    <s v=""/>
    <s v=""/>
  </r>
  <r>
    <s v="09098"/>
    <s v="Student"/>
    <s v="False"/>
    <x v="75"/>
    <s v="Paula"/>
    <s v="González"/>
    <d v="2022-09-01T00:00:00"/>
    <d v="2023-06-30T00:00:00"/>
    <x v="12"/>
    <s v="C575"/>
    <s v="Yes"/>
    <s v="13/09/2022"/>
    <s v="Female"/>
    <s v="Able-Bodied"/>
    <s v="Non-Smoker"/>
    <s v="21"/>
    <s v="12/07/2001"/>
    <s v="Spain"/>
    <s v="13/09/2022"/>
    <s v="13/09/2022"/>
    <s v="Active"/>
    <s v=""/>
    <s v=""/>
    <s v="Bachelors"/>
    <s v="BaseCamp Student"/>
    <s v="Paula González"/>
    <s v="pgpaulagonzalez4@gmail.com"/>
    <s v=""/>
    <s v="618512071"/>
    <s v="Studio"/>
    <s v="BaseCamp Katowice"/>
    <s v="Block C"/>
    <s v="Floor 5"/>
    <s v="Flat C575"/>
    <s v=""/>
    <s v="No SMS"/>
    <s v=""/>
    <s v=""/>
    <s v=""/>
    <s v="Huelva Avenue"/>
    <s v="1, 1ºd"/>
    <s v="badajoz"/>
    <s v="06005"/>
    <s v="Spain "/>
    <s v=""/>
    <s v=""/>
    <s v=""/>
    <s v=""/>
    <s v=""/>
    <s v=""/>
    <s v=""/>
  </r>
  <r>
    <s v="08619"/>
    <s v="Student"/>
    <s v="False"/>
    <x v="76"/>
    <s v="Veronika"/>
    <s v="Romenska"/>
    <d v="2022-07-01T00:00:00"/>
    <d v="2023-06-30T00:00:00"/>
    <x v="12"/>
    <s v="A398"/>
    <s v="Yes"/>
    <s v="27/06/2022"/>
    <s v="Female"/>
    <s v="Able-Bodied"/>
    <s v="Non-Smoker"/>
    <s v="21"/>
    <s v="08/06/2001"/>
    <s v="Ukraine"/>
    <s v="22/04/2022"/>
    <s v="22/04/2022"/>
    <s v="Active"/>
    <s v=""/>
    <s v=""/>
    <s v="Masters"/>
    <s v="BaseCamp Student"/>
    <s v="Veronika Romenska"/>
    <s v="veronikaromenskaya@gmail.com"/>
    <s v=""/>
    <s v="+48731942512"/>
    <s v="Single"/>
    <s v="BaseCamp Katowice"/>
    <s v="Block A"/>
    <s v="Floor 3"/>
    <s v="Flat A398"/>
    <s v=""/>
    <s v="No SMS"/>
    <s v=""/>
    <s v=""/>
    <s v=""/>
    <s v="Eugene Konovalets "/>
    <s v="9/4"/>
    <s v="Dnipro"/>
    <s v="49027"/>
    <s v="Ukraine "/>
    <s v=""/>
    <s v=""/>
    <s v=""/>
    <s v=""/>
    <s v=""/>
    <s v=""/>
    <s v=""/>
  </r>
  <r>
    <s v="0010390"/>
    <s v="Student"/>
    <s v="False"/>
    <x v="77"/>
    <s v="Zhousiyuan"/>
    <s v="Wei"/>
    <d v="2022-07-04T00:00:00"/>
    <d v="2023-06-30T00:00:00"/>
    <x v="12"/>
    <s v="B302"/>
    <s v="No"/>
    <s v=""/>
    <s v="Male"/>
    <s v="Able-Bodied"/>
    <s v="Non-Smoker"/>
    <s v="20"/>
    <s v="06/12/2001"/>
    <s v="China"/>
    <s v="04/07/2022"/>
    <s v="04/07/2022"/>
    <s v="Active"/>
    <s v=""/>
    <s v=""/>
    <s v=""/>
    <s v="BaseCamp Student"/>
    <s v="Zhousiyuan Wei"/>
    <s v="edward20011206@gmail.com"/>
    <s v="660710845"/>
    <s v=""/>
    <s v="Studio"/>
    <s v="BaseCamp Katowice"/>
    <s v="Block B"/>
    <s v="Floor 3"/>
    <s v="Flat B302"/>
    <s v=""/>
    <s v="No SMS"/>
    <s v=""/>
    <s v=""/>
    <s v=""/>
    <s v="Shanxi provice Taiyuan city shuangtasijie shanxiribaoshe"/>
    <s v=""/>
    <s v=""/>
    <s v=""/>
    <s v=""/>
    <s v=""/>
    <s v=""/>
    <s v=""/>
    <s v=""/>
    <s v=""/>
    <s v=""/>
    <s v=""/>
  </r>
  <r>
    <s v="09033"/>
    <s v="Student"/>
    <s v="False"/>
    <x v="78"/>
    <s v="Marie"/>
    <s v="Ansquer"/>
    <d v="2022-09-01T00:00:00"/>
    <d v="2023-07-01T00:00:00"/>
    <x v="12"/>
    <s v="A493"/>
    <s v="Yes"/>
    <s v="20/06/2022"/>
    <s v="Female"/>
    <s v="Able-Bodied"/>
    <s v="Non-Smoker"/>
    <s v="20"/>
    <s v="07/03/2002"/>
    <s v="France"/>
    <s v="03/06/2022"/>
    <s v="20/06/2022"/>
    <s v="Active"/>
    <s v=""/>
    <s v=""/>
    <s v="Bachelors"/>
    <s v="BaseCamp Student"/>
    <s v="Marie Ansquer"/>
    <s v="marie29170@hotmail.fr"/>
    <s v=""/>
    <s v="0767149121"/>
    <s v="Studio"/>
    <s v="BaseCamp Katowice"/>
    <s v="Block A"/>
    <s v="Floor 4"/>
    <s v="Flat A493"/>
    <s v=""/>
    <s v="No SMS"/>
    <s v=""/>
    <s v=""/>
    <s v=""/>
    <s v="Route du prajou"/>
    <s v="2"/>
    <s v="Pleuven"/>
    <s v="29170"/>
    <s v="France"/>
    <s v=""/>
    <s v=""/>
    <s v=""/>
    <s v=""/>
    <s v=""/>
    <s v=""/>
    <s v=""/>
  </r>
  <r>
    <s v="09406"/>
    <s v="Student"/>
    <s v="False"/>
    <x v="79"/>
    <s v="Jose Carlos"/>
    <s v="Bejines Cruz"/>
    <d v="2022-09-01T00:00:00"/>
    <d v="2023-07-01T00:00:00"/>
    <x v="12"/>
    <s v="A5107"/>
    <s v="No"/>
    <s v=""/>
    <s v="Male"/>
    <s v="Able-Bodied"/>
    <s v="Non-Smoker"/>
    <s v="20"/>
    <s v="22/06/2002"/>
    <s v="Spain"/>
    <s v="18/07/2022"/>
    <s v="18/07/2022"/>
    <s v="Active"/>
    <s v=""/>
    <s v=""/>
    <s v="Bachelors"/>
    <s v="BaseCamp Student"/>
    <s v="Jose Carlos Bejines Cruz"/>
    <s v="josecbejinescruz@gmail.com"/>
    <s v=""/>
    <s v="744605097"/>
    <s v="Studio"/>
    <s v="BaseCamp Katowice"/>
    <s v="Block A"/>
    <s v="Floor 5"/>
    <s v="Flat A5107"/>
    <s v=""/>
    <s v="No SMS"/>
    <s v=""/>
    <s v=""/>
    <s v=""/>
    <s v="Pasaje Damaso Alonso"/>
    <s v="5"/>
    <s v="Dos Hermanas, Seville"/>
    <s v="41704"/>
    <s v="Spain"/>
    <s v=""/>
    <s v=""/>
    <s v=""/>
    <s v=""/>
    <s v=""/>
    <s v=""/>
    <s v=""/>
  </r>
  <r>
    <s v="09489"/>
    <s v="Student"/>
    <s v="False"/>
    <x v="80"/>
    <s v="JUAN ANTONIO"/>
    <s v="CANALO PUERTO"/>
    <d v="2022-09-22T00:00:00"/>
    <d v="2023-07-01T00:00:00"/>
    <x v="12"/>
    <s v="C561"/>
    <s v="No"/>
    <s v=""/>
    <s v="Male"/>
    <s v="Able-Bodied"/>
    <s v="Non-Smoker"/>
    <s v="21"/>
    <s v="06/11/2000"/>
    <s v="Spain"/>
    <s v="05/09/2022"/>
    <s v="05/09/2022"/>
    <s v="Active"/>
    <s v=""/>
    <s v=""/>
    <s v="Bachelors"/>
    <s v="BaseCamp Student"/>
    <s v="JUAN ANTONIO CANALO PUERTO"/>
    <s v="jacanalopuerto@gmail.com"/>
    <s v=""/>
    <s v="655341484"/>
    <s v="Studio"/>
    <s v="BaseCamp Katowice"/>
    <s v="Block C"/>
    <s v="Floor 5"/>
    <s v="Flat C561"/>
    <s v=""/>
    <s v="No SMS"/>
    <s v=""/>
    <s v=""/>
    <s v=""/>
    <s v="Avenida de Europa 57 1ºD"/>
    <s v="57 1D"/>
    <s v="Sevilla(Dos Hermanas)"/>
    <s v="41089"/>
    <s v="España"/>
    <s v=""/>
    <s v=""/>
    <s v=""/>
    <s v=""/>
    <s v=""/>
    <s v=""/>
    <s v=""/>
  </r>
  <r>
    <s v="10103"/>
    <s v="Student"/>
    <s v="False"/>
    <x v="81"/>
    <s v="Susi"/>
    <s v="DE FALCO"/>
    <d v="2022-10-01T00:00:00"/>
    <d v="2023-07-01T00:00:00"/>
    <x v="12"/>
    <s v="C456"/>
    <s v="Yes"/>
    <s v="13/06/2022"/>
    <s v="Female"/>
    <s v="Able-Bodied"/>
    <s v="Non-Smoker"/>
    <s v="23"/>
    <s v="19/02/1999"/>
    <s v="Italy"/>
    <s v="08/06/2022"/>
    <s v="13/06/2022"/>
    <s v="Active"/>
    <s v=""/>
    <s v=""/>
    <s v="Bachelors"/>
    <s v="BaseCamp Student"/>
    <s v="Susi DE FALCO"/>
    <s v="sus.defalco@studenti.unina.it"/>
    <s v=""/>
    <s v="+393892118889"/>
    <s v="Single"/>
    <s v="BaseCamp Katowice"/>
    <s v="Block C"/>
    <s v="Floor 4"/>
    <s v="Flat C456"/>
    <s v=""/>
    <s v="No SMS"/>
    <s v=""/>
    <s v=""/>
    <s v=""/>
    <s v="VIA SAGGESE XII TRAV"/>
    <s v="1"/>
    <s v="Afragola"/>
    <s v="80021"/>
    <s v="Italia"/>
    <s v=""/>
    <s v=""/>
    <s v=""/>
    <s v=""/>
    <s v=""/>
    <s v=""/>
    <s v=""/>
  </r>
  <r>
    <s v="09673"/>
    <s v="Student"/>
    <s v="False"/>
    <x v="82"/>
    <s v="Ángela"/>
    <s v="Felices"/>
    <d v="2022-09-01T00:00:00"/>
    <d v="2023-07-01T00:00:00"/>
    <x v="12"/>
    <s v="A487"/>
    <s v="Yes"/>
    <s v="19/05/2022"/>
    <s v="Female"/>
    <s v="Able-Bodied"/>
    <s v="Non-Smoker"/>
    <s v="21"/>
    <s v="20/04/2001"/>
    <s v="Spain"/>
    <s v="19/05/2022"/>
    <s v="19/05/2022"/>
    <s v="Active"/>
    <s v=""/>
    <s v=""/>
    <s v="Bachelors"/>
    <s v="BaseCamp Student"/>
    <s v="Ángela Felices"/>
    <s v="angelafelico@gmail.com"/>
    <s v=""/>
    <s v="620442127"/>
    <s v="Single"/>
    <s v="BaseCamp Katowice"/>
    <s v="Block A"/>
    <s v="Floor 4"/>
    <s v="Flat A487"/>
    <s v=""/>
    <s v="No SMS"/>
    <s v=""/>
    <s v=""/>
    <s v=""/>
    <s v="Prolongación Navas de Tolosa "/>
    <s v="n1 3d"/>
    <s v="Los Corrales de Buelna"/>
    <s v="39400"/>
    <s v="Spain"/>
    <s v=""/>
    <s v=""/>
    <s v=""/>
    <s v=""/>
    <s v=""/>
    <s v=""/>
    <s v=""/>
  </r>
  <r>
    <s v="09328"/>
    <s v="Student"/>
    <s v="False"/>
    <x v="83"/>
    <s v="Paula"/>
    <s v="Fernández Barba"/>
    <d v="2022-09-01T00:00:00"/>
    <d v="2023-07-01T00:00:00"/>
    <x v="12"/>
    <s v="C569"/>
    <s v="Yes"/>
    <s v="08/06/2022"/>
    <s v="Female"/>
    <s v="Able-Bodied"/>
    <s v="Non-Smoker"/>
    <s v="21"/>
    <s v="09/07/2001"/>
    <s v="Spain"/>
    <s v="30/04/2022"/>
    <s v="08/06/2022"/>
    <s v="Active"/>
    <s v=""/>
    <s v=""/>
    <s v="Bachelors"/>
    <s v="BaseCamp Student"/>
    <s v="Paula Fernández Barba"/>
    <s v="paulafernandezbar@gmail.com"/>
    <s v=""/>
    <s v="673549985"/>
    <s v="Studio"/>
    <s v="BaseCamp Katowice"/>
    <s v="Block C"/>
    <s v="Floor 5"/>
    <s v="Flat C569"/>
    <s v=""/>
    <s v="No SMS"/>
    <s v=""/>
    <s v=""/>
    <s v=""/>
    <s v="C/ de l'hort nº22 pt.8"/>
    <s v="22, 8"/>
    <s v="Albal"/>
    <s v="46470"/>
    <s v="Spain"/>
    <s v=""/>
    <s v=""/>
    <s v=""/>
    <s v=""/>
    <s v=""/>
    <s v=""/>
    <s v=""/>
  </r>
  <r>
    <s v="09812"/>
    <s v="Student"/>
    <s v="False"/>
    <x v="84"/>
    <s v="Lourdes"/>
    <s v="García Talavera"/>
    <d v="2022-09-01T00:00:00"/>
    <d v="2023-07-01T00:00:00"/>
    <x v="12"/>
    <s v="A489"/>
    <s v="Yes"/>
    <s v="12/09/2022"/>
    <s v="Female"/>
    <s v="Able-Bodied"/>
    <s v="Non-Smoker"/>
    <s v="21"/>
    <s v="10/09/2001"/>
    <s v="Spain"/>
    <s v="25/05/2022"/>
    <s v="25/05/2022"/>
    <s v="Active"/>
    <s v=""/>
    <s v=""/>
    <s v="Bachelors"/>
    <s v="BaseCamp Student"/>
    <s v="Lourdes García Talavera"/>
    <s v="lourdesgtalavera@gmail.com"/>
    <s v=""/>
    <s v="645602971"/>
    <s v="Studio"/>
    <s v="BaseCamp Katowice"/>
    <s v="Block A"/>
    <s v="Floor 4"/>
    <s v="Flat A489"/>
    <s v=""/>
    <s v="No SMS"/>
    <s v=""/>
    <s v=""/>
    <s v=""/>
    <s v="CALLE MORAL"/>
    <s v="15"/>
    <s v="GRANADA"/>
    <s v="18199"/>
    <s v="España"/>
    <s v=""/>
    <s v=""/>
    <s v=""/>
    <s v=""/>
    <s v=""/>
    <s v=""/>
    <s v=""/>
  </r>
  <r>
    <s v="05581"/>
    <s v="Student"/>
    <s v="False"/>
    <x v="9"/>
    <s v="Natalia"/>
    <s v="Gawlas"/>
    <d v="2022-10-01T00:00:00"/>
    <d v="2023-07-01T00:00:00"/>
    <x v="12"/>
    <s v="A399"/>
    <s v="Yes"/>
    <s v="16/08/2022"/>
    <s v="Female"/>
    <s v="Able-Bodied"/>
    <s v="Non-Smoker"/>
    <s v="19"/>
    <s v="30/09/2002"/>
    <s v="Poland"/>
    <s v="16/08/2022"/>
    <s v="16/08/2022"/>
    <s v="Active"/>
    <s v=""/>
    <s v=""/>
    <s v="Certificate / Other"/>
    <s v="BaseCamp Student"/>
    <s v="Natalia Gawlas"/>
    <s v="natali466@interia.pl"/>
    <s v=""/>
    <s v="886029204"/>
    <s v="Studio"/>
    <s v="BaseCamp Katowice"/>
    <s v="Block A"/>
    <s v="Floor 3"/>
    <s v="Flat A399"/>
    <s v=""/>
    <s v="No SMS"/>
    <s v=""/>
    <s v=""/>
    <s v=""/>
    <s v="Strzelców Bytomskich"/>
    <s v="22/2/5"/>
    <s v="Pyskowice"/>
    <s v="44-120"/>
    <s v="Polska"/>
    <s v=""/>
    <s v=""/>
    <s v=""/>
    <s v=""/>
    <s v=""/>
    <s v=""/>
    <s v=""/>
  </r>
  <r>
    <s v="09983"/>
    <s v="Student"/>
    <s v="False"/>
    <x v="85"/>
    <s v="Ángela"/>
    <s v="Godoy"/>
    <d v="2022-09-28T00:00:00"/>
    <d v="2023-07-01T00:00:00"/>
    <x v="12"/>
    <s v="A495"/>
    <s v="Yes"/>
    <s v="13/07/2022"/>
    <s v="Female"/>
    <s v="Able-Bodied"/>
    <s v="Non-Smoker"/>
    <s v="19"/>
    <s v="14/11/2002"/>
    <s v="Spain"/>
    <s v="13/07/2022"/>
    <s v="13/07/2022"/>
    <s v="Active"/>
    <s v=""/>
    <s v=""/>
    <s v="Bachelors"/>
    <s v="BaseCamp Student"/>
    <s v="Ángela Godoy"/>
    <s v="agodoyp14@gmail.com"/>
    <s v=""/>
    <s v="+34722223291"/>
    <s v="Studio"/>
    <s v="BaseCamp Katowice"/>
    <s v="Block A"/>
    <s v="Floor 4"/>
    <s v="Flat A495"/>
    <s v=""/>
    <s v="No SMS"/>
    <s v=""/>
    <s v=""/>
    <s v=""/>
    <s v="Sevilla"/>
    <s v="15"/>
    <s v="Bollullos de la Mitacion"/>
    <s v="41110"/>
    <s v="Spain"/>
    <s v=""/>
    <s v=""/>
    <s v=""/>
    <s v=""/>
    <s v=""/>
    <s v=""/>
    <s v=""/>
  </r>
  <r>
    <s v="05418"/>
    <s v="Student"/>
    <s v="False"/>
    <x v="86"/>
    <s v="Artur"/>
    <s v="Golebiowski"/>
    <d v="2022-07-01T00:00:00"/>
    <d v="2023-07-01T00:00:00"/>
    <x v="12"/>
    <s v="C266"/>
    <s v="Yes"/>
    <s v="13/06/2022"/>
    <s v="Male"/>
    <s v="Able-Bodied"/>
    <s v="Non-Smoker"/>
    <s v="20"/>
    <s v="25/08/2002"/>
    <s v="Poland"/>
    <s v="13/06/2022"/>
    <s v="13/06/2022"/>
    <s v="Active"/>
    <s v=""/>
    <s v=""/>
    <s v="Bachelors"/>
    <s v="BaseCamp Student"/>
    <s v="Artur Golebiowski"/>
    <s v="arturgolebiowski25@gmail.com"/>
    <s v=""/>
    <s v="510 374 927"/>
    <s v="Single"/>
    <s v="BaseCamp Katowice"/>
    <s v="Block C"/>
    <s v="Floor 2"/>
    <s v="Flat C266"/>
    <s v=""/>
    <s v="No SMS"/>
    <s v=""/>
    <s v=""/>
    <s v=""/>
    <s v="Broniewskiego"/>
    <s v="14A/46"/>
    <s v="Chrzanów"/>
    <s v="32-500"/>
    <s v="Poland"/>
    <s v=""/>
    <s v=""/>
    <s v=""/>
    <s v=""/>
    <s v=""/>
    <s v=""/>
    <s v=""/>
  </r>
  <r>
    <s v="07805"/>
    <s v="Student"/>
    <s v="False"/>
    <x v="87"/>
    <s v="Julia"/>
    <s v="Hudziak"/>
    <d v="2022-09-01T00:00:00"/>
    <d v="2023-07-01T00:00:00"/>
    <x v="12"/>
    <s v="B605"/>
    <s v="Yes"/>
    <s v="25/08/2022"/>
    <s v="Female"/>
    <s v="Able-Bodied"/>
    <s v="Non-Smoker"/>
    <s v="21"/>
    <s v="15/01/2001"/>
    <s v="Poland"/>
    <s v="25/08/2022"/>
    <s v="25/08/2022"/>
    <s v="Active"/>
    <s v=""/>
    <s v=""/>
    <s v="Bachelors"/>
    <s v="BaseCamp Student"/>
    <s v="Julia Hudziak"/>
    <s v="hudziakj.15@gmail.com"/>
    <s v=""/>
    <s v="669244484"/>
    <s v="Single with Balcony"/>
    <s v="BaseCamp Katowice"/>
    <s v="Block B"/>
    <s v="Floor 6"/>
    <s v="Flat B605"/>
    <s v=""/>
    <s v="No SMS"/>
    <s v=""/>
    <s v=""/>
    <s v=""/>
    <s v="sw. Maksymiliana"/>
    <s v="12d/31"/>
    <s v="Rybnik"/>
    <s v="44-207"/>
    <s v="Poland"/>
    <s v=""/>
    <s v=""/>
    <s v=""/>
    <s v=""/>
    <s v=""/>
    <s v=""/>
    <s v=""/>
  </r>
  <r>
    <s v="10109"/>
    <s v="Student"/>
    <s v="False"/>
    <x v="88"/>
    <s v="Javier"/>
    <s v="Izquierdo Garcia"/>
    <d v="2022-09-01T00:00:00"/>
    <d v="2023-07-01T00:00:00"/>
    <x v="12"/>
    <s v="C573"/>
    <s v="Yes"/>
    <s v="14/06/2022"/>
    <s v="Male"/>
    <s v="Able-Bodied"/>
    <s v="Non-Smoker"/>
    <s v="20"/>
    <s v="19/05/2002"/>
    <s v="Spain"/>
    <s v="08/06/2022"/>
    <s v="14/06/2022"/>
    <s v="Active"/>
    <s v=""/>
    <s v=""/>
    <s v="Bachelors"/>
    <s v="BaseCamp Student"/>
    <s v="Javier Izquierdo Garcia"/>
    <s v="javiteruel1905@gmail.com"/>
    <s v=""/>
    <s v="633563615"/>
    <s v="Studio"/>
    <s v="BaseCamp Katowice"/>
    <s v="Block C"/>
    <s v="Floor 5"/>
    <s v="Flat C573"/>
    <s v=""/>
    <s v="No SMS"/>
    <s v=""/>
    <s v=""/>
    <s v=""/>
    <s v="Calle San Lazaro "/>
    <s v="9E"/>
    <s v="Teruel"/>
    <s v="44001"/>
    <s v="España"/>
    <s v=""/>
    <s v=""/>
    <s v=""/>
    <s v=""/>
    <s v=""/>
    <s v=""/>
    <s v=""/>
  </r>
  <r>
    <s v="08052"/>
    <s v="Student"/>
    <s v="False"/>
    <x v="89"/>
    <s v="Lukasz"/>
    <s v="Kikla"/>
    <d v="2022-07-01T00:00:00"/>
    <d v="2023-07-01T00:00:00"/>
    <x v="12"/>
    <s v="C141"/>
    <s v="Yes"/>
    <s v="30/06/2022"/>
    <s v="Male"/>
    <s v="Able-Bodied"/>
    <s v="Non-Smoker"/>
    <s v="19"/>
    <s v="09/07/2003"/>
    <s v="Poland"/>
    <s v="30/06/2022"/>
    <s v="30/06/2022"/>
    <s v="Active"/>
    <s v=""/>
    <s v=""/>
    <s v="Bachelors"/>
    <s v="BaseCamp Student"/>
    <s v="Lukasz Kikla"/>
    <s v="l.kikla@icloud.com"/>
    <s v=""/>
    <s v="507505822"/>
    <s v="Single"/>
    <s v="BaseCamp Katowice"/>
    <s v="Block C"/>
    <s v="Floor 1"/>
    <s v="Flat C141"/>
    <s v=""/>
    <s v="No SMS"/>
    <s v=""/>
    <s v=""/>
    <s v=""/>
    <s v="Grota-Roweckiego"/>
    <s v="16/10"/>
    <s v="Nowy Sacz"/>
    <s v="33-300"/>
    <s v="Poland"/>
    <s v=""/>
    <s v=""/>
    <s v=""/>
    <s v=""/>
    <s v=""/>
    <s v=""/>
    <s v=""/>
  </r>
  <r>
    <s v="06625"/>
    <s v="Student"/>
    <s v="False"/>
    <x v="90"/>
    <s v="Daryna"/>
    <s v="Krasylnykova"/>
    <d v="2022-07-01T00:00:00"/>
    <d v="2023-07-01T00:00:00"/>
    <x v="12"/>
    <s v="A490"/>
    <s v="No"/>
    <s v=""/>
    <s v="Female"/>
    <s v="Able-Bodied"/>
    <s v="Non-Smoker"/>
    <s v="20"/>
    <s v="03/03/2002"/>
    <s v="Ukraine"/>
    <s v="05/07/2022"/>
    <s v="05/07/2022"/>
    <s v="Active"/>
    <s v=""/>
    <s v=""/>
    <s v="Certificate / Other"/>
    <s v="BaseCamp Student"/>
    <s v="Daryna Krasylnykova"/>
    <s v="krasylnykovadaryna@ukr.net"/>
    <s v=""/>
    <s v=""/>
    <s v="Single"/>
    <s v="BaseCamp Katowice"/>
    <s v="Block A"/>
    <s v="Floor 4"/>
    <s v="Flat A490"/>
    <s v=""/>
    <s v="No SMS"/>
    <s v=""/>
    <s v=""/>
    <s v=""/>
    <s v="Peremogy Avenue "/>
    <s v="67"/>
    <s v="Kharkiv "/>
    <s v=""/>
    <s v="Ukraine"/>
    <s v=""/>
    <s v=""/>
    <s v=""/>
    <s v=""/>
    <s v=""/>
    <s v=""/>
    <s v=""/>
  </r>
  <r>
    <s v="06458"/>
    <s v="Student"/>
    <s v="False"/>
    <x v="16"/>
    <s v="Dawid"/>
    <s v="Kraszewski"/>
    <d v="2022-10-01T00:00:00"/>
    <d v="2023-07-01T00:00:00"/>
    <x v="12"/>
    <s v="A396"/>
    <s v="No"/>
    <s v=""/>
    <s v="Male"/>
    <s v="Able-Bodied"/>
    <s v="Non-Smoker"/>
    <s v="30"/>
    <s v="12/08/1992"/>
    <s v="Poland"/>
    <s v="09/08/2022"/>
    <s v="09/08/2022"/>
    <s v="Active"/>
    <s v=""/>
    <s v=""/>
    <s v="Doctoral"/>
    <s v="BaseCamp Student"/>
    <s v="Dawid Kraszewski"/>
    <s v="widszewski@gmail.com"/>
    <s v=""/>
    <s v="512187558"/>
    <s v="Single"/>
    <s v="BaseCamp Katowice"/>
    <s v="Block A"/>
    <s v="Floor 3"/>
    <s v="Flat A396"/>
    <s v=""/>
    <s v="No SMS"/>
    <s v=""/>
    <s v=""/>
    <s v=""/>
    <s v="Ratuszowa"/>
    <s v="6/25"/>
    <s v="Orzysz"/>
    <s v="12-250"/>
    <s v="Poland"/>
    <s v=""/>
    <s v=""/>
    <s v=""/>
    <s v=""/>
    <s v=""/>
    <s v=""/>
    <s v=""/>
  </r>
  <r>
    <s v="05231"/>
    <s v="Student"/>
    <s v="False"/>
    <x v="17"/>
    <s v="Aleksandra"/>
    <s v="Krawczyk"/>
    <d v="2022-10-01T00:00:00"/>
    <d v="2023-07-01T00:00:00"/>
    <x v="12"/>
    <s v="B113"/>
    <s v="No"/>
    <s v=""/>
    <s v="Female"/>
    <s v="Able-Bodied"/>
    <s v="Non-Smoker"/>
    <s v="20"/>
    <s v="04/05/2002"/>
    <s v="Poland"/>
    <s v="19/08/2022"/>
    <s v="19/08/2022"/>
    <s v="Active"/>
    <s v=""/>
    <s v=""/>
    <s v="Bachelors"/>
    <s v="BaseCamp Student"/>
    <s v="Aleksandra Krawczyk"/>
    <s v="ola.krawczyk1410@gmail.com"/>
    <s v=""/>
    <s v="735007397"/>
    <s v="Single"/>
    <s v="BaseCamp Katowice"/>
    <s v="Block B"/>
    <s v="Floor 1"/>
    <s v="Flat B113"/>
    <s v=""/>
    <s v="No SMS"/>
    <s v=""/>
    <s v=""/>
    <s v=""/>
    <s v="ul.Nadrzeczna "/>
    <s v="12"/>
    <s v="Stare Juchy"/>
    <s v="19-330"/>
    <s v="Poland"/>
    <s v=""/>
    <s v=""/>
    <s v=""/>
    <s v=""/>
    <s v=""/>
    <s v=""/>
    <s v=""/>
  </r>
  <r>
    <s v="10036"/>
    <s v="Student"/>
    <s v="False"/>
    <x v="91"/>
    <s v="Paula Jiménez"/>
    <s v="López"/>
    <d v="2022-09-01T00:00:00"/>
    <d v="2023-07-01T00:00:00"/>
    <x v="12"/>
    <s v="A497"/>
    <s v="No"/>
    <s v=""/>
    <s v="Female"/>
    <s v="Able-Bodied"/>
    <s v="Non-Smoker"/>
    <s v="22"/>
    <s v="07/02/2000"/>
    <s v="Spain"/>
    <s v="27/07/2022"/>
    <s v="27/07/2022"/>
    <s v="Active"/>
    <s v=""/>
    <s v=""/>
    <s v="Bachelors"/>
    <s v="BaseCamp Student"/>
    <s v="Paula Jiménez López"/>
    <s v="paula.hispanidad@gmail.com"/>
    <s v=""/>
    <s v="+34655351070"/>
    <s v="Studio"/>
    <s v="BaseCamp Katowice"/>
    <s v="Block A"/>
    <s v="Floor 4"/>
    <s v="Flat A497"/>
    <s v=""/>
    <s v="No SMS"/>
    <s v=""/>
    <s v=""/>
    <s v=""/>
    <s v=" Arrayán"/>
    <s v="14"/>
    <s v="Santa Fe, Granada"/>
    <s v="18320"/>
    <s v="España"/>
    <s v=""/>
    <s v=""/>
    <s v=""/>
    <s v=""/>
    <s v=""/>
    <s v=""/>
    <s v=""/>
  </r>
  <r>
    <s v="09588"/>
    <s v="Student"/>
    <s v="False"/>
    <x v="92"/>
    <s v="Ana María"/>
    <s v="Martín Izquierdo"/>
    <d v="2022-09-01T00:00:00"/>
    <d v="2023-07-01T00:00:00"/>
    <x v="12"/>
    <s v="C483"/>
    <s v="Yes"/>
    <s v="12/09/2022"/>
    <s v="Female"/>
    <s v="Able-Bodied"/>
    <s v="Non-Smoker"/>
    <s v="20"/>
    <s v="24/01/2002"/>
    <s v="Spain"/>
    <s v="14/05/2022"/>
    <s v="17/05/2022"/>
    <s v="Active"/>
    <s v=""/>
    <s v=""/>
    <s v="Bachelors"/>
    <s v="BaseCamp Student"/>
    <s v="Ana María Martín Izquierdo"/>
    <s v="annamartinizquierdo@gmail.com"/>
    <s v=""/>
    <s v="625995965"/>
    <s v="Studio"/>
    <s v="BaseCamp Katowice"/>
    <s v="Block C"/>
    <s v="Floor 4"/>
    <s v="Flat C483"/>
    <s v=""/>
    <s v="No SMS"/>
    <s v=""/>
    <s v=""/>
    <s v=""/>
    <s v="Calle Emilio Zola"/>
    <s v="10"/>
    <s v="Baza"/>
    <s v="18800"/>
    <s v="España"/>
    <s v=""/>
    <s v=""/>
    <s v=""/>
    <s v=""/>
    <s v=""/>
    <s v=""/>
    <s v=""/>
  </r>
  <r>
    <s v="09661"/>
    <s v="Student"/>
    <s v="False"/>
    <x v="93"/>
    <s v="Silvia"/>
    <s v="Martínez"/>
    <d v="2022-09-01T00:00:00"/>
    <d v="2023-07-01T00:00:00"/>
    <x v="12"/>
    <s v="A488"/>
    <s v="Yes"/>
    <s v="18/05/2022"/>
    <s v="Female"/>
    <s v="Able-Bodied"/>
    <s v="Non-Smoker"/>
    <s v="20"/>
    <s v="22/01/2002"/>
    <s v="Spain"/>
    <s v="18/05/2022"/>
    <s v="18/05/2022"/>
    <s v="Active"/>
    <s v=""/>
    <s v=""/>
    <s v="Bachelors"/>
    <s v="BaseCamp Student"/>
    <s v="Silvia Martínez"/>
    <s v="silvia.martinezroncero@usp.ceu.es"/>
    <s v=""/>
    <s v="722750961"/>
    <s v="Single"/>
    <s v="BaseCamp Katowice"/>
    <s v="Block A"/>
    <s v="Floor 4"/>
    <s v="Flat A488"/>
    <s v=""/>
    <s v="No SMS"/>
    <s v=""/>
    <s v=""/>
    <s v=""/>
    <s v="Calle Severo Ochoa 6"/>
    <s v="Portal 5 2ºB"/>
    <s v="Madrid"/>
    <s v="28232"/>
    <s v="Spain"/>
    <s v=""/>
    <s v=""/>
    <s v=""/>
    <s v=""/>
    <s v=""/>
    <s v=""/>
    <s v=""/>
  </r>
  <r>
    <s v="09194"/>
    <s v="Student"/>
    <s v="False"/>
    <x v="94"/>
    <s v="Sergio"/>
    <s v="Miralles"/>
    <d v="2022-09-01T00:00:00"/>
    <d v="2023-07-01T00:00:00"/>
    <x v="12"/>
    <s v="A3104"/>
    <s v="Yes"/>
    <s v="15/09/2022"/>
    <s v="Male"/>
    <s v="Able-Bodied"/>
    <s v="Non-Smoker"/>
    <s v="22"/>
    <s v="07/04/2000"/>
    <s v="Spain"/>
    <s v="21/04/2022"/>
    <s v="21/04/2022"/>
    <s v="Active"/>
    <s v=""/>
    <s v=""/>
    <s v="Bachelors"/>
    <s v="BaseCamp Student"/>
    <s v="Sergio Miralles"/>
    <s v="sergiomirallesbeneito@gmail.com"/>
    <s v=""/>
    <s v="649077037"/>
    <s v="Single"/>
    <s v="BaseCamp Katowice"/>
    <s v="Block A"/>
    <s v="Floor 3"/>
    <s v="Flat A3104"/>
    <s v=""/>
    <s v="No SMS"/>
    <s v=""/>
    <s v=""/>
    <s v=""/>
    <s v="Carrer Vicente Antón Selva"/>
    <s v="23"/>
    <s v="Elx"/>
    <s v="03203"/>
    <s v="España"/>
    <s v=""/>
    <s v=""/>
    <s v=""/>
    <s v=""/>
    <s v=""/>
    <s v=""/>
    <s v=""/>
  </r>
  <r>
    <s v="09449"/>
    <s v="Student"/>
    <s v="False"/>
    <x v="95"/>
    <s v="Benoit"/>
    <s v="MOURET"/>
    <d v="2022-09-01T00:00:00"/>
    <d v="2023-07-01T00:00:00"/>
    <x v="12"/>
    <s v="B328"/>
    <s v="Yes"/>
    <s v="31/05/2022"/>
    <s v="Male"/>
    <s v="Able-Bodied"/>
    <s v="Non-Smoker"/>
    <s v="20"/>
    <s v="14/09/2002"/>
    <s v="France"/>
    <s v="07/05/2022"/>
    <s v="31/05/2022"/>
    <s v="Active"/>
    <s v=""/>
    <s v=""/>
    <s v="Bachelors"/>
    <s v="BaseCamp Student"/>
    <s v="Benoit MOURET"/>
    <s v="benoit.mouret@neuf.fr"/>
    <s v=""/>
    <s v="0644008278"/>
    <s v="Studio Large with Balcony"/>
    <s v="BaseCamp Katowice"/>
    <s v="Block B"/>
    <s v="Floor 3"/>
    <s v="Flat B328"/>
    <s v=""/>
    <s v="No SMS"/>
    <s v=""/>
    <s v=""/>
    <s v=""/>
    <s v="simone signoret"/>
    <s v="5 "/>
    <s v="Pontarlier"/>
    <s v="25300"/>
    <s v="France"/>
    <s v=""/>
    <s v=""/>
    <s v=""/>
    <s v=""/>
    <s v=""/>
    <s v=""/>
    <s v=""/>
  </r>
  <r>
    <s v="09160"/>
    <s v="Student"/>
    <s v="False"/>
    <x v="96"/>
    <s v="María"/>
    <s v="Muñoz Mateo"/>
    <d v="2022-09-01T00:00:00"/>
    <d v="2023-07-01T00:00:00"/>
    <x v="12"/>
    <s v="A4107"/>
    <s v="Yes"/>
    <s v="20/04/2022"/>
    <s v="Female"/>
    <s v="Able-Bodied"/>
    <s v="Non-Smoker"/>
    <s v="21"/>
    <s v="13/03/2001"/>
    <s v="Spain"/>
    <s v="20/04/2022"/>
    <s v="20/04/2022"/>
    <s v="Active"/>
    <s v=""/>
    <s v=""/>
    <s v="Bachelors"/>
    <s v="BaseCamp Student"/>
    <s v="María Muñoz Mateo"/>
    <s v="mariiaamateeo19@gmail.com"/>
    <s v=""/>
    <s v="654053257"/>
    <s v="Studio"/>
    <s v="BaseCamp Katowice"/>
    <s v="Block A"/>
    <s v="Floor 4"/>
    <s v="Flat A4107"/>
    <s v=""/>
    <s v="No SMS"/>
    <s v=""/>
    <s v=""/>
    <s v=""/>
    <s v="Calle Casillas de Prats 10, "/>
    <s v="bloque B 1C"/>
    <s v="Granada"/>
    <s v="18002"/>
    <s v="España"/>
    <s v=""/>
    <s v=""/>
    <s v=""/>
    <s v=""/>
    <s v=""/>
    <s v=""/>
    <s v=""/>
  </r>
  <r>
    <s v="09680"/>
    <s v="Student"/>
    <s v="False"/>
    <x v="97"/>
    <s v="Paula"/>
    <s v="Navarro Molina"/>
    <d v="2022-09-01T00:00:00"/>
    <d v="2023-07-01T00:00:00"/>
    <x v="12"/>
    <s v="A499"/>
    <s v="Yes"/>
    <s v="26/05/2022"/>
    <s v="Female"/>
    <s v="Able-Bodied"/>
    <s v="Non-Smoker"/>
    <s v="21"/>
    <s v="17/07/2001"/>
    <s v="Spain"/>
    <s v="20/05/2022"/>
    <s v="26/05/2022"/>
    <s v="Active"/>
    <s v=""/>
    <s v=""/>
    <s v="Bachelors"/>
    <s v="BaseCamp Student"/>
    <s v="Paula Navarro Molina"/>
    <s v="paulanm17@gmail.com"/>
    <s v=""/>
    <s v="657319125"/>
    <s v="Studio"/>
    <s v="BaseCamp Katowice"/>
    <s v="Block A"/>
    <s v="Floor 4"/>
    <s v="Flat A499"/>
    <s v=""/>
    <s v="No SMS"/>
    <s v=""/>
    <s v=""/>
    <s v=""/>
    <s v="Calle José Recuerda"/>
    <s v="nº 4/ 7g"/>
    <s v="Granada"/>
    <s v="18004"/>
    <s v="Granada"/>
    <s v=""/>
    <s v=""/>
    <s v=""/>
    <s v=""/>
    <s v=""/>
    <s v=""/>
    <s v=""/>
  </r>
  <r>
    <s v="09961"/>
    <s v="Student"/>
    <s v="False"/>
    <x v="98"/>
    <s v="Cristina María"/>
    <s v="Navas Moreno"/>
    <d v="2022-09-15T00:00:00"/>
    <d v="2023-07-01T00:00:00"/>
    <x v="12"/>
    <s v="A599"/>
    <s v="Yes"/>
    <s v="08/06/2022"/>
    <s v="Female"/>
    <s v="Able-Bodied"/>
    <s v="Non-Smoker"/>
    <s v="22"/>
    <s v="25/07/2000"/>
    <s v="Spain"/>
    <s v="06/06/2022"/>
    <s v="08/06/2022"/>
    <s v="Active"/>
    <s v=""/>
    <s v=""/>
    <s v="Bachelors"/>
    <s v="BaseCamp Student"/>
    <s v="Cristina María Navas Moreno"/>
    <s v="taty.navas@gmail.com"/>
    <s v=""/>
    <s v="+34622620372"/>
    <s v="Studio"/>
    <s v="BaseCamp Katowice"/>
    <s v="Block A"/>
    <s v="Floor 5"/>
    <s v="Flat A599"/>
    <s v=""/>
    <s v="No SMS"/>
    <s v=""/>
    <s v=""/>
    <s v=""/>
    <s v="C/Quasimodo "/>
    <s v="18 3º4"/>
    <s v="Málaga"/>
    <s v="29006"/>
    <s v="Spain"/>
    <s v=""/>
    <s v=""/>
    <s v=""/>
    <s v=""/>
    <s v=""/>
    <s v=""/>
    <s v=""/>
  </r>
  <r>
    <s v="09813"/>
    <s v="Student"/>
    <s v="False"/>
    <x v="99"/>
    <s v="Adriana"/>
    <s v="Ortiz Lanero"/>
    <d v="2022-09-01T00:00:00"/>
    <d v="2023-07-01T00:00:00"/>
    <x v="12"/>
    <s v="B331"/>
    <s v="Yes"/>
    <s v="31/05/2022"/>
    <s v="Female"/>
    <s v="Able-Bodied"/>
    <s v="Non-Smoker"/>
    <s v="19"/>
    <s v="14/10/2002"/>
    <s v="Spain"/>
    <s v="25/05/2022"/>
    <s v="31/05/2022"/>
    <s v="Active"/>
    <s v=""/>
    <s v=""/>
    <s v="Bachelors"/>
    <s v="BaseCamp Student"/>
    <s v="Adriana Ortiz Lanero"/>
    <s v="adriortizlanero@gmail.com"/>
    <s v=""/>
    <s v="644954206"/>
    <s v="Single"/>
    <s v="BaseCamp Katowice"/>
    <s v="Block B"/>
    <s v="Floor 3"/>
    <s v="Flat B331"/>
    <s v=""/>
    <s v="No SMS"/>
    <s v=""/>
    <s v=""/>
    <s v=""/>
    <s v="Paseo de la Chopera "/>
    <s v="331   4°D"/>
    <s v="Alcobendas"/>
    <s v="28100"/>
    <s v="España"/>
    <s v=""/>
    <s v=""/>
    <s v=""/>
    <s v=""/>
    <s v=""/>
    <s v=""/>
    <s v=""/>
  </r>
  <r>
    <s v="05758"/>
    <s v="Student"/>
    <s v="False"/>
    <x v="100"/>
    <s v="Caterina"/>
    <s v="Paladino"/>
    <d v="2021-11-01T00:00:00"/>
    <d v="2023-07-01T00:00:00"/>
    <x v="12"/>
    <s v="C162"/>
    <s v="Yes"/>
    <s v="29/10/2021"/>
    <s v="Female"/>
    <s v="Able-Bodied"/>
    <s v="Non-Smoker"/>
    <s v="22"/>
    <s v="25/02/2000"/>
    <s v="Italy"/>
    <s v="29/10/2021"/>
    <s v="29/10/2021"/>
    <s v="Active"/>
    <s v=""/>
    <s v=""/>
    <s v="Bachelors"/>
    <s v="BaseCamp Student"/>
    <s v="Caterina Paladino"/>
    <s v="paladinocaterina15@gmail.com"/>
    <s v=""/>
    <s v="+39 3201486637"/>
    <s v="Single"/>
    <s v="BaseCamp Katowice"/>
    <s v="Block C"/>
    <s v="Floor 1"/>
    <s v="Flat C162"/>
    <s v=""/>
    <s v="No SMS"/>
    <s v=""/>
    <s v=""/>
    <s v=""/>
    <s v="Via Calabria "/>
    <s v="1"/>
    <s v="Petrosino "/>
    <s v="91020"/>
    <s v="Italia"/>
    <s v=""/>
    <s v=""/>
    <s v=""/>
    <s v=""/>
    <s v=""/>
    <s v=""/>
    <s v=""/>
  </r>
  <r>
    <s v="09634"/>
    <s v="Student"/>
    <s v="False"/>
    <x v="101"/>
    <s v="Santiago"/>
    <s v="Pena Bello"/>
    <d v="2022-09-01T00:00:00"/>
    <d v="2023-07-01T00:00:00"/>
    <x v="12"/>
    <s v="A3100"/>
    <s v="Yes"/>
    <s v="17/05/2022"/>
    <s v="Male"/>
    <s v="Able-Bodied"/>
    <s v="Non-Smoker"/>
    <s v="23"/>
    <s v="26/02/1999"/>
    <s v="Spain"/>
    <s v="17/05/2022"/>
    <s v="17/05/2022"/>
    <s v="Active"/>
    <s v=""/>
    <s v=""/>
    <s v="Bachelors"/>
    <s v="BaseCamp Student"/>
    <s v="Santiago Pena Bello"/>
    <s v="santiagodavid.pena@rai.usc.es"/>
    <s v=""/>
    <s v="664014557"/>
    <s v="Single"/>
    <s v="BaseCamp Katowice"/>
    <s v="Block A"/>
    <s v="Floor 3"/>
    <s v="Flat A3100"/>
    <s v=""/>
    <s v="No SMS"/>
    <s v=""/>
    <s v=""/>
    <s v=""/>
    <s v="Avda. Milagrosa"/>
    <s v="Nº 3"/>
    <s v="Carballo"/>
    <s v="15100"/>
    <s v="Spain"/>
    <s v=""/>
    <s v=""/>
    <s v=""/>
    <s v=""/>
    <s v=""/>
    <s v=""/>
    <s v=""/>
  </r>
  <r>
    <s v="08908"/>
    <s v="Student"/>
    <s v="False"/>
    <x v="102"/>
    <s v="Jaume"/>
    <s v="Plana"/>
    <d v="2022-09-20T00:00:00"/>
    <d v="2023-07-01T00:00:00"/>
    <x v="12"/>
    <s v="A391"/>
    <s v="Yes"/>
    <s v="13/07/2022"/>
    <s v="Male"/>
    <s v="Able-Bodied"/>
    <s v="Non-Smoker"/>
    <s v="25"/>
    <s v="14/06/1997"/>
    <s v="Spain"/>
    <s v="13/07/2022"/>
    <s v="13/07/2022"/>
    <s v="Active"/>
    <s v=""/>
    <s v=""/>
    <s v="Bachelors"/>
    <s v="BaseCamp Student"/>
    <s v="Jaume Plana"/>
    <s v="jplananovella@gmail.com"/>
    <s v=""/>
    <s v="696796167"/>
    <s v="Studio"/>
    <s v="BaseCamp Katowice"/>
    <s v="Block A"/>
    <s v="Floor 3"/>
    <s v="Flat A391"/>
    <s v=""/>
    <s v="No SMS"/>
    <s v=""/>
    <s v=""/>
    <s v=""/>
    <s v="Street Calafell, 11, 08800 Vilanova i la Geltrú"/>
    <s v="Spain"/>
    <s v="Spain"/>
    <s v="08800"/>
    <s v="Vilanova i la Geltru"/>
    <s v=""/>
    <s v=""/>
    <s v=""/>
    <s v=""/>
    <s v=""/>
    <s v=""/>
    <s v=""/>
  </r>
  <r>
    <s v="08704"/>
    <s v="Student"/>
    <s v="False"/>
    <x v="103"/>
    <s v="Filip"/>
    <s v="Pociecha"/>
    <d v="2022-07-01T00:00:00"/>
    <d v="2023-07-01T00:00:00"/>
    <x v="12"/>
    <s v="A384"/>
    <s v="Yes"/>
    <s v="15/06/2022"/>
    <s v="Male"/>
    <s v="Able-Bodied"/>
    <s v="Non-Smoker"/>
    <s v="23"/>
    <s v="29/12/1998"/>
    <s v="Poland"/>
    <s v="14/06/2022"/>
    <s v="14/06/2022"/>
    <s v="Active"/>
    <s v=""/>
    <s v=""/>
    <s v="Bachelors"/>
    <s v="BaseCamp Student"/>
    <s v="Filip Pociecha"/>
    <s v="filip.pociecha@op.pl"/>
    <s v=""/>
    <s v="734483507"/>
    <s v="Studio XL Accessible"/>
    <s v="BaseCamp Katowice"/>
    <s v="Block A"/>
    <s v="Floor 3"/>
    <s v="Flat A384"/>
    <s v=""/>
    <s v="No SMS"/>
    <s v=""/>
    <s v=""/>
    <s v=""/>
    <s v="Rzepiennik Strzyzewski 426"/>
    <s v="426"/>
    <s v="Rzepiennik strzyzewski"/>
    <s v="33-163"/>
    <s v="Polska"/>
    <s v=""/>
    <s v=""/>
    <s v=""/>
    <s v=""/>
    <s v=""/>
    <s v=""/>
    <s v=""/>
  </r>
  <r>
    <s v="05768"/>
    <s v="Student"/>
    <s v="False"/>
    <x v="31"/>
    <s v="Giorgia Giulia"/>
    <s v="Renzi"/>
    <d v="2022-10-01T00:00:00"/>
    <d v="2023-07-01T00:00:00"/>
    <x v="12"/>
    <s v="B214"/>
    <s v="No"/>
    <s v=""/>
    <s v="Female"/>
    <s v="Able-Bodied"/>
    <s v="Non-Smoker"/>
    <s v="23"/>
    <s v="16/02/1999"/>
    <s v="Italy"/>
    <s v="09/08/2022"/>
    <s v="09/08/2022"/>
    <s v="Active"/>
    <s v=""/>
    <s v=""/>
    <s v="Bachelors"/>
    <s v="BaseCamp Student"/>
    <s v="Giorgia Giulia Renzi"/>
    <s v="renzigiorgiagiulia@gmail.com"/>
    <s v=""/>
    <s v="+447428189817"/>
    <s v="Studio Large"/>
    <s v="BaseCamp Katowice"/>
    <s v="Block B"/>
    <s v="Floor 2"/>
    <s v="Flat B214"/>
    <s v=""/>
    <s v="No SMS"/>
    <s v=""/>
    <s v=""/>
    <s v=""/>
    <s v="Via Mortise"/>
    <s v="68"/>
    <s v="Padova"/>
    <s v="35129"/>
    <s v="Italy"/>
    <s v=""/>
    <s v=""/>
    <s v=""/>
    <s v=""/>
    <s v=""/>
    <s v=""/>
    <s v=""/>
  </r>
  <r>
    <s v="09650"/>
    <s v="Student"/>
    <s v="False"/>
    <x v="104"/>
    <s v="Carla"/>
    <s v="Romero"/>
    <d v="2022-09-01T00:00:00"/>
    <d v="2023-07-01T00:00:00"/>
    <x v="12"/>
    <s v="C482"/>
    <s v="Yes"/>
    <s v="02/06/2022"/>
    <s v="Female"/>
    <s v="Able-Bodied"/>
    <s v="Non-Smoker"/>
    <s v="20"/>
    <s v="07/05/2002"/>
    <s v="Spain"/>
    <s v="18/05/2022"/>
    <s v="02/06/2022"/>
    <s v="Active"/>
    <s v=""/>
    <s v=""/>
    <s v="Bachelors"/>
    <s v="BaseCamp Student"/>
    <s v="Carla Romero"/>
    <s v="id00802739@usal.es"/>
    <s v=""/>
    <s v="635038717"/>
    <s v="Studio"/>
    <s v="BaseCamp Katowice"/>
    <s v="Block C"/>
    <s v="Floor 4"/>
    <s v="Flat C482"/>
    <s v=""/>
    <s v="No SMS"/>
    <s v=""/>
    <s v=""/>
    <s v=""/>
    <s v="Calle Retógenes "/>
    <s v="Number 1, 2ºA"/>
    <s v="Soria"/>
    <s v="42001"/>
    <s v="Spain"/>
    <s v=""/>
    <s v=""/>
    <s v=""/>
    <s v=""/>
    <s v=""/>
    <s v=""/>
    <s v=""/>
  </r>
  <r>
    <s v="04723"/>
    <s v="Student"/>
    <s v="False"/>
    <x v="32"/>
    <s v="Nina"/>
    <s v="Rydzynska"/>
    <d v="2022-10-01T00:00:00"/>
    <d v="2023-07-01T00:00:00"/>
    <x v="12"/>
    <s v="A3103"/>
    <s v="No"/>
    <s v=""/>
    <s v="Female"/>
    <s v="Able-Bodied"/>
    <s v="Non-Smoker"/>
    <s v="20"/>
    <s v="09/08/2002"/>
    <s v="Poland"/>
    <s v="19/08/2022"/>
    <s v="19/08/2022"/>
    <s v="Active"/>
    <s v=""/>
    <s v=""/>
    <s v="Bachelors"/>
    <s v="BaseCamp Student"/>
    <s v="Nina Rydzynska"/>
    <s v="nina.rydz1@gmail.com"/>
    <s v=""/>
    <s v="+48725109782"/>
    <s v="Studio"/>
    <s v="BaseCamp Katowice"/>
    <s v="Block A"/>
    <s v="Floor 3"/>
    <s v="Flat A3103"/>
    <s v=""/>
    <s v="No SMS"/>
    <s v=""/>
    <s v=""/>
    <s v=""/>
    <s v="Sloneczna "/>
    <s v="7a"/>
    <s v="Zbroslawice"/>
    <s v="42-674"/>
    <s v="Polska"/>
    <s v=""/>
    <s v=""/>
    <s v=""/>
    <s v=""/>
    <s v=""/>
    <s v=""/>
    <s v=""/>
  </r>
  <r>
    <s v="09157"/>
    <s v="Student"/>
    <s v="False"/>
    <x v="105"/>
    <s v="Marta"/>
    <s v="Sanjuán Gálvez"/>
    <d v="2022-09-01T00:00:00"/>
    <d v="2023-07-01T00:00:00"/>
    <x v="12"/>
    <s v="A4103"/>
    <s v="Yes"/>
    <s v="20/04/2022"/>
    <s v="Female"/>
    <s v="Able-Bodied"/>
    <s v="Non-Smoker"/>
    <s v="20"/>
    <s v="24/10/2001"/>
    <s v="Spain"/>
    <s v="20/04/2022"/>
    <s v="20/04/2022"/>
    <s v="Active"/>
    <s v=""/>
    <s v=""/>
    <s v="Bachelors"/>
    <s v="BaseCamp Student"/>
    <s v="Marta Sanjuán Gálvez"/>
    <s v="martasanjuangalvez@gmail.com"/>
    <s v=""/>
    <s v="665754537"/>
    <s v="Studio"/>
    <s v="BaseCamp Katowice"/>
    <s v="Block A"/>
    <s v="Floor 4"/>
    <s v="Flat A4103"/>
    <s v=""/>
    <s v="No SMS"/>
    <s v=""/>
    <s v=""/>
    <s v=""/>
    <s v="Calle fray Pedro Ramiro "/>
    <s v="2A"/>
    <s v="Loja"/>
    <s v="18300"/>
    <s v="España"/>
    <s v=""/>
    <s v=""/>
    <s v=""/>
    <s v=""/>
    <s v=""/>
    <s v=""/>
    <s v=""/>
  </r>
  <r>
    <s v="07029"/>
    <s v="Student"/>
    <s v="False"/>
    <x v="106"/>
    <s v="Szymon"/>
    <s v="Sobota"/>
    <d v="2022-09-01T00:00:00"/>
    <d v="2023-07-01T00:00:00"/>
    <x v="12"/>
    <s v="B109"/>
    <s v="Yes"/>
    <s v="31/08/2022"/>
    <s v="Male"/>
    <s v="Able-Bodied"/>
    <s v="Non-Smoker"/>
    <s v="20"/>
    <s v="30/07/2002"/>
    <s v="Poland"/>
    <s v="31/08/2022"/>
    <s v="31/08/2022"/>
    <s v="Active"/>
    <s v=""/>
    <s v=""/>
    <s v="Certificate / Other"/>
    <s v="BaseCamp Student"/>
    <s v="Szymon Sobota"/>
    <s v="sobota.szymon@vp.pl"/>
    <s v=""/>
    <s v="604783556"/>
    <s v="Single"/>
    <s v="BaseCamp Katowice"/>
    <s v="Block B"/>
    <s v="Floor 1"/>
    <s v="Flat B109"/>
    <s v=""/>
    <s v="No SMS"/>
    <s v=""/>
    <s v=""/>
    <s v=""/>
    <s v="Armii krajowej"/>
    <s v="23/1"/>
    <s v="Poraj"/>
    <s v="42-360"/>
    <s v="Polska"/>
    <s v=""/>
    <s v=""/>
    <s v=""/>
    <s v=""/>
    <s v=""/>
    <s v=""/>
    <s v=""/>
  </r>
  <r>
    <s v="09507"/>
    <s v="Student"/>
    <s v="False"/>
    <x v="107"/>
    <s v="Darío"/>
    <s v="Sosa Romero"/>
    <d v="2022-09-01T00:00:00"/>
    <d v="2023-07-01T00:00:00"/>
    <x v="12"/>
    <s v="C577"/>
    <s v="Yes"/>
    <s v="14/05/2022"/>
    <s v="Male"/>
    <s v="Able-Bodied"/>
    <s v="Non-Smoker"/>
    <s v="19"/>
    <s v="16/12/2002"/>
    <s v="Spain"/>
    <s v="10/05/2022"/>
    <s v="14/05/2022"/>
    <s v="Active"/>
    <s v=""/>
    <s v=""/>
    <s v="Bachelors"/>
    <s v="BaseCamp Student"/>
    <s v="Darío Sosa Romero"/>
    <s v="dasosaromero@gmail.com"/>
    <s v=""/>
    <s v="685302678"/>
    <s v="Studio"/>
    <s v="BaseCamp Katowice"/>
    <s v="Block C"/>
    <s v="Floor 5"/>
    <s v="Flat C577"/>
    <s v=""/>
    <s v="No SMS"/>
    <s v=""/>
    <s v=""/>
    <s v=""/>
    <s v="C/ Periodista Miguel Ortiz"/>
    <s v="nº 4,4,4"/>
    <s v="Córdoba"/>
    <s v="14010"/>
    <s v="Córdoba"/>
    <s v=""/>
    <s v=""/>
    <s v=""/>
    <s v=""/>
    <s v=""/>
    <s v=""/>
    <s v=""/>
  </r>
  <r>
    <s v="10046"/>
    <s v="Student"/>
    <s v="False"/>
    <x v="108"/>
    <s v="Paloma"/>
    <s v="Spínola"/>
    <d v="2022-09-01T00:00:00"/>
    <d v="2023-07-01T00:00:00"/>
    <x v="12"/>
    <s v="A5105"/>
    <s v="Yes"/>
    <s v="09/06/2022"/>
    <s v="Female"/>
    <s v="Able-Bodied"/>
    <s v="Non-Smoker"/>
    <s v="22"/>
    <s v="04/09/2000"/>
    <s v="Spain"/>
    <s v="05/06/2022"/>
    <s v="09/06/2022"/>
    <s v="Active"/>
    <s v=""/>
    <s v=""/>
    <s v="Bachelors"/>
    <s v="BaseCamp Student"/>
    <s v="Paloma Spínola"/>
    <s v="psreal00@gmail.com"/>
    <s v=""/>
    <s v="681299305"/>
    <s v="Studio"/>
    <s v="BaseCamp Katowice"/>
    <s v="Block A"/>
    <s v="Floor 5"/>
    <s v="Flat A5105"/>
    <s v=""/>
    <s v="No SMS"/>
    <s v=""/>
    <s v=""/>
    <s v=""/>
    <s v="C/Sauces "/>
    <s v="20"/>
    <s v="Málaga"/>
    <s v="29018"/>
    <s v="Spain"/>
    <s v=""/>
    <s v=""/>
    <s v=""/>
    <s v=""/>
    <s v=""/>
    <s v=""/>
    <s v=""/>
  </r>
  <r>
    <s v="05672"/>
    <s v="Student"/>
    <s v="False"/>
    <x v="109"/>
    <s v="Zofia"/>
    <s v="Szeliga"/>
    <d v="2022-07-01T00:00:00"/>
    <d v="2023-07-01T00:00:00"/>
    <x v="12"/>
    <s v="A397"/>
    <s v="Yes"/>
    <s v="15/06/2022"/>
    <s v="Female"/>
    <s v="Able-Bodied"/>
    <s v="Non-Smoker"/>
    <s v="19"/>
    <s v="24/09/2002"/>
    <s v="Poland"/>
    <s v="15/06/2022"/>
    <s v="15/06/2022"/>
    <s v="Active"/>
    <s v=""/>
    <s v=""/>
    <s v="Masters"/>
    <s v="BaseCamp Student"/>
    <s v="Zofia Szeliga"/>
    <s v="zszeliga24@wp.pl"/>
    <s v=""/>
    <s v="505833448"/>
    <s v="Studio"/>
    <s v="BaseCamp Katowice"/>
    <s v="Block A"/>
    <s v="Floor 3"/>
    <s v="Flat A397"/>
    <s v=""/>
    <s v="No SMS"/>
    <s v=""/>
    <s v=""/>
    <s v=""/>
    <s v="Przylaszczkowa"/>
    <s v="18A"/>
    <s v="Torun"/>
    <s v="87-100"/>
    <s v="Poland"/>
    <s v=""/>
    <s v=""/>
    <s v=""/>
    <s v=""/>
    <s v=""/>
    <s v=""/>
    <s v=""/>
  </r>
  <r>
    <s v="06087"/>
    <s v="Student"/>
    <s v="False"/>
    <x v="36"/>
    <s v="Kacper"/>
    <s v="Urbanski"/>
    <d v="2022-10-01T00:00:00"/>
    <d v="2023-07-01T00:00:00"/>
    <x v="12"/>
    <s v="C469"/>
    <s v="Yes"/>
    <s v="31/08/2022"/>
    <s v="Male"/>
    <s v="Able-Bodied"/>
    <s v="Non-Smoker"/>
    <s v="25"/>
    <s v="22/01/1997"/>
    <s v="Poland"/>
    <s v="31/08/2022"/>
    <s v="31/08/2022"/>
    <s v="Active"/>
    <s v=""/>
    <s v=""/>
    <s v="Masters"/>
    <s v="BaseCamp Student"/>
    <s v="Kacper Urbanski"/>
    <s v="kacper.urbanski97@gmail.com"/>
    <s v=""/>
    <s v="601314002"/>
    <s v="Studio"/>
    <s v="BaseCamp Katowice"/>
    <s v="Block C"/>
    <s v="Floor 4"/>
    <s v="Flat C469"/>
    <s v=""/>
    <s v="No SMS"/>
    <s v=""/>
    <s v=""/>
    <s v=""/>
    <s v="Rdestowa"/>
    <s v="29A/9"/>
    <s v="Gdynia"/>
    <s v="81-577"/>
    <s v="Poland"/>
    <s v=""/>
    <s v=""/>
    <s v=""/>
    <s v=""/>
    <s v=""/>
    <s v=""/>
    <s v=""/>
  </r>
  <r>
    <s v="09630"/>
    <s v="Student"/>
    <s v="False"/>
    <x v="110"/>
    <s v="Marta"/>
    <s v="Vargas Jorba"/>
    <d v="2022-09-23T00:00:00"/>
    <d v="2023-07-01T00:00:00"/>
    <x v="12"/>
    <s v="B301"/>
    <s v="No"/>
    <s v=""/>
    <s v="Female"/>
    <s v="Able-Bodied"/>
    <s v="Non-Smoker"/>
    <s v="20"/>
    <s v="26/11/2001"/>
    <s v="Spain"/>
    <s v="20/06/2022"/>
    <s v="20/06/2022"/>
    <s v="Active"/>
    <s v=""/>
    <s v=""/>
    <s v="Bachelors"/>
    <s v="BaseCamp Student"/>
    <s v="Marta Vargas Jorba"/>
    <s v="mvjor1@gmail.com"/>
    <s v=""/>
    <s v="+34685252302"/>
    <s v="Studio"/>
    <s v="BaseCamp Katowice"/>
    <s v="Block B"/>
    <s v="Floor 3"/>
    <s v="Flat B301"/>
    <s v=""/>
    <s v="No SMS"/>
    <s v=""/>
    <s v=""/>
    <s v=""/>
    <s v="Plaza Vicente Aleixandre,2"/>
    <s v="3-D"/>
    <s v="Sevilla"/>
    <s v="41013"/>
    <s v="España"/>
    <s v=""/>
    <s v=""/>
    <s v=""/>
    <s v=""/>
    <s v=""/>
    <s v=""/>
    <s v=""/>
  </r>
  <r>
    <s v="09875"/>
    <s v="Student"/>
    <s v="False"/>
    <x v="111"/>
    <s v="Zuzana"/>
    <s v="Vargovicová"/>
    <d v="2022-09-01T00:00:00"/>
    <d v="2023-07-01T00:00:00"/>
    <x v="12"/>
    <s v="A5108"/>
    <s v="Yes"/>
    <s v="07/06/2022"/>
    <s v="Female"/>
    <s v="Able-Bodied"/>
    <s v="Non-Smoker"/>
    <s v="21"/>
    <s v="21/10/2000"/>
    <s v="Slovakia"/>
    <s v="07/06/2022"/>
    <s v="07/06/2022"/>
    <s v="Active"/>
    <s v=""/>
    <s v=""/>
    <s v="Bachelors"/>
    <s v="BaseCamp Student"/>
    <s v="Zuzana Vargovicová"/>
    <s v="zuzka2110@gmail.com"/>
    <s v=""/>
    <s v="0907404667"/>
    <s v="Studio"/>
    <s v="BaseCamp Katowice"/>
    <s v="Block A"/>
    <s v="Floor 5"/>
    <s v="Flat A5108"/>
    <s v=""/>
    <s v="No SMS"/>
    <s v=""/>
    <s v=""/>
    <s v=""/>
    <s v="Capajevova "/>
    <s v="6"/>
    <s v="Košice - Západ"/>
    <s v="04011"/>
    <s v="Slovensko"/>
    <s v=""/>
    <s v=""/>
    <s v=""/>
    <s v=""/>
    <s v=""/>
    <s v=""/>
    <s v=""/>
  </r>
  <r>
    <s v="09470"/>
    <s v="Student"/>
    <s v="False"/>
    <x v="112"/>
    <s v="Alonso"/>
    <s v="Villa Rodríguez"/>
    <d v="2022-09-01T00:00:00"/>
    <d v="2023-07-01T00:00:00"/>
    <x v="12"/>
    <s v="A4108"/>
    <s v="Yes"/>
    <s v="20/05/2022"/>
    <s v="Male"/>
    <s v="Able-Bodied"/>
    <s v="Non-Smoker"/>
    <s v="20"/>
    <s v="11/02/2002"/>
    <s v="Spain"/>
    <s v="09/05/2022"/>
    <s v="10/05/2022"/>
    <s v="Active"/>
    <s v=""/>
    <s v=""/>
    <s v="Bachelors"/>
    <s v="BaseCamp Student"/>
    <s v="Alonso Villa Rodríguez"/>
    <s v="villa.rodriguez.alonso02@gmail.com"/>
    <s v=""/>
    <s v="603706641"/>
    <s v="Studio"/>
    <s v="BaseCamp Katowice"/>
    <s v="Block A"/>
    <s v="Floor 4"/>
    <s v="Flat A4108"/>
    <s v=""/>
    <s v="No SMS"/>
    <s v=""/>
    <s v=""/>
    <s v=""/>
    <s v="Calle Tokio"/>
    <s v="3"/>
    <s v="Valladolid"/>
    <s v="47008"/>
    <s v="Spain"/>
    <s v=""/>
    <s v=""/>
    <s v=""/>
    <s v=""/>
    <s v=""/>
    <s v=""/>
    <s v=""/>
  </r>
  <r>
    <s v="06148"/>
    <s v="Student"/>
    <s v="False"/>
    <x v="113"/>
    <s v="Nicole"/>
    <s v="Warchhold"/>
    <d v="2022-09-01T00:00:00"/>
    <d v="2023-07-01T00:00:00"/>
    <x v="12"/>
    <s v="C584"/>
    <s v="Yes"/>
    <s v="01/09/2022"/>
    <s v="Female"/>
    <s v="Able-Bodied"/>
    <s v="Non-Smoker"/>
    <s v="19"/>
    <s v="01/11/2002"/>
    <s v="Poland"/>
    <s v="01/09/2022"/>
    <s v="01/09/2022"/>
    <s v="Active"/>
    <s v=""/>
    <s v=""/>
    <s v="Certificate / Other"/>
    <s v="BaseCamp Student"/>
    <s v="Nicole Warchhold"/>
    <s v="nicole.warchhold@icloud.com"/>
    <s v=""/>
    <s v="660446784"/>
    <s v="Studio"/>
    <s v="BaseCamp Katowice"/>
    <s v="Block C"/>
    <s v="Floor 5"/>
    <s v="Flat C584"/>
    <s v=""/>
    <s v="No SMS"/>
    <s v=""/>
    <s v=""/>
    <s v=""/>
    <s v="Os Sady"/>
    <s v="15/23"/>
    <s v="Sedziszów"/>
    <s v="28-340"/>
    <s v="Polska"/>
    <s v=""/>
    <s v=""/>
    <s v=""/>
    <s v=""/>
    <s v=""/>
    <s v=""/>
    <s v=""/>
  </r>
  <r>
    <s v="09540"/>
    <s v="Student"/>
    <s v="False"/>
    <x v="114"/>
    <s v="Álvaro"/>
    <s v="Yébenes"/>
    <d v="2022-09-01T00:00:00"/>
    <d v="2023-07-01T00:00:00"/>
    <x v="12"/>
    <s v="C263"/>
    <s v="No"/>
    <s v=""/>
    <s v="Male"/>
    <s v="Able-Bodied"/>
    <s v="Non-Smoker"/>
    <s v="20"/>
    <s v="29/10/2001"/>
    <s v="Spain"/>
    <s v="20/07/2022"/>
    <s v="20/07/2022"/>
    <s v="Active"/>
    <s v=""/>
    <s v=""/>
    <s v="Bachelors"/>
    <s v="BaseCamp Student"/>
    <s v="Álvaro Yébenes"/>
    <s v="yebe29102001@gmail.com"/>
    <s v=""/>
    <s v="688929101"/>
    <s v="Studio"/>
    <s v="BaseCamp Katowice"/>
    <s v="Block C"/>
    <s v="Floor 2"/>
    <s v="Flat C263"/>
    <s v=""/>
    <s v="No SMS"/>
    <s v=""/>
    <s v=""/>
    <s v=""/>
    <s v="Calle Cuarta"/>
    <s v="16, 2º"/>
    <s v="Salamanca"/>
    <s v="37007"/>
    <s v="Spain"/>
    <s v=""/>
    <s v=""/>
    <s v=""/>
    <s v=""/>
    <s v=""/>
    <s v=""/>
    <s v=""/>
  </r>
  <r>
    <s v="05081"/>
    <s v="Student"/>
    <s v="False"/>
    <x v="115"/>
    <s v="Maja"/>
    <s v="Kulczycka"/>
    <d v="2022-09-01T00:00:00"/>
    <d v="2023-08-31T00:00:00"/>
    <x v="13"/>
    <s v="C253"/>
    <s v="Yes"/>
    <s v="15/09/2022"/>
    <s v="Female"/>
    <s v="Able-Bodied"/>
    <s v="Non-Smoker"/>
    <s v="20"/>
    <s v="11/03/2002"/>
    <s v="Poland"/>
    <s v="27/06/2022"/>
    <s v="27/06/2022"/>
    <s v="Active"/>
    <s v=""/>
    <s v=""/>
    <s v="Bachelors"/>
    <s v="BaseCamp Student"/>
    <s v="Maja Kulczycka"/>
    <s v="i.bet.my.life.on.you.1987@gmail.com"/>
    <s v=""/>
    <s v="787697995"/>
    <s v="Single with Balcony"/>
    <s v="BaseCamp Katowice"/>
    <s v="Block C"/>
    <s v="Floor 2"/>
    <s v="Flat C253"/>
    <s v=""/>
    <s v="No SMS"/>
    <s v=""/>
    <s v=""/>
    <s v=""/>
    <s v="Bema"/>
    <s v="4"/>
    <s v="Zary"/>
    <s v="68-200"/>
    <s v="Poland"/>
    <s v=""/>
    <s v=""/>
    <s v=""/>
    <s v=""/>
    <s v=""/>
    <s v=""/>
    <s v=""/>
  </r>
  <r>
    <s v="06078"/>
    <s v="Student"/>
    <s v="False"/>
    <x v="29"/>
    <s v="Julia"/>
    <s v="Plewa"/>
    <d v="2022-10-01T00:00:00"/>
    <d v="2023-10-01T00:00:00"/>
    <x v="14"/>
    <s v="B405"/>
    <s v="No"/>
    <s v=""/>
    <s v="Female"/>
    <s v="Able-Bodied"/>
    <s v="Non-Smoker"/>
    <s v="20"/>
    <s v="16/02/2002"/>
    <s v="Poland"/>
    <s v="09/08/2022"/>
    <s v="09/08/2022"/>
    <s v="Active"/>
    <s v=""/>
    <s v=""/>
    <s v="Bachelors"/>
    <s v="BaseCamp Student"/>
    <s v="Julia Plewa"/>
    <s v="juliaplewa02@gmail.com"/>
    <s v=""/>
    <s v="600611274"/>
    <s v="Single with Balcony"/>
    <s v="BaseCamp Katowice"/>
    <s v="Block B"/>
    <s v="Floor 4"/>
    <s v="Flat B405"/>
    <s v=""/>
    <s v="No SMS"/>
    <s v=""/>
    <s v=""/>
    <s v=""/>
    <s v="Berka Joselewicza"/>
    <s v="5"/>
    <s v="Brzesko"/>
    <s v="32-800"/>
    <s v="Poland"/>
    <s v=""/>
    <s v=""/>
    <s v=""/>
    <s v="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22-10-01T00:00:00"/>
    <d v="2022-10-01T00:00:00"/>
    <s v="Admin Fee"/>
    <n v="250"/>
    <d v="2022-08-19T00:00:00"/>
    <s v="Block A"/>
    <s v="A3103"/>
    <s v=" Admin Fee"/>
    <x v="0"/>
    <s v="Rydzynska, Nina"/>
  </r>
  <r>
    <d v="2022-09-20T00:00:00"/>
    <d v="2022-09-20T00:00:00"/>
    <s v="Admin Fee"/>
    <n v="250"/>
    <d v="2022-07-13T00:00:00"/>
    <s v="Block A"/>
    <s v="A391"/>
    <s v=" Admin Fee"/>
    <x v="1"/>
    <s v="Plana, Jaume"/>
  </r>
  <r>
    <d v="2022-09-15T00:00:00"/>
    <d v="2022-09-15T00:00:00"/>
    <s v="Admin Fee"/>
    <n v="250"/>
    <d v="2022-06-08T00:00:00"/>
    <s v="Block A"/>
    <s v="A392"/>
    <s v=" Admin Fee"/>
    <x v="2"/>
    <s v="DE LAS HERAS, BLANCA"/>
  </r>
  <r>
    <d v="2022-09-22T00:00:00"/>
    <d v="2022-09-22T00:00:00"/>
    <s v="Admin Fee"/>
    <n v="250"/>
    <d v="2022-05-24T00:00:00"/>
    <s v="Block A"/>
    <s v="A393"/>
    <s v=" Admin Fee"/>
    <x v="3"/>
    <s v="Ferencak, Patrik"/>
  </r>
  <r>
    <d v="2022-10-01T00:00:00"/>
    <d v="2022-10-01T00:00:00"/>
    <s v="Admin Fee"/>
    <n v="250"/>
    <d v="2022-08-09T00:00:00"/>
    <s v="Block A"/>
    <s v="A396"/>
    <s v=" Admin Fee"/>
    <x v="4"/>
    <s v="Kraszewski, Dawid"/>
  </r>
  <r>
    <d v="2022-10-01T00:00:00"/>
    <d v="2022-10-01T00:00:00"/>
    <s v="Admin Fee"/>
    <n v="250"/>
    <d v="2022-08-16T00:00:00"/>
    <s v="Block A"/>
    <s v="A399"/>
    <s v=" Admin Fee"/>
    <x v="5"/>
    <s v="Gawlas, Natalia"/>
  </r>
  <r>
    <d v="2022-09-23T00:00:00"/>
    <d v="2022-09-23T00:00:00"/>
    <s v="Admin Fee"/>
    <n v="250"/>
    <d v="2022-05-31T00:00:00"/>
    <s v="Block A"/>
    <s v="A4101"/>
    <s v=" Admin Fee"/>
    <x v="6"/>
    <s v="Cogolludo Esteban, Patricia"/>
  </r>
  <r>
    <d v="2022-09-23T00:00:00"/>
    <d v="2022-09-23T00:00:00"/>
    <s v="Admin Fee"/>
    <n v="-250"/>
    <d v="2022-06-09T00:00:00"/>
    <s v="Block A"/>
    <s v="A4101"/>
    <s v=" Admin Fee"/>
    <x v="6"/>
    <s v="Cogolludo Esteban, Patricia"/>
  </r>
  <r>
    <d v="2022-09-27T00:00:00"/>
    <d v="2022-09-27T00:00:00"/>
    <s v="Admin Fee"/>
    <n v="-250"/>
    <d v="2022-07-05T00:00:00"/>
    <s v="Block A"/>
    <s v="A490"/>
    <s v=" Admin Fee"/>
    <x v="7"/>
    <s v="Bono, Sonia"/>
  </r>
  <r>
    <d v="2022-09-27T00:00:00"/>
    <d v="2022-09-27T00:00:00"/>
    <s v="Admin Fee"/>
    <n v="250"/>
    <d v="2022-05-24T00:00:00"/>
    <s v="Block A"/>
    <s v="A490"/>
    <s v=" Admin Fee"/>
    <x v="7"/>
    <s v="Bono, Sonia"/>
  </r>
  <r>
    <d v="2022-09-22T00:00:00"/>
    <d v="2022-09-22T00:00:00"/>
    <s v="Admin Fee"/>
    <n v="250"/>
    <d v="2022-07-18T00:00:00"/>
    <s v="Block A"/>
    <s v="A492"/>
    <s v=" Admin Fee"/>
    <x v="7"/>
    <s v="Bono, Sonia"/>
  </r>
  <r>
    <d v="2022-09-27T00:00:00"/>
    <d v="2022-09-27T00:00:00"/>
    <s v="Admin Fee"/>
    <n v="250"/>
    <d v="2022-07-05T00:00:00"/>
    <s v="Block A"/>
    <s v="A492"/>
    <s v=" Admin Fee"/>
    <x v="7"/>
    <s v="Bono, Sonia"/>
  </r>
  <r>
    <d v="2022-09-27T00:00:00"/>
    <d v="2022-09-27T00:00:00"/>
    <s v="Admin Fee"/>
    <n v="-250"/>
    <d v="2022-07-18T00:00:00"/>
    <s v="Block A"/>
    <s v="A492"/>
    <s v=" Admin Fee"/>
    <x v="7"/>
    <s v="Bono, Sonia"/>
  </r>
  <r>
    <d v="2022-09-28T00:00:00"/>
    <d v="2022-09-28T00:00:00"/>
    <s v="Admin Fee account correction"/>
    <n v="250"/>
    <d v="2022-07-13T00:00:00"/>
    <s v="Block A"/>
    <s v="A495"/>
    <s v=" Admin Fee"/>
    <x v="8"/>
    <s v="Godoy, Ángela"/>
  </r>
  <r>
    <d v="2022-09-28T00:00:00"/>
    <d v="2022-09-28T00:00:00"/>
    <s v="Admin Fee"/>
    <n v="250"/>
    <d v="2022-07-13T00:00:00"/>
    <s v="Block A"/>
    <s v="A495"/>
    <s v=" Admin Fee"/>
    <x v="8"/>
    <s v="Godoy, Ángela"/>
  </r>
  <r>
    <d v="2022-09-15T00:00:00"/>
    <d v="2022-09-15T00:00:00"/>
    <s v="Admin Fee"/>
    <n v="250"/>
    <d v="2022-06-06T00:00:00"/>
    <s v="Block A"/>
    <s v="A599"/>
    <s v=" Admin Fee"/>
    <x v="9"/>
    <s v="Navas Moreno, Cristina María"/>
  </r>
  <r>
    <d v="2022-10-01T00:00:00"/>
    <d v="2022-10-01T00:00:00"/>
    <s v="Admin Fee"/>
    <n v="250"/>
    <d v="2022-08-19T00:00:00"/>
    <s v="Block B"/>
    <s v="B113"/>
    <s v=" Admin Fee"/>
    <x v="10"/>
    <s v="Krawczyk, Aleksandra"/>
  </r>
  <r>
    <d v="2022-10-01T00:00:00"/>
    <d v="2022-10-01T00:00:00"/>
    <s v="Admin Fee"/>
    <n v="250"/>
    <d v="2022-08-09T00:00:00"/>
    <s v="Block B"/>
    <s v="B214"/>
    <s v=" Admin Fee"/>
    <x v="11"/>
    <s v="Renzi, Giorgia Giulia"/>
  </r>
  <r>
    <d v="2022-09-23T00:00:00"/>
    <d v="2022-09-23T00:00:00"/>
    <s v="Admin Fee"/>
    <n v="250"/>
    <d v="2022-06-20T00:00:00"/>
    <s v="Block B"/>
    <s v="B301"/>
    <s v=" Admin Fee"/>
    <x v="12"/>
    <s v="Vargas Jorba, Marta"/>
  </r>
  <r>
    <d v="2022-09-15T00:00:00"/>
    <d v="2022-09-15T00:00:00"/>
    <s v="Admin Fee "/>
    <n v="-250"/>
    <m/>
    <s v="Block B"/>
    <s v="B332"/>
    <s v=" Admin Fee"/>
    <x v="13"/>
    <s v="Smolka, Wojciech"/>
  </r>
  <r>
    <d v="2022-10-01T00:00:00"/>
    <d v="2022-10-01T00:00:00"/>
    <s v="Admin Fee"/>
    <n v="250"/>
    <d v="2022-08-09T00:00:00"/>
    <s v="Block B"/>
    <s v="B405"/>
    <s v=" Admin Fee"/>
    <x v="14"/>
    <s v="Plewa, Julia"/>
  </r>
  <r>
    <d v="2022-10-01T00:00:00"/>
    <d v="2022-10-01T00:00:00"/>
    <s v="Admin Fee"/>
    <n v="250"/>
    <d v="2022-08-16T00:00:00"/>
    <s v="Block B"/>
    <s v="B408"/>
    <s v=" Admin Fee"/>
    <x v="15"/>
    <s v="Lorente, Dani"/>
  </r>
  <r>
    <d v="2022-09-15T00:00:00"/>
    <d v="2022-09-15T00:00:00"/>
    <s v="Admin Fee "/>
    <n v="-250"/>
    <m/>
    <s v="Block B"/>
    <s v="B413"/>
    <s v=" Admin Fee"/>
    <x v="16"/>
    <s v="Cieslar, Hanna"/>
  </r>
  <r>
    <d v="2022-10-01T00:00:00"/>
    <d v="2022-10-01T00:00:00"/>
    <s v="Admin Fee "/>
    <n v="250"/>
    <d v="2022-04-21T00:00:00"/>
    <s v="Block C"/>
    <s v="C167"/>
    <s v=" Admin Fee"/>
    <x v="17"/>
    <s v="Raffa, Giovanni"/>
  </r>
  <r>
    <d v="2022-10-01T00:00:00"/>
    <d v="2022-10-01T00:00:00"/>
    <s v="Admin Fee "/>
    <n v="250"/>
    <d v="2022-04-21T00:00:00"/>
    <s v="Block C"/>
    <s v="C167"/>
    <s v=" Admin Fee"/>
    <x v="17"/>
    <s v="Raffa, Giovanni"/>
  </r>
  <r>
    <d v="2022-10-01T00:00:00"/>
    <d v="2022-10-01T00:00:00"/>
    <s v="Admin Fee"/>
    <n v="250"/>
    <d v="2022-08-31T00:00:00"/>
    <s v="Block C"/>
    <s v="C469"/>
    <s v=" Admin Fee"/>
    <x v="18"/>
    <s v="Urbanski, Kacper"/>
  </r>
  <r>
    <d v="2022-09-15T00:00:00"/>
    <d v="2022-09-15T00:00:00"/>
    <s v="Admin Fee "/>
    <n v="250"/>
    <m/>
    <s v="Block B"/>
    <s v="C552"/>
    <s v=" Admin Fee"/>
    <x v="19"/>
    <s v="Swaray, Ayoub Jakes"/>
  </r>
  <r>
    <d v="2022-09-21T00:00:00"/>
    <d v="2022-09-21T00:00:00"/>
    <s v="Admin Fee"/>
    <n v="250"/>
    <d v="2022-07-28T00:00:00"/>
    <s v="Block C"/>
    <s v="C559"/>
    <s v=" Admin Fee"/>
    <x v="20"/>
    <s v="CANALO PUERTO, JUAN ANTONIO"/>
  </r>
  <r>
    <d v="2022-09-15T00:00:00"/>
    <d v="2022-09-15T00:00:00"/>
    <s v="Admin Fee "/>
    <n v="250"/>
    <m/>
    <s v="Block C"/>
    <s v="C561"/>
    <s v=" Admin Fee"/>
    <x v="21"/>
    <s v="Utrera, Violeta"/>
  </r>
  <r>
    <d v="2022-09-22T00:00:00"/>
    <d v="2022-09-22T00:00:00"/>
    <s v="Admin Fee"/>
    <n v="250"/>
    <d v="2022-09-05T00:00:00"/>
    <s v="Block C"/>
    <s v="C561"/>
    <s v=" Admin Fee"/>
    <x v="20"/>
    <s v="CANALO PUERTO, JUAN ANTONIO"/>
  </r>
  <r>
    <d v="2022-09-15T00:00:00"/>
    <d v="2022-09-15T00:00:00"/>
    <s v="Admin Fee "/>
    <n v="250"/>
    <m/>
    <s v="Block C"/>
    <s v="C682"/>
    <s v=" Admin Fee"/>
    <x v="22"/>
    <s v="Janik, Aleksand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C7D0F-BB0A-469F-A215-E8D85D355A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20" firstHeaderRow="1" firstDataRow="1" firstDataCol="1"/>
  <pivotFields count="53">
    <pivotField showAll="0"/>
    <pivotField showAll="0"/>
    <pivotField showAll="0"/>
    <pivotField axis="axisRow" showAll="0">
      <items count="117">
        <item x="77"/>
        <item x="48"/>
        <item x="46"/>
        <item x="45"/>
        <item x="44"/>
        <item x="3"/>
        <item x="49"/>
        <item x="42"/>
        <item x="43"/>
        <item x="11"/>
        <item x="60"/>
        <item x="32"/>
        <item x="21"/>
        <item x="115"/>
        <item x="38"/>
        <item x="10"/>
        <item x="17"/>
        <item x="23"/>
        <item x="86"/>
        <item x="9"/>
        <item x="109"/>
        <item x="100"/>
        <item x="31"/>
        <item x="30"/>
        <item x="28"/>
        <item x="26"/>
        <item x="12"/>
        <item x="22"/>
        <item x="20"/>
        <item x="24"/>
        <item x="15"/>
        <item x="5"/>
        <item x="29"/>
        <item x="36"/>
        <item x="74"/>
        <item x="14"/>
        <item x="4"/>
        <item x="113"/>
        <item x="18"/>
        <item x="27"/>
        <item x="7"/>
        <item x="35"/>
        <item x="6"/>
        <item x="1"/>
        <item x="33"/>
        <item x="16"/>
        <item x="34"/>
        <item x="90"/>
        <item x="106"/>
        <item x="73"/>
        <item x="0"/>
        <item x="2"/>
        <item x="57"/>
        <item x="52"/>
        <item x="87"/>
        <item x="56"/>
        <item x="89"/>
        <item x="66"/>
        <item x="55"/>
        <item x="53"/>
        <item x="58"/>
        <item x="19"/>
        <item x="70"/>
        <item x="8"/>
        <item x="76"/>
        <item x="50"/>
        <item x="103"/>
        <item x="39"/>
        <item x="62"/>
        <item x="51"/>
        <item x="102"/>
        <item x="78"/>
        <item x="47"/>
        <item x="75"/>
        <item x="68"/>
        <item x="40"/>
        <item x="105"/>
        <item x="67"/>
        <item x="96"/>
        <item x="94"/>
        <item x="83"/>
        <item x="25"/>
        <item x="79"/>
        <item x="59"/>
        <item x="95"/>
        <item x="37"/>
        <item x="65"/>
        <item x="112"/>
        <item x="80"/>
        <item x="107"/>
        <item x="114"/>
        <item x="92"/>
        <item x="72"/>
        <item x="110"/>
        <item x="101"/>
        <item x="104"/>
        <item x="93"/>
        <item x="82"/>
        <item x="97"/>
        <item x="61"/>
        <item x="71"/>
        <item x="84"/>
        <item x="99"/>
        <item x="13"/>
        <item x="111"/>
        <item x="63"/>
        <item x="64"/>
        <item x="98"/>
        <item x="69"/>
        <item x="85"/>
        <item x="91"/>
        <item x="108"/>
        <item x="41"/>
        <item x="54"/>
        <item x="81"/>
        <item x="88"/>
        <item t="default"/>
      </items>
    </pivotField>
    <pivotField showAll="0"/>
    <pivotField showAll="0"/>
    <pivotField numFmtId="14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Items count="1">
    <i/>
  </colItems>
  <formats count="3">
    <format dxfId="26">
      <pivotArea dataOnly="0" labelOnly="1" fieldPosition="0">
        <references count="1">
          <reference field="3" count="1">
            <x v="26"/>
          </reference>
        </references>
      </pivotArea>
    </format>
    <format dxfId="25">
      <pivotArea dataOnly="0" labelOnly="1" fieldPosition="0">
        <references count="1">
          <reference field="3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</reference>
        </references>
      </pivotArea>
    </format>
    <format dxfId="24">
      <pivotArea dataOnly="0" labelOnly="1" fieldPosition="0">
        <references count="1">
          <reference field="3" count="10"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892AC-8EDC-4961-B16E-6766E8C4BF2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10">
    <pivotField numFmtId="14" showAll="0"/>
    <pivotField numFmtId="14" showAll="0"/>
    <pivotField showAll="0"/>
    <pivotField dataField="1" numFmtId="167" showAll="0"/>
    <pivotField showAll="0"/>
    <pivotField showAll="0"/>
    <pivotField showAll="0"/>
    <pivotField showAll="0"/>
    <pivotField axis="axisRow" showAll="0">
      <items count="24">
        <item x="0"/>
        <item x="10"/>
        <item x="5"/>
        <item x="11"/>
        <item x="14"/>
        <item x="18"/>
        <item x="16"/>
        <item x="19"/>
        <item x="22"/>
        <item x="4"/>
        <item x="13"/>
        <item x="15"/>
        <item x="21"/>
        <item x="3"/>
        <item x="1"/>
        <item x="17"/>
        <item x="20"/>
        <item x="12"/>
        <item x="7"/>
        <item x="6"/>
        <item x="9"/>
        <item x="8"/>
        <item x="2"/>
        <item t="default"/>
      </items>
    </pivotField>
    <pivotField showAll="0"/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Amount" fld="3" baseField="0" baseItem="0"/>
  </dataFields>
  <formats count="2"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8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A62F6CE-05CD-4CB3-98D2-3D3FDDFDB215}" autoFormatId="16" applyNumberFormats="0" applyBorderFormats="0" applyFontFormats="0" applyPatternFormats="0" applyAlignmentFormats="0" applyWidthHeightFormats="0">
  <queryTableRefresh nextId="13">
    <queryTableFields count="12">
      <queryTableField id="1" name="Shopper Name" tableColumnId="1"/>
      <queryTableField id="2" name="PSP Reference" tableColumnId="2"/>
      <queryTableField id="3" name="Merchant Reference" tableColumnId="3"/>
      <queryTableField id="4" name="Account" tableColumnId="4"/>
      <queryTableField id="5" name="Creation Date" tableColumnId="5"/>
      <queryTableField id="6" name="TimeZone" tableColumnId="6"/>
      <queryTableField id="7" name="Value" tableColumnId="7"/>
      <queryTableField id="12" dataBound="0" tableColumnId="12"/>
      <queryTableField id="8" name="Currency" tableColumnId="8"/>
      <queryTableField id="9" name="Payment Method" tableColumnId="9"/>
      <queryTableField id="10" name="Status" tableColumnId="10"/>
      <queryTableField id="11" name="Risk Scor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F2F228-C48B-4564-94A0-5D9A6D11A193}" name="paymentList__17" displayName="paymentList__17" ref="A1:L307" tableType="queryTable" totalsRowCount="1">
  <autoFilter ref="A1:L306" xr:uid="{DCF2F228-C48B-4564-94A0-5D9A6D11A193}">
    <filterColumn colId="10">
      <filters>
        <filter val="RefundedBulk"/>
        <filter val="SettledBulk"/>
        <filter val="SettleScheduled"/>
      </filters>
    </filterColumn>
  </autoFilter>
  <tableColumns count="12">
    <tableColumn id="1" xr3:uid="{C8867F5B-E282-4888-9749-AF0A7B925E19}" uniqueName="1" name="Shopper Name" queryTableFieldId="1" dataDxfId="21" totalsRowDxfId="20"/>
    <tableColumn id="2" xr3:uid="{E1125E33-DA05-4728-9EB0-0C97B2402ADC}" uniqueName="2" name="PSP Reference" queryTableFieldId="2" dataDxfId="19" totalsRowDxfId="18"/>
    <tableColumn id="3" xr3:uid="{52C4595A-0E1C-4305-8F71-E7CF1838AC3A}" uniqueName="3" name="Merchant Reference" queryTableFieldId="3" dataDxfId="17" totalsRowDxfId="16"/>
    <tableColumn id="4" xr3:uid="{68E96345-F80A-46AF-BAD9-6DFFBD95E0CA}" uniqueName="4" name="Account" queryTableFieldId="4" dataDxfId="15" totalsRowDxfId="14"/>
    <tableColumn id="5" xr3:uid="{81779C59-6407-4A70-9DD6-9E87E07DF6B3}" uniqueName="5" name="Creation Date" queryTableFieldId="5" dataDxfId="13" totalsRowDxfId="12"/>
    <tableColumn id="6" xr3:uid="{65A06611-56B6-49FF-8F5A-33E129076EE0}" uniqueName="6" name="TimeZone" queryTableFieldId="6" dataDxfId="11" totalsRowDxfId="10"/>
    <tableColumn id="7" xr3:uid="{7D639DE1-3AC3-408B-8580-14CBC57BA5D9}" uniqueName="7" name="Value" queryTableFieldId="7"/>
    <tableColumn id="12" xr3:uid="{5A32463B-5152-44EF-9C2C-21A5D4BEB75C}" uniqueName="12" name="Value II" totalsRowFunction="sum" queryTableFieldId="12" dataDxfId="9" totalsRowDxfId="8" totalsRowCellStyle="Comma">
      <calculatedColumnFormula>paymentList__17[[#This Row],[Value]]/100</calculatedColumnFormula>
    </tableColumn>
    <tableColumn id="8" xr3:uid="{42503507-5E1A-4615-BE58-F4EE4A58761F}" uniqueName="8" name="Currency" queryTableFieldId="8" dataDxfId="7" totalsRowDxfId="6"/>
    <tableColumn id="9" xr3:uid="{71614B60-6B61-40C4-854A-327987A9BFA2}" uniqueName="9" name="Payment Method" queryTableFieldId="9" dataDxfId="5" totalsRowDxfId="4"/>
    <tableColumn id="10" xr3:uid="{0577F91A-C719-46CB-BD55-1FA5D89ECCED}" uniqueName="10" name="Status" queryTableFieldId="10" dataDxfId="3" totalsRowDxfId="2"/>
    <tableColumn id="11" xr3:uid="{863C2E57-7547-4A29-97EF-01EA777683A6}" uniqueName="11" name="Risk Scor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912A-1DD6-49D3-826E-BAE968DEAE2F}">
  <sheetPr>
    <tabColor rgb="FF92D050"/>
  </sheetPr>
  <dimension ref="A1:AZ126"/>
  <sheetViews>
    <sheetView workbookViewId="0">
      <selection activeCell="E38" sqref="E38"/>
    </sheetView>
  </sheetViews>
  <sheetFormatPr defaultColWidth="12.140625" defaultRowHeight="15" customHeight="1" x14ac:dyDescent="0.25"/>
  <cols>
    <col min="1" max="1" width="12.140625" style="18"/>
    <col min="2" max="2" width="3.85546875" style="18" customWidth="1"/>
    <col min="3" max="3" width="4.5703125" style="18" customWidth="1"/>
    <col min="4" max="4" width="10.7109375" style="18" customWidth="1"/>
    <col min="5" max="5" width="32.140625" style="18" customWidth="1"/>
    <col min="6" max="6" width="27.7109375" style="18" customWidth="1"/>
    <col min="7" max="9" width="8.85546875" style="18" customWidth="1"/>
    <col min="10" max="10" width="9.5703125" style="18" customWidth="1"/>
    <col min="11" max="11" width="11" style="42" bestFit="1" customWidth="1"/>
    <col min="12" max="12" width="6" style="18" customWidth="1"/>
    <col min="13" max="13" width="9.42578125" style="18" customWidth="1"/>
    <col min="14" max="15" width="8" style="18" customWidth="1"/>
    <col min="16" max="16" width="8.28515625" style="18" customWidth="1"/>
    <col min="17" max="17" width="6.5703125" style="18" customWidth="1"/>
    <col min="18" max="18" width="11.42578125" style="18" customWidth="1"/>
    <col min="19" max="19" width="28.7109375" style="18" customWidth="1"/>
    <col min="20" max="20" width="9.140625" style="18" customWidth="1"/>
    <col min="21" max="21" width="11.28515625" style="18" customWidth="1"/>
    <col min="22" max="22" width="8.5703125" style="18" customWidth="1"/>
    <col min="23" max="23" width="10.42578125" style="18" customWidth="1"/>
    <col min="24" max="24" width="8.5703125" style="18" customWidth="1"/>
    <col min="25" max="25" width="14" style="18" customWidth="1"/>
    <col min="26" max="26" width="14.5703125" style="18" customWidth="1"/>
    <col min="27" max="27" width="57.42578125" style="18" customWidth="1"/>
    <col min="28" max="28" width="34.140625" style="18" customWidth="1"/>
    <col min="29" max="29" width="18.28515625" style="18" customWidth="1"/>
    <col min="30" max="30" width="17.42578125" style="18" customWidth="1"/>
    <col min="31" max="31" width="17.85546875" style="18" customWidth="1"/>
    <col min="32" max="33" width="13.85546875" style="18" customWidth="1"/>
    <col min="34" max="34" width="6" style="18" customWidth="1"/>
    <col min="35" max="35" width="7.85546875" style="18" customWidth="1"/>
    <col min="36" max="36" width="9.85546875" style="18" customWidth="1"/>
    <col min="37" max="37" width="4.28515625" style="18" customWidth="1"/>
    <col min="38" max="38" width="5.85546875" style="18" customWidth="1"/>
    <col min="39" max="39" width="6.28515625" style="18" customWidth="1"/>
    <col min="40" max="40" width="13.5703125" style="18" customWidth="1"/>
    <col min="41" max="41" width="99.140625" style="18" customWidth="1"/>
    <col min="42" max="42" width="39.7109375" style="18" customWidth="1"/>
    <col min="43" max="43" width="29.140625" style="18" customWidth="1"/>
    <col min="44" max="44" width="15.140625" style="18" customWidth="1"/>
    <col min="45" max="45" width="25" style="18" customWidth="1"/>
    <col min="46" max="46" width="8.5703125" style="18" customWidth="1"/>
    <col min="47" max="47" width="13.5703125" style="18" customWidth="1"/>
    <col min="48" max="48" width="13" style="18" customWidth="1"/>
    <col min="49" max="49" width="13.85546875" style="18" customWidth="1"/>
    <col min="50" max="51" width="8.5703125" style="18" customWidth="1"/>
    <col min="52" max="52" width="9.7109375" style="18" customWidth="1"/>
    <col min="53" max="16384" width="12.140625" style="18"/>
  </cols>
  <sheetData>
    <row r="1" spans="1:52" ht="14.25" customHeight="1" x14ac:dyDescent="0.25">
      <c r="A1" s="18" t="s">
        <v>6560</v>
      </c>
      <c r="B1" s="24" t="s">
        <v>6559</v>
      </c>
      <c r="C1" s="24" t="s">
        <v>6558</v>
      </c>
      <c r="D1" s="24" t="s">
        <v>5195</v>
      </c>
      <c r="E1" s="24" t="s">
        <v>16</v>
      </c>
      <c r="F1" s="24" t="s">
        <v>17</v>
      </c>
      <c r="G1" s="24" t="s">
        <v>6557</v>
      </c>
      <c r="H1" s="24" t="s">
        <v>6556</v>
      </c>
      <c r="I1" s="24" t="s">
        <v>6555</v>
      </c>
      <c r="J1" s="24" t="s">
        <v>6554</v>
      </c>
      <c r="K1" s="24"/>
      <c r="L1" s="24" t="s">
        <v>6553</v>
      </c>
      <c r="M1" s="24" t="s">
        <v>6552</v>
      </c>
      <c r="N1" s="24" t="s">
        <v>6551</v>
      </c>
      <c r="O1" s="24" t="s">
        <v>6550</v>
      </c>
      <c r="P1" s="24" t="s">
        <v>6549</v>
      </c>
      <c r="Q1" s="24" t="s">
        <v>6548</v>
      </c>
      <c r="R1" s="24" t="s">
        <v>6547</v>
      </c>
      <c r="S1" s="24" t="s">
        <v>6546</v>
      </c>
      <c r="T1" s="24" t="s">
        <v>6545</v>
      </c>
      <c r="U1" s="24" t="s">
        <v>6544</v>
      </c>
      <c r="V1" s="24" t="s">
        <v>6543</v>
      </c>
      <c r="W1" s="24" t="s">
        <v>6542</v>
      </c>
      <c r="X1" s="24" t="s">
        <v>6541</v>
      </c>
      <c r="Y1" s="24" t="s">
        <v>6540</v>
      </c>
      <c r="Z1" s="24" t="s">
        <v>6539</v>
      </c>
      <c r="AA1" s="24" t="s">
        <v>5193</v>
      </c>
      <c r="AB1" s="24" t="s">
        <v>6538</v>
      </c>
      <c r="AC1" s="24" t="s">
        <v>6537</v>
      </c>
      <c r="AD1" s="24" t="s">
        <v>6536</v>
      </c>
      <c r="AE1" s="24" t="s">
        <v>6535</v>
      </c>
      <c r="AF1" s="24" t="s">
        <v>6534</v>
      </c>
      <c r="AG1" s="24" t="s">
        <v>6533</v>
      </c>
      <c r="AH1" s="24" t="s">
        <v>235</v>
      </c>
      <c r="AI1" s="24" t="s">
        <v>6532</v>
      </c>
      <c r="AJ1" s="24" t="s">
        <v>6531</v>
      </c>
      <c r="AK1" s="24" t="s">
        <v>6530</v>
      </c>
      <c r="AL1" s="24" t="s">
        <v>6529</v>
      </c>
      <c r="AM1" s="24" t="s">
        <v>6528</v>
      </c>
      <c r="AN1" s="24" t="s">
        <v>6527</v>
      </c>
      <c r="AO1" s="24" t="s">
        <v>6526</v>
      </c>
      <c r="AP1" s="24" t="s">
        <v>6525</v>
      </c>
      <c r="AQ1" s="24" t="s">
        <v>6524</v>
      </c>
      <c r="AR1" s="24" t="s">
        <v>6523</v>
      </c>
      <c r="AS1" s="24" t="s">
        <v>6522</v>
      </c>
      <c r="AT1" s="24" t="s">
        <v>6521</v>
      </c>
      <c r="AU1" s="24" t="s">
        <v>6520</v>
      </c>
      <c r="AV1" s="24" t="s">
        <v>6519</v>
      </c>
      <c r="AW1" s="24" t="s">
        <v>6518</v>
      </c>
      <c r="AX1" s="24" t="s">
        <v>4155</v>
      </c>
      <c r="AY1" s="24" t="s">
        <v>6517</v>
      </c>
      <c r="AZ1" s="24" t="s">
        <v>6516</v>
      </c>
    </row>
    <row r="2" spans="1:52" ht="14.25" customHeight="1" x14ac:dyDescent="0.25">
      <c r="A2" s="18" t="str">
        <f>VLOOKUP(D:D,Reservations!S:U,1,0)</f>
        <v>0010615</v>
      </c>
      <c r="B2" s="22" t="s">
        <v>5391</v>
      </c>
      <c r="C2" s="24" t="s">
        <v>5390</v>
      </c>
      <c r="D2" s="25" t="s">
        <v>3337</v>
      </c>
      <c r="E2" s="38" t="s">
        <v>605</v>
      </c>
      <c r="F2" s="38" t="s">
        <v>3338</v>
      </c>
      <c r="G2" s="41">
        <v>44813</v>
      </c>
      <c r="H2" s="41">
        <v>44878</v>
      </c>
      <c r="I2" s="41">
        <v>44878</v>
      </c>
      <c r="J2" s="38" t="s">
        <v>3328</v>
      </c>
      <c r="K2" s="38" t="str">
        <f>D2&amp;" "&amp;J2</f>
        <v>0010615 C383</v>
      </c>
      <c r="L2" s="38" t="s">
        <v>4168</v>
      </c>
      <c r="M2" s="38" t="s">
        <v>21</v>
      </c>
      <c r="N2" s="40" t="s">
        <v>5389</v>
      </c>
      <c r="O2" s="22" t="s">
        <v>5388</v>
      </c>
      <c r="P2" s="22" t="s">
        <v>5387</v>
      </c>
      <c r="Q2" s="39" t="s">
        <v>3608</v>
      </c>
      <c r="R2" s="38" t="s">
        <v>21</v>
      </c>
      <c r="S2" s="38" t="s">
        <v>5709</v>
      </c>
      <c r="T2" s="38" t="s">
        <v>6177</v>
      </c>
      <c r="U2" s="38" t="s">
        <v>6177</v>
      </c>
      <c r="V2" s="38" t="s">
        <v>5383</v>
      </c>
      <c r="W2" s="38" t="s">
        <v>21</v>
      </c>
      <c r="X2" s="38" t="s">
        <v>21</v>
      </c>
      <c r="Y2" s="38" t="s">
        <v>21</v>
      </c>
      <c r="Z2" s="38" t="s">
        <v>5381</v>
      </c>
      <c r="AA2" s="38" t="s">
        <v>6176</v>
      </c>
      <c r="AB2" s="38" t="s">
        <v>6175</v>
      </c>
      <c r="AC2" s="38" t="s">
        <v>21</v>
      </c>
      <c r="AD2" s="38" t="s">
        <v>21</v>
      </c>
      <c r="AE2" s="38" t="s">
        <v>34</v>
      </c>
      <c r="AF2" s="38" t="s">
        <v>5377</v>
      </c>
      <c r="AG2" s="38" t="s">
        <v>5398</v>
      </c>
      <c r="AH2" s="38" t="s">
        <v>5463</v>
      </c>
      <c r="AI2" s="38" t="s">
        <v>6174</v>
      </c>
      <c r="AJ2" s="38" t="s">
        <v>21</v>
      </c>
      <c r="AK2" s="22" t="s">
        <v>5373</v>
      </c>
      <c r="AL2" s="38" t="s">
        <v>21</v>
      </c>
      <c r="AM2" s="38" t="s">
        <v>21</v>
      </c>
      <c r="AN2" s="38" t="s">
        <v>21</v>
      </c>
      <c r="AO2" s="38" t="s">
        <v>21</v>
      </c>
      <c r="AP2" s="38" t="s">
        <v>21</v>
      </c>
      <c r="AQ2" s="38" t="s">
        <v>21</v>
      </c>
      <c r="AR2" s="38" t="s">
        <v>21</v>
      </c>
      <c r="AS2" s="38" t="s">
        <v>21</v>
      </c>
      <c r="AT2" s="38" t="s">
        <v>21</v>
      </c>
      <c r="AU2" s="38" t="s">
        <v>21</v>
      </c>
      <c r="AV2" s="38" t="s">
        <v>21</v>
      </c>
      <c r="AW2" s="38" t="s">
        <v>21</v>
      </c>
      <c r="AX2" s="38" t="s">
        <v>21</v>
      </c>
      <c r="AY2" s="38" t="s">
        <v>21</v>
      </c>
      <c r="AZ2" s="38" t="s">
        <v>21</v>
      </c>
    </row>
    <row r="3" spans="1:52" ht="14.25" customHeight="1" x14ac:dyDescent="0.25">
      <c r="A3" s="42" t="str">
        <f>VLOOKUP(D:D,Reservations!S:U,1,0)</f>
        <v>06137</v>
      </c>
      <c r="B3" s="22" t="s">
        <v>5391</v>
      </c>
      <c r="C3" s="24" t="s">
        <v>5390</v>
      </c>
      <c r="D3" s="25" t="s">
        <v>3570</v>
      </c>
      <c r="E3" s="38" t="s">
        <v>3571</v>
      </c>
      <c r="F3" s="38" t="s">
        <v>3572</v>
      </c>
      <c r="G3" s="41">
        <v>44470</v>
      </c>
      <c r="H3" s="41">
        <v>44835</v>
      </c>
      <c r="I3" s="41">
        <f t="shared" ref="I3:I12" si="0">H3-1</f>
        <v>44834</v>
      </c>
      <c r="J3" s="38" t="s">
        <v>3567</v>
      </c>
      <c r="K3" s="38" t="str">
        <f t="shared" ref="K3:K66" si="1">D3&amp;" "&amp;J3</f>
        <v>06137 C471</v>
      </c>
      <c r="L3" s="38" t="s">
        <v>4162</v>
      </c>
      <c r="M3" s="38" t="s">
        <v>6373</v>
      </c>
      <c r="N3" s="40" t="s">
        <v>5416</v>
      </c>
      <c r="O3" s="22" t="s">
        <v>5388</v>
      </c>
      <c r="P3" s="22" t="s">
        <v>5387</v>
      </c>
      <c r="Q3" s="39" t="s">
        <v>6189</v>
      </c>
      <c r="R3" s="38" t="s">
        <v>6480</v>
      </c>
      <c r="S3" s="38" t="s">
        <v>6479</v>
      </c>
      <c r="T3" s="38" t="s">
        <v>6373</v>
      </c>
      <c r="U3" s="38" t="s">
        <v>6373</v>
      </c>
      <c r="V3" s="38" t="s">
        <v>5383</v>
      </c>
      <c r="W3" s="38" t="s">
        <v>21</v>
      </c>
      <c r="X3" s="38" t="s">
        <v>21</v>
      </c>
      <c r="Y3" s="38" t="s">
        <v>5706</v>
      </c>
      <c r="Z3" s="38" t="s">
        <v>5381</v>
      </c>
      <c r="AA3" s="38" t="s">
        <v>6478</v>
      </c>
      <c r="AB3" s="38" t="s">
        <v>6477</v>
      </c>
      <c r="AC3" s="38" t="s">
        <v>21</v>
      </c>
      <c r="AD3" s="38" t="s">
        <v>6476</v>
      </c>
      <c r="AE3" s="38" t="s">
        <v>34</v>
      </c>
      <c r="AF3" s="38" t="s">
        <v>5377</v>
      </c>
      <c r="AG3" s="38" t="s">
        <v>5398</v>
      </c>
      <c r="AH3" s="38" t="s">
        <v>5375</v>
      </c>
      <c r="AI3" s="38" t="s">
        <v>6475</v>
      </c>
      <c r="AJ3" s="38" t="s">
        <v>21</v>
      </c>
      <c r="AK3" s="22" t="s">
        <v>5373</v>
      </c>
      <c r="AL3" s="38" t="s">
        <v>21</v>
      </c>
      <c r="AM3" s="38" t="s">
        <v>21</v>
      </c>
      <c r="AN3" s="38" t="s">
        <v>21</v>
      </c>
      <c r="AO3" s="38" t="s">
        <v>6474</v>
      </c>
      <c r="AP3" s="38" t="s">
        <v>5048</v>
      </c>
      <c r="AQ3" s="38" t="s">
        <v>6473</v>
      </c>
      <c r="AR3" s="38" t="s">
        <v>6472</v>
      </c>
      <c r="AS3" s="38" t="s">
        <v>6471</v>
      </c>
      <c r="AT3" s="38" t="s">
        <v>21</v>
      </c>
      <c r="AU3" s="38" t="s">
        <v>21</v>
      </c>
      <c r="AV3" s="38" t="s">
        <v>21</v>
      </c>
      <c r="AW3" s="38" t="s">
        <v>21</v>
      </c>
      <c r="AX3" s="38" t="s">
        <v>21</v>
      </c>
      <c r="AY3" s="38" t="s">
        <v>21</v>
      </c>
      <c r="AZ3" s="38" t="s">
        <v>21</v>
      </c>
    </row>
    <row r="4" spans="1:52" ht="14.25" customHeight="1" x14ac:dyDescent="0.25">
      <c r="A4" s="42" t="str">
        <f>VLOOKUP(D:D,Reservations!S:U,1,0)</f>
        <v>09033</v>
      </c>
      <c r="B4" s="22" t="s">
        <v>5391</v>
      </c>
      <c r="C4" s="24" t="s">
        <v>5390</v>
      </c>
      <c r="D4" s="25" t="s">
        <v>777</v>
      </c>
      <c r="E4" s="38" t="s">
        <v>778</v>
      </c>
      <c r="F4" s="38" t="s">
        <v>779</v>
      </c>
      <c r="G4" s="41">
        <v>44805</v>
      </c>
      <c r="H4" s="41">
        <v>45108</v>
      </c>
      <c r="I4" s="41">
        <f t="shared" si="0"/>
        <v>45107</v>
      </c>
      <c r="J4" s="38" t="s">
        <v>769</v>
      </c>
      <c r="K4" s="38" t="str">
        <f t="shared" si="1"/>
        <v>09033 A493</v>
      </c>
      <c r="L4" s="38" t="s">
        <v>4162</v>
      </c>
      <c r="M4" s="38" t="s">
        <v>5467</v>
      </c>
      <c r="N4" s="40" t="s">
        <v>5389</v>
      </c>
      <c r="O4" s="22" t="s">
        <v>5388</v>
      </c>
      <c r="P4" s="22" t="s">
        <v>5387</v>
      </c>
      <c r="Q4" s="39" t="s">
        <v>5386</v>
      </c>
      <c r="R4" s="38" t="s">
        <v>5840</v>
      </c>
      <c r="S4" s="38" t="s">
        <v>5642</v>
      </c>
      <c r="T4" s="38" t="s">
        <v>5839</v>
      </c>
      <c r="U4" s="38" t="s">
        <v>5467</v>
      </c>
      <c r="V4" s="38" t="s">
        <v>5383</v>
      </c>
      <c r="W4" s="38" t="s">
        <v>21</v>
      </c>
      <c r="X4" s="38" t="s">
        <v>21</v>
      </c>
      <c r="Y4" s="38" t="s">
        <v>5382</v>
      </c>
      <c r="Z4" s="38" t="s">
        <v>5381</v>
      </c>
      <c r="AA4" s="38" t="s">
        <v>5838</v>
      </c>
      <c r="AB4" s="38" t="s">
        <v>5837</v>
      </c>
      <c r="AC4" s="38" t="s">
        <v>21</v>
      </c>
      <c r="AD4" s="38" t="s">
        <v>5836</v>
      </c>
      <c r="AE4" s="38" t="s">
        <v>34</v>
      </c>
      <c r="AF4" s="38" t="s">
        <v>5377</v>
      </c>
      <c r="AG4" s="38" t="s">
        <v>5436</v>
      </c>
      <c r="AH4" s="38" t="s">
        <v>5375</v>
      </c>
      <c r="AI4" s="38" t="s">
        <v>5835</v>
      </c>
      <c r="AJ4" s="38" t="s">
        <v>21</v>
      </c>
      <c r="AK4" s="22" t="s">
        <v>5373</v>
      </c>
      <c r="AL4" s="38" t="s">
        <v>21</v>
      </c>
      <c r="AM4" s="38" t="s">
        <v>21</v>
      </c>
      <c r="AN4" s="38" t="s">
        <v>21</v>
      </c>
      <c r="AO4" s="38" t="s">
        <v>5834</v>
      </c>
      <c r="AP4" s="38" t="s">
        <v>5833</v>
      </c>
      <c r="AQ4" s="38" t="s">
        <v>5832</v>
      </c>
      <c r="AR4" s="38" t="s">
        <v>5831</v>
      </c>
      <c r="AS4" s="38" t="s">
        <v>5642</v>
      </c>
      <c r="AT4" s="38" t="s">
        <v>21</v>
      </c>
      <c r="AU4" s="38" t="s">
        <v>21</v>
      </c>
      <c r="AV4" s="38" t="s">
        <v>21</v>
      </c>
      <c r="AW4" s="38" t="s">
        <v>21</v>
      </c>
      <c r="AX4" s="38" t="s">
        <v>21</v>
      </c>
      <c r="AY4" s="38" t="s">
        <v>21</v>
      </c>
      <c r="AZ4" s="38" t="s">
        <v>21</v>
      </c>
    </row>
    <row r="5" spans="1:52" ht="14.25" customHeight="1" x14ac:dyDescent="0.25">
      <c r="A5" s="42" t="str">
        <f>VLOOKUP(D:D,Reservations!S:U,1,0)</f>
        <v>09438</v>
      </c>
      <c r="B5" s="22" t="s">
        <v>5391</v>
      </c>
      <c r="C5" s="24" t="s">
        <v>5390</v>
      </c>
      <c r="D5" s="25" t="s">
        <v>484</v>
      </c>
      <c r="E5" s="38" t="s">
        <v>485</v>
      </c>
      <c r="F5" s="38" t="s">
        <v>486</v>
      </c>
      <c r="G5" s="41">
        <v>44805</v>
      </c>
      <c r="H5" s="41">
        <v>44986</v>
      </c>
      <c r="I5" s="41">
        <f t="shared" si="0"/>
        <v>44985</v>
      </c>
      <c r="J5" s="38" t="s">
        <v>476</v>
      </c>
      <c r="K5" s="38" t="str">
        <f t="shared" si="1"/>
        <v>09438 A386</v>
      </c>
      <c r="L5" s="38" t="s">
        <v>4162</v>
      </c>
      <c r="M5" s="38" t="s">
        <v>5440</v>
      </c>
      <c r="N5" s="40" t="s">
        <v>5416</v>
      </c>
      <c r="O5" s="22" t="s">
        <v>5388</v>
      </c>
      <c r="P5" s="22" t="s">
        <v>5387</v>
      </c>
      <c r="Q5" s="39" t="s">
        <v>5456</v>
      </c>
      <c r="R5" s="38" t="s">
        <v>6038</v>
      </c>
      <c r="S5" s="38" t="s">
        <v>5405</v>
      </c>
      <c r="T5" s="38" t="s">
        <v>6037</v>
      </c>
      <c r="U5" s="38" t="s">
        <v>5440</v>
      </c>
      <c r="V5" s="38" t="s">
        <v>5383</v>
      </c>
      <c r="W5" s="38" t="s">
        <v>21</v>
      </c>
      <c r="X5" s="38" t="s">
        <v>21</v>
      </c>
      <c r="Y5" s="38" t="s">
        <v>5382</v>
      </c>
      <c r="Z5" s="38" t="s">
        <v>5381</v>
      </c>
      <c r="AA5" s="38" t="s">
        <v>6036</v>
      </c>
      <c r="AB5" s="38" t="s">
        <v>6035</v>
      </c>
      <c r="AC5" s="38" t="s">
        <v>21</v>
      </c>
      <c r="AD5" s="38" t="s">
        <v>6034</v>
      </c>
      <c r="AE5" s="38" t="s">
        <v>37</v>
      </c>
      <c r="AF5" s="38" t="s">
        <v>5377</v>
      </c>
      <c r="AG5" s="38" t="s">
        <v>5436</v>
      </c>
      <c r="AH5" s="38" t="s">
        <v>5463</v>
      </c>
      <c r="AI5" s="38" t="s">
        <v>6033</v>
      </c>
      <c r="AJ5" s="38" t="s">
        <v>21</v>
      </c>
      <c r="AK5" s="22" t="s">
        <v>5373</v>
      </c>
      <c r="AL5" s="38" t="s">
        <v>21</v>
      </c>
      <c r="AM5" s="38" t="s">
        <v>21</v>
      </c>
      <c r="AN5" s="38" t="s">
        <v>21</v>
      </c>
      <c r="AO5" s="38" t="s">
        <v>6032</v>
      </c>
      <c r="AP5" s="38" t="s">
        <v>6031</v>
      </c>
      <c r="AQ5" s="38" t="s">
        <v>5662</v>
      </c>
      <c r="AR5" s="38" t="s">
        <v>6030</v>
      </c>
      <c r="AS5" s="38" t="s">
        <v>5457</v>
      </c>
      <c r="AT5" s="38" t="s">
        <v>21</v>
      </c>
      <c r="AU5" s="38" t="s">
        <v>21</v>
      </c>
      <c r="AV5" s="38" t="s">
        <v>21</v>
      </c>
      <c r="AW5" s="38" t="s">
        <v>21</v>
      </c>
      <c r="AX5" s="38" t="s">
        <v>21</v>
      </c>
      <c r="AY5" s="38" t="s">
        <v>21</v>
      </c>
      <c r="AZ5" s="38" t="s">
        <v>21</v>
      </c>
    </row>
    <row r="6" spans="1:52" ht="14.25" customHeight="1" x14ac:dyDescent="0.25">
      <c r="A6" s="42" t="str">
        <f>VLOOKUP(D:D,Reservations!S:U,1,0)</f>
        <v>0010572</v>
      </c>
      <c r="B6" s="22" t="s">
        <v>5391</v>
      </c>
      <c r="C6" s="24" t="s">
        <v>5390</v>
      </c>
      <c r="D6" s="25" t="s">
        <v>1787</v>
      </c>
      <c r="E6" s="38" t="s">
        <v>1788</v>
      </c>
      <c r="F6" s="38" t="s">
        <v>1789</v>
      </c>
      <c r="G6" s="41">
        <v>44788</v>
      </c>
      <c r="H6" s="41">
        <v>44927</v>
      </c>
      <c r="I6" s="41">
        <f t="shared" si="0"/>
        <v>44926</v>
      </c>
      <c r="J6" s="38" t="s">
        <v>1779</v>
      </c>
      <c r="K6" s="38" t="str">
        <f t="shared" si="1"/>
        <v>0010572 B304</v>
      </c>
      <c r="L6" s="38" t="s">
        <v>4168</v>
      </c>
      <c r="M6" s="38" t="s">
        <v>21</v>
      </c>
      <c r="N6" s="40" t="s">
        <v>5416</v>
      </c>
      <c r="O6" s="22" t="s">
        <v>5388</v>
      </c>
      <c r="P6" s="22" t="s">
        <v>5387</v>
      </c>
      <c r="Q6" s="39" t="s">
        <v>3608</v>
      </c>
      <c r="R6" s="38" t="s">
        <v>21</v>
      </c>
      <c r="S6" s="38" t="s">
        <v>5553</v>
      </c>
      <c r="T6" s="38" t="s">
        <v>5774</v>
      </c>
      <c r="U6" s="38" t="s">
        <v>5774</v>
      </c>
      <c r="V6" s="38" t="s">
        <v>5383</v>
      </c>
      <c r="W6" s="38" t="s">
        <v>21</v>
      </c>
      <c r="X6" s="38" t="s">
        <v>21</v>
      </c>
      <c r="Y6" s="38" t="s">
        <v>21</v>
      </c>
      <c r="Z6" s="38" t="s">
        <v>5381</v>
      </c>
      <c r="AA6" s="38" t="s">
        <v>6141</v>
      </c>
      <c r="AB6" s="38" t="s">
        <v>6140</v>
      </c>
      <c r="AC6" s="38" t="s">
        <v>6139</v>
      </c>
      <c r="AD6" s="38" t="s">
        <v>21</v>
      </c>
      <c r="AE6" s="38" t="s">
        <v>34</v>
      </c>
      <c r="AF6" s="38" t="s">
        <v>5377</v>
      </c>
      <c r="AG6" s="38" t="s">
        <v>5376</v>
      </c>
      <c r="AH6" s="38" t="s">
        <v>5463</v>
      </c>
      <c r="AI6" s="38" t="s">
        <v>6138</v>
      </c>
      <c r="AJ6" s="38" t="s">
        <v>21</v>
      </c>
      <c r="AK6" s="22" t="s">
        <v>5373</v>
      </c>
      <c r="AL6" s="38" t="s">
        <v>21</v>
      </c>
      <c r="AM6" s="38" t="s">
        <v>21</v>
      </c>
      <c r="AN6" s="38" t="s">
        <v>21</v>
      </c>
      <c r="AO6" s="38" t="s">
        <v>21</v>
      </c>
      <c r="AP6" s="38" t="s">
        <v>21</v>
      </c>
      <c r="AQ6" s="38" t="s">
        <v>21</v>
      </c>
      <c r="AR6" s="38" t="s">
        <v>21</v>
      </c>
      <c r="AS6" s="38" t="s">
        <v>21</v>
      </c>
      <c r="AT6" s="38" t="s">
        <v>21</v>
      </c>
      <c r="AU6" s="38" t="s">
        <v>21</v>
      </c>
      <c r="AV6" s="38" t="s">
        <v>21</v>
      </c>
      <c r="AW6" s="38" t="s">
        <v>21</v>
      </c>
      <c r="AX6" s="38" t="s">
        <v>21</v>
      </c>
      <c r="AY6" s="38" t="s">
        <v>21</v>
      </c>
      <c r="AZ6" s="38" t="s">
        <v>21</v>
      </c>
    </row>
    <row r="7" spans="1:52" ht="14.25" customHeight="1" x14ac:dyDescent="0.25">
      <c r="A7" s="42" t="str">
        <f>VLOOKUP(D:D,Reservations!S:U,1,0)</f>
        <v>09406</v>
      </c>
      <c r="B7" s="22" t="s">
        <v>5391</v>
      </c>
      <c r="C7" s="24" t="s">
        <v>5390</v>
      </c>
      <c r="D7" s="25" t="s">
        <v>902</v>
      </c>
      <c r="E7" s="38" t="s">
        <v>903</v>
      </c>
      <c r="F7" s="38" t="s">
        <v>904</v>
      </c>
      <c r="G7" s="41">
        <v>44805</v>
      </c>
      <c r="H7" s="41">
        <v>45108</v>
      </c>
      <c r="I7" s="41">
        <f t="shared" si="0"/>
        <v>45107</v>
      </c>
      <c r="J7" s="38" t="s">
        <v>899</v>
      </c>
      <c r="K7" s="38" t="str">
        <f t="shared" si="1"/>
        <v>09406 A5107</v>
      </c>
      <c r="L7" s="38" t="s">
        <v>4168</v>
      </c>
      <c r="M7" s="38" t="s">
        <v>21</v>
      </c>
      <c r="N7" s="40" t="s">
        <v>5416</v>
      </c>
      <c r="O7" s="22" t="s">
        <v>5388</v>
      </c>
      <c r="P7" s="22" t="s">
        <v>5387</v>
      </c>
      <c r="Q7" s="39" t="s">
        <v>5386</v>
      </c>
      <c r="R7" s="38" t="s">
        <v>5830</v>
      </c>
      <c r="S7" s="38" t="s">
        <v>5405</v>
      </c>
      <c r="T7" s="38" t="s">
        <v>5829</v>
      </c>
      <c r="U7" s="38" t="s">
        <v>5829</v>
      </c>
      <c r="V7" s="38" t="s">
        <v>5383</v>
      </c>
      <c r="W7" s="38" t="s">
        <v>21</v>
      </c>
      <c r="X7" s="38" t="s">
        <v>21</v>
      </c>
      <c r="Y7" s="38" t="s">
        <v>5382</v>
      </c>
      <c r="Z7" s="38" t="s">
        <v>5381</v>
      </c>
      <c r="AA7" s="38" t="s">
        <v>5828</v>
      </c>
      <c r="AB7" s="38" t="s">
        <v>5827</v>
      </c>
      <c r="AC7" s="38" t="s">
        <v>21</v>
      </c>
      <c r="AD7" s="38" t="s">
        <v>5826</v>
      </c>
      <c r="AE7" s="38" t="s">
        <v>34</v>
      </c>
      <c r="AF7" s="38" t="s">
        <v>5377</v>
      </c>
      <c r="AG7" s="38" t="s">
        <v>5436</v>
      </c>
      <c r="AH7" s="38" t="s">
        <v>5423</v>
      </c>
      <c r="AI7" s="38" t="s">
        <v>5825</v>
      </c>
      <c r="AJ7" s="38" t="s">
        <v>21</v>
      </c>
      <c r="AK7" s="22" t="s">
        <v>5373</v>
      </c>
      <c r="AL7" s="38" t="s">
        <v>21</v>
      </c>
      <c r="AM7" s="38" t="s">
        <v>21</v>
      </c>
      <c r="AN7" s="38" t="s">
        <v>21</v>
      </c>
      <c r="AO7" s="38" t="s">
        <v>5824</v>
      </c>
      <c r="AP7" s="38" t="s">
        <v>5371</v>
      </c>
      <c r="AQ7" s="38" t="s">
        <v>5823</v>
      </c>
      <c r="AR7" s="38" t="s">
        <v>5822</v>
      </c>
      <c r="AS7" s="38" t="s">
        <v>5405</v>
      </c>
      <c r="AT7" s="38" t="s">
        <v>21</v>
      </c>
      <c r="AU7" s="38" t="s">
        <v>21</v>
      </c>
      <c r="AV7" s="38" t="s">
        <v>21</v>
      </c>
      <c r="AW7" s="38" t="s">
        <v>21</v>
      </c>
      <c r="AX7" s="38" t="s">
        <v>21</v>
      </c>
      <c r="AY7" s="38" t="s">
        <v>21</v>
      </c>
      <c r="AZ7" s="38" t="s">
        <v>21</v>
      </c>
    </row>
    <row r="8" spans="1:52" ht="14.25" customHeight="1" x14ac:dyDescent="0.25">
      <c r="A8" s="42" t="str">
        <f>VLOOKUP(D:D,Reservations!S:U,1,0)</f>
        <v>06038</v>
      </c>
      <c r="B8" s="22" t="s">
        <v>5391</v>
      </c>
      <c r="C8" s="24" t="s">
        <v>5390</v>
      </c>
      <c r="D8" s="25" t="s">
        <v>1017</v>
      </c>
      <c r="E8" s="38" t="s">
        <v>1018</v>
      </c>
      <c r="F8" s="38" t="s">
        <v>1019</v>
      </c>
      <c r="G8" s="41">
        <v>44562</v>
      </c>
      <c r="H8" s="41">
        <v>44835</v>
      </c>
      <c r="I8" s="41">
        <f t="shared" si="0"/>
        <v>44834</v>
      </c>
      <c r="J8" s="38" t="s">
        <v>1014</v>
      </c>
      <c r="K8" s="38" t="str">
        <f t="shared" si="1"/>
        <v>06038 A597</v>
      </c>
      <c r="L8" s="38" t="s">
        <v>4168</v>
      </c>
      <c r="M8" s="38" t="s">
        <v>21</v>
      </c>
      <c r="N8" s="40" t="s">
        <v>5416</v>
      </c>
      <c r="O8" s="22" t="s">
        <v>5388</v>
      </c>
      <c r="P8" s="22" t="s">
        <v>5387</v>
      </c>
      <c r="Q8" s="39" t="s">
        <v>5386</v>
      </c>
      <c r="R8" s="38" t="s">
        <v>6470</v>
      </c>
      <c r="S8" s="38" t="s">
        <v>5892</v>
      </c>
      <c r="T8" s="38" t="s">
        <v>6469</v>
      </c>
      <c r="U8" s="38" t="s">
        <v>6469</v>
      </c>
      <c r="V8" s="38" t="s">
        <v>5383</v>
      </c>
      <c r="W8" s="38" t="s">
        <v>21</v>
      </c>
      <c r="X8" s="38" t="s">
        <v>21</v>
      </c>
      <c r="Y8" s="38" t="s">
        <v>5427</v>
      </c>
      <c r="Z8" s="38" t="s">
        <v>5381</v>
      </c>
      <c r="AA8" s="38" t="s">
        <v>6468</v>
      </c>
      <c r="AB8" s="38" t="s">
        <v>6467</v>
      </c>
      <c r="AC8" s="38" t="s">
        <v>21</v>
      </c>
      <c r="AD8" s="38" t="s">
        <v>6466</v>
      </c>
      <c r="AE8" s="38" t="s">
        <v>34</v>
      </c>
      <c r="AF8" s="38" t="s">
        <v>5377</v>
      </c>
      <c r="AG8" s="38" t="s">
        <v>5436</v>
      </c>
      <c r="AH8" s="38" t="s">
        <v>5423</v>
      </c>
      <c r="AI8" s="38" t="s">
        <v>6465</v>
      </c>
      <c r="AJ8" s="38" t="s">
        <v>21</v>
      </c>
      <c r="AK8" s="22" t="s">
        <v>5373</v>
      </c>
      <c r="AL8" s="38" t="s">
        <v>21</v>
      </c>
      <c r="AM8" s="38" t="s">
        <v>21</v>
      </c>
      <c r="AN8" s="38" t="s">
        <v>21</v>
      </c>
      <c r="AO8" s="38" t="s">
        <v>6464</v>
      </c>
      <c r="AP8" s="38" t="s">
        <v>5433</v>
      </c>
      <c r="AQ8" s="38" t="s">
        <v>6463</v>
      </c>
      <c r="AR8" s="38" t="s">
        <v>6462</v>
      </c>
      <c r="AS8" s="38" t="s">
        <v>5892</v>
      </c>
      <c r="AT8" s="38" t="s">
        <v>21</v>
      </c>
      <c r="AU8" s="38" t="s">
        <v>21</v>
      </c>
      <c r="AV8" s="38" t="s">
        <v>21</v>
      </c>
      <c r="AW8" s="38" t="s">
        <v>21</v>
      </c>
      <c r="AX8" s="38" t="s">
        <v>21</v>
      </c>
      <c r="AY8" s="38" t="s">
        <v>21</v>
      </c>
      <c r="AZ8" s="38" t="s">
        <v>21</v>
      </c>
    </row>
    <row r="9" spans="1:52" ht="14.25" customHeight="1" x14ac:dyDescent="0.25">
      <c r="A9" s="42" t="str">
        <f>VLOOKUP(D:D,Reservations!S:U,1,0)</f>
        <v>04495</v>
      </c>
      <c r="B9" s="22" t="s">
        <v>5391</v>
      </c>
      <c r="C9" s="24" t="s">
        <v>5390</v>
      </c>
      <c r="D9" s="25" t="s">
        <v>1699</v>
      </c>
      <c r="E9" s="38" t="s">
        <v>595</v>
      </c>
      <c r="F9" s="38" t="s">
        <v>1700</v>
      </c>
      <c r="G9" s="41">
        <v>44743</v>
      </c>
      <c r="H9" s="41">
        <v>44986</v>
      </c>
      <c r="I9" s="41">
        <f t="shared" si="0"/>
        <v>44985</v>
      </c>
      <c r="J9" s="38" t="s">
        <v>1696</v>
      </c>
      <c r="K9" s="38" t="str">
        <f t="shared" si="1"/>
        <v>04495 B227</v>
      </c>
      <c r="L9" s="38" t="s">
        <v>4162</v>
      </c>
      <c r="M9" s="38" t="s">
        <v>6028</v>
      </c>
      <c r="N9" s="40" t="s">
        <v>5389</v>
      </c>
      <c r="O9" s="22" t="s">
        <v>5388</v>
      </c>
      <c r="P9" s="22" t="s">
        <v>5387</v>
      </c>
      <c r="Q9" s="39" t="s">
        <v>5386</v>
      </c>
      <c r="R9" s="38" t="s">
        <v>6029</v>
      </c>
      <c r="S9" s="38" t="s">
        <v>5709</v>
      </c>
      <c r="T9" s="38" t="s">
        <v>6028</v>
      </c>
      <c r="U9" s="38" t="s">
        <v>6028</v>
      </c>
      <c r="V9" s="38" t="s">
        <v>5383</v>
      </c>
      <c r="W9" s="38" t="s">
        <v>21</v>
      </c>
      <c r="X9" s="38" t="s">
        <v>21</v>
      </c>
      <c r="Y9" s="38" t="s">
        <v>5382</v>
      </c>
      <c r="Z9" s="38" t="s">
        <v>5381</v>
      </c>
      <c r="AA9" s="38" t="s">
        <v>6027</v>
      </c>
      <c r="AB9" s="38" t="s">
        <v>6026</v>
      </c>
      <c r="AC9" s="38" t="s">
        <v>21</v>
      </c>
      <c r="AD9" s="38" t="s">
        <v>6025</v>
      </c>
      <c r="AE9" s="38" t="s">
        <v>37</v>
      </c>
      <c r="AF9" s="38" t="s">
        <v>5377</v>
      </c>
      <c r="AG9" s="38" t="s">
        <v>5376</v>
      </c>
      <c r="AH9" s="38" t="s">
        <v>5397</v>
      </c>
      <c r="AI9" s="38" t="s">
        <v>6024</v>
      </c>
      <c r="AJ9" s="38" t="s">
        <v>21</v>
      </c>
      <c r="AK9" s="22" t="s">
        <v>5373</v>
      </c>
      <c r="AL9" s="38" t="s">
        <v>21</v>
      </c>
      <c r="AM9" s="38" t="s">
        <v>21</v>
      </c>
      <c r="AN9" s="38" t="s">
        <v>21</v>
      </c>
      <c r="AO9" s="38" t="s">
        <v>6023</v>
      </c>
      <c r="AP9" s="38" t="s">
        <v>6022</v>
      </c>
      <c r="AQ9" s="38" t="s">
        <v>6021</v>
      </c>
      <c r="AR9" s="38" t="s">
        <v>6020</v>
      </c>
      <c r="AS9" s="38" t="s">
        <v>6019</v>
      </c>
      <c r="AT9" s="38" t="s">
        <v>21</v>
      </c>
      <c r="AU9" s="38" t="s">
        <v>21</v>
      </c>
      <c r="AV9" s="38" t="s">
        <v>21</v>
      </c>
      <c r="AW9" s="38" t="s">
        <v>21</v>
      </c>
      <c r="AX9" s="38" t="s">
        <v>21</v>
      </c>
      <c r="AY9" s="38" t="s">
        <v>21</v>
      </c>
      <c r="AZ9" s="38" t="s">
        <v>21</v>
      </c>
    </row>
    <row r="10" spans="1:52" ht="14.25" customHeight="1" x14ac:dyDescent="0.25">
      <c r="A10" s="42" t="str">
        <f>VLOOKUP(D:D,Reservations!S:U,1,0)</f>
        <v>09699</v>
      </c>
      <c r="B10" s="22" t="s">
        <v>5391</v>
      </c>
      <c r="C10" s="24" t="s">
        <v>5390</v>
      </c>
      <c r="D10" s="25" t="s">
        <v>129</v>
      </c>
      <c r="E10" s="38" t="s">
        <v>130</v>
      </c>
      <c r="F10" s="38" t="s">
        <v>131</v>
      </c>
      <c r="G10" s="41">
        <v>44826</v>
      </c>
      <c r="H10" s="41">
        <v>44986</v>
      </c>
      <c r="I10" s="41">
        <f t="shared" si="0"/>
        <v>44985</v>
      </c>
      <c r="J10" s="38" t="s">
        <v>767</v>
      </c>
      <c r="K10" s="38" t="str">
        <f t="shared" si="1"/>
        <v>09699 A492</v>
      </c>
      <c r="L10" s="38" t="s">
        <v>4162</v>
      </c>
      <c r="M10" s="38" t="s">
        <v>5829</v>
      </c>
      <c r="N10" s="40" t="s">
        <v>5389</v>
      </c>
      <c r="O10" s="22" t="s">
        <v>5388</v>
      </c>
      <c r="P10" s="22" t="s">
        <v>5387</v>
      </c>
      <c r="Q10" s="39" t="s">
        <v>5386</v>
      </c>
      <c r="R10" s="38" t="s">
        <v>6018</v>
      </c>
      <c r="S10" s="38" t="s">
        <v>5553</v>
      </c>
      <c r="T10" s="38" t="s">
        <v>5829</v>
      </c>
      <c r="U10" s="38" t="s">
        <v>5829</v>
      </c>
      <c r="V10" s="38" t="s">
        <v>5383</v>
      </c>
      <c r="W10" s="38" t="s">
        <v>21</v>
      </c>
      <c r="X10" s="38" t="s">
        <v>21</v>
      </c>
      <c r="Y10" s="38" t="s">
        <v>5382</v>
      </c>
      <c r="Z10" s="38" t="s">
        <v>5381</v>
      </c>
      <c r="AA10" s="38" t="s">
        <v>6017</v>
      </c>
      <c r="AB10" s="38" t="s">
        <v>6016</v>
      </c>
      <c r="AC10" s="38" t="s">
        <v>21</v>
      </c>
      <c r="AD10" s="38" t="s">
        <v>6015</v>
      </c>
      <c r="AE10" s="38" t="s">
        <v>37</v>
      </c>
      <c r="AF10" s="38" t="s">
        <v>5377</v>
      </c>
      <c r="AG10" s="38" t="s">
        <v>5436</v>
      </c>
      <c r="AH10" s="38" t="s">
        <v>5375</v>
      </c>
      <c r="AI10" s="38" t="s">
        <v>6014</v>
      </c>
      <c r="AJ10" s="38" t="s">
        <v>21</v>
      </c>
      <c r="AK10" s="22" t="s">
        <v>5373</v>
      </c>
      <c r="AL10" s="38" t="s">
        <v>21</v>
      </c>
      <c r="AM10" s="38" t="s">
        <v>21</v>
      </c>
      <c r="AN10" s="38" t="s">
        <v>21</v>
      </c>
      <c r="AO10" s="38" t="s">
        <v>6013</v>
      </c>
      <c r="AP10" s="38" t="s">
        <v>6012</v>
      </c>
      <c r="AQ10" s="38" t="s">
        <v>6011</v>
      </c>
      <c r="AR10" s="38" t="s">
        <v>6010</v>
      </c>
      <c r="AS10" s="38" t="s">
        <v>6009</v>
      </c>
      <c r="AT10" s="38" t="s">
        <v>21</v>
      </c>
      <c r="AU10" s="38" t="s">
        <v>21</v>
      </c>
      <c r="AV10" s="38" t="s">
        <v>21</v>
      </c>
      <c r="AW10" s="38" t="s">
        <v>21</v>
      </c>
      <c r="AX10" s="38" t="s">
        <v>21</v>
      </c>
      <c r="AY10" s="38" t="s">
        <v>21</v>
      </c>
      <c r="AZ10" s="38" t="s">
        <v>21</v>
      </c>
    </row>
    <row r="11" spans="1:52" ht="14.25" customHeight="1" x14ac:dyDescent="0.25">
      <c r="A11" s="42" t="str">
        <f>VLOOKUP(D:D,Reservations!S:U,1,0)</f>
        <v>09489</v>
      </c>
      <c r="B11" s="22" t="s">
        <v>5391</v>
      </c>
      <c r="C11" s="24" t="s">
        <v>5390</v>
      </c>
      <c r="D11" s="25" t="s">
        <v>3737</v>
      </c>
      <c r="E11" s="38" t="s">
        <v>3738</v>
      </c>
      <c r="F11" s="38" t="s">
        <v>3739</v>
      </c>
      <c r="G11" s="41">
        <v>44826</v>
      </c>
      <c r="H11" s="41">
        <v>45108</v>
      </c>
      <c r="I11" s="41">
        <f t="shared" si="0"/>
        <v>45107</v>
      </c>
      <c r="J11" s="38" t="s">
        <v>3744</v>
      </c>
      <c r="K11" s="38" t="str">
        <f t="shared" si="1"/>
        <v>09489 C561</v>
      </c>
      <c r="L11" s="38" t="s">
        <v>4168</v>
      </c>
      <c r="M11" s="38" t="s">
        <v>21</v>
      </c>
      <c r="N11" s="40" t="s">
        <v>5416</v>
      </c>
      <c r="O11" s="22" t="s">
        <v>5388</v>
      </c>
      <c r="P11" s="22" t="s">
        <v>5387</v>
      </c>
      <c r="Q11" s="39" t="s">
        <v>5456</v>
      </c>
      <c r="R11" s="38" t="s">
        <v>5821</v>
      </c>
      <c r="S11" s="38" t="s">
        <v>5405</v>
      </c>
      <c r="T11" s="38" t="s">
        <v>5820</v>
      </c>
      <c r="U11" s="38" t="s">
        <v>5820</v>
      </c>
      <c r="V11" s="38" t="s">
        <v>5383</v>
      </c>
      <c r="W11" s="38" t="s">
        <v>21</v>
      </c>
      <c r="X11" s="38" t="s">
        <v>21</v>
      </c>
      <c r="Y11" s="38" t="s">
        <v>5382</v>
      </c>
      <c r="Z11" s="38" t="s">
        <v>5381</v>
      </c>
      <c r="AA11" s="38" t="s">
        <v>5819</v>
      </c>
      <c r="AB11" s="38" t="s">
        <v>5818</v>
      </c>
      <c r="AC11" s="38" t="s">
        <v>21</v>
      </c>
      <c r="AD11" s="38" t="s">
        <v>5817</v>
      </c>
      <c r="AE11" s="38" t="s">
        <v>34</v>
      </c>
      <c r="AF11" s="38" t="s">
        <v>5377</v>
      </c>
      <c r="AG11" s="38" t="s">
        <v>5398</v>
      </c>
      <c r="AH11" s="38" t="s">
        <v>5423</v>
      </c>
      <c r="AI11" s="38" t="s">
        <v>5816</v>
      </c>
      <c r="AJ11" s="38" t="s">
        <v>21</v>
      </c>
      <c r="AK11" s="22" t="s">
        <v>5373</v>
      </c>
      <c r="AL11" s="38" t="s">
        <v>21</v>
      </c>
      <c r="AM11" s="38" t="s">
        <v>21</v>
      </c>
      <c r="AN11" s="38" t="s">
        <v>21</v>
      </c>
      <c r="AO11" s="38" t="s">
        <v>5815</v>
      </c>
      <c r="AP11" s="38" t="s">
        <v>5814</v>
      </c>
      <c r="AQ11" s="38" t="s">
        <v>5813</v>
      </c>
      <c r="AR11" s="38" t="s">
        <v>5812</v>
      </c>
      <c r="AS11" s="38" t="s">
        <v>5457</v>
      </c>
      <c r="AT11" s="38" t="s">
        <v>21</v>
      </c>
      <c r="AU11" s="38" t="s">
        <v>21</v>
      </c>
      <c r="AV11" s="38" t="s">
        <v>21</v>
      </c>
      <c r="AW11" s="38" t="s">
        <v>21</v>
      </c>
      <c r="AX11" s="38" t="s">
        <v>21</v>
      </c>
      <c r="AY11" s="38" t="s">
        <v>21</v>
      </c>
      <c r="AZ11" s="38" t="s">
        <v>21</v>
      </c>
    </row>
    <row r="12" spans="1:52" ht="14.25" customHeight="1" x14ac:dyDescent="0.25">
      <c r="A12" s="42" t="str">
        <f>VLOOKUP(D:D,Reservations!S:U,1,0)</f>
        <v>08209</v>
      </c>
      <c r="B12" s="22" t="s">
        <v>5391</v>
      </c>
      <c r="C12" s="24" t="s">
        <v>5390</v>
      </c>
      <c r="D12" s="25" t="s">
        <v>2365</v>
      </c>
      <c r="E12" s="38" t="s">
        <v>2366</v>
      </c>
      <c r="F12" s="38" t="s">
        <v>2367</v>
      </c>
      <c r="G12" s="41">
        <v>44618</v>
      </c>
      <c r="H12" s="41">
        <v>44958</v>
      </c>
      <c r="I12" s="41">
        <f t="shared" si="0"/>
        <v>44957</v>
      </c>
      <c r="J12" s="38" t="s">
        <v>2362</v>
      </c>
      <c r="K12" s="38" t="str">
        <f t="shared" si="1"/>
        <v>08209 B526</v>
      </c>
      <c r="L12" s="38" t="s">
        <v>4162</v>
      </c>
      <c r="M12" s="38" t="s">
        <v>5972</v>
      </c>
      <c r="N12" s="40" t="s">
        <v>5389</v>
      </c>
      <c r="O12" s="22" t="s">
        <v>5388</v>
      </c>
      <c r="P12" s="22" t="s">
        <v>5387</v>
      </c>
      <c r="Q12" s="39" t="s">
        <v>5480</v>
      </c>
      <c r="R12" s="38" t="s">
        <v>6101</v>
      </c>
      <c r="S12" s="38" t="s">
        <v>5553</v>
      </c>
      <c r="T12" s="38" t="s">
        <v>6100</v>
      </c>
      <c r="U12" s="38" t="s">
        <v>5972</v>
      </c>
      <c r="V12" s="38" t="s">
        <v>5383</v>
      </c>
      <c r="W12" s="38" t="s">
        <v>21</v>
      </c>
      <c r="X12" s="38" t="s">
        <v>21</v>
      </c>
      <c r="Y12" s="38" t="s">
        <v>5427</v>
      </c>
      <c r="Z12" s="38" t="s">
        <v>5381</v>
      </c>
      <c r="AA12" s="38" t="s">
        <v>6099</v>
      </c>
      <c r="AB12" s="38" t="s">
        <v>6098</v>
      </c>
      <c r="AC12" s="38" t="s">
        <v>21</v>
      </c>
      <c r="AD12" s="38" t="s">
        <v>6097</v>
      </c>
      <c r="AE12" s="38" t="s">
        <v>239</v>
      </c>
      <c r="AF12" s="38" t="s">
        <v>5377</v>
      </c>
      <c r="AG12" s="38" t="s">
        <v>5376</v>
      </c>
      <c r="AH12" s="38" t="s">
        <v>5423</v>
      </c>
      <c r="AI12" s="38" t="s">
        <v>6096</v>
      </c>
      <c r="AJ12" s="38" t="s">
        <v>21</v>
      </c>
      <c r="AK12" s="22" t="s">
        <v>5373</v>
      </c>
      <c r="AL12" s="38" t="s">
        <v>21</v>
      </c>
      <c r="AM12" s="38" t="s">
        <v>21</v>
      </c>
      <c r="AN12" s="38" t="s">
        <v>21</v>
      </c>
      <c r="AO12" s="38" t="s">
        <v>6095</v>
      </c>
      <c r="AP12" s="38" t="s">
        <v>6094</v>
      </c>
      <c r="AQ12" s="38" t="s">
        <v>5984</v>
      </c>
      <c r="AR12" s="38" t="s">
        <v>6093</v>
      </c>
      <c r="AS12" s="38" t="s">
        <v>6039</v>
      </c>
      <c r="AT12" s="38" t="s">
        <v>21</v>
      </c>
      <c r="AU12" s="38" t="s">
        <v>21</v>
      </c>
      <c r="AV12" s="38" t="s">
        <v>21</v>
      </c>
      <c r="AW12" s="38" t="s">
        <v>21</v>
      </c>
      <c r="AX12" s="38" t="s">
        <v>21</v>
      </c>
      <c r="AY12" s="38" t="s">
        <v>21</v>
      </c>
      <c r="AZ12" s="38" t="s">
        <v>21</v>
      </c>
    </row>
    <row r="13" spans="1:52" ht="14.25" customHeight="1" x14ac:dyDescent="0.25">
      <c r="A13" s="42" t="str">
        <f>VLOOKUP(D:D,Reservations!S:U,1,0)</f>
        <v>08272</v>
      </c>
      <c r="B13" s="22" t="s">
        <v>5391</v>
      </c>
      <c r="C13" s="24" t="s">
        <v>5390</v>
      </c>
      <c r="D13" s="25" t="s">
        <v>3298</v>
      </c>
      <c r="E13" s="38" t="s">
        <v>106</v>
      </c>
      <c r="F13" s="38" t="s">
        <v>3299</v>
      </c>
      <c r="G13" s="41">
        <v>44621</v>
      </c>
      <c r="H13" s="41">
        <v>44985</v>
      </c>
      <c r="I13" s="41">
        <v>44985</v>
      </c>
      <c r="J13" s="38" t="s">
        <v>3295</v>
      </c>
      <c r="K13" s="38" t="str">
        <f t="shared" si="1"/>
        <v>08272 C377</v>
      </c>
      <c r="L13" s="38" t="s">
        <v>4168</v>
      </c>
      <c r="M13" s="38" t="s">
        <v>21</v>
      </c>
      <c r="N13" s="40" t="s">
        <v>5416</v>
      </c>
      <c r="O13" s="22" t="s">
        <v>5388</v>
      </c>
      <c r="P13" s="22" t="s">
        <v>5387</v>
      </c>
      <c r="Q13" s="39" t="s">
        <v>6049</v>
      </c>
      <c r="R13" s="38" t="s">
        <v>6048</v>
      </c>
      <c r="S13" s="38" t="s">
        <v>5368</v>
      </c>
      <c r="T13" s="38" t="s">
        <v>6047</v>
      </c>
      <c r="U13" s="38" t="s">
        <v>6047</v>
      </c>
      <c r="V13" s="38" t="s">
        <v>5383</v>
      </c>
      <c r="W13" s="38" t="s">
        <v>21</v>
      </c>
      <c r="X13" s="38" t="s">
        <v>21</v>
      </c>
      <c r="Y13" s="38" t="s">
        <v>5477</v>
      </c>
      <c r="Z13" s="38" t="s">
        <v>5381</v>
      </c>
      <c r="AA13" s="38" t="s">
        <v>6046</v>
      </c>
      <c r="AB13" s="38" t="s">
        <v>6045</v>
      </c>
      <c r="AC13" s="38" t="s">
        <v>21</v>
      </c>
      <c r="AD13" s="38" t="s">
        <v>6044</v>
      </c>
      <c r="AE13" s="38" t="s">
        <v>218</v>
      </c>
      <c r="AF13" s="38" t="s">
        <v>5377</v>
      </c>
      <c r="AG13" s="38" t="s">
        <v>5398</v>
      </c>
      <c r="AH13" s="38" t="s">
        <v>5463</v>
      </c>
      <c r="AI13" s="38" t="s">
        <v>6043</v>
      </c>
      <c r="AJ13" s="38" t="s">
        <v>21</v>
      </c>
      <c r="AK13" s="22" t="s">
        <v>5373</v>
      </c>
      <c r="AL13" s="38" t="s">
        <v>21</v>
      </c>
      <c r="AM13" s="38" t="s">
        <v>21</v>
      </c>
      <c r="AN13" s="38" t="s">
        <v>21</v>
      </c>
      <c r="AO13" s="38" t="s">
        <v>6042</v>
      </c>
      <c r="AP13" s="38" t="s">
        <v>6041</v>
      </c>
      <c r="AQ13" s="38" t="s">
        <v>5984</v>
      </c>
      <c r="AR13" s="38" t="s">
        <v>6040</v>
      </c>
      <c r="AS13" s="38" t="s">
        <v>6039</v>
      </c>
      <c r="AT13" s="38" t="s">
        <v>21</v>
      </c>
      <c r="AU13" s="38" t="s">
        <v>21</v>
      </c>
      <c r="AV13" s="38" t="s">
        <v>21</v>
      </c>
      <c r="AW13" s="38" t="s">
        <v>21</v>
      </c>
      <c r="AX13" s="38" t="s">
        <v>21</v>
      </c>
      <c r="AY13" s="38" t="s">
        <v>21</v>
      </c>
      <c r="AZ13" s="38" t="s">
        <v>21</v>
      </c>
    </row>
    <row r="14" spans="1:52" ht="14.25" customHeight="1" x14ac:dyDescent="0.25">
      <c r="A14" s="42" t="str">
        <f>VLOOKUP(D:D,Reservations!S:U,1,0)</f>
        <v>06275</v>
      </c>
      <c r="B14" s="22" t="s">
        <v>5391</v>
      </c>
      <c r="C14" s="24" t="s">
        <v>5390</v>
      </c>
      <c r="D14" s="25" t="s">
        <v>2097</v>
      </c>
      <c r="E14" s="38" t="s">
        <v>226</v>
      </c>
      <c r="F14" s="38" t="s">
        <v>2098</v>
      </c>
      <c r="G14" s="41">
        <v>44480</v>
      </c>
      <c r="H14" s="41">
        <v>44835</v>
      </c>
      <c r="I14" s="41">
        <f t="shared" ref="I14:I22" si="2">H14-1</f>
        <v>44834</v>
      </c>
      <c r="J14" s="38" t="s">
        <v>2094</v>
      </c>
      <c r="K14" s="38" t="str">
        <f t="shared" si="1"/>
        <v>06275 B413</v>
      </c>
      <c r="L14" s="38" t="s">
        <v>4162</v>
      </c>
      <c r="M14" s="38" t="s">
        <v>6460</v>
      </c>
      <c r="N14" s="40" t="s">
        <v>5389</v>
      </c>
      <c r="O14" s="22" t="s">
        <v>5388</v>
      </c>
      <c r="P14" s="22" t="s">
        <v>5387</v>
      </c>
      <c r="Q14" s="39" t="s">
        <v>5501</v>
      </c>
      <c r="R14" s="38" t="s">
        <v>6461</v>
      </c>
      <c r="S14" s="38" t="s">
        <v>5368</v>
      </c>
      <c r="T14" s="38" t="s">
        <v>6238</v>
      </c>
      <c r="U14" s="38" t="s">
        <v>6460</v>
      </c>
      <c r="V14" s="38" t="s">
        <v>5383</v>
      </c>
      <c r="W14" s="38" t="s">
        <v>21</v>
      </c>
      <c r="X14" s="38" t="s">
        <v>21</v>
      </c>
      <c r="Y14" s="38" t="s">
        <v>5477</v>
      </c>
      <c r="Z14" s="38" t="s">
        <v>5381</v>
      </c>
      <c r="AA14" s="38" t="s">
        <v>6459</v>
      </c>
      <c r="AB14" s="38" t="s">
        <v>6458</v>
      </c>
      <c r="AC14" s="38" t="s">
        <v>21</v>
      </c>
      <c r="AD14" s="38" t="s">
        <v>6457</v>
      </c>
      <c r="AE14" s="38" t="s">
        <v>48</v>
      </c>
      <c r="AF14" s="38" t="s">
        <v>5377</v>
      </c>
      <c r="AG14" s="38" t="s">
        <v>5376</v>
      </c>
      <c r="AH14" s="38" t="s">
        <v>5375</v>
      </c>
      <c r="AI14" s="38" t="s">
        <v>6456</v>
      </c>
      <c r="AJ14" s="38" t="s">
        <v>21</v>
      </c>
      <c r="AK14" s="22" t="s">
        <v>5373</v>
      </c>
      <c r="AL14" s="38" t="s">
        <v>21</v>
      </c>
      <c r="AM14" s="38" t="s">
        <v>21</v>
      </c>
      <c r="AN14" s="38" t="s">
        <v>21</v>
      </c>
      <c r="AO14" s="38" t="s">
        <v>6455</v>
      </c>
      <c r="AP14" s="38" t="s">
        <v>6454</v>
      </c>
      <c r="AQ14" s="38" t="s">
        <v>6453</v>
      </c>
      <c r="AR14" s="38" t="s">
        <v>6452</v>
      </c>
      <c r="AS14" s="38" t="s">
        <v>5368</v>
      </c>
      <c r="AT14" s="38" t="s">
        <v>21</v>
      </c>
      <c r="AU14" s="38" t="s">
        <v>21</v>
      </c>
      <c r="AV14" s="38" t="s">
        <v>21</v>
      </c>
      <c r="AW14" s="38" t="s">
        <v>21</v>
      </c>
      <c r="AX14" s="38" t="s">
        <v>21</v>
      </c>
      <c r="AY14" s="38" t="s">
        <v>21</v>
      </c>
      <c r="AZ14" s="38" t="s">
        <v>21</v>
      </c>
    </row>
    <row r="15" spans="1:52" ht="14.25" customHeight="1" x14ac:dyDescent="0.25">
      <c r="A15" s="42" t="str">
        <f>VLOOKUP(D:D,Reservations!S:U,1,0)</f>
        <v>09121</v>
      </c>
      <c r="B15" s="22" t="s">
        <v>5391</v>
      </c>
      <c r="C15" s="24" t="s">
        <v>5390</v>
      </c>
      <c r="D15" s="25" t="s">
        <v>2827</v>
      </c>
      <c r="E15" s="38" t="s">
        <v>2828</v>
      </c>
      <c r="F15" s="38" t="s">
        <v>2829</v>
      </c>
      <c r="G15" s="41">
        <v>44674</v>
      </c>
      <c r="H15" s="41">
        <v>44866</v>
      </c>
      <c r="I15" s="41">
        <f t="shared" si="2"/>
        <v>44865</v>
      </c>
      <c r="J15" s="38" t="s">
        <v>2824</v>
      </c>
      <c r="K15" s="38" t="str">
        <f t="shared" si="1"/>
        <v>09121 C171</v>
      </c>
      <c r="L15" s="38" t="s">
        <v>4168</v>
      </c>
      <c r="M15" s="38" t="s">
        <v>21</v>
      </c>
      <c r="N15" s="40" t="s">
        <v>5416</v>
      </c>
      <c r="O15" s="22" t="s">
        <v>5388</v>
      </c>
      <c r="P15" s="22" t="s">
        <v>5387</v>
      </c>
      <c r="Q15" s="39" t="s">
        <v>5926</v>
      </c>
      <c r="R15" s="38" t="s">
        <v>6207</v>
      </c>
      <c r="S15" s="38" t="s">
        <v>5553</v>
      </c>
      <c r="T15" s="38" t="s">
        <v>6206</v>
      </c>
      <c r="U15" s="38" t="s">
        <v>6206</v>
      </c>
      <c r="V15" s="38" t="s">
        <v>5383</v>
      </c>
      <c r="W15" s="38" t="s">
        <v>21</v>
      </c>
      <c r="X15" s="38" t="s">
        <v>21</v>
      </c>
      <c r="Y15" s="38" t="s">
        <v>5427</v>
      </c>
      <c r="Z15" s="38" t="s">
        <v>5381</v>
      </c>
      <c r="AA15" s="38" t="s">
        <v>6205</v>
      </c>
      <c r="AB15" s="38" t="s">
        <v>6204</v>
      </c>
      <c r="AC15" s="38" t="s">
        <v>21</v>
      </c>
      <c r="AD15" s="38" t="s">
        <v>6203</v>
      </c>
      <c r="AE15" s="38" t="s">
        <v>37</v>
      </c>
      <c r="AF15" s="38" t="s">
        <v>5377</v>
      </c>
      <c r="AG15" s="38" t="s">
        <v>5398</v>
      </c>
      <c r="AH15" s="38" t="s">
        <v>5517</v>
      </c>
      <c r="AI15" s="38" t="s">
        <v>6202</v>
      </c>
      <c r="AJ15" s="38" t="s">
        <v>21</v>
      </c>
      <c r="AK15" s="22" t="s">
        <v>5373</v>
      </c>
      <c r="AL15" s="38" t="s">
        <v>21</v>
      </c>
      <c r="AM15" s="38" t="s">
        <v>21</v>
      </c>
      <c r="AN15" s="38" t="s">
        <v>21</v>
      </c>
      <c r="AO15" s="38" t="s">
        <v>6201</v>
      </c>
      <c r="AP15" s="38" t="s">
        <v>5563</v>
      </c>
      <c r="AQ15" s="38" t="s">
        <v>6200</v>
      </c>
      <c r="AR15" s="38" t="s">
        <v>6199</v>
      </c>
      <c r="AS15" s="38" t="s">
        <v>5593</v>
      </c>
      <c r="AT15" s="38" t="s">
        <v>21</v>
      </c>
      <c r="AU15" s="38" t="s">
        <v>21</v>
      </c>
      <c r="AV15" s="38" t="s">
        <v>21</v>
      </c>
      <c r="AW15" s="38" t="s">
        <v>21</v>
      </c>
      <c r="AX15" s="38" t="s">
        <v>21</v>
      </c>
      <c r="AY15" s="38" t="s">
        <v>21</v>
      </c>
      <c r="AZ15" s="38" t="s">
        <v>21</v>
      </c>
    </row>
    <row r="16" spans="1:52" ht="14.25" customHeight="1" x14ac:dyDescent="0.25">
      <c r="A16" s="42" t="str">
        <f>VLOOKUP(D:D,Reservations!S:U,1,0)</f>
        <v>10103</v>
      </c>
      <c r="B16" s="22" t="s">
        <v>5391</v>
      </c>
      <c r="C16" s="24" t="s">
        <v>5390</v>
      </c>
      <c r="D16" s="25" t="s">
        <v>3437</v>
      </c>
      <c r="E16" s="38" t="s">
        <v>3438</v>
      </c>
      <c r="F16" s="38" t="s">
        <v>3439</v>
      </c>
      <c r="G16" s="41">
        <v>44835</v>
      </c>
      <c r="H16" s="41">
        <v>45108</v>
      </c>
      <c r="I16" s="41">
        <f t="shared" si="2"/>
        <v>45107</v>
      </c>
      <c r="J16" s="38" t="s">
        <v>3428</v>
      </c>
      <c r="K16" s="38" t="str">
        <f t="shared" si="1"/>
        <v>10103 C456</v>
      </c>
      <c r="L16" s="38" t="s">
        <v>4162</v>
      </c>
      <c r="M16" s="38" t="s">
        <v>5756</v>
      </c>
      <c r="N16" s="40" t="s">
        <v>5389</v>
      </c>
      <c r="O16" s="22" t="s">
        <v>5388</v>
      </c>
      <c r="P16" s="22" t="s">
        <v>5387</v>
      </c>
      <c r="Q16" s="39" t="s">
        <v>5563</v>
      </c>
      <c r="R16" s="38" t="s">
        <v>5811</v>
      </c>
      <c r="S16" s="38" t="s">
        <v>5553</v>
      </c>
      <c r="T16" s="38" t="s">
        <v>5621</v>
      </c>
      <c r="U16" s="38" t="s">
        <v>5756</v>
      </c>
      <c r="V16" s="38" t="s">
        <v>5383</v>
      </c>
      <c r="W16" s="38" t="s">
        <v>21</v>
      </c>
      <c r="X16" s="38" t="s">
        <v>21</v>
      </c>
      <c r="Y16" s="38" t="s">
        <v>5382</v>
      </c>
      <c r="Z16" s="38" t="s">
        <v>5381</v>
      </c>
      <c r="AA16" s="38" t="s">
        <v>5810</v>
      </c>
      <c r="AB16" s="38" t="s">
        <v>5809</v>
      </c>
      <c r="AC16" s="38" t="s">
        <v>21</v>
      </c>
      <c r="AD16" s="38" t="s">
        <v>5808</v>
      </c>
      <c r="AE16" s="38" t="s">
        <v>37</v>
      </c>
      <c r="AF16" s="38" t="s">
        <v>5377</v>
      </c>
      <c r="AG16" s="38" t="s">
        <v>5398</v>
      </c>
      <c r="AH16" s="38" t="s">
        <v>5375</v>
      </c>
      <c r="AI16" s="38" t="s">
        <v>5807</v>
      </c>
      <c r="AJ16" s="38" t="s">
        <v>21</v>
      </c>
      <c r="AK16" s="22" t="s">
        <v>5373</v>
      </c>
      <c r="AL16" s="38" t="s">
        <v>21</v>
      </c>
      <c r="AM16" s="38" t="s">
        <v>21</v>
      </c>
      <c r="AN16" s="38" t="s">
        <v>21</v>
      </c>
      <c r="AO16" s="38" t="s">
        <v>5806</v>
      </c>
      <c r="AP16" s="38" t="s">
        <v>5048</v>
      </c>
      <c r="AQ16" s="38" t="s">
        <v>5805</v>
      </c>
      <c r="AR16" s="38" t="s">
        <v>5804</v>
      </c>
      <c r="AS16" s="38" t="s">
        <v>5593</v>
      </c>
      <c r="AT16" s="38" t="s">
        <v>21</v>
      </c>
      <c r="AU16" s="38" t="s">
        <v>21</v>
      </c>
      <c r="AV16" s="38" t="s">
        <v>21</v>
      </c>
      <c r="AW16" s="38" t="s">
        <v>21</v>
      </c>
      <c r="AX16" s="38" t="s">
        <v>21</v>
      </c>
      <c r="AY16" s="38" t="s">
        <v>21</v>
      </c>
      <c r="AZ16" s="38" t="s">
        <v>21</v>
      </c>
    </row>
    <row r="17" spans="1:52" ht="14.25" customHeight="1" x14ac:dyDescent="0.25">
      <c r="A17" s="42" t="str">
        <f>VLOOKUP(D:D,Reservations!S:U,1,0)</f>
        <v>10083</v>
      </c>
      <c r="B17" s="22" t="s">
        <v>5391</v>
      </c>
      <c r="C17" s="24" t="s">
        <v>5390</v>
      </c>
      <c r="D17" s="25" t="s">
        <v>542</v>
      </c>
      <c r="E17" s="38" t="s">
        <v>6092</v>
      </c>
      <c r="F17" s="38" t="s">
        <v>6091</v>
      </c>
      <c r="G17" s="41">
        <v>44819</v>
      </c>
      <c r="H17" s="41">
        <v>44958</v>
      </c>
      <c r="I17" s="41">
        <f t="shared" si="2"/>
        <v>44957</v>
      </c>
      <c r="J17" s="38" t="s">
        <v>533</v>
      </c>
      <c r="K17" s="38" t="str">
        <f t="shared" si="1"/>
        <v>10083 A392</v>
      </c>
      <c r="L17" s="38" t="s">
        <v>4162</v>
      </c>
      <c r="M17" s="38" t="s">
        <v>5467</v>
      </c>
      <c r="N17" s="40" t="s">
        <v>5389</v>
      </c>
      <c r="O17" s="22" t="s">
        <v>5388</v>
      </c>
      <c r="P17" s="22" t="s">
        <v>5387</v>
      </c>
      <c r="Q17" s="39" t="s">
        <v>5456</v>
      </c>
      <c r="R17" s="38" t="s">
        <v>6090</v>
      </c>
      <c r="S17" s="38" t="s">
        <v>5405</v>
      </c>
      <c r="T17" s="38" t="s">
        <v>5621</v>
      </c>
      <c r="U17" s="38" t="s">
        <v>5467</v>
      </c>
      <c r="V17" s="38" t="s">
        <v>5383</v>
      </c>
      <c r="W17" s="38" t="s">
        <v>21</v>
      </c>
      <c r="X17" s="38" t="s">
        <v>21</v>
      </c>
      <c r="Y17" s="38" t="s">
        <v>5382</v>
      </c>
      <c r="Z17" s="38" t="s">
        <v>5381</v>
      </c>
      <c r="AA17" s="38" t="s">
        <v>6089</v>
      </c>
      <c r="AB17" s="38" t="s">
        <v>6088</v>
      </c>
      <c r="AC17" s="38" t="s">
        <v>21</v>
      </c>
      <c r="AD17" s="38" t="s">
        <v>6087</v>
      </c>
      <c r="AE17" s="38" t="s">
        <v>37</v>
      </c>
      <c r="AF17" s="38" t="s">
        <v>5377</v>
      </c>
      <c r="AG17" s="38" t="s">
        <v>5436</v>
      </c>
      <c r="AH17" s="38" t="s">
        <v>5463</v>
      </c>
      <c r="AI17" s="38" t="s">
        <v>6086</v>
      </c>
      <c r="AJ17" s="38" t="s">
        <v>21</v>
      </c>
      <c r="AK17" s="22" t="s">
        <v>5373</v>
      </c>
      <c r="AL17" s="38" t="s">
        <v>21</v>
      </c>
      <c r="AM17" s="38" t="s">
        <v>21</v>
      </c>
      <c r="AN17" s="38" t="s">
        <v>21</v>
      </c>
      <c r="AO17" s="38" t="s">
        <v>6085</v>
      </c>
      <c r="AP17" s="38" t="s">
        <v>6084</v>
      </c>
      <c r="AQ17" s="38" t="s">
        <v>5662</v>
      </c>
      <c r="AR17" s="38" t="s">
        <v>6083</v>
      </c>
      <c r="AS17" s="38" t="s">
        <v>6082</v>
      </c>
      <c r="AT17" s="38" t="s">
        <v>21</v>
      </c>
      <c r="AU17" s="38" t="s">
        <v>21</v>
      </c>
      <c r="AV17" s="38" t="s">
        <v>21</v>
      </c>
      <c r="AW17" s="38" t="s">
        <v>21</v>
      </c>
      <c r="AX17" s="38" t="s">
        <v>21</v>
      </c>
      <c r="AY17" s="38" t="s">
        <v>21</v>
      </c>
      <c r="AZ17" s="38" t="s">
        <v>21</v>
      </c>
    </row>
    <row r="18" spans="1:52" ht="14.25" customHeight="1" x14ac:dyDescent="0.25">
      <c r="A18" s="42" t="str">
        <f>VLOOKUP(D:D,Reservations!S:U,1,0)</f>
        <v>06241</v>
      </c>
      <c r="B18" s="22" t="s">
        <v>5391</v>
      </c>
      <c r="C18" s="24" t="s">
        <v>5390</v>
      </c>
      <c r="D18" s="25" t="s">
        <v>4017</v>
      </c>
      <c r="E18" s="38" t="s">
        <v>4018</v>
      </c>
      <c r="F18" s="38" t="s">
        <v>4019</v>
      </c>
      <c r="G18" s="41">
        <v>44621</v>
      </c>
      <c r="H18" s="41">
        <v>44835</v>
      </c>
      <c r="I18" s="41">
        <f t="shared" si="2"/>
        <v>44834</v>
      </c>
      <c r="J18" s="38" t="s">
        <v>4014</v>
      </c>
      <c r="K18" s="38" t="str">
        <f t="shared" si="1"/>
        <v>06241 C683</v>
      </c>
      <c r="L18" s="38" t="s">
        <v>4162</v>
      </c>
      <c r="M18" s="38" t="s">
        <v>5972</v>
      </c>
      <c r="N18" s="40" t="s">
        <v>5416</v>
      </c>
      <c r="O18" s="22" t="s">
        <v>5388</v>
      </c>
      <c r="P18" s="22" t="s">
        <v>5387</v>
      </c>
      <c r="Q18" s="39" t="s">
        <v>5456</v>
      </c>
      <c r="R18" s="38" t="s">
        <v>6451</v>
      </c>
      <c r="S18" s="38" t="s">
        <v>6443</v>
      </c>
      <c r="T18" s="38" t="s">
        <v>5972</v>
      </c>
      <c r="U18" s="38" t="s">
        <v>5972</v>
      </c>
      <c r="V18" s="38" t="s">
        <v>5383</v>
      </c>
      <c r="W18" s="38" t="s">
        <v>21</v>
      </c>
      <c r="X18" s="38" t="s">
        <v>21</v>
      </c>
      <c r="Y18" s="38" t="s">
        <v>5382</v>
      </c>
      <c r="Z18" s="38" t="s">
        <v>5381</v>
      </c>
      <c r="AA18" s="38" t="s">
        <v>6450</v>
      </c>
      <c r="AB18" s="38" t="s">
        <v>6449</v>
      </c>
      <c r="AC18" s="38" t="s">
        <v>21</v>
      </c>
      <c r="AD18" s="38" t="s">
        <v>6448</v>
      </c>
      <c r="AE18" s="38" t="s">
        <v>34</v>
      </c>
      <c r="AF18" s="38" t="s">
        <v>5377</v>
      </c>
      <c r="AG18" s="38" t="s">
        <v>5398</v>
      </c>
      <c r="AH18" s="38" t="s">
        <v>5742</v>
      </c>
      <c r="AI18" s="38" t="s">
        <v>6447</v>
      </c>
      <c r="AJ18" s="38" t="s">
        <v>21</v>
      </c>
      <c r="AK18" s="22" t="s">
        <v>5373</v>
      </c>
      <c r="AL18" s="38" t="s">
        <v>21</v>
      </c>
      <c r="AM18" s="38" t="s">
        <v>21</v>
      </c>
      <c r="AN18" s="38" t="s">
        <v>21</v>
      </c>
      <c r="AO18" s="38" t="s">
        <v>6446</v>
      </c>
      <c r="AP18" s="38" t="s">
        <v>5833</v>
      </c>
      <c r="AQ18" s="38" t="s">
        <v>6445</v>
      </c>
      <c r="AR18" s="38" t="s">
        <v>6444</v>
      </c>
      <c r="AS18" s="38" t="s">
        <v>6443</v>
      </c>
      <c r="AT18" s="38" t="s">
        <v>21</v>
      </c>
      <c r="AU18" s="38" t="s">
        <v>21</v>
      </c>
      <c r="AV18" s="38" t="s">
        <v>21</v>
      </c>
      <c r="AW18" s="38" t="s">
        <v>21</v>
      </c>
      <c r="AX18" s="38" t="s">
        <v>21</v>
      </c>
      <c r="AY18" s="38" t="s">
        <v>21</v>
      </c>
      <c r="AZ18" s="38" t="s">
        <v>21</v>
      </c>
    </row>
    <row r="19" spans="1:52" ht="14.25" customHeight="1" x14ac:dyDescent="0.25">
      <c r="A19" s="42" t="str">
        <f>VLOOKUP(D:D,Reservations!S:U,1,0)</f>
        <v>09673</v>
      </c>
      <c r="B19" s="22" t="s">
        <v>5391</v>
      </c>
      <c r="C19" s="24" t="s">
        <v>5390</v>
      </c>
      <c r="D19" s="25" t="s">
        <v>727</v>
      </c>
      <c r="E19" s="38" t="s">
        <v>728</v>
      </c>
      <c r="F19" s="38" t="s">
        <v>729</v>
      </c>
      <c r="G19" s="41">
        <v>44805</v>
      </c>
      <c r="H19" s="41">
        <v>45108</v>
      </c>
      <c r="I19" s="41">
        <f t="shared" si="2"/>
        <v>45107</v>
      </c>
      <c r="J19" s="38" t="s">
        <v>719</v>
      </c>
      <c r="K19" s="38" t="str">
        <f t="shared" si="1"/>
        <v>09673 A487</v>
      </c>
      <c r="L19" s="38" t="s">
        <v>4162</v>
      </c>
      <c r="M19" s="38" t="s">
        <v>5802</v>
      </c>
      <c r="N19" s="40" t="s">
        <v>5389</v>
      </c>
      <c r="O19" s="22" t="s">
        <v>5388</v>
      </c>
      <c r="P19" s="22" t="s">
        <v>5387</v>
      </c>
      <c r="Q19" s="39" t="s">
        <v>5456</v>
      </c>
      <c r="R19" s="38" t="s">
        <v>5803</v>
      </c>
      <c r="S19" s="38" t="s">
        <v>5405</v>
      </c>
      <c r="T19" s="38" t="s">
        <v>5802</v>
      </c>
      <c r="U19" s="38" t="s">
        <v>5802</v>
      </c>
      <c r="V19" s="38" t="s">
        <v>5383</v>
      </c>
      <c r="W19" s="38" t="s">
        <v>21</v>
      </c>
      <c r="X19" s="38" t="s">
        <v>21</v>
      </c>
      <c r="Y19" s="38" t="s">
        <v>5382</v>
      </c>
      <c r="Z19" s="38" t="s">
        <v>5381</v>
      </c>
      <c r="AA19" s="38" t="s">
        <v>5801</v>
      </c>
      <c r="AB19" s="38" t="s">
        <v>5800</v>
      </c>
      <c r="AC19" s="38" t="s">
        <v>21</v>
      </c>
      <c r="AD19" s="38" t="s">
        <v>5799</v>
      </c>
      <c r="AE19" s="38" t="s">
        <v>37</v>
      </c>
      <c r="AF19" s="38" t="s">
        <v>5377</v>
      </c>
      <c r="AG19" s="38" t="s">
        <v>5436</v>
      </c>
      <c r="AH19" s="38" t="s">
        <v>5375</v>
      </c>
      <c r="AI19" s="38" t="s">
        <v>5798</v>
      </c>
      <c r="AJ19" s="38" t="s">
        <v>21</v>
      </c>
      <c r="AK19" s="22" t="s">
        <v>5373</v>
      </c>
      <c r="AL19" s="38" t="s">
        <v>21</v>
      </c>
      <c r="AM19" s="38" t="s">
        <v>21</v>
      </c>
      <c r="AN19" s="38" t="s">
        <v>21</v>
      </c>
      <c r="AO19" s="38" t="s">
        <v>5797</v>
      </c>
      <c r="AP19" s="38" t="s">
        <v>5796</v>
      </c>
      <c r="AQ19" s="38" t="s">
        <v>5795</v>
      </c>
      <c r="AR19" s="38" t="s">
        <v>5794</v>
      </c>
      <c r="AS19" s="38" t="s">
        <v>5405</v>
      </c>
      <c r="AT19" s="38" t="s">
        <v>21</v>
      </c>
      <c r="AU19" s="38" t="s">
        <v>21</v>
      </c>
      <c r="AV19" s="38" t="s">
        <v>21</v>
      </c>
      <c r="AW19" s="38" t="s">
        <v>21</v>
      </c>
      <c r="AX19" s="38" t="s">
        <v>21</v>
      </c>
      <c r="AY19" s="38" t="s">
        <v>21</v>
      </c>
      <c r="AZ19" s="38" t="s">
        <v>21</v>
      </c>
    </row>
    <row r="20" spans="1:52" ht="14.25" customHeight="1" x14ac:dyDescent="0.25">
      <c r="A20" s="42" t="str">
        <f>VLOOKUP(D:D,Reservations!S:U,1,0)</f>
        <v>08776</v>
      </c>
      <c r="B20" s="22" t="s">
        <v>5391</v>
      </c>
      <c r="C20" s="24" t="s">
        <v>5390</v>
      </c>
      <c r="D20" s="25" t="s">
        <v>553</v>
      </c>
      <c r="E20" s="38" t="s">
        <v>554</v>
      </c>
      <c r="F20" s="38" t="s">
        <v>555</v>
      </c>
      <c r="G20" s="41">
        <v>44826</v>
      </c>
      <c r="H20" s="41">
        <v>44986</v>
      </c>
      <c r="I20" s="41">
        <f t="shared" si="2"/>
        <v>44985</v>
      </c>
      <c r="J20" s="38" t="s">
        <v>544</v>
      </c>
      <c r="K20" s="38" t="str">
        <f t="shared" si="1"/>
        <v>08776 A393</v>
      </c>
      <c r="L20" s="38" t="s">
        <v>4162</v>
      </c>
      <c r="M20" s="38" t="s">
        <v>6007</v>
      </c>
      <c r="N20" s="40" t="s">
        <v>5416</v>
      </c>
      <c r="O20" s="22" t="s">
        <v>5388</v>
      </c>
      <c r="P20" s="22" t="s">
        <v>5387</v>
      </c>
      <c r="Q20" s="39" t="s">
        <v>5456</v>
      </c>
      <c r="R20" s="38" t="s">
        <v>6008</v>
      </c>
      <c r="S20" s="38" t="s">
        <v>5454</v>
      </c>
      <c r="T20" s="38" t="s">
        <v>6007</v>
      </c>
      <c r="U20" s="38" t="s">
        <v>6007</v>
      </c>
      <c r="V20" s="38" t="s">
        <v>5383</v>
      </c>
      <c r="W20" s="38" t="s">
        <v>21</v>
      </c>
      <c r="X20" s="38" t="s">
        <v>21</v>
      </c>
      <c r="Y20" s="38" t="s">
        <v>5382</v>
      </c>
      <c r="Z20" s="38" t="s">
        <v>5381</v>
      </c>
      <c r="AA20" s="38" t="s">
        <v>6006</v>
      </c>
      <c r="AB20" s="38" t="s">
        <v>6005</v>
      </c>
      <c r="AC20" s="38" t="s">
        <v>21</v>
      </c>
      <c r="AD20" s="38" t="s">
        <v>6004</v>
      </c>
      <c r="AE20" s="38" t="s">
        <v>34</v>
      </c>
      <c r="AF20" s="38" t="s">
        <v>5377</v>
      </c>
      <c r="AG20" s="38" t="s">
        <v>5436</v>
      </c>
      <c r="AH20" s="38" t="s">
        <v>5463</v>
      </c>
      <c r="AI20" s="38" t="s">
        <v>6003</v>
      </c>
      <c r="AJ20" s="38" t="s">
        <v>21</v>
      </c>
      <c r="AK20" s="22" t="s">
        <v>5373</v>
      </c>
      <c r="AL20" s="38" t="s">
        <v>21</v>
      </c>
      <c r="AM20" s="38" t="s">
        <v>21</v>
      </c>
      <c r="AN20" s="38" t="s">
        <v>21</v>
      </c>
      <c r="AO20" s="38" t="s">
        <v>6002</v>
      </c>
      <c r="AP20" s="38" t="s">
        <v>5691</v>
      </c>
      <c r="AQ20" s="38" t="s">
        <v>6001</v>
      </c>
      <c r="AR20" s="38" t="s">
        <v>6000</v>
      </c>
      <c r="AS20" s="38" t="s">
        <v>5454</v>
      </c>
      <c r="AT20" s="38" t="s">
        <v>21</v>
      </c>
      <c r="AU20" s="38" t="s">
        <v>21</v>
      </c>
      <c r="AV20" s="38" t="s">
        <v>21</v>
      </c>
      <c r="AW20" s="38" t="s">
        <v>21</v>
      </c>
      <c r="AX20" s="38" t="s">
        <v>21</v>
      </c>
      <c r="AY20" s="38" t="s">
        <v>21</v>
      </c>
      <c r="AZ20" s="38" t="s">
        <v>21</v>
      </c>
    </row>
    <row r="21" spans="1:52" ht="14.25" customHeight="1" x14ac:dyDescent="0.25">
      <c r="A21" s="42" t="str">
        <f>VLOOKUP(D:D,Reservations!S:U,1,0)</f>
        <v>09328</v>
      </c>
      <c r="B21" s="22" t="s">
        <v>5391</v>
      </c>
      <c r="C21" s="24" t="s">
        <v>5390</v>
      </c>
      <c r="D21" s="25" t="s">
        <v>3791</v>
      </c>
      <c r="E21" s="38" t="s">
        <v>831</v>
      </c>
      <c r="F21" s="38" t="s">
        <v>3792</v>
      </c>
      <c r="G21" s="41">
        <v>44805</v>
      </c>
      <c r="H21" s="41">
        <v>45108</v>
      </c>
      <c r="I21" s="41">
        <f t="shared" si="2"/>
        <v>45107</v>
      </c>
      <c r="J21" s="38" t="s">
        <v>3788</v>
      </c>
      <c r="K21" s="38" t="str">
        <f t="shared" si="1"/>
        <v>09328 C569</v>
      </c>
      <c r="L21" s="38" t="s">
        <v>4162</v>
      </c>
      <c r="M21" s="38" t="s">
        <v>5621</v>
      </c>
      <c r="N21" s="40" t="s">
        <v>5389</v>
      </c>
      <c r="O21" s="22" t="s">
        <v>5388</v>
      </c>
      <c r="P21" s="22" t="s">
        <v>5387</v>
      </c>
      <c r="Q21" s="39" t="s">
        <v>5456</v>
      </c>
      <c r="R21" s="38" t="s">
        <v>5793</v>
      </c>
      <c r="S21" s="38" t="s">
        <v>5405</v>
      </c>
      <c r="T21" s="38" t="s">
        <v>5792</v>
      </c>
      <c r="U21" s="38" t="s">
        <v>5621</v>
      </c>
      <c r="V21" s="38" t="s">
        <v>5383</v>
      </c>
      <c r="W21" s="38" t="s">
        <v>21</v>
      </c>
      <c r="X21" s="38" t="s">
        <v>21</v>
      </c>
      <c r="Y21" s="38" t="s">
        <v>5382</v>
      </c>
      <c r="Z21" s="38" t="s">
        <v>5381</v>
      </c>
      <c r="AA21" s="38" t="s">
        <v>5791</v>
      </c>
      <c r="AB21" s="38" t="s">
        <v>5790</v>
      </c>
      <c r="AC21" s="38" t="s">
        <v>21</v>
      </c>
      <c r="AD21" s="38" t="s">
        <v>5789</v>
      </c>
      <c r="AE21" s="38" t="s">
        <v>34</v>
      </c>
      <c r="AF21" s="38" t="s">
        <v>5377</v>
      </c>
      <c r="AG21" s="38" t="s">
        <v>5398</v>
      </c>
      <c r="AH21" s="38" t="s">
        <v>5423</v>
      </c>
      <c r="AI21" s="38" t="s">
        <v>5788</v>
      </c>
      <c r="AJ21" s="38" t="s">
        <v>21</v>
      </c>
      <c r="AK21" s="22" t="s">
        <v>5373</v>
      </c>
      <c r="AL21" s="38" t="s">
        <v>21</v>
      </c>
      <c r="AM21" s="38" t="s">
        <v>21</v>
      </c>
      <c r="AN21" s="38" t="s">
        <v>21</v>
      </c>
      <c r="AO21" s="38" t="s">
        <v>5787</v>
      </c>
      <c r="AP21" s="38" t="s">
        <v>5786</v>
      </c>
      <c r="AQ21" s="38" t="s">
        <v>5785</v>
      </c>
      <c r="AR21" s="38" t="s">
        <v>5784</v>
      </c>
      <c r="AS21" s="38" t="s">
        <v>5405</v>
      </c>
      <c r="AT21" s="38" t="s">
        <v>21</v>
      </c>
      <c r="AU21" s="38" t="s">
        <v>21</v>
      </c>
      <c r="AV21" s="38" t="s">
        <v>21</v>
      </c>
      <c r="AW21" s="38" t="s">
        <v>21</v>
      </c>
      <c r="AX21" s="38" t="s">
        <v>21</v>
      </c>
      <c r="AY21" s="38" t="s">
        <v>21</v>
      </c>
      <c r="AZ21" s="38" t="s">
        <v>21</v>
      </c>
    </row>
    <row r="22" spans="1:52" ht="14.25" customHeight="1" x14ac:dyDescent="0.25">
      <c r="A22" s="42" t="str">
        <f>VLOOKUP(D:D,Reservations!S:U,1,0)</f>
        <v>0010499</v>
      </c>
      <c r="B22" s="22" t="s">
        <v>5391</v>
      </c>
      <c r="C22" s="24" t="s">
        <v>5390</v>
      </c>
      <c r="D22" s="25" t="s">
        <v>3001</v>
      </c>
      <c r="E22" s="38" t="s">
        <v>3002</v>
      </c>
      <c r="F22" s="38" t="s">
        <v>3003</v>
      </c>
      <c r="G22" s="41">
        <v>44805</v>
      </c>
      <c r="H22" s="41">
        <v>44896</v>
      </c>
      <c r="I22" s="41">
        <f t="shared" si="2"/>
        <v>44895</v>
      </c>
      <c r="J22" s="38" t="s">
        <v>2993</v>
      </c>
      <c r="K22" s="38" t="str">
        <f t="shared" si="1"/>
        <v>0010499 C267</v>
      </c>
      <c r="L22" s="38" t="s">
        <v>4162</v>
      </c>
      <c r="M22" s="38" t="s">
        <v>6173</v>
      </c>
      <c r="N22" s="40" t="s">
        <v>5389</v>
      </c>
      <c r="O22" s="22" t="s">
        <v>5388</v>
      </c>
      <c r="P22" s="22" t="s">
        <v>5387</v>
      </c>
      <c r="Q22" s="39" t="s">
        <v>5891</v>
      </c>
      <c r="R22" s="38" t="s">
        <v>6172</v>
      </c>
      <c r="S22" s="38" t="s">
        <v>5709</v>
      </c>
      <c r="T22" s="38" t="s">
        <v>5540</v>
      </c>
      <c r="U22" s="38" t="s">
        <v>5540</v>
      </c>
      <c r="V22" s="38" t="s">
        <v>5383</v>
      </c>
      <c r="W22" s="38" t="s">
        <v>21</v>
      </c>
      <c r="X22" s="38" t="s">
        <v>21</v>
      </c>
      <c r="Y22" s="38" t="s">
        <v>21</v>
      </c>
      <c r="Z22" s="38" t="s">
        <v>5381</v>
      </c>
      <c r="AA22" s="38" t="s">
        <v>6171</v>
      </c>
      <c r="AB22" s="38" t="s">
        <v>6170</v>
      </c>
      <c r="AC22" s="38" t="s">
        <v>6169</v>
      </c>
      <c r="AD22" s="38" t="s">
        <v>21</v>
      </c>
      <c r="AE22" s="38" t="s">
        <v>34</v>
      </c>
      <c r="AF22" s="38" t="s">
        <v>5377</v>
      </c>
      <c r="AG22" s="38" t="s">
        <v>5398</v>
      </c>
      <c r="AH22" s="38" t="s">
        <v>5397</v>
      </c>
      <c r="AI22" s="38" t="s">
        <v>6168</v>
      </c>
      <c r="AJ22" s="38" t="s">
        <v>21</v>
      </c>
      <c r="AK22" s="22" t="s">
        <v>5373</v>
      </c>
      <c r="AL22" s="38" t="s">
        <v>21</v>
      </c>
      <c r="AM22" s="38" t="s">
        <v>21</v>
      </c>
      <c r="AN22" s="38" t="s">
        <v>21</v>
      </c>
      <c r="AO22" s="38" t="s">
        <v>6167</v>
      </c>
      <c r="AP22" s="38" t="s">
        <v>6166</v>
      </c>
      <c r="AQ22" s="38" t="s">
        <v>21</v>
      </c>
      <c r="AR22" s="38" t="s">
        <v>21</v>
      </c>
      <c r="AS22" s="38" t="s">
        <v>5709</v>
      </c>
      <c r="AT22" s="38" t="s">
        <v>21</v>
      </c>
      <c r="AU22" s="38" t="s">
        <v>21</v>
      </c>
      <c r="AV22" s="38" t="s">
        <v>21</v>
      </c>
      <c r="AW22" s="38" t="s">
        <v>21</v>
      </c>
      <c r="AX22" s="38" t="s">
        <v>21</v>
      </c>
      <c r="AY22" s="38" t="s">
        <v>21</v>
      </c>
      <c r="AZ22" s="38" t="s">
        <v>21</v>
      </c>
    </row>
    <row r="23" spans="1:52" ht="14.25" customHeight="1" x14ac:dyDescent="0.25">
      <c r="A23" s="42" t="str">
        <f>VLOOKUP(D:D,Reservations!S:U,1,0)</f>
        <v>06092</v>
      </c>
      <c r="B23" s="22" t="s">
        <v>5391</v>
      </c>
      <c r="C23" s="24" t="s">
        <v>5390</v>
      </c>
      <c r="D23" s="25" t="s">
        <v>3599</v>
      </c>
      <c r="E23" s="38" t="s">
        <v>106</v>
      </c>
      <c r="F23" s="38" t="s">
        <v>3600</v>
      </c>
      <c r="G23" s="41">
        <v>44743</v>
      </c>
      <c r="H23" s="41">
        <v>45107</v>
      </c>
      <c r="I23" s="41">
        <v>45107</v>
      </c>
      <c r="J23" s="38" t="s">
        <v>3596</v>
      </c>
      <c r="K23" s="38" t="str">
        <f t="shared" si="1"/>
        <v>06092 C475</v>
      </c>
      <c r="L23" s="38" t="s">
        <v>4162</v>
      </c>
      <c r="M23" s="38" t="s">
        <v>5402</v>
      </c>
      <c r="N23" s="40" t="s">
        <v>5416</v>
      </c>
      <c r="O23" s="22" t="s">
        <v>5388</v>
      </c>
      <c r="P23" s="22" t="s">
        <v>5387</v>
      </c>
      <c r="Q23" s="39" t="s">
        <v>5430</v>
      </c>
      <c r="R23" s="38" t="s">
        <v>5879</v>
      </c>
      <c r="S23" s="38" t="s">
        <v>5368</v>
      </c>
      <c r="T23" s="38" t="s">
        <v>5402</v>
      </c>
      <c r="U23" s="38" t="s">
        <v>5402</v>
      </c>
      <c r="V23" s="38" t="s">
        <v>5383</v>
      </c>
      <c r="W23" s="38" t="s">
        <v>21</v>
      </c>
      <c r="X23" s="38" t="s">
        <v>21</v>
      </c>
      <c r="Y23" s="38" t="s">
        <v>5382</v>
      </c>
      <c r="Z23" s="38" t="s">
        <v>5381</v>
      </c>
      <c r="AA23" s="38" t="s">
        <v>5878</v>
      </c>
      <c r="AB23" s="38" t="s">
        <v>5877</v>
      </c>
      <c r="AC23" s="38" t="s">
        <v>21</v>
      </c>
      <c r="AD23" s="38" t="s">
        <v>5876</v>
      </c>
      <c r="AE23" s="38" t="s">
        <v>34</v>
      </c>
      <c r="AF23" s="38" t="s">
        <v>5377</v>
      </c>
      <c r="AG23" s="38" t="s">
        <v>5398</v>
      </c>
      <c r="AH23" s="38" t="s">
        <v>5375</v>
      </c>
      <c r="AI23" s="38" t="s">
        <v>5875</v>
      </c>
      <c r="AJ23" s="38" t="s">
        <v>21</v>
      </c>
      <c r="AK23" s="22" t="s">
        <v>5373</v>
      </c>
      <c r="AL23" s="38" t="s">
        <v>21</v>
      </c>
      <c r="AM23" s="38" t="s">
        <v>21</v>
      </c>
      <c r="AN23" s="38" t="s">
        <v>21</v>
      </c>
      <c r="AO23" s="38" t="s">
        <v>5874</v>
      </c>
      <c r="AP23" s="38" t="s">
        <v>5873</v>
      </c>
      <c r="AQ23" s="38" t="s">
        <v>5872</v>
      </c>
      <c r="AR23" s="38" t="s">
        <v>5871</v>
      </c>
      <c r="AS23" s="38" t="s">
        <v>5417</v>
      </c>
      <c r="AT23" s="38" t="s">
        <v>21</v>
      </c>
      <c r="AU23" s="38" t="s">
        <v>21</v>
      </c>
      <c r="AV23" s="38" t="s">
        <v>21</v>
      </c>
      <c r="AW23" s="38" t="s">
        <v>21</v>
      </c>
      <c r="AX23" s="38" t="s">
        <v>21</v>
      </c>
      <c r="AY23" s="38" t="s">
        <v>21</v>
      </c>
      <c r="AZ23" s="38" t="s">
        <v>21</v>
      </c>
    </row>
    <row r="24" spans="1:52" ht="14.25" customHeight="1" x14ac:dyDescent="0.25">
      <c r="A24" s="42" t="str">
        <f>VLOOKUP(D:D,Reservations!S:U,1,0)</f>
        <v>09812</v>
      </c>
      <c r="B24" s="22" t="s">
        <v>5391</v>
      </c>
      <c r="C24" s="24" t="s">
        <v>5390</v>
      </c>
      <c r="D24" s="25" t="s">
        <v>749</v>
      </c>
      <c r="E24" s="38" t="s">
        <v>750</v>
      </c>
      <c r="F24" s="38" t="s">
        <v>751</v>
      </c>
      <c r="G24" s="41">
        <v>44805</v>
      </c>
      <c r="H24" s="41">
        <v>45108</v>
      </c>
      <c r="I24" s="41">
        <f t="shared" ref="I24:I29" si="3">H24-1</f>
        <v>45107</v>
      </c>
      <c r="J24" s="38" t="s">
        <v>742</v>
      </c>
      <c r="K24" s="38" t="str">
        <f t="shared" si="1"/>
        <v>09812 A489</v>
      </c>
      <c r="L24" s="38" t="s">
        <v>4162</v>
      </c>
      <c r="M24" s="38" t="s">
        <v>5679</v>
      </c>
      <c r="N24" s="40" t="s">
        <v>5389</v>
      </c>
      <c r="O24" s="22" t="s">
        <v>5388</v>
      </c>
      <c r="P24" s="22" t="s">
        <v>5387</v>
      </c>
      <c r="Q24" s="39" t="s">
        <v>5456</v>
      </c>
      <c r="R24" s="38" t="s">
        <v>5783</v>
      </c>
      <c r="S24" s="38" t="s">
        <v>5405</v>
      </c>
      <c r="T24" s="38" t="s">
        <v>5612</v>
      </c>
      <c r="U24" s="38" t="s">
        <v>5612</v>
      </c>
      <c r="V24" s="38" t="s">
        <v>5383</v>
      </c>
      <c r="W24" s="38" t="s">
        <v>21</v>
      </c>
      <c r="X24" s="38" t="s">
        <v>21</v>
      </c>
      <c r="Y24" s="38" t="s">
        <v>5382</v>
      </c>
      <c r="Z24" s="38" t="s">
        <v>5381</v>
      </c>
      <c r="AA24" s="38" t="s">
        <v>5782</v>
      </c>
      <c r="AB24" s="38" t="s">
        <v>5781</v>
      </c>
      <c r="AC24" s="38" t="s">
        <v>21</v>
      </c>
      <c r="AD24" s="38" t="s">
        <v>5780</v>
      </c>
      <c r="AE24" s="38" t="s">
        <v>34</v>
      </c>
      <c r="AF24" s="38" t="s">
        <v>5377</v>
      </c>
      <c r="AG24" s="38" t="s">
        <v>5436</v>
      </c>
      <c r="AH24" s="38" t="s">
        <v>5375</v>
      </c>
      <c r="AI24" s="38" t="s">
        <v>5779</v>
      </c>
      <c r="AJ24" s="38" t="s">
        <v>21</v>
      </c>
      <c r="AK24" s="22" t="s">
        <v>5373</v>
      </c>
      <c r="AL24" s="38" t="s">
        <v>21</v>
      </c>
      <c r="AM24" s="38" t="s">
        <v>21</v>
      </c>
      <c r="AN24" s="38" t="s">
        <v>21</v>
      </c>
      <c r="AO24" s="38" t="s">
        <v>5778</v>
      </c>
      <c r="AP24" s="38" t="s">
        <v>5760</v>
      </c>
      <c r="AQ24" s="38" t="s">
        <v>5777</v>
      </c>
      <c r="AR24" s="38" t="s">
        <v>5776</v>
      </c>
      <c r="AS24" s="38" t="s">
        <v>5457</v>
      </c>
      <c r="AT24" s="38" t="s">
        <v>21</v>
      </c>
      <c r="AU24" s="38" t="s">
        <v>21</v>
      </c>
      <c r="AV24" s="38" t="s">
        <v>21</v>
      </c>
      <c r="AW24" s="38" t="s">
        <v>21</v>
      </c>
      <c r="AX24" s="38" t="s">
        <v>21</v>
      </c>
      <c r="AY24" s="38" t="s">
        <v>21</v>
      </c>
      <c r="AZ24" s="38" t="s">
        <v>21</v>
      </c>
    </row>
    <row r="25" spans="1:52" ht="14.25" customHeight="1" x14ac:dyDescent="0.25">
      <c r="A25" s="42" t="str">
        <f>VLOOKUP(D:D,Reservations!S:U,1,0)</f>
        <v>08437</v>
      </c>
      <c r="B25" s="22" t="s">
        <v>5391</v>
      </c>
      <c r="C25" s="24" t="s">
        <v>5390</v>
      </c>
      <c r="D25" s="25" t="s">
        <v>2169</v>
      </c>
      <c r="E25" s="38" t="s">
        <v>2170</v>
      </c>
      <c r="F25" s="38" t="s">
        <v>2171</v>
      </c>
      <c r="G25" s="41">
        <v>44623</v>
      </c>
      <c r="H25" s="41">
        <v>44835</v>
      </c>
      <c r="I25" s="41">
        <f t="shared" si="3"/>
        <v>44834</v>
      </c>
      <c r="J25" s="38" t="s">
        <v>2166</v>
      </c>
      <c r="K25" s="38" t="str">
        <f t="shared" si="1"/>
        <v>08437 B426</v>
      </c>
      <c r="L25" s="38" t="s">
        <v>4162</v>
      </c>
      <c r="M25" s="38" t="s">
        <v>5746</v>
      </c>
      <c r="N25" s="40" t="s">
        <v>5416</v>
      </c>
      <c r="O25" s="22" t="s">
        <v>5388</v>
      </c>
      <c r="P25" s="22" t="s">
        <v>5387</v>
      </c>
      <c r="Q25" s="39" t="s">
        <v>5501</v>
      </c>
      <c r="R25" s="38" t="s">
        <v>6442</v>
      </c>
      <c r="S25" s="38" t="s">
        <v>5553</v>
      </c>
      <c r="T25" s="38" t="s">
        <v>6441</v>
      </c>
      <c r="U25" s="38" t="s">
        <v>6441</v>
      </c>
      <c r="V25" s="38" t="s">
        <v>5383</v>
      </c>
      <c r="W25" s="38" t="s">
        <v>21</v>
      </c>
      <c r="X25" s="38" t="s">
        <v>21</v>
      </c>
      <c r="Y25" s="38" t="s">
        <v>5427</v>
      </c>
      <c r="Z25" s="38" t="s">
        <v>5381</v>
      </c>
      <c r="AA25" s="38" t="s">
        <v>6440</v>
      </c>
      <c r="AB25" s="38" t="s">
        <v>6439</v>
      </c>
      <c r="AC25" s="38" t="s">
        <v>21</v>
      </c>
      <c r="AD25" s="38" t="s">
        <v>6438</v>
      </c>
      <c r="AE25" s="38" t="s">
        <v>239</v>
      </c>
      <c r="AF25" s="38" t="s">
        <v>5377</v>
      </c>
      <c r="AG25" s="38" t="s">
        <v>5376</v>
      </c>
      <c r="AH25" s="38" t="s">
        <v>5375</v>
      </c>
      <c r="AI25" s="38" t="s">
        <v>6437</v>
      </c>
      <c r="AJ25" s="38" t="s">
        <v>21</v>
      </c>
      <c r="AK25" s="22" t="s">
        <v>5373</v>
      </c>
      <c r="AL25" s="38" t="s">
        <v>21</v>
      </c>
      <c r="AM25" s="38" t="s">
        <v>21</v>
      </c>
      <c r="AN25" s="38" t="s">
        <v>21</v>
      </c>
      <c r="AO25" s="38" t="s">
        <v>6436</v>
      </c>
      <c r="AP25" s="38" t="s">
        <v>6435</v>
      </c>
      <c r="AQ25" s="38" t="s">
        <v>6434</v>
      </c>
      <c r="AR25" s="38" t="s">
        <v>6433</v>
      </c>
      <c r="AS25" s="38" t="s">
        <v>5553</v>
      </c>
      <c r="AT25" s="38" t="s">
        <v>21</v>
      </c>
      <c r="AU25" s="38" t="s">
        <v>21</v>
      </c>
      <c r="AV25" s="38" t="s">
        <v>21</v>
      </c>
      <c r="AW25" s="38" t="s">
        <v>21</v>
      </c>
      <c r="AX25" s="38" t="s">
        <v>21</v>
      </c>
      <c r="AY25" s="38" t="s">
        <v>21</v>
      </c>
      <c r="AZ25" s="38" t="s">
        <v>21</v>
      </c>
    </row>
    <row r="26" spans="1:52" ht="14.25" customHeight="1" x14ac:dyDescent="0.25">
      <c r="A26" s="42" t="str">
        <f>VLOOKUP(D:D,Reservations!S:U,1,0)</f>
        <v>05581</v>
      </c>
      <c r="B26" s="22" t="s">
        <v>5391</v>
      </c>
      <c r="C26" s="24" t="s">
        <v>5390</v>
      </c>
      <c r="D26" s="25" t="s">
        <v>604</v>
      </c>
      <c r="E26" s="38" t="s">
        <v>605</v>
      </c>
      <c r="F26" s="38" t="s">
        <v>606</v>
      </c>
      <c r="G26" s="41">
        <v>44470</v>
      </c>
      <c r="H26" s="41">
        <v>44835</v>
      </c>
      <c r="I26" s="41">
        <f t="shared" si="3"/>
        <v>44834</v>
      </c>
      <c r="J26" s="38" t="s">
        <v>598</v>
      </c>
      <c r="K26" s="38" t="str">
        <f t="shared" si="1"/>
        <v>05581 A399</v>
      </c>
      <c r="L26" s="38" t="s">
        <v>4162</v>
      </c>
      <c r="M26" s="38" t="s">
        <v>6431</v>
      </c>
      <c r="N26" s="40" t="s">
        <v>5389</v>
      </c>
      <c r="O26" s="22" t="s">
        <v>5388</v>
      </c>
      <c r="P26" s="22" t="s">
        <v>5387</v>
      </c>
      <c r="Q26" s="39" t="s">
        <v>5430</v>
      </c>
      <c r="R26" s="38" t="s">
        <v>5775</v>
      </c>
      <c r="S26" s="38" t="s">
        <v>5368</v>
      </c>
      <c r="T26" s="38" t="s">
        <v>6432</v>
      </c>
      <c r="U26" s="38" t="s">
        <v>6431</v>
      </c>
      <c r="V26" s="38" t="s">
        <v>5383</v>
      </c>
      <c r="W26" s="38" t="s">
        <v>21</v>
      </c>
      <c r="X26" s="38" t="s">
        <v>21</v>
      </c>
      <c r="Y26" s="38" t="s">
        <v>5427</v>
      </c>
      <c r="Z26" s="38" t="s">
        <v>5381</v>
      </c>
      <c r="AA26" s="38" t="s">
        <v>5773</v>
      </c>
      <c r="AB26" s="38" t="s">
        <v>5772</v>
      </c>
      <c r="AC26" s="38" t="s">
        <v>21</v>
      </c>
      <c r="AD26" s="38" t="s">
        <v>5771</v>
      </c>
      <c r="AE26" s="38" t="s">
        <v>34</v>
      </c>
      <c r="AF26" s="38" t="s">
        <v>5377</v>
      </c>
      <c r="AG26" s="38" t="s">
        <v>5436</v>
      </c>
      <c r="AH26" s="38" t="s">
        <v>5463</v>
      </c>
      <c r="AI26" s="38" t="s">
        <v>5770</v>
      </c>
      <c r="AJ26" s="38" t="s">
        <v>21</v>
      </c>
      <c r="AK26" s="22" t="s">
        <v>5373</v>
      </c>
      <c r="AL26" s="38" t="s">
        <v>21</v>
      </c>
      <c r="AM26" s="38" t="s">
        <v>21</v>
      </c>
      <c r="AN26" s="38" t="s">
        <v>21</v>
      </c>
      <c r="AO26" s="38" t="s">
        <v>5769</v>
      </c>
      <c r="AP26" s="38" t="s">
        <v>5768</v>
      </c>
      <c r="AQ26" s="38" t="s">
        <v>5767</v>
      </c>
      <c r="AR26" s="38" t="s">
        <v>5766</v>
      </c>
      <c r="AS26" s="38" t="s">
        <v>5417</v>
      </c>
      <c r="AT26" s="38" t="s">
        <v>21</v>
      </c>
      <c r="AU26" s="38" t="s">
        <v>21</v>
      </c>
      <c r="AV26" s="38" t="s">
        <v>21</v>
      </c>
      <c r="AW26" s="38" t="s">
        <v>21</v>
      </c>
      <c r="AX26" s="38" t="s">
        <v>21</v>
      </c>
      <c r="AY26" s="38" t="s">
        <v>21</v>
      </c>
      <c r="AZ26" s="38" t="s">
        <v>21</v>
      </c>
    </row>
    <row r="27" spans="1:52" ht="14.25" customHeight="1" x14ac:dyDescent="0.25">
      <c r="A27" s="42" t="str">
        <f>VLOOKUP(D:D,Reservations!S:U,1,0)</f>
        <v>05581</v>
      </c>
      <c r="B27" s="22" t="s">
        <v>5391</v>
      </c>
      <c r="C27" s="24" t="s">
        <v>5390</v>
      </c>
      <c r="D27" s="25" t="s">
        <v>604</v>
      </c>
      <c r="E27" s="38" t="s">
        <v>605</v>
      </c>
      <c r="F27" s="38" t="s">
        <v>606</v>
      </c>
      <c r="G27" s="41">
        <v>44835</v>
      </c>
      <c r="H27" s="41">
        <v>45108</v>
      </c>
      <c r="I27" s="41">
        <f t="shared" si="3"/>
        <v>45107</v>
      </c>
      <c r="J27" s="38" t="s">
        <v>598</v>
      </c>
      <c r="K27" s="38" t="str">
        <f t="shared" si="1"/>
        <v>05581 A399</v>
      </c>
      <c r="L27" s="38" t="s">
        <v>4162</v>
      </c>
      <c r="M27" s="38" t="s">
        <v>5774</v>
      </c>
      <c r="N27" s="40" t="s">
        <v>5389</v>
      </c>
      <c r="O27" s="22" t="s">
        <v>5388</v>
      </c>
      <c r="P27" s="22" t="s">
        <v>5387</v>
      </c>
      <c r="Q27" s="39" t="s">
        <v>5430</v>
      </c>
      <c r="R27" s="38" t="s">
        <v>5775</v>
      </c>
      <c r="S27" s="38" t="s">
        <v>5368</v>
      </c>
      <c r="T27" s="38" t="s">
        <v>5774</v>
      </c>
      <c r="U27" s="38" t="s">
        <v>5774</v>
      </c>
      <c r="V27" s="38" t="s">
        <v>5383</v>
      </c>
      <c r="W27" s="38" t="s">
        <v>21</v>
      </c>
      <c r="X27" s="38" t="s">
        <v>21</v>
      </c>
      <c r="Y27" s="38" t="s">
        <v>5427</v>
      </c>
      <c r="Z27" s="38" t="s">
        <v>5381</v>
      </c>
      <c r="AA27" s="38" t="s">
        <v>5773</v>
      </c>
      <c r="AB27" s="38" t="s">
        <v>5772</v>
      </c>
      <c r="AC27" s="38" t="s">
        <v>21</v>
      </c>
      <c r="AD27" s="38" t="s">
        <v>5771</v>
      </c>
      <c r="AE27" s="38" t="s">
        <v>34</v>
      </c>
      <c r="AF27" s="38" t="s">
        <v>5377</v>
      </c>
      <c r="AG27" s="38" t="s">
        <v>5436</v>
      </c>
      <c r="AH27" s="38" t="s">
        <v>5463</v>
      </c>
      <c r="AI27" s="38" t="s">
        <v>5770</v>
      </c>
      <c r="AJ27" s="38" t="s">
        <v>21</v>
      </c>
      <c r="AK27" s="22" t="s">
        <v>5373</v>
      </c>
      <c r="AL27" s="38" t="s">
        <v>21</v>
      </c>
      <c r="AM27" s="38" t="s">
        <v>21</v>
      </c>
      <c r="AN27" s="38" t="s">
        <v>21</v>
      </c>
      <c r="AO27" s="38" t="s">
        <v>5769</v>
      </c>
      <c r="AP27" s="38" t="s">
        <v>5768</v>
      </c>
      <c r="AQ27" s="38" t="s">
        <v>5767</v>
      </c>
      <c r="AR27" s="38" t="s">
        <v>5766</v>
      </c>
      <c r="AS27" s="38" t="s">
        <v>5417</v>
      </c>
      <c r="AT27" s="38" t="s">
        <v>21</v>
      </c>
      <c r="AU27" s="38" t="s">
        <v>21</v>
      </c>
      <c r="AV27" s="38" t="s">
        <v>21</v>
      </c>
      <c r="AW27" s="38" t="s">
        <v>21</v>
      </c>
      <c r="AX27" s="38" t="s">
        <v>21</v>
      </c>
      <c r="AY27" s="38" t="s">
        <v>21</v>
      </c>
      <c r="AZ27" s="38" t="s">
        <v>21</v>
      </c>
    </row>
    <row r="28" spans="1:52" ht="14.25" customHeight="1" x14ac:dyDescent="0.25">
      <c r="A28" s="42" t="str">
        <f>VLOOKUP(D:D,Reservations!S:U,1,0)</f>
        <v>09983</v>
      </c>
      <c r="B28" s="22" t="s">
        <v>5391</v>
      </c>
      <c r="C28" s="24" t="s">
        <v>5390</v>
      </c>
      <c r="D28" s="25" t="s">
        <v>791</v>
      </c>
      <c r="E28" s="38" t="s">
        <v>728</v>
      </c>
      <c r="F28" s="38" t="s">
        <v>792</v>
      </c>
      <c r="G28" s="41">
        <v>44832</v>
      </c>
      <c r="H28" s="41">
        <v>45108</v>
      </c>
      <c r="I28" s="41">
        <f t="shared" si="3"/>
        <v>45107</v>
      </c>
      <c r="J28" s="38" t="s">
        <v>784</v>
      </c>
      <c r="K28" s="38" t="str">
        <f t="shared" si="1"/>
        <v>09983 A495</v>
      </c>
      <c r="L28" s="38" t="s">
        <v>4162</v>
      </c>
      <c r="M28" s="38" t="s">
        <v>5581</v>
      </c>
      <c r="N28" s="40" t="s">
        <v>5389</v>
      </c>
      <c r="O28" s="22" t="s">
        <v>5388</v>
      </c>
      <c r="P28" s="22" t="s">
        <v>5387</v>
      </c>
      <c r="Q28" s="39" t="s">
        <v>5430</v>
      </c>
      <c r="R28" s="38" t="s">
        <v>5765</v>
      </c>
      <c r="S28" s="38" t="s">
        <v>5405</v>
      </c>
      <c r="T28" s="38" t="s">
        <v>5581</v>
      </c>
      <c r="U28" s="38" t="s">
        <v>5581</v>
      </c>
      <c r="V28" s="38" t="s">
        <v>5383</v>
      </c>
      <c r="W28" s="38" t="s">
        <v>21</v>
      </c>
      <c r="X28" s="38" t="s">
        <v>21</v>
      </c>
      <c r="Y28" s="38" t="s">
        <v>5382</v>
      </c>
      <c r="Z28" s="38" t="s">
        <v>5381</v>
      </c>
      <c r="AA28" s="38" t="s">
        <v>5764</v>
      </c>
      <c r="AB28" s="38" t="s">
        <v>5763</v>
      </c>
      <c r="AC28" s="38" t="s">
        <v>21</v>
      </c>
      <c r="AD28" s="38" t="s">
        <v>5762</v>
      </c>
      <c r="AE28" s="38" t="s">
        <v>34</v>
      </c>
      <c r="AF28" s="38" t="s">
        <v>5377</v>
      </c>
      <c r="AG28" s="38" t="s">
        <v>5436</v>
      </c>
      <c r="AH28" s="38" t="s">
        <v>5375</v>
      </c>
      <c r="AI28" s="38" t="s">
        <v>5761</v>
      </c>
      <c r="AJ28" s="38" t="s">
        <v>21</v>
      </c>
      <c r="AK28" s="22" t="s">
        <v>5373</v>
      </c>
      <c r="AL28" s="38" t="s">
        <v>21</v>
      </c>
      <c r="AM28" s="38" t="s">
        <v>21</v>
      </c>
      <c r="AN28" s="38" t="s">
        <v>21</v>
      </c>
      <c r="AO28" s="38" t="s">
        <v>5459</v>
      </c>
      <c r="AP28" s="38" t="s">
        <v>5760</v>
      </c>
      <c r="AQ28" s="38" t="s">
        <v>5759</v>
      </c>
      <c r="AR28" s="38" t="s">
        <v>5758</v>
      </c>
      <c r="AS28" s="38" t="s">
        <v>5405</v>
      </c>
      <c r="AT28" s="38" t="s">
        <v>21</v>
      </c>
      <c r="AU28" s="38" t="s">
        <v>21</v>
      </c>
      <c r="AV28" s="38" t="s">
        <v>21</v>
      </c>
      <c r="AW28" s="38" t="s">
        <v>21</v>
      </c>
      <c r="AX28" s="38" t="s">
        <v>21</v>
      </c>
      <c r="AY28" s="38" t="s">
        <v>21</v>
      </c>
      <c r="AZ28" s="38" t="s">
        <v>21</v>
      </c>
    </row>
    <row r="29" spans="1:52" ht="14.25" customHeight="1" x14ac:dyDescent="0.25">
      <c r="A29" s="42" t="str">
        <f>VLOOKUP(D:D,Reservations!S:U,1,0)</f>
        <v>05418</v>
      </c>
      <c r="B29" s="22" t="s">
        <v>5391</v>
      </c>
      <c r="C29" s="24" t="s">
        <v>5390</v>
      </c>
      <c r="D29" s="25" t="s">
        <v>2989</v>
      </c>
      <c r="E29" s="38" t="s">
        <v>2990</v>
      </c>
      <c r="F29" s="38" t="s">
        <v>2991</v>
      </c>
      <c r="G29" s="41">
        <v>44743</v>
      </c>
      <c r="H29" s="41">
        <v>45108</v>
      </c>
      <c r="I29" s="41">
        <f t="shared" si="3"/>
        <v>45107</v>
      </c>
      <c r="J29" s="38" t="s">
        <v>2986</v>
      </c>
      <c r="K29" s="38" t="str">
        <f t="shared" si="1"/>
        <v>05418 C266</v>
      </c>
      <c r="L29" s="38" t="s">
        <v>4162</v>
      </c>
      <c r="M29" s="38" t="s">
        <v>5756</v>
      </c>
      <c r="N29" s="40" t="s">
        <v>5416</v>
      </c>
      <c r="O29" s="22" t="s">
        <v>5388</v>
      </c>
      <c r="P29" s="22" t="s">
        <v>5387</v>
      </c>
      <c r="Q29" s="39" t="s">
        <v>5386</v>
      </c>
      <c r="R29" s="38" t="s">
        <v>5757</v>
      </c>
      <c r="S29" s="38" t="s">
        <v>5368</v>
      </c>
      <c r="T29" s="38" t="s">
        <v>5756</v>
      </c>
      <c r="U29" s="38" t="s">
        <v>5756</v>
      </c>
      <c r="V29" s="38" t="s">
        <v>5383</v>
      </c>
      <c r="W29" s="38" t="s">
        <v>21</v>
      </c>
      <c r="X29" s="38" t="s">
        <v>21</v>
      </c>
      <c r="Y29" s="38" t="s">
        <v>5382</v>
      </c>
      <c r="Z29" s="38" t="s">
        <v>5381</v>
      </c>
      <c r="AA29" s="38" t="s">
        <v>5755</v>
      </c>
      <c r="AB29" s="38" t="s">
        <v>5754</v>
      </c>
      <c r="AC29" s="38" t="s">
        <v>21</v>
      </c>
      <c r="AD29" s="38" t="s">
        <v>5753</v>
      </c>
      <c r="AE29" s="38" t="s">
        <v>37</v>
      </c>
      <c r="AF29" s="38" t="s">
        <v>5377</v>
      </c>
      <c r="AG29" s="38" t="s">
        <v>5398</v>
      </c>
      <c r="AH29" s="38" t="s">
        <v>5397</v>
      </c>
      <c r="AI29" s="38" t="s">
        <v>5752</v>
      </c>
      <c r="AJ29" s="38" t="s">
        <v>21</v>
      </c>
      <c r="AK29" s="22" t="s">
        <v>5373</v>
      </c>
      <c r="AL29" s="38" t="s">
        <v>21</v>
      </c>
      <c r="AM29" s="38" t="s">
        <v>21</v>
      </c>
      <c r="AN29" s="38" t="s">
        <v>21</v>
      </c>
      <c r="AO29" s="38" t="s">
        <v>5751</v>
      </c>
      <c r="AP29" s="38" t="s">
        <v>5750</v>
      </c>
      <c r="AQ29" s="38" t="s">
        <v>5749</v>
      </c>
      <c r="AR29" s="38" t="s">
        <v>5748</v>
      </c>
      <c r="AS29" s="38" t="s">
        <v>5368</v>
      </c>
      <c r="AT29" s="38" t="s">
        <v>21</v>
      </c>
      <c r="AU29" s="38" t="s">
        <v>21</v>
      </c>
      <c r="AV29" s="38" t="s">
        <v>21</v>
      </c>
      <c r="AW29" s="38" t="s">
        <v>21</v>
      </c>
      <c r="AX29" s="38" t="s">
        <v>21</v>
      </c>
      <c r="AY29" s="38" t="s">
        <v>21</v>
      </c>
      <c r="AZ29" s="38" t="s">
        <v>21</v>
      </c>
    </row>
    <row r="30" spans="1:52" ht="14.25" customHeight="1" x14ac:dyDescent="0.25">
      <c r="A30" s="42" t="str">
        <f>VLOOKUP(D:D,Reservations!S:U,1,0)</f>
        <v>09098</v>
      </c>
      <c r="B30" s="22" t="s">
        <v>5391</v>
      </c>
      <c r="C30" s="24" t="s">
        <v>5390</v>
      </c>
      <c r="D30" s="25" t="s">
        <v>2774</v>
      </c>
      <c r="E30" s="38" t="s">
        <v>831</v>
      </c>
      <c r="F30" s="38" t="s">
        <v>2775</v>
      </c>
      <c r="G30" s="41">
        <v>44805</v>
      </c>
      <c r="H30" s="41">
        <v>45107</v>
      </c>
      <c r="I30" s="41">
        <v>45107</v>
      </c>
      <c r="J30" s="38" t="s">
        <v>3822</v>
      </c>
      <c r="K30" s="38" t="str">
        <f t="shared" si="1"/>
        <v>09098 C575</v>
      </c>
      <c r="L30" s="38" t="s">
        <v>4162</v>
      </c>
      <c r="M30" s="38" t="s">
        <v>5869</v>
      </c>
      <c r="N30" s="40" t="s">
        <v>5389</v>
      </c>
      <c r="O30" s="22" t="s">
        <v>5388</v>
      </c>
      <c r="P30" s="22" t="s">
        <v>5387</v>
      </c>
      <c r="Q30" s="39" t="s">
        <v>5456</v>
      </c>
      <c r="R30" s="38" t="s">
        <v>5870</v>
      </c>
      <c r="S30" s="38" t="s">
        <v>5405</v>
      </c>
      <c r="T30" s="38" t="s">
        <v>5869</v>
      </c>
      <c r="U30" s="38" t="s">
        <v>5869</v>
      </c>
      <c r="V30" s="38" t="s">
        <v>5383</v>
      </c>
      <c r="W30" s="38" t="s">
        <v>21</v>
      </c>
      <c r="X30" s="38" t="s">
        <v>21</v>
      </c>
      <c r="Y30" s="38" t="s">
        <v>5382</v>
      </c>
      <c r="Z30" s="38" t="s">
        <v>5381</v>
      </c>
      <c r="AA30" s="38" t="s">
        <v>5868</v>
      </c>
      <c r="AB30" s="38" t="s">
        <v>5867</v>
      </c>
      <c r="AC30" s="38" t="s">
        <v>21</v>
      </c>
      <c r="AD30" s="38" t="s">
        <v>5866</v>
      </c>
      <c r="AE30" s="38" t="s">
        <v>34</v>
      </c>
      <c r="AF30" s="38" t="s">
        <v>5377</v>
      </c>
      <c r="AG30" s="38" t="s">
        <v>5398</v>
      </c>
      <c r="AH30" s="38" t="s">
        <v>5423</v>
      </c>
      <c r="AI30" s="38" t="s">
        <v>5865</v>
      </c>
      <c r="AJ30" s="38" t="s">
        <v>21</v>
      </c>
      <c r="AK30" s="22" t="s">
        <v>5373</v>
      </c>
      <c r="AL30" s="38" t="s">
        <v>21</v>
      </c>
      <c r="AM30" s="38" t="s">
        <v>21</v>
      </c>
      <c r="AN30" s="38" t="s">
        <v>21</v>
      </c>
      <c r="AO30" s="38" t="s">
        <v>5864</v>
      </c>
      <c r="AP30" s="38" t="s">
        <v>5863</v>
      </c>
      <c r="AQ30" s="38" t="s">
        <v>5862</v>
      </c>
      <c r="AR30" s="38" t="s">
        <v>5861</v>
      </c>
      <c r="AS30" s="38" t="s">
        <v>5860</v>
      </c>
      <c r="AT30" s="38" t="s">
        <v>21</v>
      </c>
      <c r="AU30" s="38" t="s">
        <v>21</v>
      </c>
      <c r="AV30" s="38" t="s">
        <v>21</v>
      </c>
      <c r="AW30" s="38" t="s">
        <v>21</v>
      </c>
      <c r="AX30" s="38" t="s">
        <v>21</v>
      </c>
      <c r="AY30" s="38" t="s">
        <v>21</v>
      </c>
      <c r="AZ30" s="38" t="s">
        <v>21</v>
      </c>
    </row>
    <row r="31" spans="1:52" ht="14.25" customHeight="1" x14ac:dyDescent="0.25">
      <c r="A31" s="42" t="str">
        <f>VLOOKUP(D:D,Reservations!S:U,1,0)</f>
        <v>09924</v>
      </c>
      <c r="B31" s="22" t="s">
        <v>5391</v>
      </c>
      <c r="C31" s="24" t="s">
        <v>5390</v>
      </c>
      <c r="D31" s="25" t="s">
        <v>1422</v>
      </c>
      <c r="E31" s="38" t="s">
        <v>1423</v>
      </c>
      <c r="F31" s="38" t="s">
        <v>1424</v>
      </c>
      <c r="G31" s="41">
        <v>44805</v>
      </c>
      <c r="H31" s="41">
        <v>44986</v>
      </c>
      <c r="I31" s="41">
        <f t="shared" ref="I31:I39" si="4">H31-1</f>
        <v>44985</v>
      </c>
      <c r="J31" s="38" t="s">
        <v>1413</v>
      </c>
      <c r="K31" s="38" t="str">
        <f t="shared" si="1"/>
        <v>09924 B117</v>
      </c>
      <c r="L31" s="38" t="s">
        <v>4162</v>
      </c>
      <c r="M31" s="38" t="s">
        <v>5839</v>
      </c>
      <c r="N31" s="40" t="s">
        <v>5389</v>
      </c>
      <c r="O31" s="22" t="s">
        <v>5388</v>
      </c>
      <c r="P31" s="22" t="s">
        <v>5387</v>
      </c>
      <c r="Q31" s="39" t="s">
        <v>5456</v>
      </c>
      <c r="R31" s="38" t="s">
        <v>5999</v>
      </c>
      <c r="S31" s="38" t="s">
        <v>5405</v>
      </c>
      <c r="T31" s="38" t="s">
        <v>5998</v>
      </c>
      <c r="U31" s="38" t="s">
        <v>5839</v>
      </c>
      <c r="V31" s="38" t="s">
        <v>5383</v>
      </c>
      <c r="W31" s="38" t="s">
        <v>21</v>
      </c>
      <c r="X31" s="38" t="s">
        <v>21</v>
      </c>
      <c r="Y31" s="38" t="s">
        <v>5382</v>
      </c>
      <c r="Z31" s="38" t="s">
        <v>5381</v>
      </c>
      <c r="AA31" s="38" t="s">
        <v>5997</v>
      </c>
      <c r="AB31" s="38" t="s">
        <v>5996</v>
      </c>
      <c r="AC31" s="38" t="s">
        <v>21</v>
      </c>
      <c r="AD31" s="38" t="s">
        <v>5995</v>
      </c>
      <c r="AE31" s="38" t="s">
        <v>37</v>
      </c>
      <c r="AF31" s="38" t="s">
        <v>5377</v>
      </c>
      <c r="AG31" s="38" t="s">
        <v>5376</v>
      </c>
      <c r="AH31" s="38" t="s">
        <v>5517</v>
      </c>
      <c r="AI31" s="38" t="s">
        <v>5994</v>
      </c>
      <c r="AJ31" s="38" t="s">
        <v>21</v>
      </c>
      <c r="AK31" s="22" t="s">
        <v>5373</v>
      </c>
      <c r="AL31" s="38" t="s">
        <v>21</v>
      </c>
      <c r="AM31" s="38" t="s">
        <v>21</v>
      </c>
      <c r="AN31" s="38" t="s">
        <v>21</v>
      </c>
      <c r="AO31" s="38" t="s">
        <v>5993</v>
      </c>
      <c r="AP31" s="38" t="s">
        <v>5992</v>
      </c>
      <c r="AQ31" s="38" t="s">
        <v>5662</v>
      </c>
      <c r="AR31" s="38" t="s">
        <v>5991</v>
      </c>
      <c r="AS31" s="38" t="s">
        <v>5457</v>
      </c>
      <c r="AT31" s="38" t="s">
        <v>21</v>
      </c>
      <c r="AU31" s="38" t="s">
        <v>21</v>
      </c>
      <c r="AV31" s="38" t="s">
        <v>21</v>
      </c>
      <c r="AW31" s="38" t="s">
        <v>21</v>
      </c>
      <c r="AX31" s="38" t="s">
        <v>21</v>
      </c>
      <c r="AY31" s="38" t="s">
        <v>21</v>
      </c>
      <c r="AZ31" s="38" t="s">
        <v>21</v>
      </c>
    </row>
    <row r="32" spans="1:52" ht="14.25" customHeight="1" x14ac:dyDescent="0.25">
      <c r="A32" s="42" t="str">
        <f>VLOOKUP(D:D,Reservations!S:U,1,0)</f>
        <v>08112</v>
      </c>
      <c r="B32" s="22" t="s">
        <v>5391</v>
      </c>
      <c r="C32" s="24" t="s">
        <v>5390</v>
      </c>
      <c r="D32" s="25" t="s">
        <v>963</v>
      </c>
      <c r="E32" s="38" t="s">
        <v>964</v>
      </c>
      <c r="F32" s="38" t="s">
        <v>965</v>
      </c>
      <c r="G32" s="41">
        <v>44607</v>
      </c>
      <c r="H32" s="41">
        <v>44958</v>
      </c>
      <c r="I32" s="41">
        <f t="shared" si="4"/>
        <v>44957</v>
      </c>
      <c r="J32" s="38" t="s">
        <v>960</v>
      </c>
      <c r="K32" s="38" t="str">
        <f t="shared" si="1"/>
        <v>08112 A589</v>
      </c>
      <c r="L32" s="38" t="s">
        <v>4168</v>
      </c>
      <c r="M32" s="38" t="s">
        <v>21</v>
      </c>
      <c r="N32" s="40" t="s">
        <v>5416</v>
      </c>
      <c r="O32" s="22" t="s">
        <v>5388</v>
      </c>
      <c r="P32" s="22" t="s">
        <v>5387</v>
      </c>
      <c r="Q32" s="39" t="s">
        <v>337</v>
      </c>
      <c r="R32" s="38" t="s">
        <v>6081</v>
      </c>
      <c r="S32" s="38" t="s">
        <v>6071</v>
      </c>
      <c r="T32" s="38" t="s">
        <v>6080</v>
      </c>
      <c r="U32" s="38" t="s">
        <v>6080</v>
      </c>
      <c r="V32" s="38" t="s">
        <v>5383</v>
      </c>
      <c r="W32" s="38" t="s">
        <v>21</v>
      </c>
      <c r="X32" s="38" t="s">
        <v>21</v>
      </c>
      <c r="Y32" s="38" t="s">
        <v>5477</v>
      </c>
      <c r="Z32" s="38" t="s">
        <v>5381</v>
      </c>
      <c r="AA32" s="38" t="s">
        <v>6079</v>
      </c>
      <c r="AB32" s="38" t="s">
        <v>6078</v>
      </c>
      <c r="AC32" s="38" t="s">
        <v>21</v>
      </c>
      <c r="AD32" s="38" t="s">
        <v>6077</v>
      </c>
      <c r="AE32" s="38" t="s">
        <v>34</v>
      </c>
      <c r="AF32" s="38" t="s">
        <v>5377</v>
      </c>
      <c r="AG32" s="38" t="s">
        <v>5436</v>
      </c>
      <c r="AH32" s="38" t="s">
        <v>5423</v>
      </c>
      <c r="AI32" s="38" t="s">
        <v>6076</v>
      </c>
      <c r="AJ32" s="38" t="s">
        <v>21</v>
      </c>
      <c r="AK32" s="22" t="s">
        <v>5373</v>
      </c>
      <c r="AL32" s="38" t="s">
        <v>21</v>
      </c>
      <c r="AM32" s="38" t="s">
        <v>21</v>
      </c>
      <c r="AN32" s="38" t="s">
        <v>21</v>
      </c>
      <c r="AO32" s="38" t="s">
        <v>6075</v>
      </c>
      <c r="AP32" s="38" t="s">
        <v>6074</v>
      </c>
      <c r="AQ32" s="38" t="s">
        <v>6073</v>
      </c>
      <c r="AR32" s="38" t="s">
        <v>6072</v>
      </c>
      <c r="AS32" s="38" t="s">
        <v>6071</v>
      </c>
      <c r="AT32" s="38" t="s">
        <v>21</v>
      </c>
      <c r="AU32" s="38" t="s">
        <v>21</v>
      </c>
      <c r="AV32" s="38" t="s">
        <v>21</v>
      </c>
      <c r="AW32" s="38" t="s">
        <v>21</v>
      </c>
      <c r="AX32" s="38" t="s">
        <v>21</v>
      </c>
      <c r="AY32" s="38" t="s">
        <v>21</v>
      </c>
      <c r="AZ32" s="38" t="s">
        <v>21</v>
      </c>
    </row>
    <row r="33" spans="1:52" ht="14.25" customHeight="1" x14ac:dyDescent="0.25">
      <c r="A33" s="42" t="str">
        <f>VLOOKUP(D:D,Reservations!S:U,1,0)</f>
        <v>05156</v>
      </c>
      <c r="B33" s="22" t="s">
        <v>5391</v>
      </c>
      <c r="C33" s="24" t="s">
        <v>5390</v>
      </c>
      <c r="D33" s="25" t="s">
        <v>378</v>
      </c>
      <c r="E33" s="38" t="s">
        <v>379</v>
      </c>
      <c r="F33" s="38" t="s">
        <v>380</v>
      </c>
      <c r="G33" s="41">
        <v>44470</v>
      </c>
      <c r="H33" s="41">
        <v>44835</v>
      </c>
      <c r="I33" s="41">
        <f t="shared" si="4"/>
        <v>44834</v>
      </c>
      <c r="J33" s="38" t="s">
        <v>373</v>
      </c>
      <c r="K33" s="38" t="str">
        <f t="shared" si="1"/>
        <v>05156 A3101</v>
      </c>
      <c r="L33" s="38" t="s">
        <v>4162</v>
      </c>
      <c r="M33" s="38" t="s">
        <v>6302</v>
      </c>
      <c r="N33" s="40" t="s">
        <v>5416</v>
      </c>
      <c r="O33" s="22" t="s">
        <v>5388</v>
      </c>
      <c r="P33" s="22" t="s">
        <v>5387</v>
      </c>
      <c r="Q33" s="39" t="s">
        <v>5386</v>
      </c>
      <c r="R33" s="38" t="s">
        <v>6430</v>
      </c>
      <c r="S33" s="38" t="s">
        <v>5709</v>
      </c>
      <c r="T33" s="38" t="s">
        <v>6302</v>
      </c>
      <c r="U33" s="38" t="s">
        <v>6302</v>
      </c>
      <c r="V33" s="38" t="s">
        <v>5383</v>
      </c>
      <c r="W33" s="38" t="s">
        <v>21</v>
      </c>
      <c r="X33" s="38" t="s">
        <v>21</v>
      </c>
      <c r="Y33" s="38" t="s">
        <v>5382</v>
      </c>
      <c r="Z33" s="38" t="s">
        <v>5381</v>
      </c>
      <c r="AA33" s="38" t="s">
        <v>6429</v>
      </c>
      <c r="AB33" s="38" t="s">
        <v>6428</v>
      </c>
      <c r="AC33" s="38" t="s">
        <v>21</v>
      </c>
      <c r="AD33" s="38" t="s">
        <v>6427</v>
      </c>
      <c r="AE33" s="38" t="s">
        <v>34</v>
      </c>
      <c r="AF33" s="38" t="s">
        <v>5377</v>
      </c>
      <c r="AG33" s="38" t="s">
        <v>5436</v>
      </c>
      <c r="AH33" s="38" t="s">
        <v>5463</v>
      </c>
      <c r="AI33" s="38" t="s">
        <v>6426</v>
      </c>
      <c r="AJ33" s="38" t="s">
        <v>21</v>
      </c>
      <c r="AK33" s="22" t="s">
        <v>5373</v>
      </c>
      <c r="AL33" s="38" t="s">
        <v>21</v>
      </c>
      <c r="AM33" s="38" t="s">
        <v>21</v>
      </c>
      <c r="AN33" s="38" t="s">
        <v>21</v>
      </c>
      <c r="AO33" s="38" t="s">
        <v>6425</v>
      </c>
      <c r="AP33" s="38" t="s">
        <v>6424</v>
      </c>
      <c r="AQ33" s="38" t="s">
        <v>6423</v>
      </c>
      <c r="AR33" s="38" t="s">
        <v>6422</v>
      </c>
      <c r="AS33" s="38" t="s">
        <v>5709</v>
      </c>
      <c r="AT33" s="38" t="s">
        <v>21</v>
      </c>
      <c r="AU33" s="38" t="s">
        <v>21</v>
      </c>
      <c r="AV33" s="38" t="s">
        <v>21</v>
      </c>
      <c r="AW33" s="38" t="s">
        <v>21</v>
      </c>
      <c r="AX33" s="38" t="s">
        <v>21</v>
      </c>
      <c r="AY33" s="38" t="s">
        <v>21</v>
      </c>
      <c r="AZ33" s="38" t="s">
        <v>21</v>
      </c>
    </row>
    <row r="34" spans="1:52" ht="14.25" customHeight="1" x14ac:dyDescent="0.25">
      <c r="A34" s="42" t="str">
        <f>VLOOKUP(D:D,Reservations!S:U,1,0)</f>
        <v>04166</v>
      </c>
      <c r="B34" s="22" t="s">
        <v>5391</v>
      </c>
      <c r="C34" s="24" t="s">
        <v>5390</v>
      </c>
      <c r="D34" s="25" t="s">
        <v>1952</v>
      </c>
      <c r="E34" s="38" t="s">
        <v>1953</v>
      </c>
      <c r="F34" s="38" t="s">
        <v>1954</v>
      </c>
      <c r="G34" s="41">
        <v>44470</v>
      </c>
      <c r="H34" s="41">
        <v>44835</v>
      </c>
      <c r="I34" s="41">
        <f t="shared" si="4"/>
        <v>44834</v>
      </c>
      <c r="J34" s="38" t="s">
        <v>1945</v>
      </c>
      <c r="K34" s="38" t="str">
        <f t="shared" si="1"/>
        <v>04166 B329</v>
      </c>
      <c r="L34" s="38" t="s">
        <v>4168</v>
      </c>
      <c r="M34" s="38" t="s">
        <v>21</v>
      </c>
      <c r="N34" s="40" t="s">
        <v>5389</v>
      </c>
      <c r="O34" s="22" t="s">
        <v>5388</v>
      </c>
      <c r="P34" s="22" t="s">
        <v>5387</v>
      </c>
      <c r="Q34" s="39" t="s">
        <v>5480</v>
      </c>
      <c r="R34" s="38" t="s">
        <v>6421</v>
      </c>
      <c r="S34" s="38" t="s">
        <v>5847</v>
      </c>
      <c r="T34" s="38" t="s">
        <v>6229</v>
      </c>
      <c r="U34" s="38" t="s">
        <v>6229</v>
      </c>
      <c r="V34" s="38" t="s">
        <v>5383</v>
      </c>
      <c r="W34" s="38" t="s">
        <v>21</v>
      </c>
      <c r="X34" s="38" t="s">
        <v>21</v>
      </c>
      <c r="Y34" s="38" t="s">
        <v>5477</v>
      </c>
      <c r="Z34" s="38" t="s">
        <v>5381</v>
      </c>
      <c r="AA34" s="38" t="s">
        <v>6420</v>
      </c>
      <c r="AB34" s="38" t="s">
        <v>6419</v>
      </c>
      <c r="AC34" s="38" t="s">
        <v>21</v>
      </c>
      <c r="AD34" s="38" t="s">
        <v>6418</v>
      </c>
      <c r="AE34" s="38" t="s">
        <v>37</v>
      </c>
      <c r="AF34" s="38" t="s">
        <v>5377</v>
      </c>
      <c r="AG34" s="38" t="s">
        <v>5376</v>
      </c>
      <c r="AH34" s="38" t="s">
        <v>5463</v>
      </c>
      <c r="AI34" s="38" t="s">
        <v>6417</v>
      </c>
      <c r="AJ34" s="38" t="s">
        <v>21</v>
      </c>
      <c r="AK34" s="22" t="s">
        <v>5373</v>
      </c>
      <c r="AL34" s="38" t="s">
        <v>21</v>
      </c>
      <c r="AM34" s="38" t="s">
        <v>21</v>
      </c>
      <c r="AN34" s="38" t="s">
        <v>21</v>
      </c>
      <c r="AO34" s="38" t="s">
        <v>6416</v>
      </c>
      <c r="AP34" s="38" t="s">
        <v>6415</v>
      </c>
      <c r="AQ34" s="38" t="s">
        <v>6414</v>
      </c>
      <c r="AR34" s="38" t="s">
        <v>6413</v>
      </c>
      <c r="AS34" s="38" t="s">
        <v>5553</v>
      </c>
      <c r="AT34" s="38" t="s">
        <v>21</v>
      </c>
      <c r="AU34" s="38" t="s">
        <v>21</v>
      </c>
      <c r="AV34" s="38" t="s">
        <v>21</v>
      </c>
      <c r="AW34" s="38" t="s">
        <v>21</v>
      </c>
      <c r="AX34" s="38" t="s">
        <v>21</v>
      </c>
      <c r="AY34" s="38" t="s">
        <v>21</v>
      </c>
      <c r="AZ34" s="38" t="s">
        <v>21</v>
      </c>
    </row>
    <row r="35" spans="1:52" ht="14.25" customHeight="1" x14ac:dyDescent="0.25">
      <c r="A35" s="42" t="str">
        <f>VLOOKUP(D:D,Reservations!S:U,1,0)</f>
        <v>07805</v>
      </c>
      <c r="B35" s="22" t="s">
        <v>5391</v>
      </c>
      <c r="C35" s="24" t="s">
        <v>5390</v>
      </c>
      <c r="D35" s="25" t="s">
        <v>2448</v>
      </c>
      <c r="E35" s="38" t="s">
        <v>189</v>
      </c>
      <c r="F35" s="38" t="s">
        <v>2449</v>
      </c>
      <c r="G35" s="41">
        <v>44805</v>
      </c>
      <c r="H35" s="41">
        <v>45108</v>
      </c>
      <c r="I35" s="41">
        <f t="shared" si="4"/>
        <v>45107</v>
      </c>
      <c r="J35" s="38" t="s">
        <v>2445</v>
      </c>
      <c r="K35" s="38" t="str">
        <f t="shared" si="1"/>
        <v>07805 B605</v>
      </c>
      <c r="L35" s="38" t="s">
        <v>4162</v>
      </c>
      <c r="M35" s="38" t="s">
        <v>5746</v>
      </c>
      <c r="N35" s="40" t="s">
        <v>5389</v>
      </c>
      <c r="O35" s="22" t="s">
        <v>5388</v>
      </c>
      <c r="P35" s="22" t="s">
        <v>5387</v>
      </c>
      <c r="Q35" s="39" t="s">
        <v>5456</v>
      </c>
      <c r="R35" s="38" t="s">
        <v>5747</v>
      </c>
      <c r="S35" s="38" t="s">
        <v>5368</v>
      </c>
      <c r="T35" s="38" t="s">
        <v>5746</v>
      </c>
      <c r="U35" s="38" t="s">
        <v>5746</v>
      </c>
      <c r="V35" s="38" t="s">
        <v>5383</v>
      </c>
      <c r="W35" s="38" t="s">
        <v>21</v>
      </c>
      <c r="X35" s="38" t="s">
        <v>21</v>
      </c>
      <c r="Y35" s="38" t="s">
        <v>5382</v>
      </c>
      <c r="Z35" s="38" t="s">
        <v>5381</v>
      </c>
      <c r="AA35" s="38" t="s">
        <v>5745</v>
      </c>
      <c r="AB35" s="38" t="s">
        <v>5744</v>
      </c>
      <c r="AC35" s="38" t="s">
        <v>21</v>
      </c>
      <c r="AD35" s="38" t="s">
        <v>5743</v>
      </c>
      <c r="AE35" s="38" t="s">
        <v>48</v>
      </c>
      <c r="AF35" s="38" t="s">
        <v>5377</v>
      </c>
      <c r="AG35" s="38" t="s">
        <v>5376</v>
      </c>
      <c r="AH35" s="38" t="s">
        <v>5742</v>
      </c>
      <c r="AI35" s="38" t="s">
        <v>5741</v>
      </c>
      <c r="AJ35" s="38" t="s">
        <v>21</v>
      </c>
      <c r="AK35" s="22" t="s">
        <v>5373</v>
      </c>
      <c r="AL35" s="38" t="s">
        <v>21</v>
      </c>
      <c r="AM35" s="38" t="s">
        <v>21</v>
      </c>
      <c r="AN35" s="38" t="s">
        <v>21</v>
      </c>
      <c r="AO35" s="38" t="s">
        <v>5740</v>
      </c>
      <c r="AP35" s="38" t="s">
        <v>5739</v>
      </c>
      <c r="AQ35" s="38" t="s">
        <v>5738</v>
      </c>
      <c r="AR35" s="38" t="s">
        <v>5737</v>
      </c>
      <c r="AS35" s="38" t="s">
        <v>5368</v>
      </c>
      <c r="AT35" s="38" t="s">
        <v>21</v>
      </c>
      <c r="AU35" s="38" t="s">
        <v>21</v>
      </c>
      <c r="AV35" s="38" t="s">
        <v>21</v>
      </c>
      <c r="AW35" s="38" t="s">
        <v>21</v>
      </c>
      <c r="AX35" s="38" t="s">
        <v>21</v>
      </c>
      <c r="AY35" s="38" t="s">
        <v>21</v>
      </c>
      <c r="AZ35" s="38" t="s">
        <v>21</v>
      </c>
    </row>
    <row r="36" spans="1:52" ht="14.25" customHeight="1" x14ac:dyDescent="0.25">
      <c r="A36" s="42" t="str">
        <f>VLOOKUP(D:D,Reservations!S:U,1,0)</f>
        <v>09956</v>
      </c>
      <c r="B36" s="22" t="s">
        <v>5391</v>
      </c>
      <c r="C36" s="24" t="s">
        <v>5390</v>
      </c>
      <c r="D36" s="25" t="s">
        <v>981</v>
      </c>
      <c r="E36" s="38" t="s">
        <v>943</v>
      </c>
      <c r="F36" s="38" t="s">
        <v>982</v>
      </c>
      <c r="G36" s="41">
        <v>44774</v>
      </c>
      <c r="H36" s="41">
        <v>44986</v>
      </c>
      <c r="I36" s="41">
        <f t="shared" si="4"/>
        <v>44985</v>
      </c>
      <c r="J36" s="38" t="s">
        <v>973</v>
      </c>
      <c r="K36" s="38" t="str">
        <f t="shared" si="1"/>
        <v>09956 A591</v>
      </c>
      <c r="L36" s="38" t="s">
        <v>4162</v>
      </c>
      <c r="M36" s="38" t="s">
        <v>5489</v>
      </c>
      <c r="N36" s="40" t="s">
        <v>5416</v>
      </c>
      <c r="O36" s="22" t="s">
        <v>5388</v>
      </c>
      <c r="P36" s="22" t="s">
        <v>5387</v>
      </c>
      <c r="Q36" s="39" t="s">
        <v>5903</v>
      </c>
      <c r="R36" s="38" t="s">
        <v>5990</v>
      </c>
      <c r="S36" s="38" t="s">
        <v>5709</v>
      </c>
      <c r="T36" s="38" t="s">
        <v>5621</v>
      </c>
      <c r="U36" s="38" t="s">
        <v>5489</v>
      </c>
      <c r="V36" s="38" t="s">
        <v>5383</v>
      </c>
      <c r="W36" s="38" t="s">
        <v>21</v>
      </c>
      <c r="X36" s="38" t="s">
        <v>21</v>
      </c>
      <c r="Y36" s="38" t="s">
        <v>5477</v>
      </c>
      <c r="Z36" s="38" t="s">
        <v>5381</v>
      </c>
      <c r="AA36" s="38" t="s">
        <v>5989</v>
      </c>
      <c r="AB36" s="38" t="s">
        <v>5988</v>
      </c>
      <c r="AC36" s="38" t="s">
        <v>21</v>
      </c>
      <c r="AD36" s="38" t="s">
        <v>5987</v>
      </c>
      <c r="AE36" s="38" t="s">
        <v>34</v>
      </c>
      <c r="AF36" s="38" t="s">
        <v>5377</v>
      </c>
      <c r="AG36" s="38" t="s">
        <v>5436</v>
      </c>
      <c r="AH36" s="38" t="s">
        <v>5423</v>
      </c>
      <c r="AI36" s="38" t="s">
        <v>5986</v>
      </c>
      <c r="AJ36" s="38" t="s">
        <v>21</v>
      </c>
      <c r="AK36" s="22" t="s">
        <v>5373</v>
      </c>
      <c r="AL36" s="38" t="s">
        <v>21</v>
      </c>
      <c r="AM36" s="38" t="s">
        <v>21</v>
      </c>
      <c r="AN36" s="38" t="s">
        <v>21</v>
      </c>
      <c r="AO36" s="38" t="s">
        <v>5985</v>
      </c>
      <c r="AP36" s="38" t="s">
        <v>5708</v>
      </c>
      <c r="AQ36" s="38" t="s">
        <v>5984</v>
      </c>
      <c r="AR36" s="38" t="s">
        <v>5983</v>
      </c>
      <c r="AS36" s="38" t="s">
        <v>5368</v>
      </c>
      <c r="AT36" s="38" t="s">
        <v>21</v>
      </c>
      <c r="AU36" s="38" t="s">
        <v>21</v>
      </c>
      <c r="AV36" s="38" t="s">
        <v>21</v>
      </c>
      <c r="AW36" s="38" t="s">
        <v>21</v>
      </c>
      <c r="AX36" s="38" t="s">
        <v>21</v>
      </c>
      <c r="AY36" s="38" t="s">
        <v>21</v>
      </c>
      <c r="AZ36" s="38" t="s">
        <v>21</v>
      </c>
    </row>
    <row r="37" spans="1:52" ht="14.25" customHeight="1" x14ac:dyDescent="0.25">
      <c r="A37" s="42" t="str">
        <f>VLOOKUP(D:D,Reservations!S:U,1,0)</f>
        <v>05895</v>
      </c>
      <c r="B37" s="22" t="s">
        <v>5391</v>
      </c>
      <c r="C37" s="24" t="s">
        <v>5390</v>
      </c>
      <c r="D37" s="25" t="s">
        <v>1812</v>
      </c>
      <c r="E37" s="38" t="s">
        <v>1813</v>
      </c>
      <c r="F37" s="38" t="s">
        <v>1814</v>
      </c>
      <c r="G37" s="41">
        <v>44470</v>
      </c>
      <c r="H37" s="41">
        <v>44835</v>
      </c>
      <c r="I37" s="41">
        <f t="shared" si="4"/>
        <v>44834</v>
      </c>
      <c r="J37" s="38" t="s">
        <v>1809</v>
      </c>
      <c r="K37" s="38" t="str">
        <f t="shared" si="1"/>
        <v>05895 B308</v>
      </c>
      <c r="L37" s="38" t="s">
        <v>4168</v>
      </c>
      <c r="M37" s="38" t="s">
        <v>21</v>
      </c>
      <c r="N37" s="40" t="s">
        <v>5389</v>
      </c>
      <c r="O37" s="22" t="s">
        <v>5388</v>
      </c>
      <c r="P37" s="22" t="s">
        <v>5387</v>
      </c>
      <c r="Q37" s="39" t="s">
        <v>5386</v>
      </c>
      <c r="R37" s="38" t="s">
        <v>6412</v>
      </c>
      <c r="S37" s="38" t="s">
        <v>5368</v>
      </c>
      <c r="T37" s="38" t="s">
        <v>6411</v>
      </c>
      <c r="U37" s="38" t="s">
        <v>6411</v>
      </c>
      <c r="V37" s="38" t="s">
        <v>5383</v>
      </c>
      <c r="W37" s="38" t="s">
        <v>21</v>
      </c>
      <c r="X37" s="38" t="s">
        <v>21</v>
      </c>
      <c r="Y37" s="38" t="s">
        <v>5382</v>
      </c>
      <c r="Z37" s="38" t="s">
        <v>5381</v>
      </c>
      <c r="AA37" s="38" t="s">
        <v>6410</v>
      </c>
      <c r="AB37" s="38" t="s">
        <v>6409</v>
      </c>
      <c r="AC37" s="38" t="s">
        <v>21</v>
      </c>
      <c r="AD37" s="38" t="s">
        <v>6408</v>
      </c>
      <c r="AE37" s="38" t="s">
        <v>37</v>
      </c>
      <c r="AF37" s="38" t="s">
        <v>5377</v>
      </c>
      <c r="AG37" s="38" t="s">
        <v>5376</v>
      </c>
      <c r="AH37" s="38" t="s">
        <v>5463</v>
      </c>
      <c r="AI37" s="38" t="s">
        <v>6407</v>
      </c>
      <c r="AJ37" s="38" t="s">
        <v>21</v>
      </c>
      <c r="AK37" s="22" t="s">
        <v>5373</v>
      </c>
      <c r="AL37" s="38" t="s">
        <v>21</v>
      </c>
      <c r="AM37" s="38" t="s">
        <v>21</v>
      </c>
      <c r="AN37" s="38" t="s">
        <v>21</v>
      </c>
      <c r="AO37" s="38" t="s">
        <v>6406</v>
      </c>
      <c r="AP37" s="38" t="s">
        <v>6405</v>
      </c>
      <c r="AQ37" s="38" t="s">
        <v>6404</v>
      </c>
      <c r="AR37" s="38" t="s">
        <v>6294</v>
      </c>
      <c r="AS37" s="38" t="s">
        <v>5417</v>
      </c>
      <c r="AT37" s="38" t="s">
        <v>21</v>
      </c>
      <c r="AU37" s="38" t="s">
        <v>21</v>
      </c>
      <c r="AV37" s="38" t="s">
        <v>21</v>
      </c>
      <c r="AW37" s="38" t="s">
        <v>21</v>
      </c>
      <c r="AX37" s="38" t="s">
        <v>21</v>
      </c>
      <c r="AY37" s="38" t="s">
        <v>21</v>
      </c>
      <c r="AZ37" s="38" t="s">
        <v>21</v>
      </c>
    </row>
    <row r="38" spans="1:52" ht="14.25" customHeight="1" x14ac:dyDescent="0.25">
      <c r="A38" s="42" t="str">
        <f>VLOOKUP(D:D,Reservations!S:U,1,0)</f>
        <v>0010496</v>
      </c>
      <c r="B38" s="22" t="s">
        <v>5391</v>
      </c>
      <c r="C38" s="24" t="s">
        <v>5390</v>
      </c>
      <c r="D38" s="25" t="s">
        <v>3978</v>
      </c>
      <c r="E38" s="38" t="s">
        <v>1172</v>
      </c>
      <c r="F38" s="38" t="s">
        <v>3979</v>
      </c>
      <c r="G38" s="41">
        <v>44774</v>
      </c>
      <c r="H38" s="41">
        <v>44896</v>
      </c>
      <c r="I38" s="41">
        <f t="shared" si="4"/>
        <v>44895</v>
      </c>
      <c r="J38" s="38" t="s">
        <v>3974</v>
      </c>
      <c r="K38" s="38" t="str">
        <f t="shared" si="1"/>
        <v>0010496 C671</v>
      </c>
      <c r="L38" s="38" t="s">
        <v>4168</v>
      </c>
      <c r="M38" s="38" t="s">
        <v>21</v>
      </c>
      <c r="N38" s="40" t="s">
        <v>5389</v>
      </c>
      <c r="O38" s="22" t="s">
        <v>5388</v>
      </c>
      <c r="P38" s="22" t="s">
        <v>5387</v>
      </c>
      <c r="Q38" s="39" t="s">
        <v>5430</v>
      </c>
      <c r="R38" s="38" t="s">
        <v>6165</v>
      </c>
      <c r="S38" s="38" t="s">
        <v>5709</v>
      </c>
      <c r="T38" s="38" t="s">
        <v>6164</v>
      </c>
      <c r="U38" s="38" t="s">
        <v>6164</v>
      </c>
      <c r="V38" s="38" t="s">
        <v>5383</v>
      </c>
      <c r="W38" s="38" t="s">
        <v>21</v>
      </c>
      <c r="X38" s="38" t="s">
        <v>21</v>
      </c>
      <c r="Y38" s="38" t="s">
        <v>21</v>
      </c>
      <c r="Z38" s="38" t="s">
        <v>5381</v>
      </c>
      <c r="AA38" s="38" t="s">
        <v>6163</v>
      </c>
      <c r="AB38" s="38" t="s">
        <v>6162</v>
      </c>
      <c r="AC38" s="38" t="s">
        <v>6161</v>
      </c>
      <c r="AD38" s="38" t="s">
        <v>21</v>
      </c>
      <c r="AE38" s="38" t="s">
        <v>34</v>
      </c>
      <c r="AF38" s="38" t="s">
        <v>5377</v>
      </c>
      <c r="AG38" s="38" t="s">
        <v>5398</v>
      </c>
      <c r="AH38" s="38" t="s">
        <v>5742</v>
      </c>
      <c r="AI38" s="38" t="s">
        <v>6160</v>
      </c>
      <c r="AJ38" s="38" t="s">
        <v>21</v>
      </c>
      <c r="AK38" s="22" t="s">
        <v>5373</v>
      </c>
      <c r="AL38" s="38" t="s">
        <v>21</v>
      </c>
      <c r="AM38" s="38" t="s">
        <v>21</v>
      </c>
      <c r="AN38" s="38" t="s">
        <v>21</v>
      </c>
      <c r="AO38" s="38" t="s">
        <v>21</v>
      </c>
      <c r="AP38" s="38" t="s">
        <v>21</v>
      </c>
      <c r="AQ38" s="38" t="s">
        <v>21</v>
      </c>
      <c r="AR38" s="38" t="s">
        <v>21</v>
      </c>
      <c r="AS38" s="38" t="s">
        <v>21</v>
      </c>
      <c r="AT38" s="38" t="s">
        <v>21</v>
      </c>
      <c r="AU38" s="38" t="s">
        <v>21</v>
      </c>
      <c r="AV38" s="38" t="s">
        <v>21</v>
      </c>
      <c r="AW38" s="38" t="s">
        <v>21</v>
      </c>
      <c r="AX38" s="38" t="s">
        <v>21</v>
      </c>
      <c r="AY38" s="38" t="s">
        <v>21</v>
      </c>
      <c r="AZ38" s="38" t="s">
        <v>21</v>
      </c>
    </row>
    <row r="39" spans="1:52" ht="14.25" customHeight="1" x14ac:dyDescent="0.25">
      <c r="A39" s="42" t="str">
        <f>VLOOKUP(D:D,Reservations!S:U,1,0)</f>
        <v>10109</v>
      </c>
      <c r="B39" s="22" t="s">
        <v>5391</v>
      </c>
      <c r="C39" s="24" t="s">
        <v>5390</v>
      </c>
      <c r="D39" s="25" t="s">
        <v>3817</v>
      </c>
      <c r="E39" s="38" t="s">
        <v>1480</v>
      </c>
      <c r="F39" s="38" t="s">
        <v>3818</v>
      </c>
      <c r="G39" s="41">
        <v>44805</v>
      </c>
      <c r="H39" s="41">
        <v>45108</v>
      </c>
      <c r="I39" s="41">
        <f t="shared" si="4"/>
        <v>45107</v>
      </c>
      <c r="J39" s="38" t="s">
        <v>3813</v>
      </c>
      <c r="K39" s="38" t="str">
        <f t="shared" si="1"/>
        <v>10109 C573</v>
      </c>
      <c r="L39" s="38" t="s">
        <v>4162</v>
      </c>
      <c r="M39" s="38" t="s">
        <v>5572</v>
      </c>
      <c r="N39" s="40" t="s">
        <v>5416</v>
      </c>
      <c r="O39" s="22" t="s">
        <v>5388</v>
      </c>
      <c r="P39" s="22" t="s">
        <v>5387</v>
      </c>
      <c r="Q39" s="39" t="s">
        <v>5386</v>
      </c>
      <c r="R39" s="38" t="s">
        <v>5736</v>
      </c>
      <c r="S39" s="38" t="s">
        <v>5405</v>
      </c>
      <c r="T39" s="38" t="s">
        <v>5621</v>
      </c>
      <c r="U39" s="38" t="s">
        <v>5572</v>
      </c>
      <c r="V39" s="38" t="s">
        <v>5383</v>
      </c>
      <c r="W39" s="38" t="s">
        <v>21</v>
      </c>
      <c r="X39" s="38" t="s">
        <v>21</v>
      </c>
      <c r="Y39" s="38" t="s">
        <v>5382</v>
      </c>
      <c r="Z39" s="38" t="s">
        <v>5381</v>
      </c>
      <c r="AA39" s="38" t="s">
        <v>5735</v>
      </c>
      <c r="AB39" s="38" t="s">
        <v>5734</v>
      </c>
      <c r="AC39" s="38" t="s">
        <v>21</v>
      </c>
      <c r="AD39" s="38" t="s">
        <v>5733</v>
      </c>
      <c r="AE39" s="38" t="s">
        <v>34</v>
      </c>
      <c r="AF39" s="38" t="s">
        <v>5377</v>
      </c>
      <c r="AG39" s="38" t="s">
        <v>5398</v>
      </c>
      <c r="AH39" s="38" t="s">
        <v>5423</v>
      </c>
      <c r="AI39" s="38" t="s">
        <v>5732</v>
      </c>
      <c r="AJ39" s="38" t="s">
        <v>21</v>
      </c>
      <c r="AK39" s="22" t="s">
        <v>5373</v>
      </c>
      <c r="AL39" s="38" t="s">
        <v>21</v>
      </c>
      <c r="AM39" s="38" t="s">
        <v>21</v>
      </c>
      <c r="AN39" s="38" t="s">
        <v>21</v>
      </c>
      <c r="AO39" s="38" t="s">
        <v>5731</v>
      </c>
      <c r="AP39" s="38" t="s">
        <v>5730</v>
      </c>
      <c r="AQ39" s="38" t="s">
        <v>5729</v>
      </c>
      <c r="AR39" s="38" t="s">
        <v>5728</v>
      </c>
      <c r="AS39" s="38" t="s">
        <v>5457</v>
      </c>
      <c r="AT39" s="38" t="s">
        <v>21</v>
      </c>
      <c r="AU39" s="38" t="s">
        <v>21</v>
      </c>
      <c r="AV39" s="38" t="s">
        <v>21</v>
      </c>
      <c r="AW39" s="38" t="s">
        <v>21</v>
      </c>
      <c r="AX39" s="38" t="s">
        <v>21</v>
      </c>
      <c r="AY39" s="38" t="s">
        <v>21</v>
      </c>
      <c r="AZ39" s="38" t="s">
        <v>21</v>
      </c>
    </row>
    <row r="40" spans="1:52" ht="14.25" customHeight="1" x14ac:dyDescent="0.25">
      <c r="A40" s="42" t="str">
        <f>VLOOKUP(D:D,Reservations!S:U,1,0)</f>
        <v>06323</v>
      </c>
      <c r="B40" s="22" t="s">
        <v>5391</v>
      </c>
      <c r="C40" s="24" t="s">
        <v>5390</v>
      </c>
      <c r="D40" s="25" t="s">
        <v>4008</v>
      </c>
      <c r="E40" s="38" t="s">
        <v>1392</v>
      </c>
      <c r="F40" s="38" t="s">
        <v>4009</v>
      </c>
      <c r="G40" s="41">
        <v>44621</v>
      </c>
      <c r="H40" s="41">
        <v>44834</v>
      </c>
      <c r="I40" s="41">
        <v>44834</v>
      </c>
      <c r="J40" s="38" t="s">
        <v>4005</v>
      </c>
      <c r="K40" s="38" t="str">
        <f t="shared" si="1"/>
        <v>06323 C682</v>
      </c>
      <c r="L40" s="38" t="s">
        <v>4162</v>
      </c>
      <c r="M40" s="38" t="s">
        <v>6505</v>
      </c>
      <c r="N40" s="40" t="s">
        <v>5389</v>
      </c>
      <c r="O40" s="22" t="s">
        <v>5388</v>
      </c>
      <c r="P40" s="22" t="s">
        <v>5387</v>
      </c>
      <c r="Q40" s="39" t="s">
        <v>5386</v>
      </c>
      <c r="R40" s="38" t="s">
        <v>6504</v>
      </c>
      <c r="S40" s="38" t="s">
        <v>5368</v>
      </c>
      <c r="T40" s="38" t="s">
        <v>5972</v>
      </c>
      <c r="U40" s="38" t="s">
        <v>5972</v>
      </c>
      <c r="V40" s="38" t="s">
        <v>5383</v>
      </c>
      <c r="W40" s="38" t="s">
        <v>21</v>
      </c>
      <c r="X40" s="38" t="s">
        <v>21</v>
      </c>
      <c r="Y40" s="38" t="s">
        <v>5382</v>
      </c>
      <c r="Z40" s="38" t="s">
        <v>5381</v>
      </c>
      <c r="AA40" s="38" t="s">
        <v>6503</v>
      </c>
      <c r="AB40" s="38" t="s">
        <v>6502</v>
      </c>
      <c r="AC40" s="38" t="s">
        <v>21</v>
      </c>
      <c r="AD40" s="38" t="s">
        <v>21</v>
      </c>
      <c r="AE40" s="38" t="s">
        <v>34</v>
      </c>
      <c r="AF40" s="38" t="s">
        <v>5377</v>
      </c>
      <c r="AG40" s="38" t="s">
        <v>5398</v>
      </c>
      <c r="AH40" s="38" t="s">
        <v>5742</v>
      </c>
      <c r="AI40" s="38" t="s">
        <v>6501</v>
      </c>
      <c r="AJ40" s="38" t="s">
        <v>21</v>
      </c>
      <c r="AK40" s="22" t="s">
        <v>5373</v>
      </c>
      <c r="AL40" s="38" t="s">
        <v>21</v>
      </c>
      <c r="AM40" s="38" t="s">
        <v>21</v>
      </c>
      <c r="AN40" s="38" t="s">
        <v>21</v>
      </c>
      <c r="AO40" s="38" t="s">
        <v>6500</v>
      </c>
      <c r="AP40" s="38" t="s">
        <v>3017</v>
      </c>
      <c r="AQ40" s="38" t="s">
        <v>6499</v>
      </c>
      <c r="AR40" s="38" t="s">
        <v>6498</v>
      </c>
      <c r="AS40" s="38" t="s">
        <v>6497</v>
      </c>
      <c r="AT40" s="38" t="s">
        <v>21</v>
      </c>
      <c r="AU40" s="38" t="s">
        <v>21</v>
      </c>
      <c r="AV40" s="38" t="s">
        <v>21</v>
      </c>
      <c r="AW40" s="38" t="s">
        <v>21</v>
      </c>
      <c r="AX40" s="38" t="s">
        <v>21</v>
      </c>
      <c r="AY40" s="38" t="s">
        <v>21</v>
      </c>
      <c r="AZ40" s="38" t="s">
        <v>21</v>
      </c>
    </row>
    <row r="41" spans="1:52" ht="14.25" customHeight="1" x14ac:dyDescent="0.25">
      <c r="A41" s="42" t="str">
        <f>VLOOKUP(D:D,Reservations!S:U,1,0)</f>
        <v>0010610</v>
      </c>
      <c r="B41" s="22" t="s">
        <v>5391</v>
      </c>
      <c r="C41" s="24" t="s">
        <v>5390</v>
      </c>
      <c r="D41" s="25" t="s">
        <v>3317</v>
      </c>
      <c r="E41" s="38" t="s">
        <v>3318</v>
      </c>
      <c r="F41" s="38" t="s">
        <v>3319</v>
      </c>
      <c r="G41" s="41">
        <v>44809</v>
      </c>
      <c r="H41" s="41">
        <v>44877</v>
      </c>
      <c r="I41" s="41">
        <v>44877</v>
      </c>
      <c r="J41" s="38" t="s">
        <v>3310</v>
      </c>
      <c r="K41" s="38" t="str">
        <f t="shared" si="1"/>
        <v>0010610 C381</v>
      </c>
      <c r="L41" s="38" t="s">
        <v>4168</v>
      </c>
      <c r="M41" s="38" t="s">
        <v>21</v>
      </c>
      <c r="N41" s="40" t="s">
        <v>5389</v>
      </c>
      <c r="O41" s="22" t="s">
        <v>5388</v>
      </c>
      <c r="P41" s="22" t="s">
        <v>5387</v>
      </c>
      <c r="Q41" s="39" t="s">
        <v>3608</v>
      </c>
      <c r="R41" s="38" t="s">
        <v>21</v>
      </c>
      <c r="S41" s="38" t="s">
        <v>5709</v>
      </c>
      <c r="T41" s="38" t="s">
        <v>5820</v>
      </c>
      <c r="U41" s="38" t="s">
        <v>5820</v>
      </c>
      <c r="V41" s="38" t="s">
        <v>5383</v>
      </c>
      <c r="W41" s="38" t="s">
        <v>21</v>
      </c>
      <c r="X41" s="38" t="s">
        <v>21</v>
      </c>
      <c r="Y41" s="38" t="s">
        <v>21</v>
      </c>
      <c r="Z41" s="38" t="s">
        <v>5381</v>
      </c>
      <c r="AA41" s="38" t="s">
        <v>6179</v>
      </c>
      <c r="AB41" s="38" t="s">
        <v>21</v>
      </c>
      <c r="AC41" s="38" t="s">
        <v>21</v>
      </c>
      <c r="AD41" s="38" t="s">
        <v>21</v>
      </c>
      <c r="AE41" s="38" t="s">
        <v>34</v>
      </c>
      <c r="AF41" s="38" t="s">
        <v>5377</v>
      </c>
      <c r="AG41" s="38" t="s">
        <v>5398</v>
      </c>
      <c r="AH41" s="38" t="s">
        <v>5463</v>
      </c>
      <c r="AI41" s="38" t="s">
        <v>6178</v>
      </c>
      <c r="AJ41" s="38" t="s">
        <v>21</v>
      </c>
      <c r="AK41" s="22" t="s">
        <v>5373</v>
      </c>
      <c r="AL41" s="38" t="s">
        <v>21</v>
      </c>
      <c r="AM41" s="38" t="s">
        <v>21</v>
      </c>
      <c r="AN41" s="38" t="s">
        <v>21</v>
      </c>
      <c r="AO41" s="38" t="s">
        <v>21</v>
      </c>
      <c r="AP41" s="38" t="s">
        <v>21</v>
      </c>
      <c r="AQ41" s="38" t="s">
        <v>21</v>
      </c>
      <c r="AR41" s="38" t="s">
        <v>21</v>
      </c>
      <c r="AS41" s="38" t="s">
        <v>21</v>
      </c>
      <c r="AT41" s="38" t="s">
        <v>21</v>
      </c>
      <c r="AU41" s="38" t="s">
        <v>21</v>
      </c>
      <c r="AV41" s="38" t="s">
        <v>21</v>
      </c>
      <c r="AW41" s="38" t="s">
        <v>21</v>
      </c>
      <c r="AX41" s="38" t="s">
        <v>21</v>
      </c>
      <c r="AY41" s="38" t="s">
        <v>21</v>
      </c>
      <c r="AZ41" s="38" t="s">
        <v>21</v>
      </c>
    </row>
    <row r="42" spans="1:52" ht="14.25" customHeight="1" x14ac:dyDescent="0.25">
      <c r="A42" s="42" t="str">
        <f>VLOOKUP(D:D,Reservations!S:U,1,0)</f>
        <v>09866</v>
      </c>
      <c r="B42" s="22" t="s">
        <v>5391</v>
      </c>
      <c r="C42" s="24" t="s">
        <v>5390</v>
      </c>
      <c r="D42" s="25" t="s">
        <v>2237</v>
      </c>
      <c r="E42" s="38" t="s">
        <v>1392</v>
      </c>
      <c r="F42" s="38" t="s">
        <v>2238</v>
      </c>
      <c r="G42" s="41">
        <v>44731</v>
      </c>
      <c r="H42" s="41">
        <v>44835</v>
      </c>
      <c r="I42" s="41">
        <f t="shared" ref="I42:I50" si="5">H42-1</f>
        <v>44834</v>
      </c>
      <c r="J42" s="38" t="s">
        <v>2233</v>
      </c>
      <c r="K42" s="38" t="str">
        <f t="shared" si="1"/>
        <v>09866 B501</v>
      </c>
      <c r="L42" s="38" t="s">
        <v>4162</v>
      </c>
      <c r="M42" s="38" t="s">
        <v>5550</v>
      </c>
      <c r="N42" s="40" t="s">
        <v>5389</v>
      </c>
      <c r="O42" s="22" t="s">
        <v>5388</v>
      </c>
      <c r="P42" s="22" t="s">
        <v>5387</v>
      </c>
      <c r="Q42" s="39" t="s">
        <v>337</v>
      </c>
      <c r="R42" s="38" t="s">
        <v>6403</v>
      </c>
      <c r="S42" s="38" t="s">
        <v>5368</v>
      </c>
      <c r="T42" s="38" t="s">
        <v>5924</v>
      </c>
      <c r="U42" s="38" t="s">
        <v>5935</v>
      </c>
      <c r="V42" s="38" t="s">
        <v>5383</v>
      </c>
      <c r="W42" s="38" t="s">
        <v>21</v>
      </c>
      <c r="X42" s="38" t="s">
        <v>21</v>
      </c>
      <c r="Y42" s="38" t="s">
        <v>5427</v>
      </c>
      <c r="Z42" s="38" t="s">
        <v>5381</v>
      </c>
      <c r="AA42" s="38" t="s">
        <v>6402</v>
      </c>
      <c r="AB42" s="38" t="s">
        <v>6401</v>
      </c>
      <c r="AC42" s="38" t="s">
        <v>21</v>
      </c>
      <c r="AD42" s="38" t="s">
        <v>6400</v>
      </c>
      <c r="AE42" s="38" t="s">
        <v>48</v>
      </c>
      <c r="AF42" s="38" t="s">
        <v>5377</v>
      </c>
      <c r="AG42" s="38" t="s">
        <v>5376</v>
      </c>
      <c r="AH42" s="38" t="s">
        <v>5423</v>
      </c>
      <c r="AI42" s="38" t="s">
        <v>6399</v>
      </c>
      <c r="AJ42" s="38" t="s">
        <v>21</v>
      </c>
      <c r="AK42" s="22" t="s">
        <v>5373</v>
      </c>
      <c r="AL42" s="38" t="s">
        <v>21</v>
      </c>
      <c r="AM42" s="38" t="s">
        <v>21</v>
      </c>
      <c r="AN42" s="38" t="s">
        <v>21</v>
      </c>
      <c r="AO42" s="38" t="s">
        <v>6398</v>
      </c>
      <c r="AP42" s="38" t="s">
        <v>6397</v>
      </c>
      <c r="AQ42" s="38" t="s">
        <v>6396</v>
      </c>
      <c r="AR42" s="38" t="s">
        <v>6395</v>
      </c>
      <c r="AS42" s="38" t="s">
        <v>5417</v>
      </c>
      <c r="AT42" s="38" t="s">
        <v>21</v>
      </c>
      <c r="AU42" s="38" t="s">
        <v>21</v>
      </c>
      <c r="AV42" s="38" t="s">
        <v>21</v>
      </c>
      <c r="AW42" s="38" t="s">
        <v>21</v>
      </c>
      <c r="AX42" s="38" t="s">
        <v>21</v>
      </c>
      <c r="AY42" s="38" t="s">
        <v>21</v>
      </c>
      <c r="AZ42" s="38" t="s">
        <v>21</v>
      </c>
    </row>
    <row r="43" spans="1:52" ht="14.25" customHeight="1" x14ac:dyDescent="0.25">
      <c r="A43" s="42" t="str">
        <f>VLOOKUP(D:D,Reservations!S:U,1,0)</f>
        <v>06124</v>
      </c>
      <c r="B43" s="22" t="s">
        <v>5391</v>
      </c>
      <c r="C43" s="24" t="s">
        <v>5390</v>
      </c>
      <c r="D43" s="25" t="s">
        <v>3461</v>
      </c>
      <c r="E43" s="38" t="s">
        <v>3462</v>
      </c>
      <c r="F43" s="38" t="s">
        <v>3463</v>
      </c>
      <c r="G43" s="41">
        <v>44470</v>
      </c>
      <c r="H43" s="41">
        <v>44835</v>
      </c>
      <c r="I43" s="41">
        <f t="shared" si="5"/>
        <v>44834</v>
      </c>
      <c r="J43" s="38" t="s">
        <v>3458</v>
      </c>
      <c r="K43" s="38" t="str">
        <f t="shared" si="1"/>
        <v>06124 C459</v>
      </c>
      <c r="L43" s="38" t="s">
        <v>4162</v>
      </c>
      <c r="M43" s="38" t="s">
        <v>6329</v>
      </c>
      <c r="N43" s="40" t="s">
        <v>5389</v>
      </c>
      <c r="O43" s="22" t="s">
        <v>5388</v>
      </c>
      <c r="P43" s="22" t="s">
        <v>5387</v>
      </c>
      <c r="Q43" s="39" t="s">
        <v>5456</v>
      </c>
      <c r="R43" s="38" t="s">
        <v>6394</v>
      </c>
      <c r="S43" s="38" t="s">
        <v>5892</v>
      </c>
      <c r="T43" s="38" t="s">
        <v>6229</v>
      </c>
      <c r="U43" s="38" t="s">
        <v>6229</v>
      </c>
      <c r="V43" s="38" t="s">
        <v>5383</v>
      </c>
      <c r="W43" s="38" t="s">
        <v>21</v>
      </c>
      <c r="X43" s="38" t="s">
        <v>21</v>
      </c>
      <c r="Y43" s="38" t="s">
        <v>5382</v>
      </c>
      <c r="Z43" s="38" t="s">
        <v>5381</v>
      </c>
      <c r="AA43" s="38" t="s">
        <v>6393</v>
      </c>
      <c r="AB43" s="38" t="s">
        <v>6392</v>
      </c>
      <c r="AC43" s="38" t="s">
        <v>21</v>
      </c>
      <c r="AD43" s="38" t="s">
        <v>6391</v>
      </c>
      <c r="AE43" s="38" t="s">
        <v>34</v>
      </c>
      <c r="AF43" s="38" t="s">
        <v>5377</v>
      </c>
      <c r="AG43" s="38" t="s">
        <v>5398</v>
      </c>
      <c r="AH43" s="38" t="s">
        <v>5375</v>
      </c>
      <c r="AI43" s="38" t="s">
        <v>6390</v>
      </c>
      <c r="AJ43" s="38" t="s">
        <v>21</v>
      </c>
      <c r="AK43" s="22" t="s">
        <v>5373</v>
      </c>
      <c r="AL43" s="38" t="s">
        <v>21</v>
      </c>
      <c r="AM43" s="38" t="s">
        <v>21</v>
      </c>
      <c r="AN43" s="38" t="s">
        <v>21</v>
      </c>
      <c r="AO43" s="38" t="s">
        <v>6389</v>
      </c>
      <c r="AP43" s="38" t="s">
        <v>5760</v>
      </c>
      <c r="AQ43" s="38" t="s">
        <v>26</v>
      </c>
      <c r="AR43" s="38" t="s">
        <v>6388</v>
      </c>
      <c r="AS43" s="38" t="s">
        <v>5368</v>
      </c>
      <c r="AT43" s="38" t="s">
        <v>21</v>
      </c>
      <c r="AU43" s="38" t="s">
        <v>21</v>
      </c>
      <c r="AV43" s="38" t="s">
        <v>21</v>
      </c>
      <c r="AW43" s="38" t="s">
        <v>21</v>
      </c>
      <c r="AX43" s="38" t="s">
        <v>21</v>
      </c>
      <c r="AY43" s="38" t="s">
        <v>21</v>
      </c>
      <c r="AZ43" s="38" t="s">
        <v>21</v>
      </c>
    </row>
    <row r="44" spans="1:52" ht="14.25" customHeight="1" x14ac:dyDescent="0.25">
      <c r="A44" s="42" t="str">
        <f>VLOOKUP(D:D,Reservations!S:U,1,0)</f>
        <v>06025</v>
      </c>
      <c r="B44" s="22" t="s">
        <v>5391</v>
      </c>
      <c r="C44" s="24" t="s">
        <v>5390</v>
      </c>
      <c r="D44" s="25" t="s">
        <v>560</v>
      </c>
      <c r="E44" s="38" t="s">
        <v>259</v>
      </c>
      <c r="F44" s="38" t="s">
        <v>561</v>
      </c>
      <c r="G44" s="41">
        <v>44497</v>
      </c>
      <c r="H44" s="41">
        <v>44835</v>
      </c>
      <c r="I44" s="41">
        <f t="shared" si="5"/>
        <v>44834</v>
      </c>
      <c r="J44" s="38" t="s">
        <v>557</v>
      </c>
      <c r="K44" s="38" t="str">
        <f t="shared" si="1"/>
        <v>06025 A394</v>
      </c>
      <c r="L44" s="38" t="s">
        <v>4162</v>
      </c>
      <c r="M44" s="38" t="s">
        <v>6248</v>
      </c>
      <c r="N44" s="40" t="s">
        <v>5416</v>
      </c>
      <c r="O44" s="22" t="s">
        <v>5388</v>
      </c>
      <c r="P44" s="22" t="s">
        <v>5387</v>
      </c>
      <c r="Q44" s="39" t="s">
        <v>5456</v>
      </c>
      <c r="R44" s="38" t="s">
        <v>6387</v>
      </c>
      <c r="S44" s="38" t="s">
        <v>5368</v>
      </c>
      <c r="T44" s="38" t="s">
        <v>6386</v>
      </c>
      <c r="U44" s="38" t="s">
        <v>6248</v>
      </c>
      <c r="V44" s="38" t="s">
        <v>5383</v>
      </c>
      <c r="W44" s="38" t="s">
        <v>21</v>
      </c>
      <c r="X44" s="38" t="s">
        <v>21</v>
      </c>
      <c r="Y44" s="38" t="s">
        <v>5382</v>
      </c>
      <c r="Z44" s="38" t="s">
        <v>5381</v>
      </c>
      <c r="AA44" s="38" t="s">
        <v>6385</v>
      </c>
      <c r="AB44" s="38" t="s">
        <v>6384</v>
      </c>
      <c r="AC44" s="38" t="s">
        <v>21</v>
      </c>
      <c r="AD44" s="38" t="s">
        <v>6383</v>
      </c>
      <c r="AE44" s="38" t="s">
        <v>37</v>
      </c>
      <c r="AF44" s="38" t="s">
        <v>5377</v>
      </c>
      <c r="AG44" s="38" t="s">
        <v>5436</v>
      </c>
      <c r="AH44" s="38" t="s">
        <v>5463</v>
      </c>
      <c r="AI44" s="38" t="s">
        <v>6382</v>
      </c>
      <c r="AJ44" s="38" t="s">
        <v>21</v>
      </c>
      <c r="AK44" s="22" t="s">
        <v>5373</v>
      </c>
      <c r="AL44" s="38" t="s">
        <v>21</v>
      </c>
      <c r="AM44" s="38" t="s">
        <v>21</v>
      </c>
      <c r="AN44" s="38" t="s">
        <v>21</v>
      </c>
      <c r="AO44" s="38" t="s">
        <v>6381</v>
      </c>
      <c r="AP44" s="38" t="s">
        <v>6380</v>
      </c>
      <c r="AQ44" s="38" t="s">
        <v>6379</v>
      </c>
      <c r="AR44" s="38" t="s">
        <v>6378</v>
      </c>
      <c r="AS44" s="38" t="s">
        <v>5417</v>
      </c>
      <c r="AT44" s="38" t="s">
        <v>21</v>
      </c>
      <c r="AU44" s="38" t="s">
        <v>21</v>
      </c>
      <c r="AV44" s="38" t="s">
        <v>21</v>
      </c>
      <c r="AW44" s="38" t="s">
        <v>21</v>
      </c>
      <c r="AX44" s="38" t="s">
        <v>21</v>
      </c>
      <c r="AY44" s="38" t="s">
        <v>21</v>
      </c>
      <c r="AZ44" s="38" t="s">
        <v>21</v>
      </c>
    </row>
    <row r="45" spans="1:52" ht="14.25" customHeight="1" x14ac:dyDescent="0.25">
      <c r="A45" s="42" t="str">
        <f>VLOOKUP(D:D,Reservations!S:U,1,0)</f>
        <v>08052</v>
      </c>
      <c r="B45" s="22" t="s">
        <v>5391</v>
      </c>
      <c r="C45" s="24" t="s">
        <v>5390</v>
      </c>
      <c r="D45" s="25" t="s">
        <v>2699</v>
      </c>
      <c r="E45" s="38" t="s">
        <v>1588</v>
      </c>
      <c r="F45" s="38" t="s">
        <v>2700</v>
      </c>
      <c r="G45" s="41">
        <v>44743</v>
      </c>
      <c r="H45" s="41">
        <v>45108</v>
      </c>
      <c r="I45" s="41">
        <f t="shared" si="5"/>
        <v>45107</v>
      </c>
      <c r="J45" s="38" t="s">
        <v>2696</v>
      </c>
      <c r="K45" s="38" t="str">
        <f t="shared" si="1"/>
        <v>08052 C141</v>
      </c>
      <c r="L45" s="38" t="s">
        <v>4162</v>
      </c>
      <c r="M45" s="38" t="s">
        <v>5726</v>
      </c>
      <c r="N45" s="40" t="s">
        <v>5416</v>
      </c>
      <c r="O45" s="22" t="s">
        <v>5388</v>
      </c>
      <c r="P45" s="22" t="s">
        <v>5387</v>
      </c>
      <c r="Q45" s="39" t="s">
        <v>5430</v>
      </c>
      <c r="R45" s="38" t="s">
        <v>5727</v>
      </c>
      <c r="S45" s="38" t="s">
        <v>5368</v>
      </c>
      <c r="T45" s="38" t="s">
        <v>5726</v>
      </c>
      <c r="U45" s="38" t="s">
        <v>5726</v>
      </c>
      <c r="V45" s="38" t="s">
        <v>5383</v>
      </c>
      <c r="W45" s="38" t="s">
        <v>21</v>
      </c>
      <c r="X45" s="38" t="s">
        <v>21</v>
      </c>
      <c r="Y45" s="38" t="s">
        <v>5382</v>
      </c>
      <c r="Z45" s="38" t="s">
        <v>5381</v>
      </c>
      <c r="AA45" s="38" t="s">
        <v>5725</v>
      </c>
      <c r="AB45" s="38" t="s">
        <v>5724</v>
      </c>
      <c r="AC45" s="38" t="s">
        <v>21</v>
      </c>
      <c r="AD45" s="38" t="s">
        <v>5723</v>
      </c>
      <c r="AE45" s="38" t="s">
        <v>37</v>
      </c>
      <c r="AF45" s="38" t="s">
        <v>5377</v>
      </c>
      <c r="AG45" s="38" t="s">
        <v>5398</v>
      </c>
      <c r="AH45" s="38" t="s">
        <v>5517</v>
      </c>
      <c r="AI45" s="38" t="s">
        <v>5722</v>
      </c>
      <c r="AJ45" s="38" t="s">
        <v>21</v>
      </c>
      <c r="AK45" s="22" t="s">
        <v>5373</v>
      </c>
      <c r="AL45" s="38" t="s">
        <v>21</v>
      </c>
      <c r="AM45" s="38" t="s">
        <v>21</v>
      </c>
      <c r="AN45" s="38" t="s">
        <v>21</v>
      </c>
      <c r="AO45" s="38" t="s">
        <v>5721</v>
      </c>
      <c r="AP45" s="38" t="s">
        <v>5720</v>
      </c>
      <c r="AQ45" s="38" t="s">
        <v>5719</v>
      </c>
      <c r="AR45" s="38" t="s">
        <v>5718</v>
      </c>
      <c r="AS45" s="38" t="s">
        <v>5368</v>
      </c>
      <c r="AT45" s="38" t="s">
        <v>21</v>
      </c>
      <c r="AU45" s="38" t="s">
        <v>21</v>
      </c>
      <c r="AV45" s="38" t="s">
        <v>21</v>
      </c>
      <c r="AW45" s="38" t="s">
        <v>21</v>
      </c>
      <c r="AX45" s="38" t="s">
        <v>21</v>
      </c>
      <c r="AY45" s="38" t="s">
        <v>21</v>
      </c>
      <c r="AZ45" s="38" t="s">
        <v>21</v>
      </c>
    </row>
    <row r="46" spans="1:52" ht="14.25" customHeight="1" x14ac:dyDescent="0.25">
      <c r="A46" s="42" t="str">
        <f>VLOOKUP(D:D,Reservations!S:U,1,0)</f>
        <v>06625</v>
      </c>
      <c r="B46" s="22" t="s">
        <v>5391</v>
      </c>
      <c r="C46" s="24" t="s">
        <v>5390</v>
      </c>
      <c r="D46" s="25" t="s">
        <v>755</v>
      </c>
      <c r="E46" s="38" t="s">
        <v>756</v>
      </c>
      <c r="F46" s="38" t="s">
        <v>757</v>
      </c>
      <c r="G46" s="41">
        <v>44743</v>
      </c>
      <c r="H46" s="41">
        <v>45108</v>
      </c>
      <c r="I46" s="41">
        <f t="shared" si="5"/>
        <v>45107</v>
      </c>
      <c r="J46" s="38" t="s">
        <v>752</v>
      </c>
      <c r="K46" s="38" t="str">
        <f t="shared" si="1"/>
        <v>06625 A490</v>
      </c>
      <c r="L46" s="38" t="s">
        <v>4168</v>
      </c>
      <c r="M46" s="38" t="s">
        <v>21</v>
      </c>
      <c r="N46" s="40" t="s">
        <v>5389</v>
      </c>
      <c r="O46" s="22" t="s">
        <v>5388</v>
      </c>
      <c r="P46" s="22" t="s">
        <v>5387</v>
      </c>
      <c r="Q46" s="39" t="s">
        <v>5386</v>
      </c>
      <c r="R46" s="38" t="s">
        <v>5717</v>
      </c>
      <c r="S46" s="38" t="s">
        <v>5709</v>
      </c>
      <c r="T46" s="38" t="s">
        <v>5716</v>
      </c>
      <c r="U46" s="38" t="s">
        <v>5716</v>
      </c>
      <c r="V46" s="38" t="s">
        <v>5383</v>
      </c>
      <c r="W46" s="38" t="s">
        <v>21</v>
      </c>
      <c r="X46" s="38" t="s">
        <v>21</v>
      </c>
      <c r="Y46" s="38" t="s">
        <v>5427</v>
      </c>
      <c r="Z46" s="38" t="s">
        <v>5381</v>
      </c>
      <c r="AA46" s="38" t="s">
        <v>5715</v>
      </c>
      <c r="AB46" s="38" t="s">
        <v>5714</v>
      </c>
      <c r="AC46" s="38" t="s">
        <v>21</v>
      </c>
      <c r="AD46" s="38" t="s">
        <v>21</v>
      </c>
      <c r="AE46" s="38" t="s">
        <v>37</v>
      </c>
      <c r="AF46" s="38" t="s">
        <v>5377</v>
      </c>
      <c r="AG46" s="38" t="s">
        <v>5436</v>
      </c>
      <c r="AH46" s="38" t="s">
        <v>5375</v>
      </c>
      <c r="AI46" s="38" t="s">
        <v>5713</v>
      </c>
      <c r="AJ46" s="38" t="s">
        <v>21</v>
      </c>
      <c r="AK46" s="22" t="s">
        <v>5373</v>
      </c>
      <c r="AL46" s="38" t="s">
        <v>21</v>
      </c>
      <c r="AM46" s="38" t="s">
        <v>21</v>
      </c>
      <c r="AN46" s="38" t="s">
        <v>21</v>
      </c>
      <c r="AO46" s="38" t="s">
        <v>5712</v>
      </c>
      <c r="AP46" s="38" t="s">
        <v>5711</v>
      </c>
      <c r="AQ46" s="38" t="s">
        <v>5710</v>
      </c>
      <c r="AR46" s="38" t="s">
        <v>21</v>
      </c>
      <c r="AS46" s="38" t="s">
        <v>5709</v>
      </c>
      <c r="AT46" s="38" t="s">
        <v>21</v>
      </c>
      <c r="AU46" s="38" t="s">
        <v>21</v>
      </c>
      <c r="AV46" s="38" t="s">
        <v>21</v>
      </c>
      <c r="AW46" s="38" t="s">
        <v>21</v>
      </c>
      <c r="AX46" s="38" t="s">
        <v>21</v>
      </c>
      <c r="AY46" s="38" t="s">
        <v>21</v>
      </c>
      <c r="AZ46" s="38" t="s">
        <v>21</v>
      </c>
    </row>
    <row r="47" spans="1:52" ht="14.25" customHeight="1" x14ac:dyDescent="0.25">
      <c r="A47" s="42" t="str">
        <f>VLOOKUP(D:D,Reservations!S:U,1,0)</f>
        <v>06458</v>
      </c>
      <c r="B47" s="22" t="s">
        <v>5391</v>
      </c>
      <c r="C47" s="24" t="s">
        <v>5390</v>
      </c>
      <c r="D47" s="25" t="s">
        <v>580</v>
      </c>
      <c r="E47" s="38" t="s">
        <v>581</v>
      </c>
      <c r="F47" s="38" t="s">
        <v>582</v>
      </c>
      <c r="G47" s="41">
        <v>44490</v>
      </c>
      <c r="H47" s="41">
        <v>44835</v>
      </c>
      <c r="I47" s="41">
        <f t="shared" si="5"/>
        <v>44834</v>
      </c>
      <c r="J47" s="38" t="s">
        <v>577</v>
      </c>
      <c r="K47" s="38" t="str">
        <f t="shared" si="1"/>
        <v>06458 A396</v>
      </c>
      <c r="L47" s="38" t="s">
        <v>4162</v>
      </c>
      <c r="M47" s="38" t="s">
        <v>6312</v>
      </c>
      <c r="N47" s="40" t="s">
        <v>5416</v>
      </c>
      <c r="O47" s="22" t="s">
        <v>5388</v>
      </c>
      <c r="P47" s="22" t="s">
        <v>5387</v>
      </c>
      <c r="Q47" s="39" t="s">
        <v>5708</v>
      </c>
      <c r="R47" s="38" t="s">
        <v>5707</v>
      </c>
      <c r="S47" s="38" t="s">
        <v>5368</v>
      </c>
      <c r="T47" s="38" t="s">
        <v>6377</v>
      </c>
      <c r="U47" s="38" t="s">
        <v>6376</v>
      </c>
      <c r="V47" s="38" t="s">
        <v>5383</v>
      </c>
      <c r="W47" s="38" t="s">
        <v>21</v>
      </c>
      <c r="X47" s="38" t="s">
        <v>21</v>
      </c>
      <c r="Y47" s="38" t="s">
        <v>5706</v>
      </c>
      <c r="Z47" s="38" t="s">
        <v>5381</v>
      </c>
      <c r="AA47" s="38" t="s">
        <v>5705</v>
      </c>
      <c r="AB47" s="38" t="s">
        <v>5704</v>
      </c>
      <c r="AC47" s="38" t="s">
        <v>21</v>
      </c>
      <c r="AD47" s="38" t="s">
        <v>5703</v>
      </c>
      <c r="AE47" s="38" t="s">
        <v>37</v>
      </c>
      <c r="AF47" s="38" t="s">
        <v>5377</v>
      </c>
      <c r="AG47" s="38" t="s">
        <v>5436</v>
      </c>
      <c r="AH47" s="38" t="s">
        <v>5463</v>
      </c>
      <c r="AI47" s="38" t="s">
        <v>5702</v>
      </c>
      <c r="AJ47" s="38" t="s">
        <v>21</v>
      </c>
      <c r="AK47" s="22" t="s">
        <v>5373</v>
      </c>
      <c r="AL47" s="38" t="s">
        <v>21</v>
      </c>
      <c r="AM47" s="38" t="s">
        <v>21</v>
      </c>
      <c r="AN47" s="38" t="s">
        <v>21</v>
      </c>
      <c r="AO47" s="38" t="s">
        <v>5701</v>
      </c>
      <c r="AP47" s="38" t="s">
        <v>5700</v>
      </c>
      <c r="AQ47" s="38" t="s">
        <v>5699</v>
      </c>
      <c r="AR47" s="38" t="s">
        <v>5698</v>
      </c>
      <c r="AS47" s="38" t="s">
        <v>5368</v>
      </c>
      <c r="AT47" s="38" t="s">
        <v>21</v>
      </c>
      <c r="AU47" s="38" t="s">
        <v>21</v>
      </c>
      <c r="AV47" s="38" t="s">
        <v>21</v>
      </c>
      <c r="AW47" s="38" t="s">
        <v>21</v>
      </c>
      <c r="AX47" s="38" t="s">
        <v>21</v>
      </c>
      <c r="AY47" s="38" t="s">
        <v>21</v>
      </c>
      <c r="AZ47" s="38" t="s">
        <v>21</v>
      </c>
    </row>
    <row r="48" spans="1:52" ht="14.25" customHeight="1" x14ac:dyDescent="0.25">
      <c r="A48" s="42" t="str">
        <f>VLOOKUP(D:D,Reservations!S:U,1,0)</f>
        <v>06458</v>
      </c>
      <c r="B48" s="22" t="s">
        <v>5391</v>
      </c>
      <c r="C48" s="24" t="s">
        <v>5390</v>
      </c>
      <c r="D48" s="25" t="s">
        <v>580</v>
      </c>
      <c r="E48" s="38" t="s">
        <v>581</v>
      </c>
      <c r="F48" s="38" t="s">
        <v>582</v>
      </c>
      <c r="G48" s="41">
        <v>44835</v>
      </c>
      <c r="H48" s="41">
        <v>45108</v>
      </c>
      <c r="I48" s="41">
        <f t="shared" si="5"/>
        <v>45107</v>
      </c>
      <c r="J48" s="38" t="s">
        <v>577</v>
      </c>
      <c r="K48" s="38" t="str">
        <f t="shared" si="1"/>
        <v>06458 A396</v>
      </c>
      <c r="L48" s="38" t="s">
        <v>4168</v>
      </c>
      <c r="M48" s="38" t="s">
        <v>21</v>
      </c>
      <c r="N48" s="40" t="s">
        <v>5416</v>
      </c>
      <c r="O48" s="22" t="s">
        <v>5388</v>
      </c>
      <c r="P48" s="22" t="s">
        <v>5387</v>
      </c>
      <c r="Q48" s="39" t="s">
        <v>5708</v>
      </c>
      <c r="R48" s="38" t="s">
        <v>5707</v>
      </c>
      <c r="S48" s="38" t="s">
        <v>5368</v>
      </c>
      <c r="T48" s="38" t="s">
        <v>5384</v>
      </c>
      <c r="U48" s="38" t="s">
        <v>5384</v>
      </c>
      <c r="V48" s="38" t="s">
        <v>5383</v>
      </c>
      <c r="W48" s="38" t="s">
        <v>21</v>
      </c>
      <c r="X48" s="38" t="s">
        <v>21</v>
      </c>
      <c r="Y48" s="38" t="s">
        <v>5706</v>
      </c>
      <c r="Z48" s="38" t="s">
        <v>5381</v>
      </c>
      <c r="AA48" s="38" t="s">
        <v>5705</v>
      </c>
      <c r="AB48" s="38" t="s">
        <v>5704</v>
      </c>
      <c r="AC48" s="38" t="s">
        <v>21</v>
      </c>
      <c r="AD48" s="38" t="s">
        <v>5703</v>
      </c>
      <c r="AE48" s="38" t="s">
        <v>37</v>
      </c>
      <c r="AF48" s="38" t="s">
        <v>5377</v>
      </c>
      <c r="AG48" s="38" t="s">
        <v>5436</v>
      </c>
      <c r="AH48" s="38" t="s">
        <v>5463</v>
      </c>
      <c r="AI48" s="38" t="s">
        <v>5702</v>
      </c>
      <c r="AJ48" s="38" t="s">
        <v>21</v>
      </c>
      <c r="AK48" s="22" t="s">
        <v>5373</v>
      </c>
      <c r="AL48" s="38" t="s">
        <v>21</v>
      </c>
      <c r="AM48" s="38" t="s">
        <v>21</v>
      </c>
      <c r="AN48" s="38" t="s">
        <v>21</v>
      </c>
      <c r="AO48" s="38" t="s">
        <v>5701</v>
      </c>
      <c r="AP48" s="38" t="s">
        <v>5700</v>
      </c>
      <c r="AQ48" s="38" t="s">
        <v>5699</v>
      </c>
      <c r="AR48" s="38" t="s">
        <v>5698</v>
      </c>
      <c r="AS48" s="38" t="s">
        <v>5368</v>
      </c>
      <c r="AT48" s="38" t="s">
        <v>21</v>
      </c>
      <c r="AU48" s="38" t="s">
        <v>21</v>
      </c>
      <c r="AV48" s="38" t="s">
        <v>21</v>
      </c>
      <c r="AW48" s="38" t="s">
        <v>21</v>
      </c>
      <c r="AX48" s="38" t="s">
        <v>21</v>
      </c>
      <c r="AY48" s="38" t="s">
        <v>21</v>
      </c>
      <c r="AZ48" s="38" t="s">
        <v>21</v>
      </c>
    </row>
    <row r="49" spans="1:52" ht="14.25" customHeight="1" x14ac:dyDescent="0.25">
      <c r="A49" s="42" t="str">
        <f>VLOOKUP(D:D,Reservations!S:U,1,0)</f>
        <v>05231</v>
      </c>
      <c r="B49" s="22" t="s">
        <v>5391</v>
      </c>
      <c r="C49" s="24" t="s">
        <v>5390</v>
      </c>
      <c r="D49" s="25" t="s">
        <v>1391</v>
      </c>
      <c r="E49" s="38" t="s">
        <v>1392</v>
      </c>
      <c r="F49" s="38" t="s">
        <v>1393</v>
      </c>
      <c r="G49" s="41">
        <v>44470</v>
      </c>
      <c r="H49" s="41">
        <v>44835</v>
      </c>
      <c r="I49" s="41">
        <f t="shared" si="5"/>
        <v>44834</v>
      </c>
      <c r="J49" s="38" t="s">
        <v>1388</v>
      </c>
      <c r="K49" s="38" t="str">
        <f t="shared" si="1"/>
        <v>05231 B113</v>
      </c>
      <c r="L49" s="38" t="s">
        <v>4162</v>
      </c>
      <c r="M49" s="38" t="s">
        <v>6375</v>
      </c>
      <c r="N49" s="40" t="s">
        <v>5389</v>
      </c>
      <c r="O49" s="22" t="s">
        <v>5388</v>
      </c>
      <c r="P49" s="22" t="s">
        <v>5387</v>
      </c>
      <c r="Q49" s="39" t="s">
        <v>5386</v>
      </c>
      <c r="R49" s="38" t="s">
        <v>5697</v>
      </c>
      <c r="S49" s="38" t="s">
        <v>5368</v>
      </c>
      <c r="T49" s="38" t="s">
        <v>6261</v>
      </c>
      <c r="U49" s="38" t="s">
        <v>6375</v>
      </c>
      <c r="V49" s="38" t="s">
        <v>5383</v>
      </c>
      <c r="W49" s="38" t="s">
        <v>21</v>
      </c>
      <c r="X49" s="38" t="s">
        <v>21</v>
      </c>
      <c r="Y49" s="38" t="s">
        <v>5382</v>
      </c>
      <c r="Z49" s="38" t="s">
        <v>5381</v>
      </c>
      <c r="AA49" s="38" t="s">
        <v>5696</v>
      </c>
      <c r="AB49" s="38" t="s">
        <v>5695</v>
      </c>
      <c r="AC49" s="38" t="s">
        <v>21</v>
      </c>
      <c r="AD49" s="38" t="s">
        <v>5694</v>
      </c>
      <c r="AE49" s="38" t="s">
        <v>37</v>
      </c>
      <c r="AF49" s="38" t="s">
        <v>5377</v>
      </c>
      <c r="AG49" s="38" t="s">
        <v>5376</v>
      </c>
      <c r="AH49" s="38" t="s">
        <v>5517</v>
      </c>
      <c r="AI49" s="38" t="s">
        <v>5693</v>
      </c>
      <c r="AJ49" s="38" t="s">
        <v>21</v>
      </c>
      <c r="AK49" s="22" t="s">
        <v>5373</v>
      </c>
      <c r="AL49" s="38" t="s">
        <v>21</v>
      </c>
      <c r="AM49" s="38" t="s">
        <v>21</v>
      </c>
      <c r="AN49" s="38" t="s">
        <v>21</v>
      </c>
      <c r="AO49" s="38" t="s">
        <v>5692</v>
      </c>
      <c r="AP49" s="38" t="s">
        <v>5691</v>
      </c>
      <c r="AQ49" s="38" t="s">
        <v>5690</v>
      </c>
      <c r="AR49" s="38" t="s">
        <v>5689</v>
      </c>
      <c r="AS49" s="38" t="s">
        <v>5368</v>
      </c>
      <c r="AT49" s="38" t="s">
        <v>21</v>
      </c>
      <c r="AU49" s="38" t="s">
        <v>21</v>
      </c>
      <c r="AV49" s="38" t="s">
        <v>21</v>
      </c>
      <c r="AW49" s="38" t="s">
        <v>21</v>
      </c>
      <c r="AX49" s="38" t="s">
        <v>21</v>
      </c>
      <c r="AY49" s="38" t="s">
        <v>21</v>
      </c>
      <c r="AZ49" s="38" t="s">
        <v>21</v>
      </c>
    </row>
    <row r="50" spans="1:52" ht="14.25" customHeight="1" x14ac:dyDescent="0.25">
      <c r="A50" s="42" t="str">
        <f>VLOOKUP(D:D,Reservations!S:U,1,0)</f>
        <v>05231</v>
      </c>
      <c r="B50" s="22" t="s">
        <v>5391</v>
      </c>
      <c r="C50" s="24" t="s">
        <v>5390</v>
      </c>
      <c r="D50" s="25" t="s">
        <v>1391</v>
      </c>
      <c r="E50" s="38" t="s">
        <v>1392</v>
      </c>
      <c r="F50" s="38" t="s">
        <v>1393</v>
      </c>
      <c r="G50" s="41">
        <v>44835</v>
      </c>
      <c r="H50" s="41">
        <v>45108</v>
      </c>
      <c r="I50" s="41">
        <f t="shared" si="5"/>
        <v>45107</v>
      </c>
      <c r="J50" s="38" t="s">
        <v>1388</v>
      </c>
      <c r="K50" s="38" t="str">
        <f t="shared" si="1"/>
        <v>05231 B113</v>
      </c>
      <c r="L50" s="38" t="s">
        <v>4168</v>
      </c>
      <c r="M50" s="38" t="s">
        <v>21</v>
      </c>
      <c r="N50" s="40" t="s">
        <v>5389</v>
      </c>
      <c r="O50" s="22" t="s">
        <v>5388</v>
      </c>
      <c r="P50" s="22" t="s">
        <v>5387</v>
      </c>
      <c r="Q50" s="39" t="s">
        <v>5386</v>
      </c>
      <c r="R50" s="38" t="s">
        <v>5697</v>
      </c>
      <c r="S50" s="38" t="s">
        <v>5368</v>
      </c>
      <c r="T50" s="38" t="s">
        <v>5540</v>
      </c>
      <c r="U50" s="38" t="s">
        <v>5540</v>
      </c>
      <c r="V50" s="38" t="s">
        <v>5383</v>
      </c>
      <c r="W50" s="38" t="s">
        <v>21</v>
      </c>
      <c r="X50" s="38" t="s">
        <v>21</v>
      </c>
      <c r="Y50" s="38" t="s">
        <v>5382</v>
      </c>
      <c r="Z50" s="38" t="s">
        <v>5381</v>
      </c>
      <c r="AA50" s="38" t="s">
        <v>5696</v>
      </c>
      <c r="AB50" s="38" t="s">
        <v>5695</v>
      </c>
      <c r="AC50" s="38" t="s">
        <v>21</v>
      </c>
      <c r="AD50" s="38" t="s">
        <v>5694</v>
      </c>
      <c r="AE50" s="38" t="s">
        <v>37</v>
      </c>
      <c r="AF50" s="38" t="s">
        <v>5377</v>
      </c>
      <c r="AG50" s="38" t="s">
        <v>5376</v>
      </c>
      <c r="AH50" s="38" t="s">
        <v>5517</v>
      </c>
      <c r="AI50" s="38" t="s">
        <v>5693</v>
      </c>
      <c r="AJ50" s="38" t="s">
        <v>21</v>
      </c>
      <c r="AK50" s="22" t="s">
        <v>5373</v>
      </c>
      <c r="AL50" s="38" t="s">
        <v>21</v>
      </c>
      <c r="AM50" s="38" t="s">
        <v>21</v>
      </c>
      <c r="AN50" s="38" t="s">
        <v>21</v>
      </c>
      <c r="AO50" s="38" t="s">
        <v>5692</v>
      </c>
      <c r="AP50" s="38" t="s">
        <v>5691</v>
      </c>
      <c r="AQ50" s="38" t="s">
        <v>5690</v>
      </c>
      <c r="AR50" s="38" t="s">
        <v>5689</v>
      </c>
      <c r="AS50" s="38" t="s">
        <v>5368</v>
      </c>
      <c r="AT50" s="38" t="s">
        <v>21</v>
      </c>
      <c r="AU50" s="38" t="s">
        <v>21</v>
      </c>
      <c r="AV50" s="38" t="s">
        <v>21</v>
      </c>
      <c r="AW50" s="38" t="s">
        <v>21</v>
      </c>
      <c r="AX50" s="38" t="s">
        <v>21</v>
      </c>
      <c r="AY50" s="38" t="s">
        <v>21</v>
      </c>
      <c r="AZ50" s="38" t="s">
        <v>21</v>
      </c>
    </row>
    <row r="51" spans="1:52" ht="14.25" customHeight="1" x14ac:dyDescent="0.25">
      <c r="A51" s="42" t="str">
        <f>VLOOKUP(D:D,Reservations!S:U,1,0)</f>
        <v>05081</v>
      </c>
      <c r="B51" s="22" t="s">
        <v>5391</v>
      </c>
      <c r="C51" s="24" t="s">
        <v>5390</v>
      </c>
      <c r="D51" s="25" t="s">
        <v>2927</v>
      </c>
      <c r="E51" s="38" t="s">
        <v>1085</v>
      </c>
      <c r="F51" s="38" t="s">
        <v>2928</v>
      </c>
      <c r="G51" s="41">
        <v>44805</v>
      </c>
      <c r="H51" s="41">
        <v>45169</v>
      </c>
      <c r="I51" s="41">
        <v>45169</v>
      </c>
      <c r="J51" s="38" t="s">
        <v>2924</v>
      </c>
      <c r="K51" s="38" t="str">
        <f t="shared" si="1"/>
        <v>05081 C253</v>
      </c>
      <c r="L51" s="38" t="s">
        <v>4162</v>
      </c>
      <c r="M51" s="38" t="s">
        <v>5404</v>
      </c>
      <c r="N51" s="40" t="s">
        <v>5389</v>
      </c>
      <c r="O51" s="22" t="s">
        <v>5388</v>
      </c>
      <c r="P51" s="22" t="s">
        <v>5387</v>
      </c>
      <c r="Q51" s="39" t="s">
        <v>5386</v>
      </c>
      <c r="R51" s="38" t="s">
        <v>5403</v>
      </c>
      <c r="S51" s="38" t="s">
        <v>5368</v>
      </c>
      <c r="T51" s="38" t="s">
        <v>5402</v>
      </c>
      <c r="U51" s="38" t="s">
        <v>5402</v>
      </c>
      <c r="V51" s="38" t="s">
        <v>5383</v>
      </c>
      <c r="W51" s="38" t="s">
        <v>21</v>
      </c>
      <c r="X51" s="38" t="s">
        <v>21</v>
      </c>
      <c r="Y51" s="38" t="s">
        <v>5382</v>
      </c>
      <c r="Z51" s="38" t="s">
        <v>5381</v>
      </c>
      <c r="AA51" s="38" t="s">
        <v>5401</v>
      </c>
      <c r="AB51" s="38" t="s">
        <v>5400</v>
      </c>
      <c r="AC51" s="38" t="s">
        <v>21</v>
      </c>
      <c r="AD51" s="38" t="s">
        <v>5399</v>
      </c>
      <c r="AE51" s="38" t="s">
        <v>48</v>
      </c>
      <c r="AF51" s="38" t="s">
        <v>5377</v>
      </c>
      <c r="AG51" s="38" t="s">
        <v>5398</v>
      </c>
      <c r="AH51" s="38" t="s">
        <v>5397</v>
      </c>
      <c r="AI51" s="38" t="s">
        <v>5396</v>
      </c>
      <c r="AJ51" s="38" t="s">
        <v>21</v>
      </c>
      <c r="AK51" s="22" t="s">
        <v>5373</v>
      </c>
      <c r="AL51" s="38" t="s">
        <v>21</v>
      </c>
      <c r="AM51" s="38" t="s">
        <v>21</v>
      </c>
      <c r="AN51" s="38" t="s">
        <v>21</v>
      </c>
      <c r="AO51" s="38" t="s">
        <v>5395</v>
      </c>
      <c r="AP51" s="38" t="s">
        <v>5394</v>
      </c>
      <c r="AQ51" s="38" t="s">
        <v>5393</v>
      </c>
      <c r="AR51" s="38" t="s">
        <v>5392</v>
      </c>
      <c r="AS51" s="38" t="s">
        <v>5368</v>
      </c>
      <c r="AT51" s="38" t="s">
        <v>21</v>
      </c>
      <c r="AU51" s="38" t="s">
        <v>21</v>
      </c>
      <c r="AV51" s="38" t="s">
        <v>21</v>
      </c>
      <c r="AW51" s="38" t="s">
        <v>21</v>
      </c>
      <c r="AX51" s="38" t="s">
        <v>21</v>
      </c>
      <c r="AY51" s="38" t="s">
        <v>21</v>
      </c>
      <c r="AZ51" s="38" t="s">
        <v>21</v>
      </c>
    </row>
    <row r="52" spans="1:52" ht="14.25" customHeight="1" x14ac:dyDescent="0.25">
      <c r="A52" s="42" t="str">
        <f>VLOOKUP(D:D,Reservations!S:U,1,0)</f>
        <v>06155</v>
      </c>
      <c r="B52" s="22" t="s">
        <v>5391</v>
      </c>
      <c r="C52" s="24" t="s">
        <v>5390</v>
      </c>
      <c r="D52" s="25" t="s">
        <v>3542</v>
      </c>
      <c r="E52" s="38" t="s">
        <v>1813</v>
      </c>
      <c r="F52" s="38" t="s">
        <v>3543</v>
      </c>
      <c r="G52" s="41">
        <v>44470</v>
      </c>
      <c r="H52" s="41">
        <v>44835</v>
      </c>
      <c r="I52" s="41">
        <f>H52-1</f>
        <v>44834</v>
      </c>
      <c r="J52" s="38" t="s">
        <v>3539</v>
      </c>
      <c r="K52" s="38" t="str">
        <f t="shared" si="1"/>
        <v>06155 C467</v>
      </c>
      <c r="L52" s="38" t="s">
        <v>4162</v>
      </c>
      <c r="M52" s="38" t="s">
        <v>6373</v>
      </c>
      <c r="N52" s="40" t="s">
        <v>5389</v>
      </c>
      <c r="O52" s="22" t="s">
        <v>5388</v>
      </c>
      <c r="P52" s="22" t="s">
        <v>5387</v>
      </c>
      <c r="Q52" s="39" t="s">
        <v>5501</v>
      </c>
      <c r="R52" s="38" t="s">
        <v>6374</v>
      </c>
      <c r="S52" s="38" t="s">
        <v>5368</v>
      </c>
      <c r="T52" s="38" t="s">
        <v>6229</v>
      </c>
      <c r="U52" s="38" t="s">
        <v>6373</v>
      </c>
      <c r="V52" s="38" t="s">
        <v>5383</v>
      </c>
      <c r="W52" s="38" t="s">
        <v>21</v>
      </c>
      <c r="X52" s="38" t="s">
        <v>21</v>
      </c>
      <c r="Y52" s="38" t="s">
        <v>5427</v>
      </c>
      <c r="Z52" s="38" t="s">
        <v>5381</v>
      </c>
      <c r="AA52" s="38" t="s">
        <v>6372</v>
      </c>
      <c r="AB52" s="38" t="s">
        <v>6371</v>
      </c>
      <c r="AC52" s="38" t="s">
        <v>21</v>
      </c>
      <c r="AD52" s="38" t="s">
        <v>21</v>
      </c>
      <c r="AE52" s="38" t="s">
        <v>34</v>
      </c>
      <c r="AF52" s="38" t="s">
        <v>5377</v>
      </c>
      <c r="AG52" s="38" t="s">
        <v>5398</v>
      </c>
      <c r="AH52" s="38" t="s">
        <v>5375</v>
      </c>
      <c r="AI52" s="38" t="s">
        <v>6370</v>
      </c>
      <c r="AJ52" s="38" t="s">
        <v>21</v>
      </c>
      <c r="AK52" s="22" t="s">
        <v>5373</v>
      </c>
      <c r="AL52" s="38" t="s">
        <v>21</v>
      </c>
      <c r="AM52" s="38" t="s">
        <v>21</v>
      </c>
      <c r="AN52" s="38" t="s">
        <v>21</v>
      </c>
      <c r="AO52" s="38" t="s">
        <v>6369</v>
      </c>
      <c r="AP52" s="38" t="s">
        <v>6368</v>
      </c>
      <c r="AQ52" s="38" t="s">
        <v>6367</v>
      </c>
      <c r="AR52" s="38" t="s">
        <v>21</v>
      </c>
      <c r="AS52" s="38" t="s">
        <v>5368</v>
      </c>
      <c r="AT52" s="38" t="s">
        <v>21</v>
      </c>
      <c r="AU52" s="38" t="s">
        <v>21</v>
      </c>
      <c r="AV52" s="38" t="s">
        <v>21</v>
      </c>
      <c r="AW52" s="38" t="s">
        <v>21</v>
      </c>
      <c r="AX52" s="38" t="s">
        <v>21</v>
      </c>
      <c r="AY52" s="38" t="s">
        <v>21</v>
      </c>
      <c r="AZ52" s="38" t="s">
        <v>21</v>
      </c>
    </row>
    <row r="53" spans="1:52" ht="14.25" customHeight="1" x14ac:dyDescent="0.25">
      <c r="A53" s="42" t="str">
        <f>VLOOKUP(D:D,Reservations!S:U,1,0)</f>
        <v>07872</v>
      </c>
      <c r="B53" s="22" t="s">
        <v>5391</v>
      </c>
      <c r="C53" s="24" t="s">
        <v>5390</v>
      </c>
      <c r="D53" s="25" t="s">
        <v>3026</v>
      </c>
      <c r="E53" s="38" t="s">
        <v>3027</v>
      </c>
      <c r="F53" s="38" t="s">
        <v>3028</v>
      </c>
      <c r="G53" s="41">
        <v>44743</v>
      </c>
      <c r="H53" s="41">
        <v>44958</v>
      </c>
      <c r="I53" s="41">
        <f>H53-1</f>
        <v>44957</v>
      </c>
      <c r="J53" s="38" t="s">
        <v>3023</v>
      </c>
      <c r="K53" s="38" t="str">
        <f t="shared" si="1"/>
        <v>07872 C272</v>
      </c>
      <c r="L53" s="38" t="s">
        <v>4162</v>
      </c>
      <c r="M53" s="38" t="s">
        <v>5888</v>
      </c>
      <c r="N53" s="40" t="s">
        <v>5389</v>
      </c>
      <c r="O53" s="22" t="s">
        <v>5388</v>
      </c>
      <c r="P53" s="22" t="s">
        <v>5387</v>
      </c>
      <c r="Q53" s="39" t="s">
        <v>5386</v>
      </c>
      <c r="R53" s="38" t="s">
        <v>6070</v>
      </c>
      <c r="S53" s="38" t="s">
        <v>5709</v>
      </c>
      <c r="T53" s="38" t="s">
        <v>5888</v>
      </c>
      <c r="U53" s="38" t="s">
        <v>5888</v>
      </c>
      <c r="V53" s="38" t="s">
        <v>5383</v>
      </c>
      <c r="W53" s="38" t="s">
        <v>21</v>
      </c>
      <c r="X53" s="38" t="s">
        <v>21</v>
      </c>
      <c r="Y53" s="38" t="s">
        <v>5382</v>
      </c>
      <c r="Z53" s="38" t="s">
        <v>5381</v>
      </c>
      <c r="AA53" s="38" t="s">
        <v>6069</v>
      </c>
      <c r="AB53" s="38" t="s">
        <v>6068</v>
      </c>
      <c r="AC53" s="38" t="s">
        <v>21</v>
      </c>
      <c r="AD53" s="38" t="s">
        <v>6067</v>
      </c>
      <c r="AE53" s="38" t="s">
        <v>37</v>
      </c>
      <c r="AF53" s="38" t="s">
        <v>5377</v>
      </c>
      <c r="AG53" s="38" t="s">
        <v>5398</v>
      </c>
      <c r="AH53" s="38" t="s">
        <v>5397</v>
      </c>
      <c r="AI53" s="38" t="s">
        <v>6066</v>
      </c>
      <c r="AJ53" s="38" t="s">
        <v>21</v>
      </c>
      <c r="AK53" s="22" t="s">
        <v>5373</v>
      </c>
      <c r="AL53" s="38" t="s">
        <v>21</v>
      </c>
      <c r="AM53" s="38" t="s">
        <v>21</v>
      </c>
      <c r="AN53" s="38" t="s">
        <v>21</v>
      </c>
      <c r="AO53" s="38" t="s">
        <v>6065</v>
      </c>
      <c r="AP53" s="38" t="s">
        <v>6064</v>
      </c>
      <c r="AQ53" s="38" t="s">
        <v>6063</v>
      </c>
      <c r="AR53" s="38" t="s">
        <v>6062</v>
      </c>
      <c r="AS53" s="38" t="s">
        <v>5709</v>
      </c>
      <c r="AT53" s="38" t="s">
        <v>21</v>
      </c>
      <c r="AU53" s="38" t="s">
        <v>21</v>
      </c>
      <c r="AV53" s="38" t="s">
        <v>21</v>
      </c>
      <c r="AW53" s="38" t="s">
        <v>21</v>
      </c>
      <c r="AX53" s="38" t="s">
        <v>21</v>
      </c>
      <c r="AY53" s="38" t="s">
        <v>21</v>
      </c>
      <c r="AZ53" s="38" t="s">
        <v>21</v>
      </c>
    </row>
    <row r="54" spans="1:52" ht="14.25" customHeight="1" x14ac:dyDescent="0.25">
      <c r="A54" s="42" t="str">
        <f>VLOOKUP(D:D,Reservations!S:U,1,0)</f>
        <v>07566</v>
      </c>
      <c r="B54" s="22" t="s">
        <v>5391</v>
      </c>
      <c r="C54" s="24" t="s">
        <v>5390</v>
      </c>
      <c r="D54" s="25" t="s">
        <v>2261</v>
      </c>
      <c r="E54" s="38" t="s">
        <v>2262</v>
      </c>
      <c r="F54" s="38" t="s">
        <v>2263</v>
      </c>
      <c r="G54" s="41">
        <v>44562</v>
      </c>
      <c r="H54" s="41">
        <v>44834</v>
      </c>
      <c r="I54" s="41">
        <v>44834</v>
      </c>
      <c r="J54" s="38" t="s">
        <v>2258</v>
      </c>
      <c r="K54" s="38" t="str">
        <f t="shared" si="1"/>
        <v>07566 B505</v>
      </c>
      <c r="L54" s="38" t="s">
        <v>4168</v>
      </c>
      <c r="M54" s="38" t="s">
        <v>21</v>
      </c>
      <c r="N54" s="40" t="s">
        <v>5416</v>
      </c>
      <c r="O54" s="22" t="s">
        <v>5388</v>
      </c>
      <c r="P54" s="22" t="s">
        <v>5387</v>
      </c>
      <c r="Q54" s="39" t="s">
        <v>5501</v>
      </c>
      <c r="R54" s="38" t="s">
        <v>6496</v>
      </c>
      <c r="S54" s="38" t="s">
        <v>5847</v>
      </c>
      <c r="T54" s="38" t="s">
        <v>6495</v>
      </c>
      <c r="U54" s="38" t="s">
        <v>6495</v>
      </c>
      <c r="V54" s="38" t="s">
        <v>5383</v>
      </c>
      <c r="W54" s="38" t="s">
        <v>21</v>
      </c>
      <c r="X54" s="38" t="s">
        <v>21</v>
      </c>
      <c r="Y54" s="38" t="s">
        <v>5382</v>
      </c>
      <c r="Z54" s="38" t="s">
        <v>5381</v>
      </c>
      <c r="AA54" s="38" t="s">
        <v>6494</v>
      </c>
      <c r="AB54" s="38" t="s">
        <v>6493</v>
      </c>
      <c r="AC54" s="38" t="s">
        <v>21</v>
      </c>
      <c r="AD54" s="38" t="s">
        <v>6492</v>
      </c>
      <c r="AE54" s="38" t="s">
        <v>48</v>
      </c>
      <c r="AF54" s="38" t="s">
        <v>5377</v>
      </c>
      <c r="AG54" s="38" t="s">
        <v>5376</v>
      </c>
      <c r="AH54" s="38" t="s">
        <v>5423</v>
      </c>
      <c r="AI54" s="38" t="s">
        <v>6491</v>
      </c>
      <c r="AJ54" s="38" t="s">
        <v>21</v>
      </c>
      <c r="AK54" s="22" t="s">
        <v>5373</v>
      </c>
      <c r="AL54" s="38" t="s">
        <v>21</v>
      </c>
      <c r="AM54" s="38" t="s">
        <v>21</v>
      </c>
      <c r="AN54" s="38" t="s">
        <v>21</v>
      </c>
      <c r="AO54" s="38" t="s">
        <v>6490</v>
      </c>
      <c r="AP54" s="38" t="s">
        <v>6489</v>
      </c>
      <c r="AQ54" s="38" t="s">
        <v>6488</v>
      </c>
      <c r="AR54" s="38" t="s">
        <v>6487</v>
      </c>
      <c r="AS54" s="38" t="s">
        <v>5847</v>
      </c>
      <c r="AT54" s="38" t="s">
        <v>21</v>
      </c>
      <c r="AU54" s="38" t="s">
        <v>21</v>
      </c>
      <c r="AV54" s="38" t="s">
        <v>21</v>
      </c>
      <c r="AW54" s="38" t="s">
        <v>21</v>
      </c>
      <c r="AX54" s="38" t="s">
        <v>21</v>
      </c>
      <c r="AY54" s="38" t="s">
        <v>21</v>
      </c>
      <c r="AZ54" s="38" t="s">
        <v>21</v>
      </c>
    </row>
    <row r="55" spans="1:52" ht="14.25" customHeight="1" x14ac:dyDescent="0.25">
      <c r="A55" s="42" t="str">
        <f>VLOOKUP(D:D,Reservations!S:U,1,0)</f>
        <v>10036</v>
      </c>
      <c r="B55" s="22" t="s">
        <v>5391</v>
      </c>
      <c r="C55" s="24" t="s">
        <v>5390</v>
      </c>
      <c r="D55" s="25" t="s">
        <v>809</v>
      </c>
      <c r="E55" s="38" t="s">
        <v>810</v>
      </c>
      <c r="F55" s="38" t="s">
        <v>811</v>
      </c>
      <c r="G55" s="41">
        <v>44805</v>
      </c>
      <c r="H55" s="41">
        <v>45108</v>
      </c>
      <c r="I55" s="41">
        <f t="shared" ref="I55:I76" si="6">H55-1</f>
        <v>45107</v>
      </c>
      <c r="J55" s="38" t="s">
        <v>801</v>
      </c>
      <c r="K55" s="38" t="str">
        <f t="shared" si="1"/>
        <v>10036 A497</v>
      </c>
      <c r="L55" s="38" t="s">
        <v>4168</v>
      </c>
      <c r="M55" s="38" t="s">
        <v>21</v>
      </c>
      <c r="N55" s="40" t="s">
        <v>5389</v>
      </c>
      <c r="O55" s="22" t="s">
        <v>5388</v>
      </c>
      <c r="P55" s="22" t="s">
        <v>5387</v>
      </c>
      <c r="Q55" s="39" t="s">
        <v>5501</v>
      </c>
      <c r="R55" s="38" t="s">
        <v>5688</v>
      </c>
      <c r="S55" s="38" t="s">
        <v>5405</v>
      </c>
      <c r="T55" s="38" t="s">
        <v>5687</v>
      </c>
      <c r="U55" s="38" t="s">
        <v>5687</v>
      </c>
      <c r="V55" s="38" t="s">
        <v>5383</v>
      </c>
      <c r="W55" s="38" t="s">
        <v>21</v>
      </c>
      <c r="X55" s="38" t="s">
        <v>21</v>
      </c>
      <c r="Y55" s="38" t="s">
        <v>5382</v>
      </c>
      <c r="Z55" s="38" t="s">
        <v>5381</v>
      </c>
      <c r="AA55" s="38" t="s">
        <v>5686</v>
      </c>
      <c r="AB55" s="38" t="s">
        <v>5685</v>
      </c>
      <c r="AC55" s="38" t="s">
        <v>21</v>
      </c>
      <c r="AD55" s="38" t="s">
        <v>5684</v>
      </c>
      <c r="AE55" s="38" t="s">
        <v>34</v>
      </c>
      <c r="AF55" s="38" t="s">
        <v>5377</v>
      </c>
      <c r="AG55" s="38" t="s">
        <v>5436</v>
      </c>
      <c r="AH55" s="38" t="s">
        <v>5375</v>
      </c>
      <c r="AI55" s="38" t="s">
        <v>5683</v>
      </c>
      <c r="AJ55" s="38" t="s">
        <v>21</v>
      </c>
      <c r="AK55" s="22" t="s">
        <v>5373</v>
      </c>
      <c r="AL55" s="38" t="s">
        <v>21</v>
      </c>
      <c r="AM55" s="38" t="s">
        <v>21</v>
      </c>
      <c r="AN55" s="38" t="s">
        <v>21</v>
      </c>
      <c r="AO55" s="38" t="s">
        <v>5682</v>
      </c>
      <c r="AP55" s="38" t="s">
        <v>348</v>
      </c>
      <c r="AQ55" s="38" t="s">
        <v>5681</v>
      </c>
      <c r="AR55" s="38" t="s">
        <v>5680</v>
      </c>
      <c r="AS55" s="38" t="s">
        <v>5457</v>
      </c>
      <c r="AT55" s="38" t="s">
        <v>21</v>
      </c>
      <c r="AU55" s="38" t="s">
        <v>21</v>
      </c>
      <c r="AV55" s="38" t="s">
        <v>21</v>
      </c>
      <c r="AW55" s="38" t="s">
        <v>21</v>
      </c>
      <c r="AX55" s="38" t="s">
        <v>21</v>
      </c>
      <c r="AY55" s="38" t="s">
        <v>21</v>
      </c>
      <c r="AZ55" s="38" t="s">
        <v>21</v>
      </c>
    </row>
    <row r="56" spans="1:52" ht="14.25" customHeight="1" x14ac:dyDescent="0.25">
      <c r="A56" s="42" t="str">
        <f>VLOOKUP(D:D,Reservations!S:U,1,0)</f>
        <v>08367</v>
      </c>
      <c r="B56" s="22" t="s">
        <v>5391</v>
      </c>
      <c r="C56" s="24" t="s">
        <v>5390</v>
      </c>
      <c r="D56" s="25" t="s">
        <v>2007</v>
      </c>
      <c r="E56" s="38" t="s">
        <v>2008</v>
      </c>
      <c r="F56" s="38" t="s">
        <v>2009</v>
      </c>
      <c r="G56" s="41">
        <v>44621</v>
      </c>
      <c r="H56" s="41">
        <v>44835</v>
      </c>
      <c r="I56" s="41">
        <f t="shared" si="6"/>
        <v>44834</v>
      </c>
      <c r="J56" s="38" t="s">
        <v>2003</v>
      </c>
      <c r="K56" s="38" t="str">
        <f t="shared" si="1"/>
        <v>08367 B401</v>
      </c>
      <c r="L56" s="38" t="s">
        <v>4162</v>
      </c>
      <c r="M56" s="38" t="s">
        <v>6366</v>
      </c>
      <c r="N56" s="40" t="s">
        <v>5416</v>
      </c>
      <c r="O56" s="22" t="s">
        <v>5388</v>
      </c>
      <c r="P56" s="22" t="s">
        <v>5387</v>
      </c>
      <c r="Q56" s="39" t="s">
        <v>5563</v>
      </c>
      <c r="R56" s="38" t="s">
        <v>6198</v>
      </c>
      <c r="S56" s="38" t="s">
        <v>5405</v>
      </c>
      <c r="T56" s="38" t="s">
        <v>6365</v>
      </c>
      <c r="U56" s="38" t="s">
        <v>6365</v>
      </c>
      <c r="V56" s="38" t="s">
        <v>5383</v>
      </c>
      <c r="W56" s="38" t="s">
        <v>21</v>
      </c>
      <c r="X56" s="38" t="s">
        <v>21</v>
      </c>
      <c r="Y56" s="38" t="s">
        <v>5427</v>
      </c>
      <c r="Z56" s="38" t="s">
        <v>5381</v>
      </c>
      <c r="AA56" s="38" t="s">
        <v>6197</v>
      </c>
      <c r="AB56" s="38" t="s">
        <v>6196</v>
      </c>
      <c r="AC56" s="38" t="s">
        <v>21</v>
      </c>
      <c r="AD56" s="38" t="s">
        <v>6195</v>
      </c>
      <c r="AE56" s="38" t="s">
        <v>48</v>
      </c>
      <c r="AF56" s="38" t="s">
        <v>5377</v>
      </c>
      <c r="AG56" s="38" t="s">
        <v>5376</v>
      </c>
      <c r="AH56" s="38" t="s">
        <v>5375</v>
      </c>
      <c r="AI56" s="38" t="s">
        <v>6364</v>
      </c>
      <c r="AJ56" s="38" t="s">
        <v>21</v>
      </c>
      <c r="AK56" s="22" t="s">
        <v>5373</v>
      </c>
      <c r="AL56" s="38" t="s">
        <v>21</v>
      </c>
      <c r="AM56" s="38" t="s">
        <v>21</v>
      </c>
      <c r="AN56" s="38" t="s">
        <v>21</v>
      </c>
      <c r="AO56" s="38" t="s">
        <v>6193</v>
      </c>
      <c r="AP56" s="38" t="s">
        <v>6192</v>
      </c>
      <c r="AQ56" s="38" t="s">
        <v>6191</v>
      </c>
      <c r="AR56" s="38" t="s">
        <v>6190</v>
      </c>
      <c r="AS56" s="38" t="s">
        <v>5457</v>
      </c>
      <c r="AT56" s="38" t="s">
        <v>21</v>
      </c>
      <c r="AU56" s="38" t="s">
        <v>21</v>
      </c>
      <c r="AV56" s="38" t="s">
        <v>21</v>
      </c>
      <c r="AW56" s="38" t="s">
        <v>21</v>
      </c>
      <c r="AX56" s="38" t="s">
        <v>21</v>
      </c>
      <c r="AY56" s="38" t="s">
        <v>21</v>
      </c>
      <c r="AZ56" s="38" t="s">
        <v>21</v>
      </c>
    </row>
    <row r="57" spans="1:52" ht="14.25" customHeight="1" x14ac:dyDescent="0.25">
      <c r="A57" s="42" t="str">
        <f>VLOOKUP(D:D,Reservations!S:U,1,0)</f>
        <v>08367</v>
      </c>
      <c r="B57" s="22" t="s">
        <v>5391</v>
      </c>
      <c r="C57" s="24" t="s">
        <v>5390</v>
      </c>
      <c r="D57" s="25" t="s">
        <v>2007</v>
      </c>
      <c r="E57" s="38" t="s">
        <v>2008</v>
      </c>
      <c r="F57" s="38" t="s">
        <v>2009</v>
      </c>
      <c r="G57" s="41">
        <v>44835</v>
      </c>
      <c r="H57" s="41">
        <v>44866</v>
      </c>
      <c r="I57" s="41">
        <f t="shared" si="6"/>
        <v>44865</v>
      </c>
      <c r="J57" s="38" t="s">
        <v>2060</v>
      </c>
      <c r="K57" s="38" t="str">
        <f t="shared" si="1"/>
        <v>08367 B408</v>
      </c>
      <c r="L57" s="38" t="s">
        <v>4162</v>
      </c>
      <c r="M57" s="38" t="s">
        <v>5774</v>
      </c>
      <c r="N57" s="40" t="s">
        <v>5416</v>
      </c>
      <c r="O57" s="22" t="s">
        <v>5388</v>
      </c>
      <c r="P57" s="22" t="s">
        <v>5387</v>
      </c>
      <c r="Q57" s="39" t="s">
        <v>5563</v>
      </c>
      <c r="R57" s="38" t="s">
        <v>6198</v>
      </c>
      <c r="S57" s="38" t="s">
        <v>5405</v>
      </c>
      <c r="T57" s="38" t="s">
        <v>5774</v>
      </c>
      <c r="U57" s="38" t="s">
        <v>5774</v>
      </c>
      <c r="V57" s="38" t="s">
        <v>5383</v>
      </c>
      <c r="W57" s="38" t="s">
        <v>21</v>
      </c>
      <c r="X57" s="38" t="s">
        <v>21</v>
      </c>
      <c r="Y57" s="38" t="s">
        <v>5427</v>
      </c>
      <c r="Z57" s="38" t="s">
        <v>5381</v>
      </c>
      <c r="AA57" s="38" t="s">
        <v>6197</v>
      </c>
      <c r="AB57" s="38" t="s">
        <v>6196</v>
      </c>
      <c r="AC57" s="38" t="s">
        <v>21</v>
      </c>
      <c r="AD57" s="38" t="s">
        <v>6195</v>
      </c>
      <c r="AE57" s="38" t="s">
        <v>37</v>
      </c>
      <c r="AF57" s="38" t="s">
        <v>5377</v>
      </c>
      <c r="AG57" s="38" t="s">
        <v>5376</v>
      </c>
      <c r="AH57" s="38" t="s">
        <v>5375</v>
      </c>
      <c r="AI57" s="38" t="s">
        <v>6194</v>
      </c>
      <c r="AJ57" s="38" t="s">
        <v>21</v>
      </c>
      <c r="AK57" s="22" t="s">
        <v>5373</v>
      </c>
      <c r="AL57" s="38" t="s">
        <v>21</v>
      </c>
      <c r="AM57" s="38" t="s">
        <v>21</v>
      </c>
      <c r="AN57" s="38" t="s">
        <v>21</v>
      </c>
      <c r="AO57" s="38" t="s">
        <v>6193</v>
      </c>
      <c r="AP57" s="38" t="s">
        <v>6192</v>
      </c>
      <c r="AQ57" s="38" t="s">
        <v>6191</v>
      </c>
      <c r="AR57" s="38" t="s">
        <v>6190</v>
      </c>
      <c r="AS57" s="38" t="s">
        <v>5457</v>
      </c>
      <c r="AT57" s="38" t="s">
        <v>21</v>
      </c>
      <c r="AU57" s="38" t="s">
        <v>21</v>
      </c>
      <c r="AV57" s="38" t="s">
        <v>21</v>
      </c>
      <c r="AW57" s="38" t="s">
        <v>21</v>
      </c>
      <c r="AX57" s="38" t="s">
        <v>21</v>
      </c>
      <c r="AY57" s="38" t="s">
        <v>21</v>
      </c>
      <c r="AZ57" s="38" t="s">
        <v>21</v>
      </c>
    </row>
    <row r="58" spans="1:52" ht="14.25" customHeight="1" x14ac:dyDescent="0.25">
      <c r="A58" s="42" t="str">
        <f>VLOOKUP(D:D,Reservations!S:U,1,0)</f>
        <v>09462</v>
      </c>
      <c r="B58" s="22" t="s">
        <v>5391</v>
      </c>
      <c r="C58" s="24" t="s">
        <v>5390</v>
      </c>
      <c r="D58" s="25" t="s">
        <v>2734</v>
      </c>
      <c r="E58" s="38" t="s">
        <v>395</v>
      </c>
      <c r="F58" s="38" t="s">
        <v>2735</v>
      </c>
      <c r="G58" s="41">
        <v>44805</v>
      </c>
      <c r="H58" s="41">
        <v>44986</v>
      </c>
      <c r="I58" s="41">
        <f t="shared" si="6"/>
        <v>44985</v>
      </c>
      <c r="J58" s="38" t="s">
        <v>2731</v>
      </c>
      <c r="K58" s="38" t="str">
        <f t="shared" si="1"/>
        <v>09462 C151</v>
      </c>
      <c r="L58" s="38" t="s">
        <v>4168</v>
      </c>
      <c r="M58" s="38" t="s">
        <v>21</v>
      </c>
      <c r="N58" s="40" t="s">
        <v>5389</v>
      </c>
      <c r="O58" s="22" t="s">
        <v>5388</v>
      </c>
      <c r="P58" s="22" t="s">
        <v>5387</v>
      </c>
      <c r="Q58" s="39" t="s">
        <v>5456</v>
      </c>
      <c r="R58" s="38" t="s">
        <v>5982</v>
      </c>
      <c r="S58" s="38" t="s">
        <v>5405</v>
      </c>
      <c r="T58" s="38" t="s">
        <v>5611</v>
      </c>
      <c r="U58" s="38" t="s">
        <v>5611</v>
      </c>
      <c r="V58" s="38" t="s">
        <v>5383</v>
      </c>
      <c r="W58" s="38" t="s">
        <v>21</v>
      </c>
      <c r="X58" s="38" t="s">
        <v>21</v>
      </c>
      <c r="Y58" s="38" t="s">
        <v>5382</v>
      </c>
      <c r="Z58" s="38" t="s">
        <v>5381</v>
      </c>
      <c r="AA58" s="38" t="s">
        <v>5981</v>
      </c>
      <c r="AB58" s="38" t="s">
        <v>5980</v>
      </c>
      <c r="AC58" s="38" t="s">
        <v>21</v>
      </c>
      <c r="AD58" s="38" t="s">
        <v>5979</v>
      </c>
      <c r="AE58" s="38" t="s">
        <v>34</v>
      </c>
      <c r="AF58" s="38" t="s">
        <v>5377</v>
      </c>
      <c r="AG58" s="38" t="s">
        <v>5398</v>
      </c>
      <c r="AH58" s="38" t="s">
        <v>5517</v>
      </c>
      <c r="AI58" s="38" t="s">
        <v>5978</v>
      </c>
      <c r="AJ58" s="38" t="s">
        <v>21</v>
      </c>
      <c r="AK58" s="22" t="s">
        <v>5373</v>
      </c>
      <c r="AL58" s="38" t="s">
        <v>21</v>
      </c>
      <c r="AM58" s="38" t="s">
        <v>21</v>
      </c>
      <c r="AN58" s="38" t="s">
        <v>21</v>
      </c>
      <c r="AO58" s="38" t="s">
        <v>5977</v>
      </c>
      <c r="AP58" s="38" t="s">
        <v>5976</v>
      </c>
      <c r="AQ58" s="38" t="s">
        <v>5492</v>
      </c>
      <c r="AR58" s="38" t="s">
        <v>5975</v>
      </c>
      <c r="AS58" s="38" t="s">
        <v>5457</v>
      </c>
      <c r="AT58" s="38" t="s">
        <v>21</v>
      </c>
      <c r="AU58" s="38" t="s">
        <v>21</v>
      </c>
      <c r="AV58" s="38" t="s">
        <v>21</v>
      </c>
      <c r="AW58" s="38" t="s">
        <v>21</v>
      </c>
      <c r="AX58" s="38" t="s">
        <v>21</v>
      </c>
      <c r="AY58" s="38" t="s">
        <v>21</v>
      </c>
      <c r="AZ58" s="38" t="s">
        <v>21</v>
      </c>
    </row>
    <row r="59" spans="1:52" ht="14.25" customHeight="1" x14ac:dyDescent="0.25">
      <c r="A59" s="42" t="str">
        <f>VLOOKUP(D:D,Reservations!S:U,1,0)</f>
        <v>05967</v>
      </c>
      <c r="B59" s="22" t="s">
        <v>5391</v>
      </c>
      <c r="C59" s="24" t="s">
        <v>5390</v>
      </c>
      <c r="D59" s="25" t="s">
        <v>1633</v>
      </c>
      <c r="E59" s="38" t="s">
        <v>1588</v>
      </c>
      <c r="F59" s="38" t="s">
        <v>1634</v>
      </c>
      <c r="G59" s="41">
        <v>44470</v>
      </c>
      <c r="H59" s="41">
        <v>44835</v>
      </c>
      <c r="I59" s="41">
        <f t="shared" si="6"/>
        <v>44834</v>
      </c>
      <c r="J59" s="38" t="s">
        <v>1630</v>
      </c>
      <c r="K59" s="38" t="str">
        <f t="shared" si="1"/>
        <v>05967 B215</v>
      </c>
      <c r="L59" s="38" t="s">
        <v>4162</v>
      </c>
      <c r="M59" s="38" t="s">
        <v>6353</v>
      </c>
      <c r="N59" s="40" t="s">
        <v>5416</v>
      </c>
      <c r="O59" s="22" t="s">
        <v>5388</v>
      </c>
      <c r="P59" s="22" t="s">
        <v>5387</v>
      </c>
      <c r="Q59" s="39" t="s">
        <v>5386</v>
      </c>
      <c r="R59" s="38" t="s">
        <v>6363</v>
      </c>
      <c r="S59" s="38" t="s">
        <v>5368</v>
      </c>
      <c r="T59" s="38" t="s">
        <v>6362</v>
      </c>
      <c r="U59" s="38" t="s">
        <v>6353</v>
      </c>
      <c r="V59" s="38" t="s">
        <v>5383</v>
      </c>
      <c r="W59" s="38" t="s">
        <v>21</v>
      </c>
      <c r="X59" s="38" t="s">
        <v>21</v>
      </c>
      <c r="Y59" s="38" t="s">
        <v>5427</v>
      </c>
      <c r="Z59" s="38" t="s">
        <v>5381</v>
      </c>
      <c r="AA59" s="38" t="s">
        <v>6361</v>
      </c>
      <c r="AB59" s="38" t="s">
        <v>6360</v>
      </c>
      <c r="AC59" s="38" t="s">
        <v>21</v>
      </c>
      <c r="AD59" s="38" t="s">
        <v>6359</v>
      </c>
      <c r="AE59" s="38" t="s">
        <v>37</v>
      </c>
      <c r="AF59" s="38" t="s">
        <v>5377</v>
      </c>
      <c r="AG59" s="38" t="s">
        <v>5376</v>
      </c>
      <c r="AH59" s="38" t="s">
        <v>5397</v>
      </c>
      <c r="AI59" s="38" t="s">
        <v>6358</v>
      </c>
      <c r="AJ59" s="38" t="s">
        <v>21</v>
      </c>
      <c r="AK59" s="22" t="s">
        <v>5373</v>
      </c>
      <c r="AL59" s="38" t="s">
        <v>21</v>
      </c>
      <c r="AM59" s="38" t="s">
        <v>21</v>
      </c>
      <c r="AN59" s="38" t="s">
        <v>21</v>
      </c>
      <c r="AO59" s="38" t="s">
        <v>6357</v>
      </c>
      <c r="AP59" s="38" t="s">
        <v>6356</v>
      </c>
      <c r="AQ59" s="38" t="s">
        <v>6355</v>
      </c>
      <c r="AR59" s="38" t="s">
        <v>6354</v>
      </c>
      <c r="AS59" s="38" t="s">
        <v>5417</v>
      </c>
      <c r="AT59" s="38" t="s">
        <v>21</v>
      </c>
      <c r="AU59" s="38" t="s">
        <v>21</v>
      </c>
      <c r="AV59" s="38" t="s">
        <v>21</v>
      </c>
      <c r="AW59" s="38" t="s">
        <v>21</v>
      </c>
      <c r="AX59" s="38" t="s">
        <v>21</v>
      </c>
      <c r="AY59" s="38" t="s">
        <v>21</v>
      </c>
      <c r="AZ59" s="38" t="s">
        <v>21</v>
      </c>
    </row>
    <row r="60" spans="1:52" ht="14.25" customHeight="1" x14ac:dyDescent="0.25">
      <c r="A60" s="42" t="str">
        <f>VLOOKUP(D:D,Reservations!S:U,1,0)</f>
        <v>08090</v>
      </c>
      <c r="B60" s="22" t="s">
        <v>5391</v>
      </c>
      <c r="C60" s="24" t="s">
        <v>5390</v>
      </c>
      <c r="D60" s="25" t="s">
        <v>2344</v>
      </c>
      <c r="E60" s="38" t="s">
        <v>2345</v>
      </c>
      <c r="F60" s="38" t="s">
        <v>2346</v>
      </c>
      <c r="G60" s="41">
        <v>44621</v>
      </c>
      <c r="H60" s="41">
        <v>44986</v>
      </c>
      <c r="I60" s="41">
        <f t="shared" si="6"/>
        <v>44985</v>
      </c>
      <c r="J60" s="38" t="s">
        <v>2341</v>
      </c>
      <c r="K60" s="38" t="str">
        <f t="shared" si="1"/>
        <v>08090 B520</v>
      </c>
      <c r="L60" s="38" t="s">
        <v>4162</v>
      </c>
      <c r="M60" s="38" t="s">
        <v>5972</v>
      </c>
      <c r="N60" s="40" t="s">
        <v>5389</v>
      </c>
      <c r="O60" s="22" t="s">
        <v>5388</v>
      </c>
      <c r="P60" s="22" t="s">
        <v>5387</v>
      </c>
      <c r="Q60" s="39" t="s">
        <v>5501</v>
      </c>
      <c r="R60" s="38" t="s">
        <v>5974</v>
      </c>
      <c r="S60" s="38" t="s">
        <v>5368</v>
      </c>
      <c r="T60" s="38" t="s">
        <v>5973</v>
      </c>
      <c r="U60" s="38" t="s">
        <v>5972</v>
      </c>
      <c r="V60" s="38" t="s">
        <v>5383</v>
      </c>
      <c r="W60" s="38" t="s">
        <v>21</v>
      </c>
      <c r="X60" s="38" t="s">
        <v>21</v>
      </c>
      <c r="Y60" s="38" t="s">
        <v>5477</v>
      </c>
      <c r="Z60" s="38" t="s">
        <v>5381</v>
      </c>
      <c r="AA60" s="38" t="s">
        <v>5971</v>
      </c>
      <c r="AB60" s="38" t="s">
        <v>5970</v>
      </c>
      <c r="AC60" s="38" t="s">
        <v>21</v>
      </c>
      <c r="AD60" s="38" t="s">
        <v>5969</v>
      </c>
      <c r="AE60" s="38" t="s">
        <v>27</v>
      </c>
      <c r="AF60" s="38" t="s">
        <v>5377</v>
      </c>
      <c r="AG60" s="38" t="s">
        <v>5376</v>
      </c>
      <c r="AH60" s="38" t="s">
        <v>5423</v>
      </c>
      <c r="AI60" s="38" t="s">
        <v>5968</v>
      </c>
      <c r="AJ60" s="38" t="s">
        <v>21</v>
      </c>
      <c r="AK60" s="22" t="s">
        <v>5373</v>
      </c>
      <c r="AL60" s="38" t="s">
        <v>21</v>
      </c>
      <c r="AM60" s="38" t="s">
        <v>21</v>
      </c>
      <c r="AN60" s="38" t="s">
        <v>21</v>
      </c>
      <c r="AO60" s="38" t="s">
        <v>5967</v>
      </c>
      <c r="AP60" s="38" t="s">
        <v>5966</v>
      </c>
      <c r="AQ60" s="38" t="s">
        <v>5965</v>
      </c>
      <c r="AR60" s="38" t="s">
        <v>5964</v>
      </c>
      <c r="AS60" s="38" t="s">
        <v>5417</v>
      </c>
      <c r="AT60" s="38" t="s">
        <v>21</v>
      </c>
      <c r="AU60" s="38" t="s">
        <v>21</v>
      </c>
      <c r="AV60" s="38" t="s">
        <v>21</v>
      </c>
      <c r="AW60" s="38" t="s">
        <v>21</v>
      </c>
      <c r="AX60" s="38" t="s">
        <v>21</v>
      </c>
      <c r="AY60" s="38" t="s">
        <v>21</v>
      </c>
      <c r="AZ60" s="38" t="s">
        <v>21</v>
      </c>
    </row>
    <row r="61" spans="1:52" ht="14.25" customHeight="1" x14ac:dyDescent="0.25">
      <c r="A61" s="42" t="str">
        <f>VLOOKUP(D:D,Reservations!S:U,1,0)</f>
        <v>09602</v>
      </c>
      <c r="B61" s="22" t="s">
        <v>5391</v>
      </c>
      <c r="C61" s="24" t="s">
        <v>5390</v>
      </c>
      <c r="D61" s="25" t="s">
        <v>3724</v>
      </c>
      <c r="E61" s="38" t="s">
        <v>1353</v>
      </c>
      <c r="F61" s="38" t="s">
        <v>3725</v>
      </c>
      <c r="G61" s="41">
        <v>44697</v>
      </c>
      <c r="H61" s="41">
        <v>45047</v>
      </c>
      <c r="I61" s="41">
        <f t="shared" si="6"/>
        <v>45046</v>
      </c>
      <c r="J61" s="38" t="s">
        <v>3721</v>
      </c>
      <c r="K61" s="38" t="str">
        <f t="shared" si="1"/>
        <v>09602 C554</v>
      </c>
      <c r="L61" s="38" t="s">
        <v>4168</v>
      </c>
      <c r="M61" s="38" t="s">
        <v>21</v>
      </c>
      <c r="N61" s="40" t="s">
        <v>5416</v>
      </c>
      <c r="O61" s="22" t="s">
        <v>5388</v>
      </c>
      <c r="P61" s="22" t="s">
        <v>5387</v>
      </c>
      <c r="Q61" s="39" t="s">
        <v>5903</v>
      </c>
      <c r="R61" s="38" t="s">
        <v>5902</v>
      </c>
      <c r="S61" s="38" t="s">
        <v>5892</v>
      </c>
      <c r="T61" s="38" t="s">
        <v>5901</v>
      </c>
      <c r="U61" s="38" t="s">
        <v>5901</v>
      </c>
      <c r="V61" s="38" t="s">
        <v>5383</v>
      </c>
      <c r="W61" s="38" t="s">
        <v>21</v>
      </c>
      <c r="X61" s="38" t="s">
        <v>21</v>
      </c>
      <c r="Y61" s="38" t="s">
        <v>5427</v>
      </c>
      <c r="Z61" s="38" t="s">
        <v>5381</v>
      </c>
      <c r="AA61" s="38" t="s">
        <v>5900</v>
      </c>
      <c r="AB61" s="38" t="s">
        <v>5899</v>
      </c>
      <c r="AC61" s="38" t="s">
        <v>21</v>
      </c>
      <c r="AD61" s="38" t="s">
        <v>5898</v>
      </c>
      <c r="AE61" s="38" t="s">
        <v>48</v>
      </c>
      <c r="AF61" s="38" t="s">
        <v>5377</v>
      </c>
      <c r="AG61" s="38" t="s">
        <v>5398</v>
      </c>
      <c r="AH61" s="38" t="s">
        <v>5423</v>
      </c>
      <c r="AI61" s="38" t="s">
        <v>5897</v>
      </c>
      <c r="AJ61" s="38" t="s">
        <v>21</v>
      </c>
      <c r="AK61" s="22" t="s">
        <v>5373</v>
      </c>
      <c r="AL61" s="38" t="s">
        <v>21</v>
      </c>
      <c r="AM61" s="38" t="s">
        <v>21</v>
      </c>
      <c r="AN61" s="38" t="s">
        <v>21</v>
      </c>
      <c r="AO61" s="38" t="s">
        <v>5896</v>
      </c>
      <c r="AP61" s="38" t="s">
        <v>5895</v>
      </c>
      <c r="AQ61" s="38" t="s">
        <v>5894</v>
      </c>
      <c r="AR61" s="38" t="s">
        <v>5893</v>
      </c>
      <c r="AS61" s="38" t="s">
        <v>5892</v>
      </c>
      <c r="AT61" s="38" t="s">
        <v>21</v>
      </c>
      <c r="AU61" s="38" t="s">
        <v>21</v>
      </c>
      <c r="AV61" s="38" t="s">
        <v>21</v>
      </c>
      <c r="AW61" s="38" t="s">
        <v>21</v>
      </c>
      <c r="AX61" s="38" t="s">
        <v>21</v>
      </c>
      <c r="AY61" s="38" t="s">
        <v>21</v>
      </c>
      <c r="AZ61" s="38" t="s">
        <v>21</v>
      </c>
    </row>
    <row r="62" spans="1:52" ht="14.25" customHeight="1" x14ac:dyDescent="0.25">
      <c r="A62" s="42" t="str">
        <f>VLOOKUP(D:D,Reservations!S:U,1,0)</f>
        <v>09588</v>
      </c>
      <c r="B62" s="22" t="s">
        <v>5391</v>
      </c>
      <c r="C62" s="24" t="s">
        <v>5390</v>
      </c>
      <c r="D62" s="25" t="s">
        <v>3657</v>
      </c>
      <c r="E62" s="38" t="s">
        <v>3019</v>
      </c>
      <c r="F62" s="38" t="s">
        <v>3658</v>
      </c>
      <c r="G62" s="41">
        <v>44805</v>
      </c>
      <c r="H62" s="41">
        <v>45108</v>
      </c>
      <c r="I62" s="41">
        <f t="shared" si="6"/>
        <v>45107</v>
      </c>
      <c r="J62" s="38" t="s">
        <v>3649</v>
      </c>
      <c r="K62" s="38" t="str">
        <f t="shared" si="1"/>
        <v>09588 C483</v>
      </c>
      <c r="L62" s="38" t="s">
        <v>4162</v>
      </c>
      <c r="M62" s="38" t="s">
        <v>5679</v>
      </c>
      <c r="N62" s="40" t="s">
        <v>5389</v>
      </c>
      <c r="O62" s="22" t="s">
        <v>5388</v>
      </c>
      <c r="P62" s="22" t="s">
        <v>5387</v>
      </c>
      <c r="Q62" s="39" t="s">
        <v>5386</v>
      </c>
      <c r="R62" s="38" t="s">
        <v>5678</v>
      </c>
      <c r="S62" s="38" t="s">
        <v>5405</v>
      </c>
      <c r="T62" s="38" t="s">
        <v>5510</v>
      </c>
      <c r="U62" s="38" t="s">
        <v>5591</v>
      </c>
      <c r="V62" s="38" t="s">
        <v>5383</v>
      </c>
      <c r="W62" s="38" t="s">
        <v>21</v>
      </c>
      <c r="X62" s="38" t="s">
        <v>21</v>
      </c>
      <c r="Y62" s="38" t="s">
        <v>5382</v>
      </c>
      <c r="Z62" s="38" t="s">
        <v>5381</v>
      </c>
      <c r="AA62" s="38" t="s">
        <v>5677</v>
      </c>
      <c r="AB62" s="38" t="s">
        <v>5676</v>
      </c>
      <c r="AC62" s="38" t="s">
        <v>21</v>
      </c>
      <c r="AD62" s="38" t="s">
        <v>5675</v>
      </c>
      <c r="AE62" s="38" t="s">
        <v>34</v>
      </c>
      <c r="AF62" s="38" t="s">
        <v>5377</v>
      </c>
      <c r="AG62" s="38" t="s">
        <v>5398</v>
      </c>
      <c r="AH62" s="38" t="s">
        <v>5375</v>
      </c>
      <c r="AI62" s="38" t="s">
        <v>5674</v>
      </c>
      <c r="AJ62" s="38" t="s">
        <v>21</v>
      </c>
      <c r="AK62" s="22" t="s">
        <v>5373</v>
      </c>
      <c r="AL62" s="38" t="s">
        <v>21</v>
      </c>
      <c r="AM62" s="38" t="s">
        <v>21</v>
      </c>
      <c r="AN62" s="38" t="s">
        <v>21</v>
      </c>
      <c r="AO62" s="38" t="s">
        <v>5673</v>
      </c>
      <c r="AP62" s="38" t="s">
        <v>5672</v>
      </c>
      <c r="AQ62" s="38" t="s">
        <v>5671</v>
      </c>
      <c r="AR62" s="38" t="s">
        <v>5670</v>
      </c>
      <c r="AS62" s="38" t="s">
        <v>5457</v>
      </c>
      <c r="AT62" s="38" t="s">
        <v>21</v>
      </c>
      <c r="AU62" s="38" t="s">
        <v>21</v>
      </c>
      <c r="AV62" s="38" t="s">
        <v>21</v>
      </c>
      <c r="AW62" s="38" t="s">
        <v>21</v>
      </c>
      <c r="AX62" s="38" t="s">
        <v>21</v>
      </c>
      <c r="AY62" s="38" t="s">
        <v>21</v>
      </c>
      <c r="AZ62" s="38" t="s">
        <v>21</v>
      </c>
    </row>
    <row r="63" spans="1:52" ht="14.25" customHeight="1" x14ac:dyDescent="0.25">
      <c r="A63" s="42" t="str">
        <f>VLOOKUP(D:D,Reservations!S:U,1,0)</f>
        <v>09661</v>
      </c>
      <c r="B63" s="22" t="s">
        <v>5391</v>
      </c>
      <c r="C63" s="24" t="s">
        <v>5390</v>
      </c>
      <c r="D63" s="25" t="s">
        <v>739</v>
      </c>
      <c r="E63" s="38" t="s">
        <v>740</v>
      </c>
      <c r="F63" s="38" t="s">
        <v>741</v>
      </c>
      <c r="G63" s="41">
        <v>44805</v>
      </c>
      <c r="H63" s="41">
        <v>45108</v>
      </c>
      <c r="I63" s="41">
        <f t="shared" si="6"/>
        <v>45107</v>
      </c>
      <c r="J63" s="38" t="s">
        <v>730</v>
      </c>
      <c r="K63" s="38" t="str">
        <f t="shared" si="1"/>
        <v>09661 A488</v>
      </c>
      <c r="L63" s="38" t="s">
        <v>4162</v>
      </c>
      <c r="M63" s="38" t="s">
        <v>5551</v>
      </c>
      <c r="N63" s="40" t="s">
        <v>5389</v>
      </c>
      <c r="O63" s="22" t="s">
        <v>5388</v>
      </c>
      <c r="P63" s="22" t="s">
        <v>5387</v>
      </c>
      <c r="Q63" s="39" t="s">
        <v>5386</v>
      </c>
      <c r="R63" s="38" t="s">
        <v>5669</v>
      </c>
      <c r="S63" s="38" t="s">
        <v>5405</v>
      </c>
      <c r="T63" s="38" t="s">
        <v>5551</v>
      </c>
      <c r="U63" s="38" t="s">
        <v>5551</v>
      </c>
      <c r="V63" s="38" t="s">
        <v>5383</v>
      </c>
      <c r="W63" s="38" t="s">
        <v>21</v>
      </c>
      <c r="X63" s="38" t="s">
        <v>21</v>
      </c>
      <c r="Y63" s="38" t="s">
        <v>5382</v>
      </c>
      <c r="Z63" s="38" t="s">
        <v>5381</v>
      </c>
      <c r="AA63" s="38" t="s">
        <v>5668</v>
      </c>
      <c r="AB63" s="38" t="s">
        <v>5667</v>
      </c>
      <c r="AC63" s="38" t="s">
        <v>21</v>
      </c>
      <c r="AD63" s="38" t="s">
        <v>5666</v>
      </c>
      <c r="AE63" s="38" t="s">
        <v>37</v>
      </c>
      <c r="AF63" s="38" t="s">
        <v>5377</v>
      </c>
      <c r="AG63" s="38" t="s">
        <v>5436</v>
      </c>
      <c r="AH63" s="38" t="s">
        <v>5375</v>
      </c>
      <c r="AI63" s="38" t="s">
        <v>5665</v>
      </c>
      <c r="AJ63" s="38" t="s">
        <v>21</v>
      </c>
      <c r="AK63" s="22" t="s">
        <v>5373</v>
      </c>
      <c r="AL63" s="38" t="s">
        <v>21</v>
      </c>
      <c r="AM63" s="38" t="s">
        <v>21</v>
      </c>
      <c r="AN63" s="38" t="s">
        <v>21</v>
      </c>
      <c r="AO63" s="38" t="s">
        <v>5664</v>
      </c>
      <c r="AP63" s="38" t="s">
        <v>5663</v>
      </c>
      <c r="AQ63" s="38" t="s">
        <v>5662</v>
      </c>
      <c r="AR63" s="38" t="s">
        <v>5661</v>
      </c>
      <c r="AS63" s="38" t="s">
        <v>5405</v>
      </c>
      <c r="AT63" s="38" t="s">
        <v>21</v>
      </c>
      <c r="AU63" s="38" t="s">
        <v>21</v>
      </c>
      <c r="AV63" s="38" t="s">
        <v>21</v>
      </c>
      <c r="AW63" s="38" t="s">
        <v>21</v>
      </c>
      <c r="AX63" s="38" t="s">
        <v>21</v>
      </c>
      <c r="AY63" s="38" t="s">
        <v>21</v>
      </c>
      <c r="AZ63" s="38" t="s">
        <v>21</v>
      </c>
    </row>
    <row r="64" spans="1:52" ht="14.25" customHeight="1" x14ac:dyDescent="0.25">
      <c r="A64" s="42" t="str">
        <f>VLOOKUP(D:D,Reservations!S:U,1,0)</f>
        <v>09194</v>
      </c>
      <c r="B64" s="22" t="s">
        <v>5391</v>
      </c>
      <c r="C64" s="24" t="s">
        <v>5390</v>
      </c>
      <c r="D64" s="25" t="s">
        <v>412</v>
      </c>
      <c r="E64" s="38" t="s">
        <v>413</v>
      </c>
      <c r="F64" s="38" t="s">
        <v>414</v>
      </c>
      <c r="G64" s="41">
        <v>44805</v>
      </c>
      <c r="H64" s="41">
        <v>45108</v>
      </c>
      <c r="I64" s="41">
        <f t="shared" si="6"/>
        <v>45107</v>
      </c>
      <c r="J64" s="38" t="s">
        <v>404</v>
      </c>
      <c r="K64" s="38" t="str">
        <f t="shared" si="1"/>
        <v>09194 A3104</v>
      </c>
      <c r="L64" s="38" t="s">
        <v>4162</v>
      </c>
      <c r="M64" s="38" t="s">
        <v>5404</v>
      </c>
      <c r="N64" s="40" t="s">
        <v>5416</v>
      </c>
      <c r="O64" s="22" t="s">
        <v>5388</v>
      </c>
      <c r="P64" s="22" t="s">
        <v>5387</v>
      </c>
      <c r="Q64" s="39" t="s">
        <v>5501</v>
      </c>
      <c r="R64" s="38" t="s">
        <v>5660</v>
      </c>
      <c r="S64" s="38" t="s">
        <v>5405</v>
      </c>
      <c r="T64" s="38" t="s">
        <v>5659</v>
      </c>
      <c r="U64" s="38" t="s">
        <v>5659</v>
      </c>
      <c r="V64" s="38" t="s">
        <v>5383</v>
      </c>
      <c r="W64" s="38" t="s">
        <v>21</v>
      </c>
      <c r="X64" s="38" t="s">
        <v>21</v>
      </c>
      <c r="Y64" s="38" t="s">
        <v>5382</v>
      </c>
      <c r="Z64" s="38" t="s">
        <v>5381</v>
      </c>
      <c r="AA64" s="38" t="s">
        <v>5658</v>
      </c>
      <c r="AB64" s="38" t="s">
        <v>5657</v>
      </c>
      <c r="AC64" s="38" t="s">
        <v>21</v>
      </c>
      <c r="AD64" s="38" t="s">
        <v>5656</v>
      </c>
      <c r="AE64" s="38" t="s">
        <v>37</v>
      </c>
      <c r="AF64" s="38" t="s">
        <v>5377</v>
      </c>
      <c r="AG64" s="38" t="s">
        <v>5436</v>
      </c>
      <c r="AH64" s="38" t="s">
        <v>5463</v>
      </c>
      <c r="AI64" s="38" t="s">
        <v>5655</v>
      </c>
      <c r="AJ64" s="38" t="s">
        <v>21</v>
      </c>
      <c r="AK64" s="22" t="s">
        <v>5373</v>
      </c>
      <c r="AL64" s="38" t="s">
        <v>21</v>
      </c>
      <c r="AM64" s="38" t="s">
        <v>21</v>
      </c>
      <c r="AN64" s="38" t="s">
        <v>21</v>
      </c>
      <c r="AO64" s="38" t="s">
        <v>5654</v>
      </c>
      <c r="AP64" s="38" t="s">
        <v>5563</v>
      </c>
      <c r="AQ64" s="38" t="s">
        <v>5653</v>
      </c>
      <c r="AR64" s="38" t="s">
        <v>5652</v>
      </c>
      <c r="AS64" s="38" t="s">
        <v>5457</v>
      </c>
      <c r="AT64" s="38" t="s">
        <v>21</v>
      </c>
      <c r="AU64" s="38" t="s">
        <v>21</v>
      </c>
      <c r="AV64" s="38" t="s">
        <v>21</v>
      </c>
      <c r="AW64" s="38" t="s">
        <v>21</v>
      </c>
      <c r="AX64" s="38" t="s">
        <v>21</v>
      </c>
      <c r="AY64" s="38" t="s">
        <v>21</v>
      </c>
      <c r="AZ64" s="38" t="s">
        <v>21</v>
      </c>
    </row>
    <row r="65" spans="1:52" ht="14.25" customHeight="1" x14ac:dyDescent="0.25">
      <c r="A65" s="42" t="str">
        <f>VLOOKUP(D:D,Reservations!S:U,1,0)</f>
        <v>0010476</v>
      </c>
      <c r="B65" s="22" t="s">
        <v>5391</v>
      </c>
      <c r="C65" s="24" t="s">
        <v>5390</v>
      </c>
      <c r="D65" s="25" t="s">
        <v>2429</v>
      </c>
      <c r="E65" s="38" t="s">
        <v>2430</v>
      </c>
      <c r="F65" s="38" t="s">
        <v>2431</v>
      </c>
      <c r="G65" s="41">
        <v>44805</v>
      </c>
      <c r="H65" s="41">
        <v>44896</v>
      </c>
      <c r="I65" s="41">
        <f t="shared" si="6"/>
        <v>44895</v>
      </c>
      <c r="J65" s="38" t="s">
        <v>2425</v>
      </c>
      <c r="K65" s="38" t="str">
        <f t="shared" si="1"/>
        <v>0010476 B602</v>
      </c>
      <c r="L65" s="38" t="s">
        <v>4162</v>
      </c>
      <c r="M65" s="38" t="s">
        <v>5774</v>
      </c>
      <c r="N65" s="40" t="s">
        <v>5416</v>
      </c>
      <c r="O65" s="22" t="s">
        <v>5388</v>
      </c>
      <c r="P65" s="22" t="s">
        <v>5387</v>
      </c>
      <c r="Q65" s="39" t="s">
        <v>5926</v>
      </c>
      <c r="R65" s="38" t="s">
        <v>6159</v>
      </c>
      <c r="S65" s="38" t="s">
        <v>5709</v>
      </c>
      <c r="T65" s="38" t="s">
        <v>5774</v>
      </c>
      <c r="U65" s="38" t="s">
        <v>5774</v>
      </c>
      <c r="V65" s="38" t="s">
        <v>5383</v>
      </c>
      <c r="W65" s="38" t="s">
        <v>21</v>
      </c>
      <c r="X65" s="38" t="s">
        <v>21</v>
      </c>
      <c r="Y65" s="38" t="s">
        <v>21</v>
      </c>
      <c r="Z65" s="38" t="s">
        <v>5381</v>
      </c>
      <c r="AA65" s="38" t="s">
        <v>4592</v>
      </c>
      <c r="AB65" s="38" t="s">
        <v>6158</v>
      </c>
      <c r="AC65" s="38" t="s">
        <v>21</v>
      </c>
      <c r="AD65" s="38" t="s">
        <v>21</v>
      </c>
      <c r="AE65" s="38" t="s">
        <v>48</v>
      </c>
      <c r="AF65" s="38" t="s">
        <v>5377</v>
      </c>
      <c r="AG65" s="38" t="s">
        <v>5376</v>
      </c>
      <c r="AH65" s="38" t="s">
        <v>5742</v>
      </c>
      <c r="AI65" s="38" t="s">
        <v>6157</v>
      </c>
      <c r="AJ65" s="38" t="s">
        <v>21</v>
      </c>
      <c r="AK65" s="22" t="s">
        <v>5373</v>
      </c>
      <c r="AL65" s="38" t="s">
        <v>21</v>
      </c>
      <c r="AM65" s="38" t="s">
        <v>21</v>
      </c>
      <c r="AN65" s="38" t="s">
        <v>21</v>
      </c>
      <c r="AO65" s="38" t="s">
        <v>6156</v>
      </c>
      <c r="AP65" s="38" t="s">
        <v>21</v>
      </c>
      <c r="AQ65" s="38" t="s">
        <v>21</v>
      </c>
      <c r="AR65" s="38" t="s">
        <v>21</v>
      </c>
      <c r="AS65" s="38" t="s">
        <v>21</v>
      </c>
      <c r="AT65" s="38" t="s">
        <v>21</v>
      </c>
      <c r="AU65" s="38" t="s">
        <v>21</v>
      </c>
      <c r="AV65" s="38" t="s">
        <v>21</v>
      </c>
      <c r="AW65" s="38" t="s">
        <v>21</v>
      </c>
      <c r="AX65" s="38" t="s">
        <v>21</v>
      </c>
      <c r="AY65" s="38" t="s">
        <v>21</v>
      </c>
      <c r="AZ65" s="38" t="s">
        <v>21</v>
      </c>
    </row>
    <row r="66" spans="1:52" ht="14.25" customHeight="1" x14ac:dyDescent="0.25">
      <c r="A66" s="42" t="str">
        <f>VLOOKUP(D:D,Reservations!S:U,1,0)</f>
        <v>04903</v>
      </c>
      <c r="B66" s="22" t="s">
        <v>5391</v>
      </c>
      <c r="C66" s="24" t="s">
        <v>5390</v>
      </c>
      <c r="D66" s="25" t="s">
        <v>1502</v>
      </c>
      <c r="E66" s="38" t="s">
        <v>1503</v>
      </c>
      <c r="F66" s="38" t="s">
        <v>1504</v>
      </c>
      <c r="G66" s="41">
        <v>44470</v>
      </c>
      <c r="H66" s="41">
        <v>44835</v>
      </c>
      <c r="I66" s="41">
        <f t="shared" si="6"/>
        <v>44834</v>
      </c>
      <c r="J66" s="38" t="s">
        <v>1495</v>
      </c>
      <c r="K66" s="38" t="str">
        <f t="shared" si="1"/>
        <v>04903 B131</v>
      </c>
      <c r="L66" s="38" t="s">
        <v>4162</v>
      </c>
      <c r="M66" s="38" t="s">
        <v>6353</v>
      </c>
      <c r="N66" s="40" t="s">
        <v>5389</v>
      </c>
      <c r="O66" s="22" t="s">
        <v>5388</v>
      </c>
      <c r="P66" s="22" t="s">
        <v>5387</v>
      </c>
      <c r="Q66" s="39" t="s">
        <v>6352</v>
      </c>
      <c r="R66" s="38" t="s">
        <v>6351</v>
      </c>
      <c r="S66" s="38" t="s">
        <v>6350</v>
      </c>
      <c r="T66" s="38" t="s">
        <v>6349</v>
      </c>
      <c r="U66" s="38" t="s">
        <v>6348</v>
      </c>
      <c r="V66" s="38" t="s">
        <v>5383</v>
      </c>
      <c r="W66" s="38" t="s">
        <v>21</v>
      </c>
      <c r="X66" s="38" t="s">
        <v>21</v>
      </c>
      <c r="Y66" s="38" t="s">
        <v>5477</v>
      </c>
      <c r="Z66" s="38" t="s">
        <v>5381</v>
      </c>
      <c r="AA66" s="38" t="s">
        <v>6347</v>
      </c>
      <c r="AB66" s="38" t="s">
        <v>6346</v>
      </c>
      <c r="AC66" s="38" t="s">
        <v>21</v>
      </c>
      <c r="AD66" s="38" t="s">
        <v>6345</v>
      </c>
      <c r="AE66" s="38" t="s">
        <v>37</v>
      </c>
      <c r="AF66" s="38" t="s">
        <v>5377</v>
      </c>
      <c r="AG66" s="38" t="s">
        <v>5376</v>
      </c>
      <c r="AH66" s="38" t="s">
        <v>5517</v>
      </c>
      <c r="AI66" s="38" t="s">
        <v>6344</v>
      </c>
      <c r="AJ66" s="38" t="s">
        <v>21</v>
      </c>
      <c r="AK66" s="22" t="s">
        <v>5373</v>
      </c>
      <c r="AL66" s="38" t="s">
        <v>21</v>
      </c>
      <c r="AM66" s="38" t="s">
        <v>21</v>
      </c>
      <c r="AN66" s="38" t="s">
        <v>21</v>
      </c>
      <c r="AO66" s="38" t="s">
        <v>6343</v>
      </c>
      <c r="AP66" s="38" t="s">
        <v>6342</v>
      </c>
      <c r="AQ66" s="38" t="s">
        <v>6341</v>
      </c>
      <c r="AR66" s="38" t="s">
        <v>6340</v>
      </c>
      <c r="AS66" s="38" t="s">
        <v>6339</v>
      </c>
      <c r="AT66" s="38" t="s">
        <v>21</v>
      </c>
      <c r="AU66" s="38" t="s">
        <v>21</v>
      </c>
      <c r="AV66" s="38" t="s">
        <v>21</v>
      </c>
      <c r="AW66" s="38" t="s">
        <v>21</v>
      </c>
      <c r="AX66" s="38" t="s">
        <v>21</v>
      </c>
      <c r="AY66" s="38" t="s">
        <v>21</v>
      </c>
      <c r="AZ66" s="38" t="s">
        <v>21</v>
      </c>
    </row>
    <row r="67" spans="1:52" ht="14.25" customHeight="1" x14ac:dyDescent="0.25">
      <c r="A67" s="42" t="str">
        <f>VLOOKUP(D:D,Reservations!S:U,1,0)</f>
        <v>09449</v>
      </c>
      <c r="B67" s="22" t="s">
        <v>5391</v>
      </c>
      <c r="C67" s="24" t="s">
        <v>5390</v>
      </c>
      <c r="D67" s="25" t="s">
        <v>1937</v>
      </c>
      <c r="E67" s="38" t="s">
        <v>1938</v>
      </c>
      <c r="F67" s="38" t="s">
        <v>1939</v>
      </c>
      <c r="G67" s="41">
        <v>44805</v>
      </c>
      <c r="H67" s="41">
        <v>45108</v>
      </c>
      <c r="I67" s="41">
        <f t="shared" si="6"/>
        <v>45107</v>
      </c>
      <c r="J67" s="38" t="s">
        <v>1929</v>
      </c>
      <c r="K67" s="38" t="str">
        <f t="shared" ref="K67:K126" si="7">D67&amp;" "&amp;J67</f>
        <v>09449 B328</v>
      </c>
      <c r="L67" s="38" t="s">
        <v>4162</v>
      </c>
      <c r="M67" s="38" t="s">
        <v>5611</v>
      </c>
      <c r="N67" s="40" t="s">
        <v>5416</v>
      </c>
      <c r="O67" s="22" t="s">
        <v>5388</v>
      </c>
      <c r="P67" s="22" t="s">
        <v>5387</v>
      </c>
      <c r="Q67" s="39" t="s">
        <v>5386</v>
      </c>
      <c r="R67" s="38" t="s">
        <v>5651</v>
      </c>
      <c r="S67" s="38" t="s">
        <v>5642</v>
      </c>
      <c r="T67" s="38" t="s">
        <v>5650</v>
      </c>
      <c r="U67" s="38" t="s">
        <v>5611</v>
      </c>
      <c r="V67" s="38" t="s">
        <v>5383</v>
      </c>
      <c r="W67" s="38" t="s">
        <v>21</v>
      </c>
      <c r="X67" s="38" t="s">
        <v>21</v>
      </c>
      <c r="Y67" s="38" t="s">
        <v>5382</v>
      </c>
      <c r="Z67" s="38" t="s">
        <v>5381</v>
      </c>
      <c r="AA67" s="38" t="s">
        <v>5649</v>
      </c>
      <c r="AB67" s="38" t="s">
        <v>5648</v>
      </c>
      <c r="AC67" s="38" t="s">
        <v>21</v>
      </c>
      <c r="AD67" s="38" t="s">
        <v>5647</v>
      </c>
      <c r="AE67" s="38" t="s">
        <v>239</v>
      </c>
      <c r="AF67" s="38" t="s">
        <v>5377</v>
      </c>
      <c r="AG67" s="38" t="s">
        <v>5376</v>
      </c>
      <c r="AH67" s="38" t="s">
        <v>5463</v>
      </c>
      <c r="AI67" s="38" t="s">
        <v>5646</v>
      </c>
      <c r="AJ67" s="38" t="s">
        <v>21</v>
      </c>
      <c r="AK67" s="22" t="s">
        <v>5373</v>
      </c>
      <c r="AL67" s="38" t="s">
        <v>21</v>
      </c>
      <c r="AM67" s="38" t="s">
        <v>21</v>
      </c>
      <c r="AN67" s="38" t="s">
        <v>21</v>
      </c>
      <c r="AO67" s="38" t="s">
        <v>5645</v>
      </c>
      <c r="AP67" s="38" t="s">
        <v>5644</v>
      </c>
      <c r="AQ67" s="38" t="s">
        <v>5643</v>
      </c>
      <c r="AR67" s="38" t="s">
        <v>2190</v>
      </c>
      <c r="AS67" s="38" t="s">
        <v>5642</v>
      </c>
      <c r="AT67" s="38" t="s">
        <v>21</v>
      </c>
      <c r="AU67" s="38" t="s">
        <v>21</v>
      </c>
      <c r="AV67" s="38" t="s">
        <v>21</v>
      </c>
      <c r="AW67" s="38" t="s">
        <v>21</v>
      </c>
      <c r="AX67" s="38" t="s">
        <v>21</v>
      </c>
      <c r="AY67" s="38" t="s">
        <v>21</v>
      </c>
      <c r="AZ67" s="38" t="s">
        <v>21</v>
      </c>
    </row>
    <row r="68" spans="1:52" ht="14.25" customHeight="1" x14ac:dyDescent="0.25">
      <c r="A68" s="42" t="str">
        <f>VLOOKUP(D:D,Reservations!S:U,1,0)</f>
        <v>05944</v>
      </c>
      <c r="B68" s="22" t="s">
        <v>5391</v>
      </c>
      <c r="C68" s="24" t="s">
        <v>5390</v>
      </c>
      <c r="D68" s="25" t="s">
        <v>1587</v>
      </c>
      <c r="E68" s="38" t="s">
        <v>1588</v>
      </c>
      <c r="F68" s="38" t="s">
        <v>1589</v>
      </c>
      <c r="G68" s="41">
        <v>44470</v>
      </c>
      <c r="H68" s="41">
        <v>44835</v>
      </c>
      <c r="I68" s="41">
        <f t="shared" si="6"/>
        <v>44834</v>
      </c>
      <c r="J68" s="38" t="s">
        <v>1584</v>
      </c>
      <c r="K68" s="38" t="str">
        <f t="shared" si="7"/>
        <v>05944 B209</v>
      </c>
      <c r="L68" s="38" t="s">
        <v>4162</v>
      </c>
      <c r="M68" s="38" t="s">
        <v>6280</v>
      </c>
      <c r="N68" s="40" t="s">
        <v>5416</v>
      </c>
      <c r="O68" s="22" t="s">
        <v>5388</v>
      </c>
      <c r="P68" s="22" t="s">
        <v>5387</v>
      </c>
      <c r="Q68" s="39" t="s">
        <v>5386</v>
      </c>
      <c r="R68" s="38" t="s">
        <v>6338</v>
      </c>
      <c r="S68" s="38" t="s">
        <v>5368</v>
      </c>
      <c r="T68" s="38" t="s">
        <v>6337</v>
      </c>
      <c r="U68" s="38" t="s">
        <v>6280</v>
      </c>
      <c r="V68" s="38" t="s">
        <v>5383</v>
      </c>
      <c r="W68" s="38" t="s">
        <v>21</v>
      </c>
      <c r="X68" s="38" t="s">
        <v>21</v>
      </c>
      <c r="Y68" s="38" t="s">
        <v>5477</v>
      </c>
      <c r="Z68" s="38" t="s">
        <v>5381</v>
      </c>
      <c r="AA68" s="38" t="s">
        <v>6336</v>
      </c>
      <c r="AB68" s="38" t="s">
        <v>6335</v>
      </c>
      <c r="AC68" s="38" t="s">
        <v>21</v>
      </c>
      <c r="AD68" s="38" t="s">
        <v>6334</v>
      </c>
      <c r="AE68" s="38" t="s">
        <v>37</v>
      </c>
      <c r="AF68" s="38" t="s">
        <v>5377</v>
      </c>
      <c r="AG68" s="38" t="s">
        <v>5376</v>
      </c>
      <c r="AH68" s="38" t="s">
        <v>5397</v>
      </c>
      <c r="AI68" s="38" t="s">
        <v>6333</v>
      </c>
      <c r="AJ68" s="38" t="s">
        <v>21</v>
      </c>
      <c r="AK68" s="22" t="s">
        <v>5373</v>
      </c>
      <c r="AL68" s="38" t="s">
        <v>21</v>
      </c>
      <c r="AM68" s="38" t="s">
        <v>21</v>
      </c>
      <c r="AN68" s="38" t="s">
        <v>21</v>
      </c>
      <c r="AO68" s="38" t="s">
        <v>6332</v>
      </c>
      <c r="AP68" s="38" t="s">
        <v>6331</v>
      </c>
      <c r="AQ68" s="38" t="s">
        <v>5719</v>
      </c>
      <c r="AR68" s="38" t="s">
        <v>5718</v>
      </c>
      <c r="AS68" s="38" t="s">
        <v>5368</v>
      </c>
      <c r="AT68" s="38" t="s">
        <v>21</v>
      </c>
      <c r="AU68" s="38" t="s">
        <v>21</v>
      </c>
      <c r="AV68" s="38" t="s">
        <v>21</v>
      </c>
      <c r="AW68" s="38" t="s">
        <v>21</v>
      </c>
      <c r="AX68" s="38" t="s">
        <v>21</v>
      </c>
      <c r="AY68" s="38" t="s">
        <v>21</v>
      </c>
      <c r="AZ68" s="38" t="s">
        <v>21</v>
      </c>
    </row>
    <row r="69" spans="1:52" ht="14.25" customHeight="1" x14ac:dyDescent="0.25">
      <c r="A69" s="42" t="str">
        <f>VLOOKUP(D:D,Reservations!S:U,1,0)</f>
        <v>05399</v>
      </c>
      <c r="B69" s="22" t="s">
        <v>5391</v>
      </c>
      <c r="C69" s="24" t="s">
        <v>5390</v>
      </c>
      <c r="D69" s="25" t="s">
        <v>1849</v>
      </c>
      <c r="E69" s="38" t="s">
        <v>189</v>
      </c>
      <c r="F69" s="38" t="s">
        <v>1850</v>
      </c>
      <c r="G69" s="41">
        <v>44470</v>
      </c>
      <c r="H69" s="41">
        <v>44835</v>
      </c>
      <c r="I69" s="41">
        <f t="shared" si="6"/>
        <v>44834</v>
      </c>
      <c r="J69" s="38" t="s">
        <v>1846</v>
      </c>
      <c r="K69" s="38" t="str">
        <f t="shared" si="7"/>
        <v>05399 B313</v>
      </c>
      <c r="L69" s="38" t="s">
        <v>4168</v>
      </c>
      <c r="M69" s="38" t="s">
        <v>21</v>
      </c>
      <c r="N69" s="40" t="s">
        <v>5389</v>
      </c>
      <c r="O69" s="22" t="s">
        <v>5388</v>
      </c>
      <c r="P69" s="22" t="s">
        <v>5387</v>
      </c>
      <c r="Q69" s="39" t="s">
        <v>5386</v>
      </c>
      <c r="R69" s="38" t="s">
        <v>6330</v>
      </c>
      <c r="S69" s="38" t="s">
        <v>5368</v>
      </c>
      <c r="T69" s="38" t="s">
        <v>6329</v>
      </c>
      <c r="U69" s="38" t="s">
        <v>6329</v>
      </c>
      <c r="V69" s="38" t="s">
        <v>5383</v>
      </c>
      <c r="W69" s="38" t="s">
        <v>21</v>
      </c>
      <c r="X69" s="38" t="s">
        <v>21</v>
      </c>
      <c r="Y69" s="38" t="s">
        <v>5477</v>
      </c>
      <c r="Z69" s="38" t="s">
        <v>5381</v>
      </c>
      <c r="AA69" s="38" t="s">
        <v>6328</v>
      </c>
      <c r="AB69" s="38" t="s">
        <v>6327</v>
      </c>
      <c r="AC69" s="38" t="s">
        <v>21</v>
      </c>
      <c r="AD69" s="38" t="s">
        <v>6326</v>
      </c>
      <c r="AE69" s="38" t="s">
        <v>48</v>
      </c>
      <c r="AF69" s="38" t="s">
        <v>5377</v>
      </c>
      <c r="AG69" s="38" t="s">
        <v>5376</v>
      </c>
      <c r="AH69" s="38" t="s">
        <v>5463</v>
      </c>
      <c r="AI69" s="38" t="s">
        <v>6325</v>
      </c>
      <c r="AJ69" s="38" t="s">
        <v>21</v>
      </c>
      <c r="AK69" s="22" t="s">
        <v>5373</v>
      </c>
      <c r="AL69" s="38" t="s">
        <v>21</v>
      </c>
      <c r="AM69" s="38" t="s">
        <v>21</v>
      </c>
      <c r="AN69" s="38" t="s">
        <v>21</v>
      </c>
      <c r="AO69" s="38" t="s">
        <v>6324</v>
      </c>
      <c r="AP69" s="38" t="s">
        <v>6323</v>
      </c>
      <c r="AQ69" s="38" t="s">
        <v>6322</v>
      </c>
      <c r="AR69" s="38" t="s">
        <v>6321</v>
      </c>
      <c r="AS69" s="38" t="s">
        <v>5417</v>
      </c>
      <c r="AT69" s="38" t="s">
        <v>21</v>
      </c>
      <c r="AU69" s="38" t="s">
        <v>21</v>
      </c>
      <c r="AV69" s="38" t="s">
        <v>21</v>
      </c>
      <c r="AW69" s="38" t="s">
        <v>21</v>
      </c>
      <c r="AX69" s="38" t="s">
        <v>21</v>
      </c>
      <c r="AY69" s="38" t="s">
        <v>21</v>
      </c>
      <c r="AZ69" s="38" t="s">
        <v>21</v>
      </c>
    </row>
    <row r="70" spans="1:52" ht="14.25" customHeight="1" x14ac:dyDescent="0.25">
      <c r="A70" s="42" t="str">
        <f>VLOOKUP(D:D,Reservations!S:U,1,0)</f>
        <v>09159</v>
      </c>
      <c r="B70" s="22" t="s">
        <v>5391</v>
      </c>
      <c r="C70" s="24" t="s">
        <v>5390</v>
      </c>
      <c r="D70" s="25" t="s">
        <v>1193</v>
      </c>
      <c r="E70" s="38" t="s">
        <v>56</v>
      </c>
      <c r="F70" s="38" t="s">
        <v>5963</v>
      </c>
      <c r="G70" s="41">
        <v>44805</v>
      </c>
      <c r="H70" s="41">
        <v>44986</v>
      </c>
      <c r="I70" s="41">
        <f t="shared" si="6"/>
        <v>44985</v>
      </c>
      <c r="J70" s="38" t="s">
        <v>430</v>
      </c>
      <c r="K70" s="38" t="str">
        <f t="shared" si="7"/>
        <v>09159 A3107</v>
      </c>
      <c r="L70" s="38" t="s">
        <v>4162</v>
      </c>
      <c r="M70" s="38" t="s">
        <v>5402</v>
      </c>
      <c r="N70" s="40" t="s">
        <v>5389</v>
      </c>
      <c r="O70" s="22" t="s">
        <v>5388</v>
      </c>
      <c r="P70" s="22" t="s">
        <v>5387</v>
      </c>
      <c r="Q70" s="39" t="s">
        <v>5456</v>
      </c>
      <c r="R70" s="38" t="s">
        <v>5962</v>
      </c>
      <c r="S70" s="38" t="s">
        <v>5405</v>
      </c>
      <c r="T70" s="38" t="s">
        <v>5858</v>
      </c>
      <c r="U70" s="38" t="s">
        <v>5402</v>
      </c>
      <c r="V70" s="38" t="s">
        <v>5383</v>
      </c>
      <c r="W70" s="38" t="s">
        <v>21</v>
      </c>
      <c r="X70" s="38" t="s">
        <v>21</v>
      </c>
      <c r="Y70" s="38" t="s">
        <v>5961</v>
      </c>
      <c r="Z70" s="38" t="s">
        <v>5381</v>
      </c>
      <c r="AA70" s="38" t="s">
        <v>5960</v>
      </c>
      <c r="AB70" s="38" t="s">
        <v>5959</v>
      </c>
      <c r="AC70" s="38" t="s">
        <v>21</v>
      </c>
      <c r="AD70" s="38" t="s">
        <v>5958</v>
      </c>
      <c r="AE70" s="38" t="s">
        <v>34</v>
      </c>
      <c r="AF70" s="38" t="s">
        <v>5377</v>
      </c>
      <c r="AG70" s="38" t="s">
        <v>5436</v>
      </c>
      <c r="AH70" s="38" t="s">
        <v>5463</v>
      </c>
      <c r="AI70" s="38" t="s">
        <v>5957</v>
      </c>
      <c r="AJ70" s="38" t="s">
        <v>21</v>
      </c>
      <c r="AK70" s="22" t="s">
        <v>5373</v>
      </c>
      <c r="AL70" s="38" t="s">
        <v>21</v>
      </c>
      <c r="AM70" s="38" t="s">
        <v>21</v>
      </c>
      <c r="AN70" s="38" t="s">
        <v>21</v>
      </c>
      <c r="AO70" s="38" t="s">
        <v>5956</v>
      </c>
      <c r="AP70" s="38" t="s">
        <v>5955</v>
      </c>
      <c r="AQ70" s="38" t="s">
        <v>5662</v>
      </c>
      <c r="AR70" s="38" t="s">
        <v>5954</v>
      </c>
      <c r="AS70" s="38" t="s">
        <v>5405</v>
      </c>
      <c r="AT70" s="38" t="s">
        <v>21</v>
      </c>
      <c r="AU70" s="38" t="s">
        <v>21</v>
      </c>
      <c r="AV70" s="38" t="s">
        <v>21</v>
      </c>
      <c r="AW70" s="38" t="s">
        <v>21</v>
      </c>
      <c r="AX70" s="38" t="s">
        <v>21</v>
      </c>
      <c r="AY70" s="38" t="s">
        <v>21</v>
      </c>
      <c r="AZ70" s="38" t="s">
        <v>21</v>
      </c>
    </row>
    <row r="71" spans="1:52" ht="14.25" customHeight="1" x14ac:dyDescent="0.25">
      <c r="A71" s="42" t="str">
        <f>VLOOKUP(D:D,Reservations!S:U,1,0)</f>
        <v>09160</v>
      </c>
      <c r="B71" s="22" t="s">
        <v>5391</v>
      </c>
      <c r="C71" s="24" t="s">
        <v>5390</v>
      </c>
      <c r="D71" s="25" t="s">
        <v>676</v>
      </c>
      <c r="E71" s="38" t="s">
        <v>395</v>
      </c>
      <c r="F71" s="38" t="s">
        <v>677</v>
      </c>
      <c r="G71" s="41">
        <v>44805</v>
      </c>
      <c r="H71" s="41">
        <v>45108</v>
      </c>
      <c r="I71" s="41">
        <f t="shared" si="6"/>
        <v>45107</v>
      </c>
      <c r="J71" s="38" t="s">
        <v>668</v>
      </c>
      <c r="K71" s="38" t="str">
        <f t="shared" si="7"/>
        <v>09160 A4107</v>
      </c>
      <c r="L71" s="38" t="s">
        <v>4162</v>
      </c>
      <c r="M71" s="38" t="s">
        <v>5530</v>
      </c>
      <c r="N71" s="40" t="s">
        <v>5389</v>
      </c>
      <c r="O71" s="22" t="s">
        <v>5388</v>
      </c>
      <c r="P71" s="22" t="s">
        <v>5387</v>
      </c>
      <c r="Q71" s="39" t="s">
        <v>5456</v>
      </c>
      <c r="R71" s="38" t="s">
        <v>5641</v>
      </c>
      <c r="S71" s="38" t="s">
        <v>5405</v>
      </c>
      <c r="T71" s="38" t="s">
        <v>5530</v>
      </c>
      <c r="U71" s="38" t="s">
        <v>5530</v>
      </c>
      <c r="V71" s="38" t="s">
        <v>5383</v>
      </c>
      <c r="W71" s="38" t="s">
        <v>21</v>
      </c>
      <c r="X71" s="38" t="s">
        <v>21</v>
      </c>
      <c r="Y71" s="38" t="s">
        <v>5382</v>
      </c>
      <c r="Z71" s="38" t="s">
        <v>5381</v>
      </c>
      <c r="AA71" s="38" t="s">
        <v>5640</v>
      </c>
      <c r="AB71" s="38" t="s">
        <v>5639</v>
      </c>
      <c r="AC71" s="38" t="s">
        <v>21</v>
      </c>
      <c r="AD71" s="38" t="s">
        <v>5638</v>
      </c>
      <c r="AE71" s="38" t="s">
        <v>34</v>
      </c>
      <c r="AF71" s="38" t="s">
        <v>5377</v>
      </c>
      <c r="AG71" s="38" t="s">
        <v>5436</v>
      </c>
      <c r="AH71" s="38" t="s">
        <v>5375</v>
      </c>
      <c r="AI71" s="38" t="s">
        <v>5637</v>
      </c>
      <c r="AJ71" s="38" t="s">
        <v>21</v>
      </c>
      <c r="AK71" s="22" t="s">
        <v>5373</v>
      </c>
      <c r="AL71" s="38" t="s">
        <v>21</v>
      </c>
      <c r="AM71" s="38" t="s">
        <v>21</v>
      </c>
      <c r="AN71" s="38" t="s">
        <v>21</v>
      </c>
      <c r="AO71" s="38" t="s">
        <v>5636</v>
      </c>
      <c r="AP71" s="38" t="s">
        <v>5635</v>
      </c>
      <c r="AQ71" s="38" t="s">
        <v>5624</v>
      </c>
      <c r="AR71" s="38" t="s">
        <v>5634</v>
      </c>
      <c r="AS71" s="38" t="s">
        <v>5457</v>
      </c>
      <c r="AT71" s="38" t="s">
        <v>21</v>
      </c>
      <c r="AU71" s="38" t="s">
        <v>21</v>
      </c>
      <c r="AV71" s="38" t="s">
        <v>21</v>
      </c>
      <c r="AW71" s="38" t="s">
        <v>21</v>
      </c>
      <c r="AX71" s="38" t="s">
        <v>21</v>
      </c>
      <c r="AY71" s="38" t="s">
        <v>21</v>
      </c>
      <c r="AZ71" s="38" t="s">
        <v>21</v>
      </c>
    </row>
    <row r="72" spans="1:52" ht="14.25" customHeight="1" x14ac:dyDescent="0.25">
      <c r="A72" s="42" t="str">
        <f>VLOOKUP(D:D,Reservations!S:U,1,0)</f>
        <v>08664</v>
      </c>
      <c r="B72" s="22" t="s">
        <v>5391</v>
      </c>
      <c r="C72" s="24" t="s">
        <v>5390</v>
      </c>
      <c r="D72" s="25" t="s">
        <v>2244</v>
      </c>
      <c r="E72" s="38" t="s">
        <v>2245</v>
      </c>
      <c r="F72" s="38" t="s">
        <v>2246</v>
      </c>
      <c r="G72" s="41">
        <v>44635</v>
      </c>
      <c r="H72" s="41">
        <v>44927</v>
      </c>
      <c r="I72" s="41">
        <f t="shared" si="6"/>
        <v>44926</v>
      </c>
      <c r="J72" s="38" t="s">
        <v>2240</v>
      </c>
      <c r="K72" s="38" t="str">
        <f t="shared" si="7"/>
        <v>08664 B502</v>
      </c>
      <c r="L72" s="38" t="s">
        <v>4162</v>
      </c>
      <c r="M72" s="38" t="s">
        <v>6135</v>
      </c>
      <c r="N72" s="40" t="s">
        <v>5416</v>
      </c>
      <c r="O72" s="22" t="s">
        <v>5388</v>
      </c>
      <c r="P72" s="22" t="s">
        <v>5387</v>
      </c>
      <c r="Q72" s="39" t="s">
        <v>6137</v>
      </c>
      <c r="R72" s="38" t="s">
        <v>6136</v>
      </c>
      <c r="S72" s="38" t="s">
        <v>5709</v>
      </c>
      <c r="T72" s="38" t="s">
        <v>6135</v>
      </c>
      <c r="U72" s="38" t="s">
        <v>6135</v>
      </c>
      <c r="V72" s="38" t="s">
        <v>5383</v>
      </c>
      <c r="W72" s="38" t="s">
        <v>21</v>
      </c>
      <c r="X72" s="38" t="s">
        <v>21</v>
      </c>
      <c r="Y72" s="38" t="s">
        <v>5427</v>
      </c>
      <c r="Z72" s="38" t="s">
        <v>5381</v>
      </c>
      <c r="AA72" s="38" t="s">
        <v>6134</v>
      </c>
      <c r="AB72" s="38" t="s">
        <v>6133</v>
      </c>
      <c r="AC72" s="38" t="s">
        <v>21</v>
      </c>
      <c r="AD72" s="38" t="s">
        <v>6132</v>
      </c>
      <c r="AE72" s="38" t="s">
        <v>48</v>
      </c>
      <c r="AF72" s="38" t="s">
        <v>5377</v>
      </c>
      <c r="AG72" s="38" t="s">
        <v>5376</v>
      </c>
      <c r="AH72" s="38" t="s">
        <v>5423</v>
      </c>
      <c r="AI72" s="38" t="s">
        <v>6131</v>
      </c>
      <c r="AJ72" s="38" t="s">
        <v>21</v>
      </c>
      <c r="AK72" s="22" t="s">
        <v>5373</v>
      </c>
      <c r="AL72" s="38" t="s">
        <v>21</v>
      </c>
      <c r="AM72" s="38" t="s">
        <v>21</v>
      </c>
      <c r="AN72" s="38" t="s">
        <v>21</v>
      </c>
      <c r="AO72" s="38" t="s">
        <v>6130</v>
      </c>
      <c r="AP72" s="38" t="s">
        <v>6129</v>
      </c>
      <c r="AQ72" s="38" t="s">
        <v>6128</v>
      </c>
      <c r="AR72" s="38" t="s">
        <v>6127</v>
      </c>
      <c r="AS72" s="38" t="s">
        <v>5709</v>
      </c>
      <c r="AT72" s="38" t="s">
        <v>21</v>
      </c>
      <c r="AU72" s="38" t="s">
        <v>21</v>
      </c>
      <c r="AV72" s="38" t="s">
        <v>21</v>
      </c>
      <c r="AW72" s="38" t="s">
        <v>21</v>
      </c>
      <c r="AX72" s="38" t="s">
        <v>21</v>
      </c>
      <c r="AY72" s="38" t="s">
        <v>21</v>
      </c>
      <c r="AZ72" s="38" t="s">
        <v>21</v>
      </c>
    </row>
    <row r="73" spans="1:52" ht="14.25" customHeight="1" x14ac:dyDescent="0.25">
      <c r="A73" s="42" t="str">
        <f>VLOOKUP(D:D,Reservations!S:U,1,0)</f>
        <v>09110</v>
      </c>
      <c r="B73" s="22" t="s">
        <v>5391</v>
      </c>
      <c r="C73" s="24" t="s">
        <v>5390</v>
      </c>
      <c r="D73" s="25" t="s">
        <v>507</v>
      </c>
      <c r="E73" s="38" t="s">
        <v>508</v>
      </c>
      <c r="F73" s="38" t="s">
        <v>509</v>
      </c>
      <c r="G73" s="41">
        <v>44818</v>
      </c>
      <c r="H73" s="41">
        <v>44986</v>
      </c>
      <c r="I73" s="41">
        <f t="shared" si="6"/>
        <v>44985</v>
      </c>
      <c r="J73" s="38" t="s">
        <v>499</v>
      </c>
      <c r="K73" s="38" t="str">
        <f t="shared" si="7"/>
        <v>09110 A389</v>
      </c>
      <c r="L73" s="38" t="s">
        <v>4162</v>
      </c>
      <c r="M73" s="38" t="s">
        <v>5679</v>
      </c>
      <c r="N73" s="40" t="s">
        <v>5416</v>
      </c>
      <c r="O73" s="22" t="s">
        <v>5388</v>
      </c>
      <c r="P73" s="22" t="s">
        <v>5387</v>
      </c>
      <c r="Q73" s="39" t="s">
        <v>5456</v>
      </c>
      <c r="R73" s="38" t="s">
        <v>5936</v>
      </c>
      <c r="S73" s="38" t="s">
        <v>5405</v>
      </c>
      <c r="T73" s="38" t="s">
        <v>5679</v>
      </c>
      <c r="U73" s="38" t="s">
        <v>5679</v>
      </c>
      <c r="V73" s="38" t="s">
        <v>5383</v>
      </c>
      <c r="W73" s="38" t="s">
        <v>21</v>
      </c>
      <c r="X73" s="38" t="s">
        <v>21</v>
      </c>
      <c r="Y73" s="38" t="s">
        <v>5382</v>
      </c>
      <c r="Z73" s="38" t="s">
        <v>5381</v>
      </c>
      <c r="AA73" s="38" t="s">
        <v>5953</v>
      </c>
      <c r="AB73" s="38" t="s">
        <v>5952</v>
      </c>
      <c r="AC73" s="38" t="s">
        <v>21</v>
      </c>
      <c r="AD73" s="38" t="s">
        <v>5951</v>
      </c>
      <c r="AE73" s="38" t="s">
        <v>34</v>
      </c>
      <c r="AF73" s="38" t="s">
        <v>5377</v>
      </c>
      <c r="AG73" s="38" t="s">
        <v>5436</v>
      </c>
      <c r="AH73" s="38" t="s">
        <v>5463</v>
      </c>
      <c r="AI73" s="38" t="s">
        <v>5950</v>
      </c>
      <c r="AJ73" s="38" t="s">
        <v>21</v>
      </c>
      <c r="AK73" s="22" t="s">
        <v>5373</v>
      </c>
      <c r="AL73" s="38" t="s">
        <v>21</v>
      </c>
      <c r="AM73" s="38" t="s">
        <v>21</v>
      </c>
      <c r="AN73" s="38" t="s">
        <v>21</v>
      </c>
      <c r="AO73" s="38" t="s">
        <v>5949</v>
      </c>
      <c r="AP73" s="38" t="s">
        <v>5948</v>
      </c>
      <c r="AQ73" s="38" t="s">
        <v>5947</v>
      </c>
      <c r="AR73" s="38" t="s">
        <v>5946</v>
      </c>
      <c r="AS73" s="38" t="s">
        <v>5405</v>
      </c>
      <c r="AT73" s="38" t="s">
        <v>21</v>
      </c>
      <c r="AU73" s="38" t="s">
        <v>21</v>
      </c>
      <c r="AV73" s="38" t="s">
        <v>21</v>
      </c>
      <c r="AW73" s="38" t="s">
        <v>21</v>
      </c>
      <c r="AX73" s="38" t="s">
        <v>21</v>
      </c>
      <c r="AY73" s="38" t="s">
        <v>21</v>
      </c>
      <c r="AZ73" s="38" t="s">
        <v>21</v>
      </c>
    </row>
    <row r="74" spans="1:52" ht="14.25" customHeight="1" x14ac:dyDescent="0.25">
      <c r="A74" s="42" t="str">
        <f>VLOOKUP(D:D,Reservations!S:U,1,0)</f>
        <v>09680</v>
      </c>
      <c r="B74" s="22" t="s">
        <v>5391</v>
      </c>
      <c r="C74" s="24" t="s">
        <v>5390</v>
      </c>
      <c r="D74" s="25" t="s">
        <v>830</v>
      </c>
      <c r="E74" s="38" t="s">
        <v>831</v>
      </c>
      <c r="F74" s="38" t="s">
        <v>832</v>
      </c>
      <c r="G74" s="41">
        <v>44805</v>
      </c>
      <c r="H74" s="41">
        <v>45108</v>
      </c>
      <c r="I74" s="41">
        <f t="shared" si="6"/>
        <v>45107</v>
      </c>
      <c r="J74" s="38" t="s">
        <v>822</v>
      </c>
      <c r="K74" s="38" t="str">
        <f t="shared" si="7"/>
        <v>09680 A499</v>
      </c>
      <c r="L74" s="38" t="s">
        <v>4162</v>
      </c>
      <c r="M74" s="38" t="s">
        <v>5632</v>
      </c>
      <c r="N74" s="40" t="s">
        <v>5389</v>
      </c>
      <c r="O74" s="22" t="s">
        <v>5388</v>
      </c>
      <c r="P74" s="22" t="s">
        <v>5387</v>
      </c>
      <c r="Q74" s="39" t="s">
        <v>5456</v>
      </c>
      <c r="R74" s="38" t="s">
        <v>5633</v>
      </c>
      <c r="S74" s="38" t="s">
        <v>5405</v>
      </c>
      <c r="T74" s="38" t="s">
        <v>5443</v>
      </c>
      <c r="U74" s="38" t="s">
        <v>5632</v>
      </c>
      <c r="V74" s="38" t="s">
        <v>5383</v>
      </c>
      <c r="W74" s="38" t="s">
        <v>21</v>
      </c>
      <c r="X74" s="38" t="s">
        <v>21</v>
      </c>
      <c r="Y74" s="38" t="s">
        <v>5382</v>
      </c>
      <c r="Z74" s="38" t="s">
        <v>5381</v>
      </c>
      <c r="AA74" s="38" t="s">
        <v>5631</v>
      </c>
      <c r="AB74" s="38" t="s">
        <v>5630</v>
      </c>
      <c r="AC74" s="38" t="s">
        <v>21</v>
      </c>
      <c r="AD74" s="38" t="s">
        <v>5629</v>
      </c>
      <c r="AE74" s="38" t="s">
        <v>34</v>
      </c>
      <c r="AF74" s="38" t="s">
        <v>5377</v>
      </c>
      <c r="AG74" s="38" t="s">
        <v>5436</v>
      </c>
      <c r="AH74" s="38" t="s">
        <v>5375</v>
      </c>
      <c r="AI74" s="38" t="s">
        <v>5628</v>
      </c>
      <c r="AJ74" s="38" t="s">
        <v>21</v>
      </c>
      <c r="AK74" s="22" t="s">
        <v>5373</v>
      </c>
      <c r="AL74" s="38" t="s">
        <v>21</v>
      </c>
      <c r="AM74" s="38" t="s">
        <v>21</v>
      </c>
      <c r="AN74" s="38" t="s">
        <v>21</v>
      </c>
      <c r="AO74" s="38" t="s">
        <v>5627</v>
      </c>
      <c r="AP74" s="38" t="s">
        <v>5626</v>
      </c>
      <c r="AQ74" s="38" t="s">
        <v>5624</v>
      </c>
      <c r="AR74" s="38" t="s">
        <v>5625</v>
      </c>
      <c r="AS74" s="38" t="s">
        <v>5624</v>
      </c>
      <c r="AT74" s="38" t="s">
        <v>21</v>
      </c>
      <c r="AU74" s="38" t="s">
        <v>21</v>
      </c>
      <c r="AV74" s="38" t="s">
        <v>21</v>
      </c>
      <c r="AW74" s="38" t="s">
        <v>21</v>
      </c>
      <c r="AX74" s="38" t="s">
        <v>21</v>
      </c>
      <c r="AY74" s="38" t="s">
        <v>21</v>
      </c>
      <c r="AZ74" s="38" t="s">
        <v>21</v>
      </c>
    </row>
    <row r="75" spans="1:52" ht="14.25" customHeight="1" x14ac:dyDescent="0.25">
      <c r="A75" s="42" t="str">
        <f>VLOOKUP(D:D,Reservations!S:U,1,0)</f>
        <v>09961</v>
      </c>
      <c r="B75" s="22" t="s">
        <v>5391</v>
      </c>
      <c r="C75" s="24" t="s">
        <v>5390</v>
      </c>
      <c r="D75" s="25" t="s">
        <v>1040</v>
      </c>
      <c r="E75" s="38" t="s">
        <v>1041</v>
      </c>
      <c r="F75" s="38" t="s">
        <v>1042</v>
      </c>
      <c r="G75" s="41">
        <v>44819</v>
      </c>
      <c r="H75" s="41">
        <v>45108</v>
      </c>
      <c r="I75" s="41">
        <f t="shared" si="6"/>
        <v>45107</v>
      </c>
      <c r="J75" s="38" t="s">
        <v>1032</v>
      </c>
      <c r="K75" s="38" t="str">
        <f t="shared" si="7"/>
        <v>09961 A599</v>
      </c>
      <c r="L75" s="38" t="s">
        <v>4162</v>
      </c>
      <c r="M75" s="38" t="s">
        <v>5621</v>
      </c>
      <c r="N75" s="40" t="s">
        <v>5389</v>
      </c>
      <c r="O75" s="22" t="s">
        <v>5388</v>
      </c>
      <c r="P75" s="22" t="s">
        <v>5387</v>
      </c>
      <c r="Q75" s="39" t="s">
        <v>5501</v>
      </c>
      <c r="R75" s="38" t="s">
        <v>5623</v>
      </c>
      <c r="S75" s="38" t="s">
        <v>5405</v>
      </c>
      <c r="T75" s="38" t="s">
        <v>5622</v>
      </c>
      <c r="U75" s="38" t="s">
        <v>5621</v>
      </c>
      <c r="V75" s="38" t="s">
        <v>5383</v>
      </c>
      <c r="W75" s="38" t="s">
        <v>21</v>
      </c>
      <c r="X75" s="38" t="s">
        <v>21</v>
      </c>
      <c r="Y75" s="38" t="s">
        <v>5382</v>
      </c>
      <c r="Z75" s="38" t="s">
        <v>5381</v>
      </c>
      <c r="AA75" s="38" t="s">
        <v>5620</v>
      </c>
      <c r="AB75" s="38" t="s">
        <v>5619</v>
      </c>
      <c r="AC75" s="38" t="s">
        <v>21</v>
      </c>
      <c r="AD75" s="38" t="s">
        <v>5618</v>
      </c>
      <c r="AE75" s="38" t="s">
        <v>34</v>
      </c>
      <c r="AF75" s="38" t="s">
        <v>5377</v>
      </c>
      <c r="AG75" s="38" t="s">
        <v>5436</v>
      </c>
      <c r="AH75" s="38" t="s">
        <v>5423</v>
      </c>
      <c r="AI75" s="38" t="s">
        <v>5617</v>
      </c>
      <c r="AJ75" s="38" t="s">
        <v>21</v>
      </c>
      <c r="AK75" s="22" t="s">
        <v>5373</v>
      </c>
      <c r="AL75" s="38" t="s">
        <v>21</v>
      </c>
      <c r="AM75" s="38" t="s">
        <v>21</v>
      </c>
      <c r="AN75" s="38" t="s">
        <v>21</v>
      </c>
      <c r="AO75" s="38" t="s">
        <v>5616</v>
      </c>
      <c r="AP75" s="38" t="s">
        <v>5615</v>
      </c>
      <c r="AQ75" s="38" t="s">
        <v>5492</v>
      </c>
      <c r="AR75" s="38" t="s">
        <v>5614</v>
      </c>
      <c r="AS75" s="38" t="s">
        <v>5405</v>
      </c>
      <c r="AT75" s="38" t="s">
        <v>21</v>
      </c>
      <c r="AU75" s="38" t="s">
        <v>21</v>
      </c>
      <c r="AV75" s="38" t="s">
        <v>21</v>
      </c>
      <c r="AW75" s="38" t="s">
        <v>21</v>
      </c>
      <c r="AX75" s="38" t="s">
        <v>21</v>
      </c>
      <c r="AY75" s="38" t="s">
        <v>21</v>
      </c>
      <c r="AZ75" s="38" t="s">
        <v>21</v>
      </c>
    </row>
    <row r="76" spans="1:52" ht="14.25" customHeight="1" x14ac:dyDescent="0.25">
      <c r="A76" s="42" t="str">
        <f>VLOOKUP(D:D,Reservations!S:U,1,0)</f>
        <v>05993</v>
      </c>
      <c r="B76" s="22" t="s">
        <v>5391</v>
      </c>
      <c r="C76" s="24" t="s">
        <v>5390</v>
      </c>
      <c r="D76" s="25" t="s">
        <v>569</v>
      </c>
      <c r="E76" s="38" t="s">
        <v>570</v>
      </c>
      <c r="F76" s="38" t="s">
        <v>571</v>
      </c>
      <c r="G76" s="41">
        <v>44470</v>
      </c>
      <c r="H76" s="41">
        <v>44835</v>
      </c>
      <c r="I76" s="41">
        <f t="shared" si="6"/>
        <v>44834</v>
      </c>
      <c r="J76" s="38" t="s">
        <v>566</v>
      </c>
      <c r="K76" s="38" t="str">
        <f t="shared" si="7"/>
        <v>05993 A395</v>
      </c>
      <c r="L76" s="38" t="s">
        <v>4162</v>
      </c>
      <c r="M76" s="38" t="s">
        <v>6302</v>
      </c>
      <c r="N76" s="40" t="s">
        <v>5416</v>
      </c>
      <c r="O76" s="22" t="s">
        <v>5388</v>
      </c>
      <c r="P76" s="22" t="s">
        <v>5387</v>
      </c>
      <c r="Q76" s="39" t="s">
        <v>5480</v>
      </c>
      <c r="R76" s="38" t="s">
        <v>6320</v>
      </c>
      <c r="S76" s="38" t="s">
        <v>5892</v>
      </c>
      <c r="T76" s="38" t="s">
        <v>6280</v>
      </c>
      <c r="U76" s="38" t="s">
        <v>6280</v>
      </c>
      <c r="V76" s="38" t="s">
        <v>5383</v>
      </c>
      <c r="W76" s="38" t="s">
        <v>21</v>
      </c>
      <c r="X76" s="38" t="s">
        <v>21</v>
      </c>
      <c r="Y76" s="38" t="s">
        <v>5477</v>
      </c>
      <c r="Z76" s="38" t="s">
        <v>5381</v>
      </c>
      <c r="AA76" s="38" t="s">
        <v>6319</v>
      </c>
      <c r="AB76" s="38" t="s">
        <v>6318</v>
      </c>
      <c r="AC76" s="38" t="s">
        <v>21</v>
      </c>
      <c r="AD76" s="38" t="s">
        <v>6317</v>
      </c>
      <c r="AE76" s="38" t="s">
        <v>34</v>
      </c>
      <c r="AF76" s="38" t="s">
        <v>5377</v>
      </c>
      <c r="AG76" s="38" t="s">
        <v>5436</v>
      </c>
      <c r="AH76" s="38" t="s">
        <v>5463</v>
      </c>
      <c r="AI76" s="38" t="s">
        <v>6316</v>
      </c>
      <c r="AJ76" s="38" t="s">
        <v>21</v>
      </c>
      <c r="AK76" s="22" t="s">
        <v>5373</v>
      </c>
      <c r="AL76" s="38" t="s">
        <v>21</v>
      </c>
      <c r="AM76" s="38" t="s">
        <v>21</v>
      </c>
      <c r="AN76" s="38" t="s">
        <v>21</v>
      </c>
      <c r="AO76" s="38" t="s">
        <v>6315</v>
      </c>
      <c r="AP76" s="38" t="s">
        <v>6314</v>
      </c>
      <c r="AQ76" s="38" t="s">
        <v>5894</v>
      </c>
      <c r="AR76" s="38" t="s">
        <v>6313</v>
      </c>
      <c r="AS76" s="38" t="s">
        <v>5892</v>
      </c>
      <c r="AT76" s="38" t="s">
        <v>21</v>
      </c>
      <c r="AU76" s="38" t="s">
        <v>21</v>
      </c>
      <c r="AV76" s="38" t="s">
        <v>21</v>
      </c>
      <c r="AW76" s="38" t="s">
        <v>21</v>
      </c>
      <c r="AX76" s="38" t="s">
        <v>21</v>
      </c>
      <c r="AY76" s="38" t="s">
        <v>21</v>
      </c>
      <c r="AZ76" s="38" t="s">
        <v>21</v>
      </c>
    </row>
    <row r="77" spans="1:52" ht="14.25" customHeight="1" x14ac:dyDescent="0.25">
      <c r="A77" s="42" t="str">
        <f>VLOOKUP(D:D,Reservations!S:U,1,0)</f>
        <v>07496</v>
      </c>
      <c r="B77" s="22" t="s">
        <v>5391</v>
      </c>
      <c r="C77" s="24" t="s">
        <v>5390</v>
      </c>
      <c r="D77" s="25" t="s">
        <v>655</v>
      </c>
      <c r="E77" s="38" t="s">
        <v>656</v>
      </c>
      <c r="F77" s="38" t="s">
        <v>657</v>
      </c>
      <c r="G77" s="41">
        <v>44575</v>
      </c>
      <c r="H77" s="41">
        <v>44821</v>
      </c>
      <c r="I77" s="41">
        <v>44821</v>
      </c>
      <c r="J77" s="38" t="s">
        <v>651</v>
      </c>
      <c r="K77" s="38" t="str">
        <f t="shared" si="7"/>
        <v>07496 A4105</v>
      </c>
      <c r="L77" s="38" t="s">
        <v>4162</v>
      </c>
      <c r="M77" s="38" t="s">
        <v>6513</v>
      </c>
      <c r="N77" s="40" t="s">
        <v>5389</v>
      </c>
      <c r="O77" s="22" t="s">
        <v>5388</v>
      </c>
      <c r="P77" s="22" t="s">
        <v>5387</v>
      </c>
      <c r="Q77" s="39" t="s">
        <v>5891</v>
      </c>
      <c r="R77" s="38" t="s">
        <v>6515</v>
      </c>
      <c r="S77" s="38" t="s">
        <v>5368</v>
      </c>
      <c r="T77" s="38" t="s">
        <v>6514</v>
      </c>
      <c r="U77" s="38" t="s">
        <v>6513</v>
      </c>
      <c r="V77" s="38" t="s">
        <v>5383</v>
      </c>
      <c r="W77" s="38" t="s">
        <v>21</v>
      </c>
      <c r="X77" s="38" t="s">
        <v>21</v>
      </c>
      <c r="Y77" s="38" t="s">
        <v>5382</v>
      </c>
      <c r="Z77" s="38" t="s">
        <v>5381</v>
      </c>
      <c r="AA77" s="38" t="s">
        <v>6512</v>
      </c>
      <c r="AB77" s="38" t="s">
        <v>6511</v>
      </c>
      <c r="AC77" s="38" t="s">
        <v>21</v>
      </c>
      <c r="AD77" s="38" t="s">
        <v>21</v>
      </c>
      <c r="AE77" s="38" t="s">
        <v>34</v>
      </c>
      <c r="AF77" s="38" t="s">
        <v>5377</v>
      </c>
      <c r="AG77" s="38" t="s">
        <v>5436</v>
      </c>
      <c r="AH77" s="38" t="s">
        <v>5375</v>
      </c>
      <c r="AI77" s="38" t="s">
        <v>6510</v>
      </c>
      <c r="AJ77" s="38" t="s">
        <v>21</v>
      </c>
      <c r="AK77" s="22" t="s">
        <v>5373</v>
      </c>
      <c r="AL77" s="38" t="s">
        <v>21</v>
      </c>
      <c r="AM77" s="38" t="s">
        <v>21</v>
      </c>
      <c r="AN77" s="38" t="s">
        <v>21</v>
      </c>
      <c r="AO77" s="38" t="s">
        <v>6509</v>
      </c>
      <c r="AP77" s="38" t="s">
        <v>6508</v>
      </c>
      <c r="AQ77" s="38" t="s">
        <v>6507</v>
      </c>
      <c r="AR77" s="38" t="s">
        <v>6506</v>
      </c>
      <c r="AS77" s="38" t="s">
        <v>5368</v>
      </c>
      <c r="AT77" s="38" t="s">
        <v>21</v>
      </c>
      <c r="AU77" s="38" t="s">
        <v>21</v>
      </c>
      <c r="AV77" s="38" t="s">
        <v>21</v>
      </c>
      <c r="AW77" s="38" t="s">
        <v>21</v>
      </c>
      <c r="AX77" s="38" t="s">
        <v>21</v>
      </c>
      <c r="AY77" s="38" t="s">
        <v>21</v>
      </c>
      <c r="AZ77" s="38" t="s">
        <v>21</v>
      </c>
    </row>
    <row r="78" spans="1:52" ht="14.25" customHeight="1" x14ac:dyDescent="0.25">
      <c r="A78" s="42" t="str">
        <f>VLOOKUP(D:D,Reservations!S:U,1,0)</f>
        <v>09341</v>
      </c>
      <c r="B78" s="22" t="s">
        <v>5391</v>
      </c>
      <c r="C78" s="24" t="s">
        <v>5390</v>
      </c>
      <c r="D78" s="25" t="s">
        <v>1469</v>
      </c>
      <c r="E78" s="38" t="s">
        <v>1470</v>
      </c>
      <c r="F78" s="38" t="s">
        <v>1471</v>
      </c>
      <c r="G78" s="41">
        <v>44682</v>
      </c>
      <c r="H78" s="41">
        <v>44835</v>
      </c>
      <c r="I78" s="41">
        <f t="shared" ref="I78:I94" si="8">H78-1</f>
        <v>44834</v>
      </c>
      <c r="J78" s="38" t="s">
        <v>1466</v>
      </c>
      <c r="K78" s="38" t="str">
        <f t="shared" si="7"/>
        <v>09341 B125</v>
      </c>
      <c r="L78" s="38" t="s">
        <v>4162</v>
      </c>
      <c r="M78" s="38" t="s">
        <v>6312</v>
      </c>
      <c r="N78" s="40" t="s">
        <v>5389</v>
      </c>
      <c r="O78" s="22" t="s">
        <v>5388</v>
      </c>
      <c r="P78" s="22" t="s">
        <v>5387</v>
      </c>
      <c r="Q78" s="39" t="s">
        <v>5903</v>
      </c>
      <c r="R78" s="38" t="s">
        <v>6311</v>
      </c>
      <c r="S78" s="38" t="s">
        <v>5553</v>
      </c>
      <c r="T78" s="38" t="s">
        <v>6111</v>
      </c>
      <c r="U78" s="38" t="s">
        <v>6037</v>
      </c>
      <c r="V78" s="38" t="s">
        <v>5383</v>
      </c>
      <c r="W78" s="38" t="s">
        <v>21</v>
      </c>
      <c r="X78" s="38" t="s">
        <v>21</v>
      </c>
      <c r="Y78" s="38" t="s">
        <v>5382</v>
      </c>
      <c r="Z78" s="38" t="s">
        <v>5381</v>
      </c>
      <c r="AA78" s="38" t="s">
        <v>6310</v>
      </c>
      <c r="AB78" s="38" t="s">
        <v>6309</v>
      </c>
      <c r="AC78" s="38" t="s">
        <v>21</v>
      </c>
      <c r="AD78" s="38" t="s">
        <v>6308</v>
      </c>
      <c r="AE78" s="38" t="s">
        <v>37</v>
      </c>
      <c r="AF78" s="38" t="s">
        <v>5377</v>
      </c>
      <c r="AG78" s="38" t="s">
        <v>5376</v>
      </c>
      <c r="AH78" s="38" t="s">
        <v>5517</v>
      </c>
      <c r="AI78" s="38" t="s">
        <v>6307</v>
      </c>
      <c r="AJ78" s="38" t="s">
        <v>21</v>
      </c>
      <c r="AK78" s="22" t="s">
        <v>5373</v>
      </c>
      <c r="AL78" s="38" t="s">
        <v>21</v>
      </c>
      <c r="AM78" s="38" t="s">
        <v>21</v>
      </c>
      <c r="AN78" s="38" t="s">
        <v>21</v>
      </c>
      <c r="AO78" s="38" t="s">
        <v>6306</v>
      </c>
      <c r="AP78" s="38" t="s">
        <v>5430</v>
      </c>
      <c r="AQ78" s="38" t="s">
        <v>6305</v>
      </c>
      <c r="AR78" s="38" t="s">
        <v>6304</v>
      </c>
      <c r="AS78" s="38" t="s">
        <v>5553</v>
      </c>
      <c r="AT78" s="38" t="s">
        <v>21</v>
      </c>
      <c r="AU78" s="38" t="s">
        <v>21</v>
      </c>
      <c r="AV78" s="38" t="s">
        <v>21</v>
      </c>
      <c r="AW78" s="38" t="s">
        <v>21</v>
      </c>
      <c r="AX78" s="38" t="s">
        <v>21</v>
      </c>
      <c r="AY78" s="38" t="s">
        <v>21</v>
      </c>
      <c r="AZ78" s="38" t="s">
        <v>21</v>
      </c>
    </row>
    <row r="79" spans="1:52" ht="14.25" customHeight="1" x14ac:dyDescent="0.25">
      <c r="A79" s="42" t="str">
        <f>VLOOKUP(D:D,Reservations!S:U,1,0)</f>
        <v>05803</v>
      </c>
      <c r="B79" s="22" t="s">
        <v>5391</v>
      </c>
      <c r="C79" s="24" t="s">
        <v>5390</v>
      </c>
      <c r="D79" s="25" t="s">
        <v>1916</v>
      </c>
      <c r="E79" s="38" t="s">
        <v>605</v>
      </c>
      <c r="F79" s="38" t="s">
        <v>1917</v>
      </c>
      <c r="G79" s="41">
        <v>44466</v>
      </c>
      <c r="H79" s="41">
        <v>44835</v>
      </c>
      <c r="I79" s="41">
        <f t="shared" si="8"/>
        <v>44834</v>
      </c>
      <c r="J79" s="38" t="s">
        <v>1913</v>
      </c>
      <c r="K79" s="38" t="str">
        <f t="shared" si="7"/>
        <v>05803 B324</v>
      </c>
      <c r="L79" s="38" t="s">
        <v>4162</v>
      </c>
      <c r="M79" s="38" t="s">
        <v>6302</v>
      </c>
      <c r="N79" s="40" t="s">
        <v>5389</v>
      </c>
      <c r="O79" s="22" t="s">
        <v>5388</v>
      </c>
      <c r="P79" s="22" t="s">
        <v>5387</v>
      </c>
      <c r="Q79" s="39" t="s">
        <v>5386</v>
      </c>
      <c r="R79" s="38" t="s">
        <v>6303</v>
      </c>
      <c r="S79" s="38" t="s">
        <v>5368</v>
      </c>
      <c r="T79" s="38" t="s">
        <v>6216</v>
      </c>
      <c r="U79" s="38" t="s">
        <v>6302</v>
      </c>
      <c r="V79" s="38" t="s">
        <v>5383</v>
      </c>
      <c r="W79" s="38" t="s">
        <v>21</v>
      </c>
      <c r="X79" s="38" t="s">
        <v>21</v>
      </c>
      <c r="Y79" s="38" t="s">
        <v>5477</v>
      </c>
      <c r="Z79" s="38" t="s">
        <v>5381</v>
      </c>
      <c r="AA79" s="38" t="s">
        <v>6301</v>
      </c>
      <c r="AB79" s="38" t="s">
        <v>6300</v>
      </c>
      <c r="AC79" s="38" t="s">
        <v>21</v>
      </c>
      <c r="AD79" s="38" t="s">
        <v>6299</v>
      </c>
      <c r="AE79" s="38" t="s">
        <v>239</v>
      </c>
      <c r="AF79" s="38" t="s">
        <v>5377</v>
      </c>
      <c r="AG79" s="38" t="s">
        <v>5376</v>
      </c>
      <c r="AH79" s="38" t="s">
        <v>5463</v>
      </c>
      <c r="AI79" s="38" t="s">
        <v>6298</v>
      </c>
      <c r="AJ79" s="38" t="s">
        <v>21</v>
      </c>
      <c r="AK79" s="22" t="s">
        <v>5373</v>
      </c>
      <c r="AL79" s="38" t="s">
        <v>21</v>
      </c>
      <c r="AM79" s="38" t="s">
        <v>21</v>
      </c>
      <c r="AN79" s="38" t="s">
        <v>21</v>
      </c>
      <c r="AO79" s="38" t="s">
        <v>6297</v>
      </c>
      <c r="AP79" s="38" t="s">
        <v>6296</v>
      </c>
      <c r="AQ79" s="38" t="s">
        <v>6295</v>
      </c>
      <c r="AR79" s="38" t="s">
        <v>6294</v>
      </c>
      <c r="AS79" s="38" t="s">
        <v>6293</v>
      </c>
      <c r="AT79" s="38" t="s">
        <v>21</v>
      </c>
      <c r="AU79" s="38" t="s">
        <v>21</v>
      </c>
      <c r="AV79" s="38" t="s">
        <v>21</v>
      </c>
      <c r="AW79" s="38" t="s">
        <v>21</v>
      </c>
      <c r="AX79" s="38" t="s">
        <v>21</v>
      </c>
      <c r="AY79" s="38" t="s">
        <v>21</v>
      </c>
      <c r="AZ79" s="38" t="s">
        <v>21</v>
      </c>
    </row>
    <row r="80" spans="1:52" ht="14.25" customHeight="1" x14ac:dyDescent="0.25">
      <c r="A80" s="42" t="str">
        <f>VLOOKUP(D:D,Reservations!S:U,1,0)</f>
        <v>09813</v>
      </c>
      <c r="B80" s="22" t="s">
        <v>5391</v>
      </c>
      <c r="C80" s="24" t="s">
        <v>5390</v>
      </c>
      <c r="D80" s="25" t="s">
        <v>1968</v>
      </c>
      <c r="E80" s="38" t="s">
        <v>1969</v>
      </c>
      <c r="F80" s="38" t="s">
        <v>1970</v>
      </c>
      <c r="G80" s="41">
        <v>44805</v>
      </c>
      <c r="H80" s="41">
        <v>45108</v>
      </c>
      <c r="I80" s="41">
        <f t="shared" si="8"/>
        <v>45107</v>
      </c>
      <c r="J80" s="38" t="s">
        <v>1960</v>
      </c>
      <c r="K80" s="38" t="str">
        <f t="shared" si="7"/>
        <v>09813 B331</v>
      </c>
      <c r="L80" s="38" t="s">
        <v>4162</v>
      </c>
      <c r="M80" s="38" t="s">
        <v>5611</v>
      </c>
      <c r="N80" s="40" t="s">
        <v>5389</v>
      </c>
      <c r="O80" s="22" t="s">
        <v>5388</v>
      </c>
      <c r="P80" s="22" t="s">
        <v>5387</v>
      </c>
      <c r="Q80" s="39" t="s">
        <v>5430</v>
      </c>
      <c r="R80" s="38" t="s">
        <v>5613</v>
      </c>
      <c r="S80" s="38" t="s">
        <v>5405</v>
      </c>
      <c r="T80" s="38" t="s">
        <v>5612</v>
      </c>
      <c r="U80" s="38" t="s">
        <v>5611</v>
      </c>
      <c r="V80" s="38" t="s">
        <v>5383</v>
      </c>
      <c r="W80" s="38" t="s">
        <v>21</v>
      </c>
      <c r="X80" s="38" t="s">
        <v>21</v>
      </c>
      <c r="Y80" s="38" t="s">
        <v>5382</v>
      </c>
      <c r="Z80" s="38" t="s">
        <v>5381</v>
      </c>
      <c r="AA80" s="38" t="s">
        <v>5610</v>
      </c>
      <c r="AB80" s="38" t="s">
        <v>5609</v>
      </c>
      <c r="AC80" s="38" t="s">
        <v>21</v>
      </c>
      <c r="AD80" s="38" t="s">
        <v>5608</v>
      </c>
      <c r="AE80" s="38" t="s">
        <v>37</v>
      </c>
      <c r="AF80" s="38" t="s">
        <v>5377</v>
      </c>
      <c r="AG80" s="38" t="s">
        <v>5376</v>
      </c>
      <c r="AH80" s="38" t="s">
        <v>5463</v>
      </c>
      <c r="AI80" s="38" t="s">
        <v>5607</v>
      </c>
      <c r="AJ80" s="38" t="s">
        <v>21</v>
      </c>
      <c r="AK80" s="22" t="s">
        <v>5373</v>
      </c>
      <c r="AL80" s="38" t="s">
        <v>21</v>
      </c>
      <c r="AM80" s="38" t="s">
        <v>21</v>
      </c>
      <c r="AN80" s="38" t="s">
        <v>21</v>
      </c>
      <c r="AO80" s="38" t="s">
        <v>5606</v>
      </c>
      <c r="AP80" s="38" t="s">
        <v>5605</v>
      </c>
      <c r="AQ80" s="38" t="s">
        <v>5604</v>
      </c>
      <c r="AR80" s="38" t="s">
        <v>5603</v>
      </c>
      <c r="AS80" s="38" t="s">
        <v>5457</v>
      </c>
      <c r="AT80" s="38" t="s">
        <v>21</v>
      </c>
      <c r="AU80" s="38" t="s">
        <v>21</v>
      </c>
      <c r="AV80" s="38" t="s">
        <v>21</v>
      </c>
      <c r="AW80" s="38" t="s">
        <v>21</v>
      </c>
      <c r="AX80" s="38" t="s">
        <v>21</v>
      </c>
      <c r="AY80" s="38" t="s">
        <v>21</v>
      </c>
      <c r="AZ80" s="38" t="s">
        <v>21</v>
      </c>
    </row>
    <row r="81" spans="1:52" ht="14.25" customHeight="1" x14ac:dyDescent="0.25">
      <c r="A81" s="42" t="str">
        <f>VLOOKUP(D:D,Reservations!S:U,1,0)</f>
        <v>06182</v>
      </c>
      <c r="B81" s="22" t="s">
        <v>5391</v>
      </c>
      <c r="C81" s="24" t="s">
        <v>5390</v>
      </c>
      <c r="D81" s="25" t="s">
        <v>3058</v>
      </c>
      <c r="E81" s="38" t="s">
        <v>106</v>
      </c>
      <c r="F81" s="38" t="s">
        <v>3059</v>
      </c>
      <c r="G81" s="41">
        <v>44477</v>
      </c>
      <c r="H81" s="41">
        <v>44835</v>
      </c>
      <c r="I81" s="41">
        <f t="shared" si="8"/>
        <v>44834</v>
      </c>
      <c r="J81" s="38" t="s">
        <v>3055</v>
      </c>
      <c r="K81" s="38" t="str">
        <f t="shared" si="7"/>
        <v>06182 C276</v>
      </c>
      <c r="L81" s="38" t="s">
        <v>4162</v>
      </c>
      <c r="M81" s="38" t="s">
        <v>6238</v>
      </c>
      <c r="N81" s="40" t="s">
        <v>5416</v>
      </c>
      <c r="O81" s="22" t="s">
        <v>5388</v>
      </c>
      <c r="P81" s="22" t="s">
        <v>5387</v>
      </c>
      <c r="Q81" s="39" t="s">
        <v>5563</v>
      </c>
      <c r="R81" s="38" t="s">
        <v>6292</v>
      </c>
      <c r="S81" s="38" t="s">
        <v>5368</v>
      </c>
      <c r="T81" s="38" t="s">
        <v>6291</v>
      </c>
      <c r="U81" s="38" t="s">
        <v>6238</v>
      </c>
      <c r="V81" s="38" t="s">
        <v>5383</v>
      </c>
      <c r="W81" s="38" t="s">
        <v>21</v>
      </c>
      <c r="X81" s="38" t="s">
        <v>21</v>
      </c>
      <c r="Y81" s="38" t="s">
        <v>5477</v>
      </c>
      <c r="Z81" s="38" t="s">
        <v>5381</v>
      </c>
      <c r="AA81" s="38" t="s">
        <v>6290</v>
      </c>
      <c r="AB81" s="38" t="s">
        <v>6289</v>
      </c>
      <c r="AC81" s="38" t="s">
        <v>21</v>
      </c>
      <c r="AD81" s="38" t="s">
        <v>6288</v>
      </c>
      <c r="AE81" s="38" t="s">
        <v>37</v>
      </c>
      <c r="AF81" s="38" t="s">
        <v>5377</v>
      </c>
      <c r="AG81" s="38" t="s">
        <v>5398</v>
      </c>
      <c r="AH81" s="38" t="s">
        <v>5397</v>
      </c>
      <c r="AI81" s="38" t="s">
        <v>6287</v>
      </c>
      <c r="AJ81" s="38" t="s">
        <v>21</v>
      </c>
      <c r="AK81" s="22" t="s">
        <v>5373</v>
      </c>
      <c r="AL81" s="38" t="s">
        <v>21</v>
      </c>
      <c r="AM81" s="38" t="s">
        <v>21</v>
      </c>
      <c r="AN81" s="38" t="s">
        <v>21</v>
      </c>
      <c r="AO81" s="38" t="s">
        <v>6286</v>
      </c>
      <c r="AP81" s="38" t="s">
        <v>6285</v>
      </c>
      <c r="AQ81" s="38" t="s">
        <v>6284</v>
      </c>
      <c r="AR81" s="38" t="s">
        <v>6283</v>
      </c>
      <c r="AS81" s="38" t="s">
        <v>5417</v>
      </c>
      <c r="AT81" s="38" t="s">
        <v>21</v>
      </c>
      <c r="AU81" s="38" t="s">
        <v>21</v>
      </c>
      <c r="AV81" s="38" t="s">
        <v>21</v>
      </c>
      <c r="AW81" s="38" t="s">
        <v>21</v>
      </c>
      <c r="AX81" s="38" t="s">
        <v>21</v>
      </c>
      <c r="AY81" s="38" t="s">
        <v>21</v>
      </c>
      <c r="AZ81" s="38" t="s">
        <v>21</v>
      </c>
    </row>
    <row r="82" spans="1:52" ht="14.25" customHeight="1" x14ac:dyDescent="0.25">
      <c r="A82" s="42" t="str">
        <f>VLOOKUP(D:D,Reservations!S:U,1,0)</f>
        <v>05758</v>
      </c>
      <c r="B82" s="22" t="s">
        <v>5391</v>
      </c>
      <c r="C82" s="24" t="s">
        <v>5390</v>
      </c>
      <c r="D82" s="25" t="s">
        <v>2779</v>
      </c>
      <c r="E82" s="38" t="s">
        <v>2780</v>
      </c>
      <c r="F82" s="38" t="s">
        <v>2781</v>
      </c>
      <c r="G82" s="41">
        <v>44501</v>
      </c>
      <c r="H82" s="41">
        <v>45108</v>
      </c>
      <c r="I82" s="41">
        <f t="shared" si="8"/>
        <v>45107</v>
      </c>
      <c r="J82" s="38" t="s">
        <v>2776</v>
      </c>
      <c r="K82" s="38" t="str">
        <f t="shared" si="7"/>
        <v>05758 C162</v>
      </c>
      <c r="L82" s="38" t="s">
        <v>4162</v>
      </c>
      <c r="M82" s="38" t="s">
        <v>5601</v>
      </c>
      <c r="N82" s="40" t="s">
        <v>5389</v>
      </c>
      <c r="O82" s="22" t="s">
        <v>5388</v>
      </c>
      <c r="P82" s="22" t="s">
        <v>5387</v>
      </c>
      <c r="Q82" s="39" t="s">
        <v>5501</v>
      </c>
      <c r="R82" s="38" t="s">
        <v>5602</v>
      </c>
      <c r="S82" s="38" t="s">
        <v>5553</v>
      </c>
      <c r="T82" s="38" t="s">
        <v>5601</v>
      </c>
      <c r="U82" s="38" t="s">
        <v>5601</v>
      </c>
      <c r="V82" s="38" t="s">
        <v>5383</v>
      </c>
      <c r="W82" s="38" t="s">
        <v>21</v>
      </c>
      <c r="X82" s="38" t="s">
        <v>21</v>
      </c>
      <c r="Y82" s="38" t="s">
        <v>5382</v>
      </c>
      <c r="Z82" s="38" t="s">
        <v>5381</v>
      </c>
      <c r="AA82" s="38" t="s">
        <v>5600</v>
      </c>
      <c r="AB82" s="38" t="s">
        <v>5599</v>
      </c>
      <c r="AC82" s="38" t="s">
        <v>21</v>
      </c>
      <c r="AD82" s="38" t="s">
        <v>5598</v>
      </c>
      <c r="AE82" s="38" t="s">
        <v>37</v>
      </c>
      <c r="AF82" s="38" t="s">
        <v>5377</v>
      </c>
      <c r="AG82" s="38" t="s">
        <v>5398</v>
      </c>
      <c r="AH82" s="38" t="s">
        <v>5517</v>
      </c>
      <c r="AI82" s="38" t="s">
        <v>5597</v>
      </c>
      <c r="AJ82" s="38" t="s">
        <v>21</v>
      </c>
      <c r="AK82" s="22" t="s">
        <v>5373</v>
      </c>
      <c r="AL82" s="38" t="s">
        <v>21</v>
      </c>
      <c r="AM82" s="38" t="s">
        <v>21</v>
      </c>
      <c r="AN82" s="38" t="s">
        <v>21</v>
      </c>
      <c r="AO82" s="38" t="s">
        <v>5596</v>
      </c>
      <c r="AP82" s="38" t="s">
        <v>5048</v>
      </c>
      <c r="AQ82" s="38" t="s">
        <v>5595</v>
      </c>
      <c r="AR82" s="38" t="s">
        <v>5594</v>
      </c>
      <c r="AS82" s="38" t="s">
        <v>5593</v>
      </c>
      <c r="AT82" s="38" t="s">
        <v>21</v>
      </c>
      <c r="AU82" s="38" t="s">
        <v>21</v>
      </c>
      <c r="AV82" s="38" t="s">
        <v>21</v>
      </c>
      <c r="AW82" s="38" t="s">
        <v>21</v>
      </c>
      <c r="AX82" s="38" t="s">
        <v>21</v>
      </c>
      <c r="AY82" s="38" t="s">
        <v>21</v>
      </c>
      <c r="AZ82" s="38" t="s">
        <v>21</v>
      </c>
    </row>
    <row r="83" spans="1:52" ht="14.25" customHeight="1" x14ac:dyDescent="0.25">
      <c r="A83" s="42" t="str">
        <f>VLOOKUP(D:D,Reservations!S:U,1,0)</f>
        <v>09981</v>
      </c>
      <c r="B83" s="22" t="s">
        <v>5391</v>
      </c>
      <c r="C83" s="24" t="s">
        <v>5390</v>
      </c>
      <c r="D83" s="25" t="s">
        <v>2276</v>
      </c>
      <c r="E83" s="38" t="s">
        <v>2277</v>
      </c>
      <c r="F83" s="38" t="s">
        <v>2278</v>
      </c>
      <c r="G83" s="41">
        <v>44805</v>
      </c>
      <c r="H83" s="41">
        <v>44986</v>
      </c>
      <c r="I83" s="41">
        <f t="shared" si="8"/>
        <v>44985</v>
      </c>
      <c r="J83" s="38" t="s">
        <v>2269</v>
      </c>
      <c r="K83" s="38" t="str">
        <f t="shared" si="7"/>
        <v>09981 B506</v>
      </c>
      <c r="L83" s="38" t="s">
        <v>4162</v>
      </c>
      <c r="M83" s="38" t="s">
        <v>5622</v>
      </c>
      <c r="N83" s="40" t="s">
        <v>5389</v>
      </c>
      <c r="O83" s="22" t="s">
        <v>5388</v>
      </c>
      <c r="P83" s="22" t="s">
        <v>5387</v>
      </c>
      <c r="Q83" s="39" t="s">
        <v>5386</v>
      </c>
      <c r="R83" s="38" t="s">
        <v>5945</v>
      </c>
      <c r="S83" s="38" t="s">
        <v>5405</v>
      </c>
      <c r="T83" s="38" t="s">
        <v>5935</v>
      </c>
      <c r="U83" s="38" t="s">
        <v>5622</v>
      </c>
      <c r="V83" s="38" t="s">
        <v>5383</v>
      </c>
      <c r="W83" s="38" t="s">
        <v>21</v>
      </c>
      <c r="X83" s="38" t="s">
        <v>21</v>
      </c>
      <c r="Y83" s="38" t="s">
        <v>5382</v>
      </c>
      <c r="Z83" s="38" t="s">
        <v>5381</v>
      </c>
      <c r="AA83" s="38" t="s">
        <v>5944</v>
      </c>
      <c r="AB83" s="38" t="s">
        <v>5943</v>
      </c>
      <c r="AC83" s="38" t="s">
        <v>21</v>
      </c>
      <c r="AD83" s="38" t="s">
        <v>5942</v>
      </c>
      <c r="AE83" s="38" t="s">
        <v>37</v>
      </c>
      <c r="AF83" s="38" t="s">
        <v>5377</v>
      </c>
      <c r="AG83" s="38" t="s">
        <v>5376</v>
      </c>
      <c r="AH83" s="38" t="s">
        <v>5423</v>
      </c>
      <c r="AI83" s="38" t="s">
        <v>5941</v>
      </c>
      <c r="AJ83" s="38" t="s">
        <v>21</v>
      </c>
      <c r="AK83" s="22" t="s">
        <v>5373</v>
      </c>
      <c r="AL83" s="38" t="s">
        <v>21</v>
      </c>
      <c r="AM83" s="38" t="s">
        <v>21</v>
      </c>
      <c r="AN83" s="38" t="s">
        <v>21</v>
      </c>
      <c r="AO83" s="38" t="s">
        <v>5940</v>
      </c>
      <c r="AP83" s="38" t="s">
        <v>5939</v>
      </c>
      <c r="AQ83" s="38" t="s">
        <v>5938</v>
      </c>
      <c r="AR83" s="38" t="s">
        <v>5937</v>
      </c>
      <c r="AS83" s="38" t="s">
        <v>5457</v>
      </c>
      <c r="AT83" s="38" t="s">
        <v>21</v>
      </c>
      <c r="AU83" s="38" t="s">
        <v>21</v>
      </c>
      <c r="AV83" s="38" t="s">
        <v>21</v>
      </c>
      <c r="AW83" s="38" t="s">
        <v>21</v>
      </c>
      <c r="AX83" s="38" t="s">
        <v>21</v>
      </c>
      <c r="AY83" s="38" t="s">
        <v>21</v>
      </c>
      <c r="AZ83" s="38" t="s">
        <v>21</v>
      </c>
    </row>
    <row r="84" spans="1:52" ht="14.25" customHeight="1" x14ac:dyDescent="0.25">
      <c r="A84" s="42" t="str">
        <f>VLOOKUP(D:D,Reservations!S:U,1,0)</f>
        <v>07394</v>
      </c>
      <c r="B84" s="22" t="s">
        <v>5391</v>
      </c>
      <c r="C84" s="24" t="s">
        <v>5390</v>
      </c>
      <c r="D84" s="25" t="s">
        <v>847</v>
      </c>
      <c r="E84" s="38" t="s">
        <v>773</v>
      </c>
      <c r="F84" s="38" t="s">
        <v>848</v>
      </c>
      <c r="G84" s="41">
        <v>44743</v>
      </c>
      <c r="H84" s="41">
        <v>45047</v>
      </c>
      <c r="I84" s="41">
        <f t="shared" si="8"/>
        <v>45046</v>
      </c>
      <c r="J84" s="38" t="s">
        <v>844</v>
      </c>
      <c r="K84" s="38" t="str">
        <f t="shared" si="7"/>
        <v>07394 A5101</v>
      </c>
      <c r="L84" s="38" t="s">
        <v>4162</v>
      </c>
      <c r="M84" s="38" t="s">
        <v>5888</v>
      </c>
      <c r="N84" s="40" t="s">
        <v>5416</v>
      </c>
      <c r="O84" s="22" t="s">
        <v>5388</v>
      </c>
      <c r="P84" s="22" t="s">
        <v>5387</v>
      </c>
      <c r="Q84" s="39" t="s">
        <v>5891</v>
      </c>
      <c r="R84" s="38" t="s">
        <v>5890</v>
      </c>
      <c r="S84" s="38" t="s">
        <v>5889</v>
      </c>
      <c r="T84" s="38" t="s">
        <v>5888</v>
      </c>
      <c r="U84" s="38" t="s">
        <v>5888</v>
      </c>
      <c r="V84" s="38" t="s">
        <v>5383</v>
      </c>
      <c r="W84" s="38" t="s">
        <v>21</v>
      </c>
      <c r="X84" s="38" t="s">
        <v>21</v>
      </c>
      <c r="Y84" s="38" t="s">
        <v>5427</v>
      </c>
      <c r="Z84" s="38" t="s">
        <v>5381</v>
      </c>
      <c r="AA84" s="38" t="s">
        <v>5887</v>
      </c>
      <c r="AB84" s="38" t="s">
        <v>5886</v>
      </c>
      <c r="AC84" s="38" t="s">
        <v>21</v>
      </c>
      <c r="AD84" s="38" t="s">
        <v>5885</v>
      </c>
      <c r="AE84" s="38" t="s">
        <v>34</v>
      </c>
      <c r="AF84" s="38" t="s">
        <v>5377</v>
      </c>
      <c r="AG84" s="38" t="s">
        <v>5436</v>
      </c>
      <c r="AH84" s="38" t="s">
        <v>5423</v>
      </c>
      <c r="AI84" s="38" t="s">
        <v>5884</v>
      </c>
      <c r="AJ84" s="38" t="s">
        <v>21</v>
      </c>
      <c r="AK84" s="22" t="s">
        <v>5373</v>
      </c>
      <c r="AL84" s="38" t="s">
        <v>21</v>
      </c>
      <c r="AM84" s="38" t="s">
        <v>21</v>
      </c>
      <c r="AN84" s="38" t="s">
        <v>21</v>
      </c>
      <c r="AO84" s="38" t="s">
        <v>5883</v>
      </c>
      <c r="AP84" s="38" t="s">
        <v>5882</v>
      </c>
      <c r="AQ84" s="38" t="s">
        <v>5881</v>
      </c>
      <c r="AR84" s="38" t="s">
        <v>2773</v>
      </c>
      <c r="AS84" s="38" t="s">
        <v>5880</v>
      </c>
      <c r="AT84" s="38" t="s">
        <v>21</v>
      </c>
      <c r="AU84" s="38" t="s">
        <v>21</v>
      </c>
      <c r="AV84" s="38" t="s">
        <v>21</v>
      </c>
      <c r="AW84" s="38" t="s">
        <v>21</v>
      </c>
      <c r="AX84" s="38" t="s">
        <v>21</v>
      </c>
      <c r="AY84" s="38" t="s">
        <v>21</v>
      </c>
      <c r="AZ84" s="38" t="s">
        <v>21</v>
      </c>
    </row>
    <row r="85" spans="1:52" ht="14.25" customHeight="1" x14ac:dyDescent="0.25">
      <c r="A85" s="42" t="str">
        <f>VLOOKUP(D:D,Reservations!S:U,1,0)</f>
        <v>09634</v>
      </c>
      <c r="B85" s="22" t="s">
        <v>5391</v>
      </c>
      <c r="C85" s="24" t="s">
        <v>5390</v>
      </c>
      <c r="D85" s="25" t="s">
        <v>370</v>
      </c>
      <c r="E85" s="38" t="s">
        <v>371</v>
      </c>
      <c r="F85" s="38" t="s">
        <v>372</v>
      </c>
      <c r="G85" s="41">
        <v>44805</v>
      </c>
      <c r="H85" s="41">
        <v>45108</v>
      </c>
      <c r="I85" s="41">
        <f t="shared" si="8"/>
        <v>45107</v>
      </c>
      <c r="J85" s="38" t="s">
        <v>362</v>
      </c>
      <c r="K85" s="38" t="str">
        <f t="shared" si="7"/>
        <v>09634 A3100</v>
      </c>
      <c r="L85" s="38" t="s">
        <v>4162</v>
      </c>
      <c r="M85" s="38" t="s">
        <v>5591</v>
      </c>
      <c r="N85" s="40" t="s">
        <v>5416</v>
      </c>
      <c r="O85" s="22" t="s">
        <v>5388</v>
      </c>
      <c r="P85" s="22" t="s">
        <v>5387</v>
      </c>
      <c r="Q85" s="39" t="s">
        <v>5563</v>
      </c>
      <c r="R85" s="38" t="s">
        <v>5592</v>
      </c>
      <c r="S85" s="38" t="s">
        <v>5405</v>
      </c>
      <c r="T85" s="38" t="s">
        <v>5591</v>
      </c>
      <c r="U85" s="38" t="s">
        <v>5591</v>
      </c>
      <c r="V85" s="38" t="s">
        <v>5383</v>
      </c>
      <c r="W85" s="38" t="s">
        <v>21</v>
      </c>
      <c r="X85" s="38" t="s">
        <v>21</v>
      </c>
      <c r="Y85" s="38" t="s">
        <v>5382</v>
      </c>
      <c r="Z85" s="38" t="s">
        <v>5381</v>
      </c>
      <c r="AA85" s="38" t="s">
        <v>5590</v>
      </c>
      <c r="AB85" s="38" t="s">
        <v>5589</v>
      </c>
      <c r="AC85" s="38" t="s">
        <v>21</v>
      </c>
      <c r="AD85" s="38" t="s">
        <v>5588</v>
      </c>
      <c r="AE85" s="38" t="s">
        <v>37</v>
      </c>
      <c r="AF85" s="38" t="s">
        <v>5377</v>
      </c>
      <c r="AG85" s="38" t="s">
        <v>5436</v>
      </c>
      <c r="AH85" s="38" t="s">
        <v>5463</v>
      </c>
      <c r="AI85" s="38" t="s">
        <v>5587</v>
      </c>
      <c r="AJ85" s="38" t="s">
        <v>21</v>
      </c>
      <c r="AK85" s="22" t="s">
        <v>5373</v>
      </c>
      <c r="AL85" s="38" t="s">
        <v>21</v>
      </c>
      <c r="AM85" s="38" t="s">
        <v>21</v>
      </c>
      <c r="AN85" s="38" t="s">
        <v>21</v>
      </c>
      <c r="AO85" s="38" t="s">
        <v>5586</v>
      </c>
      <c r="AP85" s="38" t="s">
        <v>5585</v>
      </c>
      <c r="AQ85" s="38" t="s">
        <v>5584</v>
      </c>
      <c r="AR85" s="38" t="s">
        <v>5583</v>
      </c>
      <c r="AS85" s="38" t="s">
        <v>5405</v>
      </c>
      <c r="AT85" s="38" t="s">
        <v>21</v>
      </c>
      <c r="AU85" s="38" t="s">
        <v>21</v>
      </c>
      <c r="AV85" s="38" t="s">
        <v>21</v>
      </c>
      <c r="AW85" s="38" t="s">
        <v>21</v>
      </c>
      <c r="AX85" s="38" t="s">
        <v>21</v>
      </c>
      <c r="AY85" s="38" t="s">
        <v>21</v>
      </c>
      <c r="AZ85" s="38" t="s">
        <v>21</v>
      </c>
    </row>
    <row r="86" spans="1:52" ht="14.25" customHeight="1" x14ac:dyDescent="0.25">
      <c r="A86" s="42" t="str">
        <f>VLOOKUP(D:D,Reservations!S:U,1,0)</f>
        <v>05776</v>
      </c>
      <c r="B86" s="22" t="s">
        <v>5391</v>
      </c>
      <c r="C86" s="24" t="s">
        <v>5390</v>
      </c>
      <c r="D86" s="25" t="s">
        <v>1793</v>
      </c>
      <c r="E86" s="38" t="s">
        <v>1794</v>
      </c>
      <c r="F86" s="38" t="s">
        <v>1795</v>
      </c>
      <c r="G86" s="41">
        <v>44470</v>
      </c>
      <c r="H86" s="41">
        <v>44835</v>
      </c>
      <c r="I86" s="41">
        <f t="shared" si="8"/>
        <v>44834</v>
      </c>
      <c r="J86" s="38" t="s">
        <v>1790</v>
      </c>
      <c r="K86" s="38" t="str">
        <f t="shared" si="7"/>
        <v>05776 B305</v>
      </c>
      <c r="L86" s="38" t="s">
        <v>4162</v>
      </c>
      <c r="M86" s="38" t="s">
        <v>6280</v>
      </c>
      <c r="N86" s="40" t="s">
        <v>5389</v>
      </c>
      <c r="O86" s="22" t="s">
        <v>5388</v>
      </c>
      <c r="P86" s="22" t="s">
        <v>5387</v>
      </c>
      <c r="Q86" s="39" t="s">
        <v>5386</v>
      </c>
      <c r="R86" s="38" t="s">
        <v>6282</v>
      </c>
      <c r="S86" s="38" t="s">
        <v>5892</v>
      </c>
      <c r="T86" s="38" t="s">
        <v>6281</v>
      </c>
      <c r="U86" s="38" t="s">
        <v>6280</v>
      </c>
      <c r="V86" s="38" t="s">
        <v>5383</v>
      </c>
      <c r="W86" s="38" t="s">
        <v>21</v>
      </c>
      <c r="X86" s="38" t="s">
        <v>21</v>
      </c>
      <c r="Y86" s="38" t="s">
        <v>5427</v>
      </c>
      <c r="Z86" s="38" t="s">
        <v>5381</v>
      </c>
      <c r="AA86" s="38" t="s">
        <v>6279</v>
      </c>
      <c r="AB86" s="38" t="s">
        <v>6278</v>
      </c>
      <c r="AC86" s="38" t="s">
        <v>21</v>
      </c>
      <c r="AD86" s="38" t="s">
        <v>6277</v>
      </c>
      <c r="AE86" s="38" t="s">
        <v>34</v>
      </c>
      <c r="AF86" s="38" t="s">
        <v>5377</v>
      </c>
      <c r="AG86" s="38" t="s">
        <v>5376</v>
      </c>
      <c r="AH86" s="38" t="s">
        <v>5463</v>
      </c>
      <c r="AI86" s="38" t="s">
        <v>6276</v>
      </c>
      <c r="AJ86" s="38" t="s">
        <v>21</v>
      </c>
      <c r="AK86" s="22" t="s">
        <v>5373</v>
      </c>
      <c r="AL86" s="38" t="s">
        <v>21</v>
      </c>
      <c r="AM86" s="38" t="s">
        <v>21</v>
      </c>
      <c r="AN86" s="38" t="s">
        <v>21</v>
      </c>
      <c r="AO86" s="38" t="s">
        <v>6275</v>
      </c>
      <c r="AP86" s="38" t="s">
        <v>6274</v>
      </c>
      <c r="AQ86" s="38" t="s">
        <v>6273</v>
      </c>
      <c r="AR86" s="38" t="s">
        <v>6272</v>
      </c>
      <c r="AS86" s="38" t="s">
        <v>5892</v>
      </c>
      <c r="AT86" s="38" t="s">
        <v>21</v>
      </c>
      <c r="AU86" s="38" t="s">
        <v>21</v>
      </c>
      <c r="AV86" s="38" t="s">
        <v>21</v>
      </c>
      <c r="AW86" s="38" t="s">
        <v>21</v>
      </c>
      <c r="AX86" s="38" t="s">
        <v>21</v>
      </c>
      <c r="AY86" s="38" t="s">
        <v>21</v>
      </c>
      <c r="AZ86" s="38" t="s">
        <v>21</v>
      </c>
    </row>
    <row r="87" spans="1:52" ht="14.25" customHeight="1" x14ac:dyDescent="0.25">
      <c r="A87" s="42" t="str">
        <f>VLOOKUP(D:D,Reservations!S:U,1,0)</f>
        <v>08908</v>
      </c>
      <c r="B87" s="22" t="s">
        <v>5391</v>
      </c>
      <c r="C87" s="24" t="s">
        <v>5390</v>
      </c>
      <c r="D87" s="25" t="s">
        <v>530</v>
      </c>
      <c r="E87" s="38" t="s">
        <v>531</v>
      </c>
      <c r="F87" s="38" t="s">
        <v>532</v>
      </c>
      <c r="G87" s="41">
        <v>44824</v>
      </c>
      <c r="H87" s="41">
        <v>45108</v>
      </c>
      <c r="I87" s="41">
        <f t="shared" si="8"/>
        <v>45107</v>
      </c>
      <c r="J87" s="38" t="s">
        <v>522</v>
      </c>
      <c r="K87" s="38" t="str">
        <f t="shared" si="7"/>
        <v>08908 A391</v>
      </c>
      <c r="L87" s="38" t="s">
        <v>4162</v>
      </c>
      <c r="M87" s="38" t="s">
        <v>5581</v>
      </c>
      <c r="N87" s="40" t="s">
        <v>5416</v>
      </c>
      <c r="O87" s="22" t="s">
        <v>5388</v>
      </c>
      <c r="P87" s="22" t="s">
        <v>5387</v>
      </c>
      <c r="Q87" s="39" t="s">
        <v>5480</v>
      </c>
      <c r="R87" s="38" t="s">
        <v>5582</v>
      </c>
      <c r="S87" s="38" t="s">
        <v>5405</v>
      </c>
      <c r="T87" s="38" t="s">
        <v>5581</v>
      </c>
      <c r="U87" s="38" t="s">
        <v>5581</v>
      </c>
      <c r="V87" s="38" t="s">
        <v>5383</v>
      </c>
      <c r="W87" s="38" t="s">
        <v>21</v>
      </c>
      <c r="X87" s="38" t="s">
        <v>21</v>
      </c>
      <c r="Y87" s="38" t="s">
        <v>5382</v>
      </c>
      <c r="Z87" s="38" t="s">
        <v>5381</v>
      </c>
      <c r="AA87" s="38" t="s">
        <v>5580</v>
      </c>
      <c r="AB87" s="38" t="s">
        <v>5579</v>
      </c>
      <c r="AC87" s="38" t="s">
        <v>21</v>
      </c>
      <c r="AD87" s="38" t="s">
        <v>5578</v>
      </c>
      <c r="AE87" s="38" t="s">
        <v>34</v>
      </c>
      <c r="AF87" s="38" t="s">
        <v>5377</v>
      </c>
      <c r="AG87" s="38" t="s">
        <v>5436</v>
      </c>
      <c r="AH87" s="38" t="s">
        <v>5463</v>
      </c>
      <c r="AI87" s="38" t="s">
        <v>5577</v>
      </c>
      <c r="AJ87" s="38" t="s">
        <v>21</v>
      </c>
      <c r="AK87" s="22" t="s">
        <v>5373</v>
      </c>
      <c r="AL87" s="38" t="s">
        <v>21</v>
      </c>
      <c r="AM87" s="38" t="s">
        <v>21</v>
      </c>
      <c r="AN87" s="38" t="s">
        <v>21</v>
      </c>
      <c r="AO87" s="38" t="s">
        <v>5576</v>
      </c>
      <c r="AP87" s="38" t="s">
        <v>5405</v>
      </c>
      <c r="AQ87" s="38" t="s">
        <v>5405</v>
      </c>
      <c r="AR87" s="38" t="s">
        <v>5575</v>
      </c>
      <c r="AS87" s="38" t="s">
        <v>5574</v>
      </c>
      <c r="AT87" s="38" t="s">
        <v>21</v>
      </c>
      <c r="AU87" s="38" t="s">
        <v>21</v>
      </c>
      <c r="AV87" s="38" t="s">
        <v>21</v>
      </c>
      <c r="AW87" s="38" t="s">
        <v>21</v>
      </c>
      <c r="AX87" s="38" t="s">
        <v>21</v>
      </c>
      <c r="AY87" s="38" t="s">
        <v>21</v>
      </c>
      <c r="AZ87" s="38" t="s">
        <v>21</v>
      </c>
    </row>
    <row r="88" spans="1:52" ht="14.25" customHeight="1" x14ac:dyDescent="0.25">
      <c r="A88" s="42" t="str">
        <f>VLOOKUP(D:D,Reservations!S:U,1,0)</f>
        <v>06078</v>
      </c>
      <c r="B88" s="22" t="s">
        <v>5391</v>
      </c>
      <c r="C88" s="24" t="s">
        <v>5390</v>
      </c>
      <c r="D88" s="25" t="s">
        <v>2044</v>
      </c>
      <c r="E88" s="38" t="s">
        <v>189</v>
      </c>
      <c r="F88" s="38" t="s">
        <v>2045</v>
      </c>
      <c r="G88" s="41">
        <v>44621</v>
      </c>
      <c r="H88" s="41">
        <v>44835</v>
      </c>
      <c r="I88" s="41">
        <f t="shared" si="8"/>
        <v>44834</v>
      </c>
      <c r="J88" s="38" t="s">
        <v>2040</v>
      </c>
      <c r="K88" s="38" t="str">
        <f t="shared" si="7"/>
        <v>06078 B405</v>
      </c>
      <c r="L88" s="38" t="s">
        <v>4162</v>
      </c>
      <c r="M88" s="38" t="s">
        <v>5384</v>
      </c>
      <c r="N88" s="40" t="s">
        <v>5389</v>
      </c>
      <c r="O88" s="22" t="s">
        <v>5388</v>
      </c>
      <c r="P88" s="22" t="s">
        <v>5387</v>
      </c>
      <c r="Q88" s="39" t="s">
        <v>5386</v>
      </c>
      <c r="R88" s="38" t="s">
        <v>5385</v>
      </c>
      <c r="S88" s="38" t="s">
        <v>5368</v>
      </c>
      <c r="T88" s="38" t="s">
        <v>6271</v>
      </c>
      <c r="U88" s="38" t="s">
        <v>6271</v>
      </c>
      <c r="V88" s="38" t="s">
        <v>5383</v>
      </c>
      <c r="W88" s="38" t="s">
        <v>21</v>
      </c>
      <c r="X88" s="38" t="s">
        <v>21</v>
      </c>
      <c r="Y88" s="38" t="s">
        <v>5382</v>
      </c>
      <c r="Z88" s="38" t="s">
        <v>5381</v>
      </c>
      <c r="AA88" s="38" t="s">
        <v>5380</v>
      </c>
      <c r="AB88" s="38" t="s">
        <v>5379</v>
      </c>
      <c r="AC88" s="38" t="s">
        <v>21</v>
      </c>
      <c r="AD88" s="38" t="s">
        <v>5378</v>
      </c>
      <c r="AE88" s="38" t="s">
        <v>48</v>
      </c>
      <c r="AF88" s="38" t="s">
        <v>5377</v>
      </c>
      <c r="AG88" s="38" t="s">
        <v>5376</v>
      </c>
      <c r="AH88" s="38" t="s">
        <v>5375</v>
      </c>
      <c r="AI88" s="38" t="s">
        <v>5374</v>
      </c>
      <c r="AJ88" s="38" t="s">
        <v>21</v>
      </c>
      <c r="AK88" s="22" t="s">
        <v>5373</v>
      </c>
      <c r="AL88" s="38" t="s">
        <v>21</v>
      </c>
      <c r="AM88" s="38" t="s">
        <v>21</v>
      </c>
      <c r="AN88" s="38" t="s">
        <v>21</v>
      </c>
      <c r="AO88" s="38" t="s">
        <v>5372</v>
      </c>
      <c r="AP88" s="38" t="s">
        <v>5371</v>
      </c>
      <c r="AQ88" s="38" t="s">
        <v>5370</v>
      </c>
      <c r="AR88" s="38" t="s">
        <v>5369</v>
      </c>
      <c r="AS88" s="38" t="s">
        <v>5368</v>
      </c>
      <c r="AT88" s="38" t="s">
        <v>21</v>
      </c>
      <c r="AU88" s="38" t="s">
        <v>21</v>
      </c>
      <c r="AV88" s="38" t="s">
        <v>21</v>
      </c>
      <c r="AW88" s="38" t="s">
        <v>21</v>
      </c>
      <c r="AX88" s="38" t="s">
        <v>21</v>
      </c>
      <c r="AY88" s="38" t="s">
        <v>21</v>
      </c>
      <c r="AZ88" s="38" t="s">
        <v>21</v>
      </c>
    </row>
    <row r="89" spans="1:52" ht="14.25" customHeight="1" x14ac:dyDescent="0.25">
      <c r="A89" s="42" t="str">
        <f>VLOOKUP(D:D,Reservations!S:U,1,0)</f>
        <v>06078</v>
      </c>
      <c r="B89" s="22" t="s">
        <v>5391</v>
      </c>
      <c r="C89" s="24" t="s">
        <v>5390</v>
      </c>
      <c r="D89" s="25" t="s">
        <v>2044</v>
      </c>
      <c r="E89" s="38" t="s">
        <v>189</v>
      </c>
      <c r="F89" s="38" t="s">
        <v>2045</v>
      </c>
      <c r="G89" s="41">
        <v>44835</v>
      </c>
      <c r="H89" s="41">
        <v>45200</v>
      </c>
      <c r="I89" s="41">
        <f t="shared" si="8"/>
        <v>45199</v>
      </c>
      <c r="J89" s="38" t="s">
        <v>2040</v>
      </c>
      <c r="K89" s="38" t="str">
        <f t="shared" si="7"/>
        <v>06078 B405</v>
      </c>
      <c r="L89" s="38" t="s">
        <v>4168</v>
      </c>
      <c r="M89" s="38" t="s">
        <v>21</v>
      </c>
      <c r="N89" s="40" t="s">
        <v>5389</v>
      </c>
      <c r="O89" s="22" t="s">
        <v>5388</v>
      </c>
      <c r="P89" s="22" t="s">
        <v>5387</v>
      </c>
      <c r="Q89" s="39" t="s">
        <v>5386</v>
      </c>
      <c r="R89" s="38" t="s">
        <v>5385</v>
      </c>
      <c r="S89" s="38" t="s">
        <v>5368</v>
      </c>
      <c r="T89" s="38" t="s">
        <v>5384</v>
      </c>
      <c r="U89" s="38" t="s">
        <v>5384</v>
      </c>
      <c r="V89" s="38" t="s">
        <v>5383</v>
      </c>
      <c r="W89" s="38" t="s">
        <v>21</v>
      </c>
      <c r="X89" s="38" t="s">
        <v>21</v>
      </c>
      <c r="Y89" s="38" t="s">
        <v>5382</v>
      </c>
      <c r="Z89" s="38" t="s">
        <v>5381</v>
      </c>
      <c r="AA89" s="38" t="s">
        <v>5380</v>
      </c>
      <c r="AB89" s="38" t="s">
        <v>5379</v>
      </c>
      <c r="AC89" s="38" t="s">
        <v>21</v>
      </c>
      <c r="AD89" s="38" t="s">
        <v>5378</v>
      </c>
      <c r="AE89" s="38" t="s">
        <v>48</v>
      </c>
      <c r="AF89" s="38" t="s">
        <v>5377</v>
      </c>
      <c r="AG89" s="38" t="s">
        <v>5376</v>
      </c>
      <c r="AH89" s="38" t="s">
        <v>5375</v>
      </c>
      <c r="AI89" s="38" t="s">
        <v>5374</v>
      </c>
      <c r="AJ89" s="38" t="s">
        <v>21</v>
      </c>
      <c r="AK89" s="22" t="s">
        <v>5373</v>
      </c>
      <c r="AL89" s="38" t="s">
        <v>21</v>
      </c>
      <c r="AM89" s="38" t="s">
        <v>21</v>
      </c>
      <c r="AN89" s="38" t="s">
        <v>21</v>
      </c>
      <c r="AO89" s="38" t="s">
        <v>5372</v>
      </c>
      <c r="AP89" s="38" t="s">
        <v>5371</v>
      </c>
      <c r="AQ89" s="38" t="s">
        <v>5370</v>
      </c>
      <c r="AR89" s="38" t="s">
        <v>5369</v>
      </c>
      <c r="AS89" s="38" t="s">
        <v>5368</v>
      </c>
      <c r="AT89" s="38" t="s">
        <v>21</v>
      </c>
      <c r="AU89" s="38" t="s">
        <v>21</v>
      </c>
      <c r="AV89" s="38" t="s">
        <v>21</v>
      </c>
      <c r="AW89" s="38" t="s">
        <v>21</v>
      </c>
      <c r="AX89" s="38" t="s">
        <v>21</v>
      </c>
      <c r="AY89" s="38" t="s">
        <v>21</v>
      </c>
      <c r="AZ89" s="38" t="s">
        <v>21</v>
      </c>
    </row>
    <row r="90" spans="1:52" ht="14.25" customHeight="1" x14ac:dyDescent="0.25">
      <c r="A90" s="42" t="str">
        <f>VLOOKUP(D:D,Reservations!S:U,1,0)</f>
        <v>08704</v>
      </c>
      <c r="B90" s="22" t="s">
        <v>5391</v>
      </c>
      <c r="C90" s="24" t="s">
        <v>5390</v>
      </c>
      <c r="D90" s="25" t="s">
        <v>463</v>
      </c>
      <c r="E90" s="38" t="s">
        <v>464</v>
      </c>
      <c r="F90" s="38" t="s">
        <v>465</v>
      </c>
      <c r="G90" s="41">
        <v>44743</v>
      </c>
      <c r="H90" s="41">
        <v>45108</v>
      </c>
      <c r="I90" s="41">
        <f t="shared" si="8"/>
        <v>45107</v>
      </c>
      <c r="J90" s="38" t="s">
        <v>460</v>
      </c>
      <c r="K90" s="38" t="str">
        <f t="shared" si="7"/>
        <v>08704 A384</v>
      </c>
      <c r="L90" s="38" t="s">
        <v>4162</v>
      </c>
      <c r="M90" s="38" t="s">
        <v>5489</v>
      </c>
      <c r="N90" s="40" t="s">
        <v>5416</v>
      </c>
      <c r="O90" s="22" t="s">
        <v>5388</v>
      </c>
      <c r="P90" s="22" t="s">
        <v>5387</v>
      </c>
      <c r="Q90" s="39" t="s">
        <v>5563</v>
      </c>
      <c r="R90" s="38" t="s">
        <v>5573</v>
      </c>
      <c r="S90" s="38" t="s">
        <v>5368</v>
      </c>
      <c r="T90" s="38" t="s">
        <v>5572</v>
      </c>
      <c r="U90" s="38" t="s">
        <v>5572</v>
      </c>
      <c r="V90" s="38" t="s">
        <v>5383</v>
      </c>
      <c r="W90" s="38" t="s">
        <v>21</v>
      </c>
      <c r="X90" s="38" t="s">
        <v>21</v>
      </c>
      <c r="Y90" s="38" t="s">
        <v>5382</v>
      </c>
      <c r="Z90" s="38" t="s">
        <v>5381</v>
      </c>
      <c r="AA90" s="38" t="s">
        <v>5571</v>
      </c>
      <c r="AB90" s="38" t="s">
        <v>5570</v>
      </c>
      <c r="AC90" s="38" t="s">
        <v>21</v>
      </c>
      <c r="AD90" s="38" t="s">
        <v>5569</v>
      </c>
      <c r="AE90" s="38" t="s">
        <v>218</v>
      </c>
      <c r="AF90" s="38" t="s">
        <v>5377</v>
      </c>
      <c r="AG90" s="38" t="s">
        <v>5436</v>
      </c>
      <c r="AH90" s="38" t="s">
        <v>5463</v>
      </c>
      <c r="AI90" s="38" t="s">
        <v>5568</v>
      </c>
      <c r="AJ90" s="38" t="s">
        <v>21</v>
      </c>
      <c r="AK90" s="22" t="s">
        <v>5373</v>
      </c>
      <c r="AL90" s="38" t="s">
        <v>21</v>
      </c>
      <c r="AM90" s="38" t="s">
        <v>21</v>
      </c>
      <c r="AN90" s="38" t="s">
        <v>21</v>
      </c>
      <c r="AO90" s="38" t="s">
        <v>5567</v>
      </c>
      <c r="AP90" s="38" t="s">
        <v>5566</v>
      </c>
      <c r="AQ90" s="38" t="s">
        <v>5565</v>
      </c>
      <c r="AR90" s="38" t="s">
        <v>5564</v>
      </c>
      <c r="AS90" s="38" t="s">
        <v>5417</v>
      </c>
      <c r="AT90" s="38" t="s">
        <v>21</v>
      </c>
      <c r="AU90" s="38" t="s">
        <v>21</v>
      </c>
      <c r="AV90" s="38" t="s">
        <v>21</v>
      </c>
      <c r="AW90" s="38" t="s">
        <v>21</v>
      </c>
      <c r="AX90" s="38" t="s">
        <v>21</v>
      </c>
      <c r="AY90" s="38" t="s">
        <v>21</v>
      </c>
      <c r="AZ90" s="38" t="s">
        <v>21</v>
      </c>
    </row>
    <row r="91" spans="1:52" ht="14.25" customHeight="1" x14ac:dyDescent="0.25">
      <c r="A91" s="42" t="str">
        <f>VLOOKUP(D:D,Reservations!S:U,1,0)</f>
        <v>05771</v>
      </c>
      <c r="B91" s="22" t="s">
        <v>5391</v>
      </c>
      <c r="C91" s="24" t="s">
        <v>5390</v>
      </c>
      <c r="D91" s="25" t="s">
        <v>3224</v>
      </c>
      <c r="E91" s="38" t="s">
        <v>189</v>
      </c>
      <c r="F91" s="38" t="s">
        <v>3225</v>
      </c>
      <c r="G91" s="41">
        <v>44470</v>
      </c>
      <c r="H91" s="41">
        <v>44835</v>
      </c>
      <c r="I91" s="41">
        <f t="shared" si="8"/>
        <v>44834</v>
      </c>
      <c r="J91" s="38" t="s">
        <v>3221</v>
      </c>
      <c r="K91" s="38" t="str">
        <f t="shared" si="7"/>
        <v>05771 C363</v>
      </c>
      <c r="L91" s="38" t="s">
        <v>4162</v>
      </c>
      <c r="M91" s="38" t="s">
        <v>6216</v>
      </c>
      <c r="N91" s="40" t="s">
        <v>5389</v>
      </c>
      <c r="O91" s="22" t="s">
        <v>5388</v>
      </c>
      <c r="P91" s="22" t="s">
        <v>5387</v>
      </c>
      <c r="Q91" s="39" t="s">
        <v>5456</v>
      </c>
      <c r="R91" s="38" t="s">
        <v>5747</v>
      </c>
      <c r="S91" s="38" t="s">
        <v>5368</v>
      </c>
      <c r="T91" s="38" t="s">
        <v>6216</v>
      </c>
      <c r="U91" s="38" t="s">
        <v>6216</v>
      </c>
      <c r="V91" s="38" t="s">
        <v>5383</v>
      </c>
      <c r="W91" s="38" t="s">
        <v>21</v>
      </c>
      <c r="X91" s="38" t="s">
        <v>21</v>
      </c>
      <c r="Y91" s="38" t="s">
        <v>5382</v>
      </c>
      <c r="Z91" s="38" t="s">
        <v>5381</v>
      </c>
      <c r="AA91" s="38" t="s">
        <v>6270</v>
      </c>
      <c r="AB91" s="38" t="s">
        <v>6269</v>
      </c>
      <c r="AC91" s="38" t="s">
        <v>21</v>
      </c>
      <c r="AD91" s="38" t="s">
        <v>6268</v>
      </c>
      <c r="AE91" s="38" t="s">
        <v>34</v>
      </c>
      <c r="AF91" s="38" t="s">
        <v>5377</v>
      </c>
      <c r="AG91" s="38" t="s">
        <v>5398</v>
      </c>
      <c r="AH91" s="38" t="s">
        <v>5463</v>
      </c>
      <c r="AI91" s="38" t="s">
        <v>6267</v>
      </c>
      <c r="AJ91" s="38" t="s">
        <v>21</v>
      </c>
      <c r="AK91" s="22" t="s">
        <v>5373</v>
      </c>
      <c r="AL91" s="38" t="s">
        <v>21</v>
      </c>
      <c r="AM91" s="38" t="s">
        <v>21</v>
      </c>
      <c r="AN91" s="38" t="s">
        <v>21</v>
      </c>
      <c r="AO91" s="38" t="s">
        <v>6266</v>
      </c>
      <c r="AP91" s="38" t="s">
        <v>6242</v>
      </c>
      <c r="AQ91" s="38" t="s">
        <v>6265</v>
      </c>
      <c r="AR91" s="38" t="s">
        <v>6264</v>
      </c>
      <c r="AS91" s="38" t="s">
        <v>5417</v>
      </c>
      <c r="AT91" s="38" t="s">
        <v>21</v>
      </c>
      <c r="AU91" s="38" t="s">
        <v>21</v>
      </c>
      <c r="AV91" s="38" t="s">
        <v>21</v>
      </c>
      <c r="AW91" s="38" t="s">
        <v>21</v>
      </c>
      <c r="AX91" s="38" t="s">
        <v>21</v>
      </c>
      <c r="AY91" s="38" t="s">
        <v>21</v>
      </c>
      <c r="AZ91" s="38" t="s">
        <v>21</v>
      </c>
    </row>
    <row r="92" spans="1:52" ht="14.25" customHeight="1" x14ac:dyDescent="0.25">
      <c r="A92" s="42" t="str">
        <f>VLOOKUP(D:D,Reservations!S:U,1,0)</f>
        <v>09060</v>
      </c>
      <c r="B92" s="22" t="s">
        <v>5391</v>
      </c>
      <c r="C92" s="24" t="s">
        <v>5390</v>
      </c>
      <c r="D92" s="25" t="s">
        <v>1533</v>
      </c>
      <c r="E92" s="38" t="s">
        <v>621</v>
      </c>
      <c r="F92" s="38" t="s">
        <v>1534</v>
      </c>
      <c r="G92" s="41">
        <v>44835</v>
      </c>
      <c r="H92" s="41">
        <v>44896</v>
      </c>
      <c r="I92" s="41">
        <f t="shared" si="8"/>
        <v>44895</v>
      </c>
      <c r="J92" s="38" t="s">
        <v>2807</v>
      </c>
      <c r="K92" s="38" t="str">
        <f t="shared" si="7"/>
        <v>09060 C167</v>
      </c>
      <c r="L92" s="38" t="s">
        <v>4168</v>
      </c>
      <c r="M92" s="38" t="s">
        <v>21</v>
      </c>
      <c r="N92" s="40" t="s">
        <v>5416</v>
      </c>
      <c r="O92" s="22" t="s">
        <v>5388</v>
      </c>
      <c r="P92" s="22" t="s">
        <v>5387</v>
      </c>
      <c r="Q92" s="39" t="s">
        <v>337</v>
      </c>
      <c r="R92" s="38" t="s">
        <v>6155</v>
      </c>
      <c r="S92" s="38" t="s">
        <v>5553</v>
      </c>
      <c r="T92" s="38" t="s">
        <v>5659</v>
      </c>
      <c r="U92" s="38" t="s">
        <v>5659</v>
      </c>
      <c r="V92" s="38" t="s">
        <v>5383</v>
      </c>
      <c r="W92" s="38" t="s">
        <v>21</v>
      </c>
      <c r="X92" s="38" t="s">
        <v>21</v>
      </c>
      <c r="Y92" s="38" t="s">
        <v>5706</v>
      </c>
      <c r="Z92" s="38" t="s">
        <v>5381</v>
      </c>
      <c r="AA92" s="38" t="s">
        <v>6154</v>
      </c>
      <c r="AB92" s="38" t="s">
        <v>6153</v>
      </c>
      <c r="AC92" s="38" t="s">
        <v>21</v>
      </c>
      <c r="AD92" s="38" t="s">
        <v>6152</v>
      </c>
      <c r="AE92" s="38" t="s">
        <v>34</v>
      </c>
      <c r="AF92" s="38" t="s">
        <v>5377</v>
      </c>
      <c r="AG92" s="38" t="s">
        <v>5398</v>
      </c>
      <c r="AH92" s="38" t="s">
        <v>5517</v>
      </c>
      <c r="AI92" s="38" t="s">
        <v>6151</v>
      </c>
      <c r="AJ92" s="38" t="s">
        <v>21</v>
      </c>
      <c r="AK92" s="22" t="s">
        <v>5373</v>
      </c>
      <c r="AL92" s="38" t="s">
        <v>21</v>
      </c>
      <c r="AM92" s="38" t="s">
        <v>21</v>
      </c>
      <c r="AN92" s="38" t="s">
        <v>21</v>
      </c>
      <c r="AO92" s="38" t="s">
        <v>6150</v>
      </c>
      <c r="AP92" s="38" t="s">
        <v>6149</v>
      </c>
      <c r="AQ92" s="38" t="s">
        <v>6148</v>
      </c>
      <c r="AR92" s="38" t="s">
        <v>6147</v>
      </c>
      <c r="AS92" s="38" t="s">
        <v>5553</v>
      </c>
      <c r="AT92" s="38" t="s">
        <v>21</v>
      </c>
      <c r="AU92" s="38" t="s">
        <v>21</v>
      </c>
      <c r="AV92" s="38" t="s">
        <v>21</v>
      </c>
      <c r="AW92" s="38" t="s">
        <v>21</v>
      </c>
      <c r="AX92" s="38" t="s">
        <v>21</v>
      </c>
      <c r="AY92" s="38" t="s">
        <v>21</v>
      </c>
      <c r="AZ92" s="38" t="s">
        <v>21</v>
      </c>
    </row>
    <row r="93" spans="1:52" ht="14.25" customHeight="1" x14ac:dyDescent="0.25">
      <c r="A93" s="42" t="str">
        <f>VLOOKUP(D:D,Reservations!S:U,1,0)</f>
        <v>05768</v>
      </c>
      <c r="B93" s="22" t="s">
        <v>5391</v>
      </c>
      <c r="C93" s="24" t="s">
        <v>5390</v>
      </c>
      <c r="D93" s="25" t="s">
        <v>1626</v>
      </c>
      <c r="E93" s="38" t="s">
        <v>1627</v>
      </c>
      <c r="F93" s="38" t="s">
        <v>1628</v>
      </c>
      <c r="G93" s="41">
        <v>44470</v>
      </c>
      <c r="H93" s="41">
        <v>44835</v>
      </c>
      <c r="I93" s="41">
        <f t="shared" si="8"/>
        <v>44834</v>
      </c>
      <c r="J93" s="38" t="s">
        <v>1623</v>
      </c>
      <c r="K93" s="38" t="str">
        <f t="shared" si="7"/>
        <v>05768 B214</v>
      </c>
      <c r="L93" s="38" t="s">
        <v>4162</v>
      </c>
      <c r="M93" s="38" t="s">
        <v>6262</v>
      </c>
      <c r="N93" s="40" t="s">
        <v>5389</v>
      </c>
      <c r="O93" s="22" t="s">
        <v>5388</v>
      </c>
      <c r="P93" s="22" t="s">
        <v>5387</v>
      </c>
      <c r="Q93" s="39" t="s">
        <v>5563</v>
      </c>
      <c r="R93" s="38" t="s">
        <v>5562</v>
      </c>
      <c r="S93" s="38" t="s">
        <v>5553</v>
      </c>
      <c r="T93" s="38" t="s">
        <v>6263</v>
      </c>
      <c r="U93" s="38" t="s">
        <v>6262</v>
      </c>
      <c r="V93" s="38" t="s">
        <v>5383</v>
      </c>
      <c r="W93" s="38" t="s">
        <v>21</v>
      </c>
      <c r="X93" s="38" t="s">
        <v>21</v>
      </c>
      <c r="Y93" s="38" t="s">
        <v>5382</v>
      </c>
      <c r="Z93" s="38" t="s">
        <v>5381</v>
      </c>
      <c r="AA93" s="38" t="s">
        <v>5561</v>
      </c>
      <c r="AB93" s="38" t="s">
        <v>5560</v>
      </c>
      <c r="AC93" s="38" t="s">
        <v>21</v>
      </c>
      <c r="AD93" s="38" t="s">
        <v>5559</v>
      </c>
      <c r="AE93" s="38" t="s">
        <v>27</v>
      </c>
      <c r="AF93" s="38" t="s">
        <v>5377</v>
      </c>
      <c r="AG93" s="38" t="s">
        <v>5376</v>
      </c>
      <c r="AH93" s="38" t="s">
        <v>5397</v>
      </c>
      <c r="AI93" s="38" t="s">
        <v>5558</v>
      </c>
      <c r="AJ93" s="38" t="s">
        <v>21</v>
      </c>
      <c r="AK93" s="22" t="s">
        <v>5373</v>
      </c>
      <c r="AL93" s="38" t="s">
        <v>21</v>
      </c>
      <c r="AM93" s="38" t="s">
        <v>21</v>
      </c>
      <c r="AN93" s="38" t="s">
        <v>21</v>
      </c>
      <c r="AO93" s="38" t="s">
        <v>5557</v>
      </c>
      <c r="AP93" s="38" t="s">
        <v>5556</v>
      </c>
      <c r="AQ93" s="38" t="s">
        <v>5555</v>
      </c>
      <c r="AR93" s="38" t="s">
        <v>5554</v>
      </c>
      <c r="AS93" s="38" t="s">
        <v>5553</v>
      </c>
      <c r="AT93" s="38" t="s">
        <v>21</v>
      </c>
      <c r="AU93" s="38" t="s">
        <v>21</v>
      </c>
      <c r="AV93" s="38" t="s">
        <v>21</v>
      </c>
      <c r="AW93" s="38" t="s">
        <v>21</v>
      </c>
      <c r="AX93" s="38" t="s">
        <v>21</v>
      </c>
      <c r="AY93" s="38" t="s">
        <v>21</v>
      </c>
      <c r="AZ93" s="38" t="s">
        <v>21</v>
      </c>
    </row>
    <row r="94" spans="1:52" ht="14.25" customHeight="1" x14ac:dyDescent="0.25">
      <c r="A94" s="42" t="str">
        <f>VLOOKUP(D:D,Reservations!S:U,1,0)</f>
        <v>05768</v>
      </c>
      <c r="B94" s="22" t="s">
        <v>5391</v>
      </c>
      <c r="C94" s="24" t="s">
        <v>5390</v>
      </c>
      <c r="D94" s="25" t="s">
        <v>1626</v>
      </c>
      <c r="E94" s="38" t="s">
        <v>1627</v>
      </c>
      <c r="F94" s="38" t="s">
        <v>1628</v>
      </c>
      <c r="G94" s="41">
        <v>44835</v>
      </c>
      <c r="H94" s="41">
        <v>45108</v>
      </c>
      <c r="I94" s="41">
        <f t="shared" si="8"/>
        <v>45107</v>
      </c>
      <c r="J94" s="38" t="s">
        <v>1623</v>
      </c>
      <c r="K94" s="38" t="str">
        <f t="shared" si="7"/>
        <v>05768 B214</v>
      </c>
      <c r="L94" s="38" t="s">
        <v>4168</v>
      </c>
      <c r="M94" s="38" t="s">
        <v>21</v>
      </c>
      <c r="N94" s="40" t="s">
        <v>5389</v>
      </c>
      <c r="O94" s="22" t="s">
        <v>5388</v>
      </c>
      <c r="P94" s="22" t="s">
        <v>5387</v>
      </c>
      <c r="Q94" s="39" t="s">
        <v>5563</v>
      </c>
      <c r="R94" s="38" t="s">
        <v>5562</v>
      </c>
      <c r="S94" s="38" t="s">
        <v>5553</v>
      </c>
      <c r="T94" s="38" t="s">
        <v>5384</v>
      </c>
      <c r="U94" s="38" t="s">
        <v>5384</v>
      </c>
      <c r="V94" s="38" t="s">
        <v>5383</v>
      </c>
      <c r="W94" s="38" t="s">
        <v>21</v>
      </c>
      <c r="X94" s="38" t="s">
        <v>21</v>
      </c>
      <c r="Y94" s="38" t="s">
        <v>5382</v>
      </c>
      <c r="Z94" s="38" t="s">
        <v>5381</v>
      </c>
      <c r="AA94" s="38" t="s">
        <v>5561</v>
      </c>
      <c r="AB94" s="38" t="s">
        <v>5560</v>
      </c>
      <c r="AC94" s="38" t="s">
        <v>21</v>
      </c>
      <c r="AD94" s="38" t="s">
        <v>5559</v>
      </c>
      <c r="AE94" s="38" t="s">
        <v>27</v>
      </c>
      <c r="AF94" s="38" t="s">
        <v>5377</v>
      </c>
      <c r="AG94" s="38" t="s">
        <v>5376</v>
      </c>
      <c r="AH94" s="38" t="s">
        <v>5397</v>
      </c>
      <c r="AI94" s="38" t="s">
        <v>5558</v>
      </c>
      <c r="AJ94" s="38" t="s">
        <v>21</v>
      </c>
      <c r="AK94" s="22" t="s">
        <v>5373</v>
      </c>
      <c r="AL94" s="38" t="s">
        <v>21</v>
      </c>
      <c r="AM94" s="38" t="s">
        <v>21</v>
      </c>
      <c r="AN94" s="38" t="s">
        <v>21</v>
      </c>
      <c r="AO94" s="38" t="s">
        <v>5557</v>
      </c>
      <c r="AP94" s="38" t="s">
        <v>5556</v>
      </c>
      <c r="AQ94" s="38" t="s">
        <v>5555</v>
      </c>
      <c r="AR94" s="38" t="s">
        <v>5554</v>
      </c>
      <c r="AS94" s="38" t="s">
        <v>5553</v>
      </c>
      <c r="AT94" s="38" t="s">
        <v>21</v>
      </c>
      <c r="AU94" s="38" t="s">
        <v>21</v>
      </c>
      <c r="AV94" s="38" t="s">
        <v>21</v>
      </c>
      <c r="AW94" s="38" t="s">
        <v>21</v>
      </c>
      <c r="AX94" s="38" t="s">
        <v>21</v>
      </c>
      <c r="AY94" s="38" t="s">
        <v>21</v>
      </c>
      <c r="AZ94" s="38" t="s">
        <v>21</v>
      </c>
    </row>
    <row r="95" spans="1:52" ht="14.25" customHeight="1" x14ac:dyDescent="0.25">
      <c r="A95" s="42" t="str">
        <f>VLOOKUP(D:D,Reservations!S:U,1,0)</f>
        <v>08619</v>
      </c>
      <c r="B95" s="22" t="s">
        <v>5391</v>
      </c>
      <c r="C95" s="24" t="s">
        <v>5390</v>
      </c>
      <c r="D95" s="25" t="s">
        <v>594</v>
      </c>
      <c r="E95" s="38" t="s">
        <v>595</v>
      </c>
      <c r="F95" s="38" t="s">
        <v>596</v>
      </c>
      <c r="G95" s="41">
        <v>44743</v>
      </c>
      <c r="H95" s="41">
        <v>45107</v>
      </c>
      <c r="I95" s="41">
        <v>45107</v>
      </c>
      <c r="J95" s="38" t="s">
        <v>591</v>
      </c>
      <c r="K95" s="38" t="str">
        <f t="shared" si="7"/>
        <v>08619 A398</v>
      </c>
      <c r="L95" s="38" t="s">
        <v>4162</v>
      </c>
      <c r="M95" s="38" t="s">
        <v>5402</v>
      </c>
      <c r="N95" s="40" t="s">
        <v>5389</v>
      </c>
      <c r="O95" s="22" t="s">
        <v>5388</v>
      </c>
      <c r="P95" s="22" t="s">
        <v>5387</v>
      </c>
      <c r="Q95" s="39" t="s">
        <v>5456</v>
      </c>
      <c r="R95" s="38" t="s">
        <v>5859</v>
      </c>
      <c r="S95" s="38" t="s">
        <v>5709</v>
      </c>
      <c r="T95" s="38" t="s">
        <v>5858</v>
      </c>
      <c r="U95" s="38" t="s">
        <v>5858</v>
      </c>
      <c r="V95" s="38" t="s">
        <v>5383</v>
      </c>
      <c r="W95" s="38" t="s">
        <v>21</v>
      </c>
      <c r="X95" s="38" t="s">
        <v>21</v>
      </c>
      <c r="Y95" s="38" t="s">
        <v>5477</v>
      </c>
      <c r="Z95" s="38" t="s">
        <v>5381</v>
      </c>
      <c r="AA95" s="38" t="s">
        <v>5857</v>
      </c>
      <c r="AB95" s="38" t="s">
        <v>5856</v>
      </c>
      <c r="AC95" s="38" t="s">
        <v>21</v>
      </c>
      <c r="AD95" s="38" t="s">
        <v>5855</v>
      </c>
      <c r="AE95" s="38" t="s">
        <v>37</v>
      </c>
      <c r="AF95" s="38" t="s">
        <v>5377</v>
      </c>
      <c r="AG95" s="38" t="s">
        <v>5436</v>
      </c>
      <c r="AH95" s="38" t="s">
        <v>5463</v>
      </c>
      <c r="AI95" s="38" t="s">
        <v>5854</v>
      </c>
      <c r="AJ95" s="38" t="s">
        <v>21</v>
      </c>
      <c r="AK95" s="22" t="s">
        <v>5373</v>
      </c>
      <c r="AL95" s="38" t="s">
        <v>21</v>
      </c>
      <c r="AM95" s="38" t="s">
        <v>21</v>
      </c>
      <c r="AN95" s="38" t="s">
        <v>21</v>
      </c>
      <c r="AO95" s="38" t="s">
        <v>5853</v>
      </c>
      <c r="AP95" s="38" t="s">
        <v>5852</v>
      </c>
      <c r="AQ95" s="38" t="s">
        <v>5851</v>
      </c>
      <c r="AR95" s="38" t="s">
        <v>5850</v>
      </c>
      <c r="AS95" s="38" t="s">
        <v>5849</v>
      </c>
      <c r="AT95" s="38" t="s">
        <v>21</v>
      </c>
      <c r="AU95" s="38" t="s">
        <v>21</v>
      </c>
      <c r="AV95" s="38" t="s">
        <v>21</v>
      </c>
      <c r="AW95" s="38" t="s">
        <v>21</v>
      </c>
      <c r="AX95" s="38" t="s">
        <v>21</v>
      </c>
      <c r="AY95" s="38" t="s">
        <v>21</v>
      </c>
      <c r="AZ95" s="38" t="s">
        <v>21</v>
      </c>
    </row>
    <row r="96" spans="1:52" ht="14.25" customHeight="1" x14ac:dyDescent="0.25">
      <c r="A96" s="42" t="str">
        <f>VLOOKUP(D:D,Reservations!S:U,1,0)</f>
        <v>09650</v>
      </c>
      <c r="B96" s="22" t="s">
        <v>5391</v>
      </c>
      <c r="C96" s="24" t="s">
        <v>5390</v>
      </c>
      <c r="D96" s="25" t="s">
        <v>3646</v>
      </c>
      <c r="E96" s="38" t="s">
        <v>3647</v>
      </c>
      <c r="F96" s="38" t="s">
        <v>3648</v>
      </c>
      <c r="G96" s="41">
        <v>44805</v>
      </c>
      <c r="H96" s="41">
        <v>45108</v>
      </c>
      <c r="I96" s="41">
        <f t="shared" ref="I96:I102" si="9">H96-1</f>
        <v>45107</v>
      </c>
      <c r="J96" s="38" t="s">
        <v>3643</v>
      </c>
      <c r="K96" s="38" t="str">
        <f t="shared" si="7"/>
        <v>09650 C482</v>
      </c>
      <c r="L96" s="38" t="s">
        <v>4162</v>
      </c>
      <c r="M96" s="38" t="s">
        <v>5550</v>
      </c>
      <c r="N96" s="40" t="s">
        <v>5389</v>
      </c>
      <c r="O96" s="22" t="s">
        <v>5388</v>
      </c>
      <c r="P96" s="22" t="s">
        <v>5387</v>
      </c>
      <c r="Q96" s="39" t="s">
        <v>5386</v>
      </c>
      <c r="R96" s="38" t="s">
        <v>5552</v>
      </c>
      <c r="S96" s="38" t="s">
        <v>5405</v>
      </c>
      <c r="T96" s="38" t="s">
        <v>5551</v>
      </c>
      <c r="U96" s="38" t="s">
        <v>5550</v>
      </c>
      <c r="V96" s="38" t="s">
        <v>5383</v>
      </c>
      <c r="W96" s="38" t="s">
        <v>21</v>
      </c>
      <c r="X96" s="38" t="s">
        <v>21</v>
      </c>
      <c r="Y96" s="38" t="s">
        <v>5382</v>
      </c>
      <c r="Z96" s="38" t="s">
        <v>5381</v>
      </c>
      <c r="AA96" s="38" t="s">
        <v>5549</v>
      </c>
      <c r="AB96" s="38" t="s">
        <v>5548</v>
      </c>
      <c r="AC96" s="38" t="s">
        <v>21</v>
      </c>
      <c r="AD96" s="38" t="s">
        <v>5547</v>
      </c>
      <c r="AE96" s="38" t="s">
        <v>34</v>
      </c>
      <c r="AF96" s="38" t="s">
        <v>5377</v>
      </c>
      <c r="AG96" s="38" t="s">
        <v>5398</v>
      </c>
      <c r="AH96" s="38" t="s">
        <v>5375</v>
      </c>
      <c r="AI96" s="38" t="s">
        <v>5546</v>
      </c>
      <c r="AJ96" s="38" t="s">
        <v>21</v>
      </c>
      <c r="AK96" s="22" t="s">
        <v>5373</v>
      </c>
      <c r="AL96" s="38" t="s">
        <v>21</v>
      </c>
      <c r="AM96" s="38" t="s">
        <v>21</v>
      </c>
      <c r="AN96" s="38" t="s">
        <v>21</v>
      </c>
      <c r="AO96" s="38" t="s">
        <v>5545</v>
      </c>
      <c r="AP96" s="38" t="s">
        <v>5544</v>
      </c>
      <c r="AQ96" s="38" t="s">
        <v>5543</v>
      </c>
      <c r="AR96" s="38" t="s">
        <v>5542</v>
      </c>
      <c r="AS96" s="38" t="s">
        <v>5405</v>
      </c>
      <c r="AT96" s="38" t="s">
        <v>21</v>
      </c>
      <c r="AU96" s="38" t="s">
        <v>21</v>
      </c>
      <c r="AV96" s="38" t="s">
        <v>21</v>
      </c>
      <c r="AW96" s="38" t="s">
        <v>21</v>
      </c>
      <c r="AX96" s="38" t="s">
        <v>21</v>
      </c>
      <c r="AY96" s="38" t="s">
        <v>21</v>
      </c>
      <c r="AZ96" s="38" t="s">
        <v>21</v>
      </c>
    </row>
    <row r="97" spans="1:52" ht="14.25" customHeight="1" x14ac:dyDescent="0.25">
      <c r="A97" s="42" t="str">
        <f>VLOOKUP(D:D,Reservations!S:U,1,0)</f>
        <v>04723</v>
      </c>
      <c r="B97" s="22" t="s">
        <v>5391</v>
      </c>
      <c r="C97" s="24" t="s">
        <v>5390</v>
      </c>
      <c r="D97" s="25" t="s">
        <v>400</v>
      </c>
      <c r="E97" s="38" t="s">
        <v>401</v>
      </c>
      <c r="F97" s="38" t="s">
        <v>402</v>
      </c>
      <c r="G97" s="41">
        <v>44470</v>
      </c>
      <c r="H97" s="41">
        <v>44835</v>
      </c>
      <c r="I97" s="41">
        <f t="shared" si="9"/>
        <v>44834</v>
      </c>
      <c r="J97" s="38" t="s">
        <v>397</v>
      </c>
      <c r="K97" s="38" t="str">
        <f t="shared" si="7"/>
        <v>04723 A3103</v>
      </c>
      <c r="L97" s="38" t="s">
        <v>4162</v>
      </c>
      <c r="M97" s="38" t="s">
        <v>6261</v>
      </c>
      <c r="N97" s="40" t="s">
        <v>5389</v>
      </c>
      <c r="O97" s="22" t="s">
        <v>5388</v>
      </c>
      <c r="P97" s="22" t="s">
        <v>5387</v>
      </c>
      <c r="Q97" s="39" t="s">
        <v>5386</v>
      </c>
      <c r="R97" s="38" t="s">
        <v>5541</v>
      </c>
      <c r="S97" s="38" t="s">
        <v>5368</v>
      </c>
      <c r="T97" s="38" t="s">
        <v>6261</v>
      </c>
      <c r="U97" s="38" t="s">
        <v>6261</v>
      </c>
      <c r="V97" s="38" t="s">
        <v>5383</v>
      </c>
      <c r="W97" s="38" t="s">
        <v>21</v>
      </c>
      <c r="X97" s="38" t="s">
        <v>21</v>
      </c>
      <c r="Y97" s="38" t="s">
        <v>5382</v>
      </c>
      <c r="Z97" s="38" t="s">
        <v>5381</v>
      </c>
      <c r="AA97" s="38" t="s">
        <v>5539</v>
      </c>
      <c r="AB97" s="38" t="s">
        <v>5538</v>
      </c>
      <c r="AC97" s="38" t="s">
        <v>21</v>
      </c>
      <c r="AD97" s="38" t="s">
        <v>5537</v>
      </c>
      <c r="AE97" s="38" t="s">
        <v>34</v>
      </c>
      <c r="AF97" s="38" t="s">
        <v>5377</v>
      </c>
      <c r="AG97" s="38" t="s">
        <v>5436</v>
      </c>
      <c r="AH97" s="38" t="s">
        <v>5463</v>
      </c>
      <c r="AI97" s="38" t="s">
        <v>5536</v>
      </c>
      <c r="AJ97" s="38" t="s">
        <v>21</v>
      </c>
      <c r="AK97" s="22" t="s">
        <v>5373</v>
      </c>
      <c r="AL97" s="38" t="s">
        <v>21</v>
      </c>
      <c r="AM97" s="38" t="s">
        <v>21</v>
      </c>
      <c r="AN97" s="38" t="s">
        <v>21</v>
      </c>
      <c r="AO97" s="38" t="s">
        <v>5535</v>
      </c>
      <c r="AP97" s="38" t="s">
        <v>5534</v>
      </c>
      <c r="AQ97" s="38" t="s">
        <v>5533</v>
      </c>
      <c r="AR97" s="38" t="s">
        <v>5532</v>
      </c>
      <c r="AS97" s="38" t="s">
        <v>5417</v>
      </c>
      <c r="AT97" s="38" t="s">
        <v>21</v>
      </c>
      <c r="AU97" s="38" t="s">
        <v>21</v>
      </c>
      <c r="AV97" s="38" t="s">
        <v>21</v>
      </c>
      <c r="AW97" s="38" t="s">
        <v>21</v>
      </c>
      <c r="AX97" s="38" t="s">
        <v>21</v>
      </c>
      <c r="AY97" s="38" t="s">
        <v>21</v>
      </c>
      <c r="AZ97" s="38" t="s">
        <v>21</v>
      </c>
    </row>
    <row r="98" spans="1:52" ht="14.25" customHeight="1" x14ac:dyDescent="0.25">
      <c r="A98" s="42" t="str">
        <f>VLOOKUP(D:D,Reservations!S:U,1,0)</f>
        <v>04723</v>
      </c>
      <c r="B98" s="22" t="s">
        <v>5391</v>
      </c>
      <c r="C98" s="24" t="s">
        <v>5390</v>
      </c>
      <c r="D98" s="25" t="s">
        <v>400</v>
      </c>
      <c r="E98" s="38" t="s">
        <v>401</v>
      </c>
      <c r="F98" s="38" t="s">
        <v>402</v>
      </c>
      <c r="G98" s="41">
        <v>44835</v>
      </c>
      <c r="H98" s="41">
        <v>45108</v>
      </c>
      <c r="I98" s="41">
        <f t="shared" si="9"/>
        <v>45107</v>
      </c>
      <c r="J98" s="38" t="s">
        <v>397</v>
      </c>
      <c r="K98" s="38" t="str">
        <f t="shared" si="7"/>
        <v>04723 A3103</v>
      </c>
      <c r="L98" s="38" t="s">
        <v>4168</v>
      </c>
      <c r="M98" s="38" t="s">
        <v>21</v>
      </c>
      <c r="N98" s="40" t="s">
        <v>5389</v>
      </c>
      <c r="O98" s="22" t="s">
        <v>5388</v>
      </c>
      <c r="P98" s="22" t="s">
        <v>5387</v>
      </c>
      <c r="Q98" s="39" t="s">
        <v>5386</v>
      </c>
      <c r="R98" s="38" t="s">
        <v>5541</v>
      </c>
      <c r="S98" s="38" t="s">
        <v>5368</v>
      </c>
      <c r="T98" s="38" t="s">
        <v>5540</v>
      </c>
      <c r="U98" s="38" t="s">
        <v>5540</v>
      </c>
      <c r="V98" s="38" t="s">
        <v>5383</v>
      </c>
      <c r="W98" s="38" t="s">
        <v>21</v>
      </c>
      <c r="X98" s="38" t="s">
        <v>21</v>
      </c>
      <c r="Y98" s="38" t="s">
        <v>5382</v>
      </c>
      <c r="Z98" s="38" t="s">
        <v>5381</v>
      </c>
      <c r="AA98" s="38" t="s">
        <v>5539</v>
      </c>
      <c r="AB98" s="38" t="s">
        <v>5538</v>
      </c>
      <c r="AC98" s="38" t="s">
        <v>21</v>
      </c>
      <c r="AD98" s="38" t="s">
        <v>5537</v>
      </c>
      <c r="AE98" s="38" t="s">
        <v>34</v>
      </c>
      <c r="AF98" s="38" t="s">
        <v>5377</v>
      </c>
      <c r="AG98" s="38" t="s">
        <v>5436</v>
      </c>
      <c r="AH98" s="38" t="s">
        <v>5463</v>
      </c>
      <c r="AI98" s="38" t="s">
        <v>5536</v>
      </c>
      <c r="AJ98" s="38" t="s">
        <v>21</v>
      </c>
      <c r="AK98" s="22" t="s">
        <v>5373</v>
      </c>
      <c r="AL98" s="38" t="s">
        <v>21</v>
      </c>
      <c r="AM98" s="38" t="s">
        <v>21</v>
      </c>
      <c r="AN98" s="38" t="s">
        <v>21</v>
      </c>
      <c r="AO98" s="38" t="s">
        <v>5535</v>
      </c>
      <c r="AP98" s="38" t="s">
        <v>5534</v>
      </c>
      <c r="AQ98" s="38" t="s">
        <v>5533</v>
      </c>
      <c r="AR98" s="38" t="s">
        <v>5532</v>
      </c>
      <c r="AS98" s="38" t="s">
        <v>5417</v>
      </c>
      <c r="AT98" s="38" t="s">
        <v>21</v>
      </c>
      <c r="AU98" s="38" t="s">
        <v>21</v>
      </c>
      <c r="AV98" s="38" t="s">
        <v>21</v>
      </c>
      <c r="AW98" s="38" t="s">
        <v>21</v>
      </c>
      <c r="AX98" s="38" t="s">
        <v>21</v>
      </c>
      <c r="AY98" s="38" t="s">
        <v>21</v>
      </c>
      <c r="AZ98" s="38" t="s">
        <v>21</v>
      </c>
    </row>
    <row r="99" spans="1:52" ht="14.25" customHeight="1" x14ac:dyDescent="0.25">
      <c r="A99" s="42" t="str">
        <f>VLOOKUP(D:D,Reservations!S:U,1,0)</f>
        <v>08402</v>
      </c>
      <c r="B99" s="22" t="s">
        <v>5391</v>
      </c>
      <c r="C99" s="24" t="s">
        <v>5390</v>
      </c>
      <c r="D99" s="25" t="s">
        <v>4028</v>
      </c>
      <c r="E99" s="38" t="s">
        <v>1480</v>
      </c>
      <c r="F99" s="38" t="s">
        <v>4029</v>
      </c>
      <c r="G99" s="41">
        <v>44805</v>
      </c>
      <c r="H99" s="41">
        <v>44986</v>
      </c>
      <c r="I99" s="41">
        <f t="shared" si="9"/>
        <v>44985</v>
      </c>
      <c r="J99" s="38" t="s">
        <v>4025</v>
      </c>
      <c r="K99" s="38" t="str">
        <f t="shared" si="7"/>
        <v>08402 C684</v>
      </c>
      <c r="L99" s="38" t="s">
        <v>4162</v>
      </c>
      <c r="M99" s="38" t="s">
        <v>5679</v>
      </c>
      <c r="N99" s="40" t="s">
        <v>5416</v>
      </c>
      <c r="O99" s="22" t="s">
        <v>5388</v>
      </c>
      <c r="P99" s="22" t="s">
        <v>5387</v>
      </c>
      <c r="Q99" s="39" t="s">
        <v>5456</v>
      </c>
      <c r="R99" s="38" t="s">
        <v>5936</v>
      </c>
      <c r="S99" s="38" t="s">
        <v>5405</v>
      </c>
      <c r="T99" s="38" t="s">
        <v>5935</v>
      </c>
      <c r="U99" s="38" t="s">
        <v>5935</v>
      </c>
      <c r="V99" s="38" t="s">
        <v>5383</v>
      </c>
      <c r="W99" s="38" t="s">
        <v>21</v>
      </c>
      <c r="X99" s="38" t="s">
        <v>21</v>
      </c>
      <c r="Y99" s="38" t="s">
        <v>5382</v>
      </c>
      <c r="Z99" s="38" t="s">
        <v>5381</v>
      </c>
      <c r="AA99" s="38" t="s">
        <v>5934</v>
      </c>
      <c r="AB99" s="38" t="s">
        <v>5933</v>
      </c>
      <c r="AC99" s="38" t="s">
        <v>21</v>
      </c>
      <c r="AD99" s="38" t="s">
        <v>5932</v>
      </c>
      <c r="AE99" s="38" t="s">
        <v>34</v>
      </c>
      <c r="AF99" s="38" t="s">
        <v>5377</v>
      </c>
      <c r="AG99" s="38" t="s">
        <v>5398</v>
      </c>
      <c r="AH99" s="38" t="s">
        <v>5742</v>
      </c>
      <c r="AI99" s="38" t="s">
        <v>5931</v>
      </c>
      <c r="AJ99" s="38" t="s">
        <v>21</v>
      </c>
      <c r="AK99" s="22" t="s">
        <v>5373</v>
      </c>
      <c r="AL99" s="38" t="s">
        <v>21</v>
      </c>
      <c r="AM99" s="38" t="s">
        <v>21</v>
      </c>
      <c r="AN99" s="38" t="s">
        <v>21</v>
      </c>
      <c r="AO99" s="38" t="s">
        <v>5930</v>
      </c>
      <c r="AP99" s="38" t="s">
        <v>5929</v>
      </c>
      <c r="AQ99" s="38" t="s">
        <v>5928</v>
      </c>
      <c r="AR99" s="38" t="s">
        <v>5927</v>
      </c>
      <c r="AS99" s="38" t="s">
        <v>5457</v>
      </c>
      <c r="AT99" s="38" t="s">
        <v>21</v>
      </c>
      <c r="AU99" s="38" t="s">
        <v>21</v>
      </c>
      <c r="AV99" s="38" t="s">
        <v>21</v>
      </c>
      <c r="AW99" s="38" t="s">
        <v>21</v>
      </c>
      <c r="AX99" s="38" t="s">
        <v>21</v>
      </c>
      <c r="AY99" s="38" t="s">
        <v>21</v>
      </c>
      <c r="AZ99" s="38" t="s">
        <v>21</v>
      </c>
    </row>
    <row r="100" spans="1:52" ht="14.25" customHeight="1" x14ac:dyDescent="0.25">
      <c r="A100" s="42" t="str">
        <f>VLOOKUP(D:D,Reservations!S:U,1,0)</f>
        <v>09157</v>
      </c>
      <c r="B100" s="22" t="s">
        <v>5391</v>
      </c>
      <c r="C100" s="24" t="s">
        <v>5390</v>
      </c>
      <c r="D100" s="25" t="s">
        <v>302</v>
      </c>
      <c r="E100" s="38" t="s">
        <v>303</v>
      </c>
      <c r="F100" s="38" t="s">
        <v>304</v>
      </c>
      <c r="G100" s="41">
        <v>44805</v>
      </c>
      <c r="H100" s="41">
        <v>45108</v>
      </c>
      <c r="I100" s="41">
        <f t="shared" si="9"/>
        <v>45107</v>
      </c>
      <c r="J100" s="38" t="s">
        <v>638</v>
      </c>
      <c r="K100" s="38" t="str">
        <f t="shared" si="7"/>
        <v>09157 A4103</v>
      </c>
      <c r="L100" s="38" t="s">
        <v>4162</v>
      </c>
      <c r="M100" s="38" t="s">
        <v>5530</v>
      </c>
      <c r="N100" s="40" t="s">
        <v>5389</v>
      </c>
      <c r="O100" s="22" t="s">
        <v>5388</v>
      </c>
      <c r="P100" s="22" t="s">
        <v>5387</v>
      </c>
      <c r="Q100" s="39" t="s">
        <v>5386</v>
      </c>
      <c r="R100" s="38" t="s">
        <v>5531</v>
      </c>
      <c r="S100" s="38" t="s">
        <v>5405</v>
      </c>
      <c r="T100" s="38" t="s">
        <v>5530</v>
      </c>
      <c r="U100" s="38" t="s">
        <v>5530</v>
      </c>
      <c r="V100" s="38" t="s">
        <v>5383</v>
      </c>
      <c r="W100" s="38" t="s">
        <v>21</v>
      </c>
      <c r="X100" s="38" t="s">
        <v>21</v>
      </c>
      <c r="Y100" s="38" t="s">
        <v>5382</v>
      </c>
      <c r="Z100" s="38" t="s">
        <v>5381</v>
      </c>
      <c r="AA100" s="38" t="s">
        <v>5529</v>
      </c>
      <c r="AB100" s="38" t="s">
        <v>5528</v>
      </c>
      <c r="AC100" s="38" t="s">
        <v>21</v>
      </c>
      <c r="AD100" s="38" t="s">
        <v>5527</v>
      </c>
      <c r="AE100" s="38" t="s">
        <v>34</v>
      </c>
      <c r="AF100" s="38" t="s">
        <v>5377</v>
      </c>
      <c r="AG100" s="38" t="s">
        <v>5436</v>
      </c>
      <c r="AH100" s="38" t="s">
        <v>5375</v>
      </c>
      <c r="AI100" s="38" t="s">
        <v>5526</v>
      </c>
      <c r="AJ100" s="38" t="s">
        <v>21</v>
      </c>
      <c r="AK100" s="22" t="s">
        <v>5373</v>
      </c>
      <c r="AL100" s="38" t="s">
        <v>21</v>
      </c>
      <c r="AM100" s="38" t="s">
        <v>21</v>
      </c>
      <c r="AN100" s="38" t="s">
        <v>21</v>
      </c>
      <c r="AO100" s="38" t="s">
        <v>5525</v>
      </c>
      <c r="AP100" s="38" t="s">
        <v>5524</v>
      </c>
      <c r="AQ100" s="38" t="s">
        <v>5523</v>
      </c>
      <c r="AR100" s="38" t="s">
        <v>5522</v>
      </c>
      <c r="AS100" s="38" t="s">
        <v>5457</v>
      </c>
      <c r="AT100" s="38" t="s">
        <v>21</v>
      </c>
      <c r="AU100" s="38" t="s">
        <v>21</v>
      </c>
      <c r="AV100" s="38" t="s">
        <v>21</v>
      </c>
      <c r="AW100" s="38" t="s">
        <v>21</v>
      </c>
      <c r="AX100" s="38" t="s">
        <v>21</v>
      </c>
      <c r="AY100" s="38" t="s">
        <v>21</v>
      </c>
      <c r="AZ100" s="38" t="s">
        <v>21</v>
      </c>
    </row>
    <row r="101" spans="1:52" ht="14.25" customHeight="1" x14ac:dyDescent="0.25">
      <c r="A101" s="42" t="str">
        <f>VLOOKUP(D:D,Reservations!S:U,1,0)</f>
        <v>06383</v>
      </c>
      <c r="B101" s="22" t="s">
        <v>5391</v>
      </c>
      <c r="C101" s="24" t="s">
        <v>5390</v>
      </c>
      <c r="D101" s="25" t="s">
        <v>3140</v>
      </c>
      <c r="E101" s="38" t="s">
        <v>3141</v>
      </c>
      <c r="F101" s="38" t="s">
        <v>3142</v>
      </c>
      <c r="G101" s="41">
        <v>44483</v>
      </c>
      <c r="H101" s="41">
        <v>44835</v>
      </c>
      <c r="I101" s="41">
        <f t="shared" si="9"/>
        <v>44834</v>
      </c>
      <c r="J101" s="38" t="s">
        <v>3137</v>
      </c>
      <c r="K101" s="38" t="str">
        <f t="shared" si="7"/>
        <v>06383 C343</v>
      </c>
      <c r="L101" s="38" t="s">
        <v>4162</v>
      </c>
      <c r="M101" s="38" t="s">
        <v>6260</v>
      </c>
      <c r="N101" s="40" t="s">
        <v>5416</v>
      </c>
      <c r="O101" s="22" t="s">
        <v>5388</v>
      </c>
      <c r="P101" s="22" t="s">
        <v>5387</v>
      </c>
      <c r="Q101" s="39" t="s">
        <v>5563</v>
      </c>
      <c r="R101" s="38" t="s">
        <v>6259</v>
      </c>
      <c r="S101" s="38" t="s">
        <v>5892</v>
      </c>
      <c r="T101" s="38" t="s">
        <v>6258</v>
      </c>
      <c r="U101" s="38" t="s">
        <v>6258</v>
      </c>
      <c r="V101" s="38" t="s">
        <v>5383</v>
      </c>
      <c r="W101" s="38" t="s">
        <v>21</v>
      </c>
      <c r="X101" s="38" t="s">
        <v>21</v>
      </c>
      <c r="Y101" s="38" t="s">
        <v>5477</v>
      </c>
      <c r="Z101" s="38" t="s">
        <v>5381</v>
      </c>
      <c r="AA101" s="38" t="s">
        <v>6257</v>
      </c>
      <c r="AB101" s="38" t="s">
        <v>6256</v>
      </c>
      <c r="AC101" s="38" t="s">
        <v>21</v>
      </c>
      <c r="AD101" s="38" t="s">
        <v>6255</v>
      </c>
      <c r="AE101" s="38" t="s">
        <v>37</v>
      </c>
      <c r="AF101" s="38" t="s">
        <v>5377</v>
      </c>
      <c r="AG101" s="38" t="s">
        <v>5398</v>
      </c>
      <c r="AH101" s="38" t="s">
        <v>5463</v>
      </c>
      <c r="AI101" s="38" t="s">
        <v>6254</v>
      </c>
      <c r="AJ101" s="38" t="s">
        <v>21</v>
      </c>
      <c r="AK101" s="22" t="s">
        <v>5373</v>
      </c>
      <c r="AL101" s="38" t="s">
        <v>21</v>
      </c>
      <c r="AM101" s="38" t="s">
        <v>21</v>
      </c>
      <c r="AN101" s="38" t="s">
        <v>21</v>
      </c>
      <c r="AO101" s="38" t="s">
        <v>6253</v>
      </c>
      <c r="AP101" s="38" t="s">
        <v>6252</v>
      </c>
      <c r="AQ101" s="38" t="s">
        <v>5894</v>
      </c>
      <c r="AR101" s="38" t="s">
        <v>6251</v>
      </c>
      <c r="AS101" s="38" t="s">
        <v>5892</v>
      </c>
      <c r="AT101" s="38" t="s">
        <v>21</v>
      </c>
      <c r="AU101" s="38" t="s">
        <v>21</v>
      </c>
      <c r="AV101" s="38" t="s">
        <v>21</v>
      </c>
      <c r="AW101" s="38" t="s">
        <v>21</v>
      </c>
      <c r="AX101" s="38" t="s">
        <v>21</v>
      </c>
      <c r="AY101" s="38" t="s">
        <v>21</v>
      </c>
      <c r="AZ101" s="38" t="s">
        <v>21</v>
      </c>
    </row>
    <row r="102" spans="1:52" ht="14.25" customHeight="1" x14ac:dyDescent="0.25">
      <c r="A102" s="42" t="str">
        <f>VLOOKUP(D:D,Reservations!S:U,1,0)</f>
        <v>09772</v>
      </c>
      <c r="B102" s="22" t="s">
        <v>5391</v>
      </c>
      <c r="C102" s="24" t="s">
        <v>5390</v>
      </c>
      <c r="D102" s="25" t="s">
        <v>1005</v>
      </c>
      <c r="E102" s="38" t="s">
        <v>1006</v>
      </c>
      <c r="F102" s="38" t="s">
        <v>1007</v>
      </c>
      <c r="G102" s="41">
        <v>44774</v>
      </c>
      <c r="H102" s="41">
        <v>44986</v>
      </c>
      <c r="I102" s="41">
        <f t="shared" si="9"/>
        <v>44985</v>
      </c>
      <c r="J102" s="38" t="s">
        <v>999</v>
      </c>
      <c r="K102" s="38" t="str">
        <f t="shared" si="7"/>
        <v>09772 A595</v>
      </c>
      <c r="L102" s="38" t="s">
        <v>4162</v>
      </c>
      <c r="M102" s="38" t="s">
        <v>5924</v>
      </c>
      <c r="N102" s="40" t="s">
        <v>5389</v>
      </c>
      <c r="O102" s="22" t="s">
        <v>5388</v>
      </c>
      <c r="P102" s="22" t="s">
        <v>5387</v>
      </c>
      <c r="Q102" s="39" t="s">
        <v>5926</v>
      </c>
      <c r="R102" s="38" t="s">
        <v>5925</v>
      </c>
      <c r="S102" s="38" t="s">
        <v>5709</v>
      </c>
      <c r="T102" s="38" t="s">
        <v>5632</v>
      </c>
      <c r="U102" s="38" t="s">
        <v>5924</v>
      </c>
      <c r="V102" s="38" t="s">
        <v>5383</v>
      </c>
      <c r="W102" s="38" t="s">
        <v>21</v>
      </c>
      <c r="X102" s="38" t="s">
        <v>21</v>
      </c>
      <c r="Y102" s="38" t="s">
        <v>5427</v>
      </c>
      <c r="Z102" s="38" t="s">
        <v>5381</v>
      </c>
      <c r="AA102" s="38" t="s">
        <v>5923</v>
      </c>
      <c r="AB102" s="38" t="s">
        <v>5922</v>
      </c>
      <c r="AC102" s="38" t="s">
        <v>21</v>
      </c>
      <c r="AD102" s="38" t="s">
        <v>5921</v>
      </c>
      <c r="AE102" s="38" t="s">
        <v>34</v>
      </c>
      <c r="AF102" s="38" t="s">
        <v>5377</v>
      </c>
      <c r="AG102" s="38" t="s">
        <v>5436</v>
      </c>
      <c r="AH102" s="38" t="s">
        <v>5423</v>
      </c>
      <c r="AI102" s="38" t="s">
        <v>5920</v>
      </c>
      <c r="AJ102" s="38" t="s">
        <v>21</v>
      </c>
      <c r="AK102" s="22" t="s">
        <v>5373</v>
      </c>
      <c r="AL102" s="38" t="s">
        <v>21</v>
      </c>
      <c r="AM102" s="38" t="s">
        <v>21</v>
      </c>
      <c r="AN102" s="38" t="s">
        <v>21</v>
      </c>
      <c r="AO102" s="38" t="s">
        <v>5919</v>
      </c>
      <c r="AP102" s="38" t="s">
        <v>5918</v>
      </c>
      <c r="AQ102" s="38" t="s">
        <v>5917</v>
      </c>
      <c r="AR102" s="38" t="s">
        <v>5916</v>
      </c>
      <c r="AS102" s="38" t="s">
        <v>5709</v>
      </c>
      <c r="AT102" s="38" t="s">
        <v>21</v>
      </c>
      <c r="AU102" s="38" t="s">
        <v>21</v>
      </c>
      <c r="AV102" s="38" t="s">
        <v>21</v>
      </c>
      <c r="AW102" s="38" t="s">
        <v>21</v>
      </c>
      <c r="AX102" s="38" t="s">
        <v>21</v>
      </c>
      <c r="AY102" s="38" t="s">
        <v>21</v>
      </c>
      <c r="AZ102" s="38" t="s">
        <v>21</v>
      </c>
    </row>
    <row r="103" spans="1:52" ht="14.25" customHeight="1" x14ac:dyDescent="0.25">
      <c r="A103" s="42" t="str">
        <f>VLOOKUP(D:D,Reservations!S:U,1,0)</f>
        <v>07584</v>
      </c>
      <c r="B103" s="22" t="s">
        <v>5391</v>
      </c>
      <c r="C103" s="24" t="s">
        <v>5390</v>
      </c>
      <c r="D103" s="25" t="s">
        <v>50</v>
      </c>
      <c r="E103" s="38" t="s">
        <v>51</v>
      </c>
      <c r="F103" s="38" t="s">
        <v>52</v>
      </c>
      <c r="G103" s="41">
        <v>44743</v>
      </c>
      <c r="H103" s="41">
        <v>44973</v>
      </c>
      <c r="I103" s="41">
        <v>44973</v>
      </c>
      <c r="J103" s="38" t="s">
        <v>2247</v>
      </c>
      <c r="K103" s="38" t="str">
        <f t="shared" si="7"/>
        <v>07584 B503</v>
      </c>
      <c r="L103" s="38" t="s">
        <v>4162</v>
      </c>
      <c r="M103" s="38" t="s">
        <v>5756</v>
      </c>
      <c r="N103" s="40" t="s">
        <v>5416</v>
      </c>
      <c r="O103" s="22" t="s">
        <v>5388</v>
      </c>
      <c r="P103" s="22" t="s">
        <v>5387</v>
      </c>
      <c r="Q103" s="39" t="s">
        <v>6061</v>
      </c>
      <c r="R103" s="38" t="s">
        <v>6060</v>
      </c>
      <c r="S103" s="38" t="s">
        <v>6050</v>
      </c>
      <c r="T103" s="38" t="s">
        <v>6059</v>
      </c>
      <c r="U103" s="38" t="s">
        <v>6059</v>
      </c>
      <c r="V103" s="38" t="s">
        <v>5383</v>
      </c>
      <c r="W103" s="38" t="s">
        <v>21</v>
      </c>
      <c r="X103" s="38" t="s">
        <v>21</v>
      </c>
      <c r="Y103" s="38" t="s">
        <v>5427</v>
      </c>
      <c r="Z103" s="38" t="s">
        <v>5381</v>
      </c>
      <c r="AA103" s="38" t="s">
        <v>6058</v>
      </c>
      <c r="AB103" s="38" t="s">
        <v>6057</v>
      </c>
      <c r="AC103" s="38" t="s">
        <v>21</v>
      </c>
      <c r="AD103" s="38" t="s">
        <v>6056</v>
      </c>
      <c r="AE103" s="38" t="s">
        <v>48</v>
      </c>
      <c r="AF103" s="38" t="s">
        <v>5377</v>
      </c>
      <c r="AG103" s="38" t="s">
        <v>5376</v>
      </c>
      <c r="AH103" s="38" t="s">
        <v>5423</v>
      </c>
      <c r="AI103" s="38" t="s">
        <v>6055</v>
      </c>
      <c r="AJ103" s="38" t="s">
        <v>21</v>
      </c>
      <c r="AK103" s="22" t="s">
        <v>5373</v>
      </c>
      <c r="AL103" s="38" t="s">
        <v>21</v>
      </c>
      <c r="AM103" s="38" t="s">
        <v>21</v>
      </c>
      <c r="AN103" s="38" t="s">
        <v>21</v>
      </c>
      <c r="AO103" s="38" t="s">
        <v>6054</v>
      </c>
      <c r="AP103" s="38" t="s">
        <v>6053</v>
      </c>
      <c r="AQ103" s="38" t="s">
        <v>6052</v>
      </c>
      <c r="AR103" s="38" t="s">
        <v>6051</v>
      </c>
      <c r="AS103" s="38" t="s">
        <v>6050</v>
      </c>
      <c r="AT103" s="38" t="s">
        <v>21</v>
      </c>
      <c r="AU103" s="38" t="s">
        <v>21</v>
      </c>
      <c r="AV103" s="38" t="s">
        <v>21</v>
      </c>
      <c r="AW103" s="38" t="s">
        <v>21</v>
      </c>
      <c r="AX103" s="38" t="s">
        <v>21</v>
      </c>
      <c r="AY103" s="38" t="s">
        <v>21</v>
      </c>
      <c r="AZ103" s="38" t="s">
        <v>21</v>
      </c>
    </row>
    <row r="104" spans="1:52" ht="14.25" customHeight="1" x14ac:dyDescent="0.25">
      <c r="A104" s="42" t="str">
        <f>VLOOKUP(D:D,Reservations!S:U,1,0)</f>
        <v>08780</v>
      </c>
      <c r="B104" s="22" t="s">
        <v>5391</v>
      </c>
      <c r="C104" s="24" t="s">
        <v>5390</v>
      </c>
      <c r="D104" s="25" t="s">
        <v>3523</v>
      </c>
      <c r="E104" s="38" t="s">
        <v>3524</v>
      </c>
      <c r="F104" s="38" t="s">
        <v>3525</v>
      </c>
      <c r="G104" s="41">
        <v>44652</v>
      </c>
      <c r="H104" s="41">
        <v>44927</v>
      </c>
      <c r="I104" s="41">
        <f t="shared" ref="I104:I114" si="10">H104-1</f>
        <v>44926</v>
      </c>
      <c r="J104" s="38" t="s">
        <v>3520</v>
      </c>
      <c r="K104" s="38" t="str">
        <f t="shared" si="7"/>
        <v>08780 C465</v>
      </c>
      <c r="L104" s="38" t="s">
        <v>4162</v>
      </c>
      <c r="M104" s="38" t="s">
        <v>6124</v>
      </c>
      <c r="N104" s="40" t="s">
        <v>5389</v>
      </c>
      <c r="O104" s="22" t="s">
        <v>5388</v>
      </c>
      <c r="P104" s="22" t="s">
        <v>5387</v>
      </c>
      <c r="Q104" s="39" t="s">
        <v>5891</v>
      </c>
      <c r="R104" s="38" t="s">
        <v>6126</v>
      </c>
      <c r="S104" s="38" t="s">
        <v>6116</v>
      </c>
      <c r="T104" s="38" t="s">
        <v>6125</v>
      </c>
      <c r="U104" s="38" t="s">
        <v>6124</v>
      </c>
      <c r="V104" s="38" t="s">
        <v>5383</v>
      </c>
      <c r="W104" s="38" t="s">
        <v>21</v>
      </c>
      <c r="X104" s="38" t="s">
        <v>21</v>
      </c>
      <c r="Y104" s="38" t="s">
        <v>5961</v>
      </c>
      <c r="Z104" s="38" t="s">
        <v>5381</v>
      </c>
      <c r="AA104" s="38" t="s">
        <v>6123</v>
      </c>
      <c r="AB104" s="38" t="s">
        <v>6122</v>
      </c>
      <c r="AC104" s="38" t="s">
        <v>21</v>
      </c>
      <c r="AD104" s="38" t="s">
        <v>6121</v>
      </c>
      <c r="AE104" s="38" t="s">
        <v>34</v>
      </c>
      <c r="AF104" s="38" t="s">
        <v>5377</v>
      </c>
      <c r="AG104" s="38" t="s">
        <v>5398</v>
      </c>
      <c r="AH104" s="38" t="s">
        <v>5375</v>
      </c>
      <c r="AI104" s="38" t="s">
        <v>6120</v>
      </c>
      <c r="AJ104" s="38" t="s">
        <v>21</v>
      </c>
      <c r="AK104" s="22" t="s">
        <v>5373</v>
      </c>
      <c r="AL104" s="38" t="s">
        <v>21</v>
      </c>
      <c r="AM104" s="38" t="s">
        <v>21</v>
      </c>
      <c r="AN104" s="38" t="s">
        <v>21</v>
      </c>
      <c r="AO104" s="38" t="s">
        <v>6119</v>
      </c>
      <c r="AP104" s="38" t="s">
        <v>5048</v>
      </c>
      <c r="AQ104" s="38" t="s">
        <v>6118</v>
      </c>
      <c r="AR104" s="38" t="s">
        <v>6117</v>
      </c>
      <c r="AS104" s="38" t="s">
        <v>6116</v>
      </c>
      <c r="AT104" s="38" t="s">
        <v>21</v>
      </c>
      <c r="AU104" s="38" t="s">
        <v>21</v>
      </c>
      <c r="AV104" s="38" t="s">
        <v>21</v>
      </c>
      <c r="AW104" s="38" t="s">
        <v>21</v>
      </c>
      <c r="AX104" s="38" t="s">
        <v>21</v>
      </c>
      <c r="AY104" s="38" t="s">
        <v>21</v>
      </c>
      <c r="AZ104" s="38" t="s">
        <v>21</v>
      </c>
    </row>
    <row r="105" spans="1:52" ht="14.25" customHeight="1" x14ac:dyDescent="0.25">
      <c r="A105" s="42" t="str">
        <f>VLOOKUP(D:D,Reservations!S:U,1,0)</f>
        <v>07675</v>
      </c>
      <c r="B105" s="22" t="s">
        <v>5391</v>
      </c>
      <c r="C105" s="24" t="s">
        <v>5390</v>
      </c>
      <c r="D105" s="25" t="s">
        <v>3323</v>
      </c>
      <c r="E105" s="38" t="s">
        <v>3324</v>
      </c>
      <c r="F105" s="38" t="s">
        <v>3325</v>
      </c>
      <c r="G105" s="41">
        <v>44713</v>
      </c>
      <c r="H105" s="41">
        <v>44927</v>
      </c>
      <c r="I105" s="41">
        <f t="shared" si="10"/>
        <v>44926</v>
      </c>
      <c r="J105" s="38" t="s">
        <v>3320</v>
      </c>
      <c r="K105" s="38" t="str">
        <f t="shared" si="7"/>
        <v>07675 C382</v>
      </c>
      <c r="L105" s="38" t="s">
        <v>4162</v>
      </c>
      <c r="M105" s="38" t="s">
        <v>5829</v>
      </c>
      <c r="N105" s="40" t="s">
        <v>5416</v>
      </c>
      <c r="O105" s="22" t="s">
        <v>5388</v>
      </c>
      <c r="P105" s="22" t="s">
        <v>5387</v>
      </c>
      <c r="Q105" s="39" t="s">
        <v>6115</v>
      </c>
      <c r="R105" s="38" t="s">
        <v>6114</v>
      </c>
      <c r="S105" s="38" t="s">
        <v>6113</v>
      </c>
      <c r="T105" s="38" t="s">
        <v>6112</v>
      </c>
      <c r="U105" s="38" t="s">
        <v>6111</v>
      </c>
      <c r="V105" s="38" t="s">
        <v>5383</v>
      </c>
      <c r="W105" s="38" t="s">
        <v>21</v>
      </c>
      <c r="X105" s="38" t="s">
        <v>21</v>
      </c>
      <c r="Y105" s="38" t="s">
        <v>5427</v>
      </c>
      <c r="Z105" s="38" t="s">
        <v>5381</v>
      </c>
      <c r="AA105" s="38" t="s">
        <v>6110</v>
      </c>
      <c r="AB105" s="38" t="s">
        <v>6109</v>
      </c>
      <c r="AC105" s="38" t="s">
        <v>21</v>
      </c>
      <c r="AD105" s="38" t="s">
        <v>6108</v>
      </c>
      <c r="AE105" s="38" t="s">
        <v>34</v>
      </c>
      <c r="AF105" s="38" t="s">
        <v>5377</v>
      </c>
      <c r="AG105" s="38" t="s">
        <v>5398</v>
      </c>
      <c r="AH105" s="38" t="s">
        <v>5463</v>
      </c>
      <c r="AI105" s="38" t="s">
        <v>6107</v>
      </c>
      <c r="AJ105" s="38" t="s">
        <v>21</v>
      </c>
      <c r="AK105" s="22" t="s">
        <v>5373</v>
      </c>
      <c r="AL105" s="38" t="s">
        <v>21</v>
      </c>
      <c r="AM105" s="38" t="s">
        <v>21</v>
      </c>
      <c r="AN105" s="38" t="s">
        <v>21</v>
      </c>
      <c r="AO105" s="38" t="s">
        <v>6106</v>
      </c>
      <c r="AP105" s="38" t="s">
        <v>6105</v>
      </c>
      <c r="AQ105" s="38" t="s">
        <v>6104</v>
      </c>
      <c r="AR105" s="38" t="s">
        <v>6103</v>
      </c>
      <c r="AS105" s="38" t="s">
        <v>6102</v>
      </c>
      <c r="AT105" s="38" t="s">
        <v>21</v>
      </c>
      <c r="AU105" s="38" t="s">
        <v>21</v>
      </c>
      <c r="AV105" s="38" t="s">
        <v>21</v>
      </c>
      <c r="AW105" s="38" t="s">
        <v>21</v>
      </c>
      <c r="AX105" s="38" t="s">
        <v>21</v>
      </c>
      <c r="AY105" s="38" t="s">
        <v>21</v>
      </c>
      <c r="AZ105" s="38" t="s">
        <v>21</v>
      </c>
    </row>
    <row r="106" spans="1:52" ht="14.25" customHeight="1" x14ac:dyDescent="0.25">
      <c r="A106" s="42" t="str">
        <f>VLOOKUP(D:D,Reservations!S:U,1,0)</f>
        <v>06498</v>
      </c>
      <c r="B106" s="22" t="s">
        <v>5391</v>
      </c>
      <c r="C106" s="24" t="s">
        <v>5390</v>
      </c>
      <c r="D106" s="25" t="s">
        <v>1974</v>
      </c>
      <c r="E106" s="38" t="s">
        <v>1975</v>
      </c>
      <c r="F106" s="38" t="s">
        <v>1976</v>
      </c>
      <c r="G106" s="41">
        <v>44501</v>
      </c>
      <c r="H106" s="41">
        <v>44835</v>
      </c>
      <c r="I106" s="41">
        <f t="shared" si="10"/>
        <v>44834</v>
      </c>
      <c r="J106" s="38" t="s">
        <v>1971</v>
      </c>
      <c r="K106" s="38" t="str">
        <f t="shared" si="7"/>
        <v>06498 B332</v>
      </c>
      <c r="L106" s="38" t="s">
        <v>4162</v>
      </c>
      <c r="M106" s="38" t="s">
        <v>6248</v>
      </c>
      <c r="N106" s="40" t="s">
        <v>5416</v>
      </c>
      <c r="O106" s="22" t="s">
        <v>5388</v>
      </c>
      <c r="P106" s="22" t="s">
        <v>5387</v>
      </c>
      <c r="Q106" s="39" t="s">
        <v>337</v>
      </c>
      <c r="R106" s="38" t="s">
        <v>6250</v>
      </c>
      <c r="S106" s="38" t="s">
        <v>5368</v>
      </c>
      <c r="T106" s="38" t="s">
        <v>6249</v>
      </c>
      <c r="U106" s="38" t="s">
        <v>6248</v>
      </c>
      <c r="V106" s="38" t="s">
        <v>5383</v>
      </c>
      <c r="W106" s="38" t="s">
        <v>21</v>
      </c>
      <c r="X106" s="38" t="s">
        <v>21</v>
      </c>
      <c r="Y106" s="38" t="s">
        <v>5477</v>
      </c>
      <c r="Z106" s="38" t="s">
        <v>5381</v>
      </c>
      <c r="AA106" s="38" t="s">
        <v>6247</v>
      </c>
      <c r="AB106" s="38" t="s">
        <v>6246</v>
      </c>
      <c r="AC106" s="38" t="s">
        <v>21</v>
      </c>
      <c r="AD106" s="38" t="s">
        <v>6245</v>
      </c>
      <c r="AE106" s="38" t="s">
        <v>239</v>
      </c>
      <c r="AF106" s="38" t="s">
        <v>5377</v>
      </c>
      <c r="AG106" s="38" t="s">
        <v>5376</v>
      </c>
      <c r="AH106" s="38" t="s">
        <v>5463</v>
      </c>
      <c r="AI106" s="38" t="s">
        <v>6244</v>
      </c>
      <c r="AJ106" s="38" t="s">
        <v>21</v>
      </c>
      <c r="AK106" s="22" t="s">
        <v>5373</v>
      </c>
      <c r="AL106" s="38" t="s">
        <v>21</v>
      </c>
      <c r="AM106" s="38" t="s">
        <v>21</v>
      </c>
      <c r="AN106" s="38" t="s">
        <v>21</v>
      </c>
      <c r="AO106" s="38" t="s">
        <v>6243</v>
      </c>
      <c r="AP106" s="38" t="s">
        <v>6242</v>
      </c>
      <c r="AQ106" s="38" t="s">
        <v>6241</v>
      </c>
      <c r="AR106" s="38" t="s">
        <v>6240</v>
      </c>
      <c r="AS106" s="38" t="s">
        <v>5368</v>
      </c>
      <c r="AT106" s="38" t="s">
        <v>21</v>
      </c>
      <c r="AU106" s="38" t="s">
        <v>21</v>
      </c>
      <c r="AV106" s="38" t="s">
        <v>21</v>
      </c>
      <c r="AW106" s="38" t="s">
        <v>21</v>
      </c>
      <c r="AX106" s="38" t="s">
        <v>21</v>
      </c>
      <c r="AY106" s="38" t="s">
        <v>21</v>
      </c>
      <c r="AZ106" s="38" t="s">
        <v>21</v>
      </c>
    </row>
    <row r="107" spans="1:52" ht="14.25" customHeight="1" x14ac:dyDescent="0.25">
      <c r="A107" s="42" t="str">
        <f>VLOOKUP(D:D,Reservations!S:U,1,0)</f>
        <v>07029</v>
      </c>
      <c r="B107" s="22" t="s">
        <v>5391</v>
      </c>
      <c r="C107" s="24" t="s">
        <v>5390</v>
      </c>
      <c r="D107" s="25" t="s">
        <v>1368</v>
      </c>
      <c r="E107" s="38" t="s">
        <v>1369</v>
      </c>
      <c r="F107" s="38" t="s">
        <v>1370</v>
      </c>
      <c r="G107" s="41">
        <v>44805</v>
      </c>
      <c r="H107" s="41">
        <v>45108</v>
      </c>
      <c r="I107" s="41">
        <f t="shared" si="10"/>
        <v>45107</v>
      </c>
      <c r="J107" s="38" t="s">
        <v>1365</v>
      </c>
      <c r="K107" s="38" t="str">
        <f t="shared" si="7"/>
        <v>07029 B109</v>
      </c>
      <c r="L107" s="38" t="s">
        <v>4162</v>
      </c>
      <c r="M107" s="38" t="s">
        <v>5478</v>
      </c>
      <c r="N107" s="40" t="s">
        <v>5416</v>
      </c>
      <c r="O107" s="22" t="s">
        <v>5388</v>
      </c>
      <c r="P107" s="22" t="s">
        <v>5387</v>
      </c>
      <c r="Q107" s="39" t="s">
        <v>5386</v>
      </c>
      <c r="R107" s="38" t="s">
        <v>5521</v>
      </c>
      <c r="S107" s="38" t="s">
        <v>5368</v>
      </c>
      <c r="T107" s="38" t="s">
        <v>5478</v>
      </c>
      <c r="U107" s="38" t="s">
        <v>5478</v>
      </c>
      <c r="V107" s="38" t="s">
        <v>5383</v>
      </c>
      <c r="W107" s="38" t="s">
        <v>21</v>
      </c>
      <c r="X107" s="38" t="s">
        <v>21</v>
      </c>
      <c r="Y107" s="38" t="s">
        <v>5427</v>
      </c>
      <c r="Z107" s="38" t="s">
        <v>5381</v>
      </c>
      <c r="AA107" s="38" t="s">
        <v>5520</v>
      </c>
      <c r="AB107" s="38" t="s">
        <v>5519</v>
      </c>
      <c r="AC107" s="38" t="s">
        <v>21</v>
      </c>
      <c r="AD107" s="38" t="s">
        <v>5518</v>
      </c>
      <c r="AE107" s="38" t="s">
        <v>37</v>
      </c>
      <c r="AF107" s="38" t="s">
        <v>5377</v>
      </c>
      <c r="AG107" s="38" t="s">
        <v>5376</v>
      </c>
      <c r="AH107" s="38" t="s">
        <v>5517</v>
      </c>
      <c r="AI107" s="38" t="s">
        <v>5516</v>
      </c>
      <c r="AJ107" s="38" t="s">
        <v>21</v>
      </c>
      <c r="AK107" s="22" t="s">
        <v>5373</v>
      </c>
      <c r="AL107" s="38" t="s">
        <v>21</v>
      </c>
      <c r="AM107" s="38" t="s">
        <v>21</v>
      </c>
      <c r="AN107" s="38" t="s">
        <v>21</v>
      </c>
      <c r="AO107" s="38" t="s">
        <v>5515</v>
      </c>
      <c r="AP107" s="38" t="s">
        <v>5514</v>
      </c>
      <c r="AQ107" s="38" t="s">
        <v>5513</v>
      </c>
      <c r="AR107" s="38" t="s">
        <v>5512</v>
      </c>
      <c r="AS107" s="38" t="s">
        <v>5417</v>
      </c>
      <c r="AT107" s="38" t="s">
        <v>21</v>
      </c>
      <c r="AU107" s="38" t="s">
        <v>21</v>
      </c>
      <c r="AV107" s="38" t="s">
        <v>21</v>
      </c>
      <c r="AW107" s="38" t="s">
        <v>21</v>
      </c>
      <c r="AX107" s="38" t="s">
        <v>21</v>
      </c>
      <c r="AY107" s="38" t="s">
        <v>21</v>
      </c>
      <c r="AZ107" s="38" t="s">
        <v>21</v>
      </c>
    </row>
    <row r="108" spans="1:52" ht="14.25" customHeight="1" x14ac:dyDescent="0.25">
      <c r="A108" s="42" t="str">
        <f>VLOOKUP(D:D,Reservations!S:U,1,0)</f>
        <v>10072</v>
      </c>
      <c r="B108" s="22" t="s">
        <v>5391</v>
      </c>
      <c r="C108" s="24" t="s">
        <v>5390</v>
      </c>
      <c r="D108" s="25" t="s">
        <v>2115</v>
      </c>
      <c r="E108" s="38" t="s">
        <v>2398</v>
      </c>
      <c r="F108" s="38" t="s">
        <v>2399</v>
      </c>
      <c r="G108" s="41">
        <v>44835</v>
      </c>
      <c r="H108" s="41">
        <v>44866</v>
      </c>
      <c r="I108" s="41">
        <f t="shared" si="10"/>
        <v>44865</v>
      </c>
      <c r="J108" s="38" t="s">
        <v>2393</v>
      </c>
      <c r="K108" s="38" t="str">
        <f t="shared" si="7"/>
        <v>10072 B534</v>
      </c>
      <c r="L108" s="38" t="s">
        <v>4162</v>
      </c>
      <c r="M108" s="38" t="s">
        <v>5478</v>
      </c>
      <c r="N108" s="40" t="s">
        <v>5416</v>
      </c>
      <c r="O108" s="22" t="s">
        <v>5388</v>
      </c>
      <c r="P108" s="22" t="s">
        <v>5387</v>
      </c>
      <c r="Q108" s="39" t="s">
        <v>6189</v>
      </c>
      <c r="R108" s="38" t="s">
        <v>6188</v>
      </c>
      <c r="S108" s="38" t="s">
        <v>5709</v>
      </c>
      <c r="T108" s="38" t="s">
        <v>5478</v>
      </c>
      <c r="U108" s="38" t="s">
        <v>5478</v>
      </c>
      <c r="V108" s="38" t="s">
        <v>5383</v>
      </c>
      <c r="W108" s="38" t="s">
        <v>21</v>
      </c>
      <c r="X108" s="38" t="s">
        <v>21</v>
      </c>
      <c r="Y108" s="38" t="s">
        <v>5427</v>
      </c>
      <c r="Z108" s="38" t="s">
        <v>5381</v>
      </c>
      <c r="AA108" s="38" t="s">
        <v>6187</v>
      </c>
      <c r="AB108" s="38" t="s">
        <v>6186</v>
      </c>
      <c r="AC108" s="38" t="s">
        <v>21</v>
      </c>
      <c r="AD108" s="38" t="s">
        <v>6185</v>
      </c>
      <c r="AE108" s="38" t="s">
        <v>239</v>
      </c>
      <c r="AF108" s="38" t="s">
        <v>5377</v>
      </c>
      <c r="AG108" s="38" t="s">
        <v>5376</v>
      </c>
      <c r="AH108" s="38" t="s">
        <v>5423</v>
      </c>
      <c r="AI108" s="38" t="s">
        <v>6184</v>
      </c>
      <c r="AJ108" s="38" t="s">
        <v>21</v>
      </c>
      <c r="AK108" s="22" t="s">
        <v>5373</v>
      </c>
      <c r="AL108" s="38" t="s">
        <v>21</v>
      </c>
      <c r="AM108" s="38" t="s">
        <v>21</v>
      </c>
      <c r="AN108" s="38" t="s">
        <v>21</v>
      </c>
      <c r="AO108" s="38" t="s">
        <v>6183</v>
      </c>
      <c r="AP108" s="38" t="s">
        <v>6182</v>
      </c>
      <c r="AQ108" s="38" t="s">
        <v>6181</v>
      </c>
      <c r="AR108" s="38" t="s">
        <v>6180</v>
      </c>
      <c r="AS108" s="38" t="s">
        <v>5709</v>
      </c>
      <c r="AT108" s="38" t="s">
        <v>21</v>
      </c>
      <c r="AU108" s="38" t="s">
        <v>21</v>
      </c>
      <c r="AV108" s="38" t="s">
        <v>21</v>
      </c>
      <c r="AW108" s="38" t="s">
        <v>21</v>
      </c>
      <c r="AX108" s="38" t="s">
        <v>21</v>
      </c>
      <c r="AY108" s="38" t="s">
        <v>21</v>
      </c>
      <c r="AZ108" s="38" t="s">
        <v>21</v>
      </c>
    </row>
    <row r="109" spans="1:52" ht="14.25" customHeight="1" x14ac:dyDescent="0.25">
      <c r="A109" s="42" t="str">
        <f>VLOOKUP(D:D,Reservations!S:U,1,0)</f>
        <v>09507</v>
      </c>
      <c r="B109" s="22" t="s">
        <v>5391</v>
      </c>
      <c r="C109" s="24" t="s">
        <v>5390</v>
      </c>
      <c r="D109" s="25" t="s">
        <v>3840</v>
      </c>
      <c r="E109" s="38" t="s">
        <v>3841</v>
      </c>
      <c r="F109" s="38" t="s">
        <v>3842</v>
      </c>
      <c r="G109" s="41">
        <v>44805</v>
      </c>
      <c r="H109" s="41">
        <v>45108</v>
      </c>
      <c r="I109" s="41">
        <f t="shared" si="10"/>
        <v>45107</v>
      </c>
      <c r="J109" s="38" t="s">
        <v>3832</v>
      </c>
      <c r="K109" s="38" t="str">
        <f t="shared" si="7"/>
        <v>09507 C577</v>
      </c>
      <c r="L109" s="38" t="s">
        <v>4162</v>
      </c>
      <c r="M109" s="38" t="s">
        <v>5510</v>
      </c>
      <c r="N109" s="40" t="s">
        <v>5416</v>
      </c>
      <c r="O109" s="22" t="s">
        <v>5388</v>
      </c>
      <c r="P109" s="22" t="s">
        <v>5387</v>
      </c>
      <c r="Q109" s="39" t="s">
        <v>5430</v>
      </c>
      <c r="R109" s="38" t="s">
        <v>5511</v>
      </c>
      <c r="S109" s="38" t="s">
        <v>5405</v>
      </c>
      <c r="T109" s="38" t="s">
        <v>5440</v>
      </c>
      <c r="U109" s="38" t="s">
        <v>5510</v>
      </c>
      <c r="V109" s="38" t="s">
        <v>5383</v>
      </c>
      <c r="W109" s="38" t="s">
        <v>21</v>
      </c>
      <c r="X109" s="38" t="s">
        <v>21</v>
      </c>
      <c r="Y109" s="38" t="s">
        <v>5382</v>
      </c>
      <c r="Z109" s="38" t="s">
        <v>5381</v>
      </c>
      <c r="AA109" s="38" t="s">
        <v>5509</v>
      </c>
      <c r="AB109" s="38" t="s">
        <v>5508</v>
      </c>
      <c r="AC109" s="38" t="s">
        <v>21</v>
      </c>
      <c r="AD109" s="38" t="s">
        <v>5507</v>
      </c>
      <c r="AE109" s="38" t="s">
        <v>34</v>
      </c>
      <c r="AF109" s="38" t="s">
        <v>5377</v>
      </c>
      <c r="AG109" s="38" t="s">
        <v>5398</v>
      </c>
      <c r="AH109" s="38" t="s">
        <v>5423</v>
      </c>
      <c r="AI109" s="38" t="s">
        <v>5506</v>
      </c>
      <c r="AJ109" s="38" t="s">
        <v>21</v>
      </c>
      <c r="AK109" s="22" t="s">
        <v>5373</v>
      </c>
      <c r="AL109" s="38" t="s">
        <v>21</v>
      </c>
      <c r="AM109" s="38" t="s">
        <v>21</v>
      </c>
      <c r="AN109" s="38" t="s">
        <v>21</v>
      </c>
      <c r="AO109" s="38" t="s">
        <v>5505</v>
      </c>
      <c r="AP109" s="38" t="s">
        <v>5504</v>
      </c>
      <c r="AQ109" s="38" t="s">
        <v>5502</v>
      </c>
      <c r="AR109" s="38" t="s">
        <v>5503</v>
      </c>
      <c r="AS109" s="38" t="s">
        <v>5502</v>
      </c>
      <c r="AT109" s="38" t="s">
        <v>21</v>
      </c>
      <c r="AU109" s="38" t="s">
        <v>21</v>
      </c>
      <c r="AV109" s="38" t="s">
        <v>21</v>
      </c>
      <c r="AW109" s="38" t="s">
        <v>21</v>
      </c>
      <c r="AX109" s="38" t="s">
        <v>21</v>
      </c>
      <c r="AY109" s="38" t="s">
        <v>21</v>
      </c>
      <c r="AZ109" s="38" t="s">
        <v>21</v>
      </c>
    </row>
    <row r="110" spans="1:52" ht="14.25" customHeight="1" x14ac:dyDescent="0.25">
      <c r="A110" s="42" t="str">
        <f>VLOOKUP(D:D,Reservations!S:U,1,0)</f>
        <v>10046</v>
      </c>
      <c r="B110" s="22" t="s">
        <v>5391</v>
      </c>
      <c r="C110" s="24" t="s">
        <v>5390</v>
      </c>
      <c r="D110" s="25" t="s">
        <v>445</v>
      </c>
      <c r="E110" s="38" t="s">
        <v>887</v>
      </c>
      <c r="F110" s="38" t="s">
        <v>888</v>
      </c>
      <c r="G110" s="41">
        <v>44805</v>
      </c>
      <c r="H110" s="41">
        <v>45108</v>
      </c>
      <c r="I110" s="41">
        <f t="shared" si="10"/>
        <v>45107</v>
      </c>
      <c r="J110" s="38" t="s">
        <v>879</v>
      </c>
      <c r="K110" s="38" t="str">
        <f t="shared" si="7"/>
        <v>10046 A5105</v>
      </c>
      <c r="L110" s="38" t="s">
        <v>4162</v>
      </c>
      <c r="M110" s="38" t="s">
        <v>5498</v>
      </c>
      <c r="N110" s="40" t="s">
        <v>5389</v>
      </c>
      <c r="O110" s="22" t="s">
        <v>5388</v>
      </c>
      <c r="P110" s="22" t="s">
        <v>5387</v>
      </c>
      <c r="Q110" s="39" t="s">
        <v>5501</v>
      </c>
      <c r="R110" s="38" t="s">
        <v>5500</v>
      </c>
      <c r="S110" s="38" t="s">
        <v>5405</v>
      </c>
      <c r="T110" s="38" t="s">
        <v>5499</v>
      </c>
      <c r="U110" s="38" t="s">
        <v>5498</v>
      </c>
      <c r="V110" s="38" t="s">
        <v>5383</v>
      </c>
      <c r="W110" s="38" t="s">
        <v>21</v>
      </c>
      <c r="X110" s="38" t="s">
        <v>21</v>
      </c>
      <c r="Y110" s="38" t="s">
        <v>5382</v>
      </c>
      <c r="Z110" s="38" t="s">
        <v>5381</v>
      </c>
      <c r="AA110" s="38" t="s">
        <v>5497</v>
      </c>
      <c r="AB110" s="38" t="s">
        <v>5496</v>
      </c>
      <c r="AC110" s="38" t="s">
        <v>21</v>
      </c>
      <c r="AD110" s="38" t="s">
        <v>5495</v>
      </c>
      <c r="AE110" s="38" t="s">
        <v>34</v>
      </c>
      <c r="AF110" s="38" t="s">
        <v>5377</v>
      </c>
      <c r="AG110" s="38" t="s">
        <v>5436</v>
      </c>
      <c r="AH110" s="38" t="s">
        <v>5423</v>
      </c>
      <c r="AI110" s="38" t="s">
        <v>5494</v>
      </c>
      <c r="AJ110" s="38" t="s">
        <v>21</v>
      </c>
      <c r="AK110" s="22" t="s">
        <v>5373</v>
      </c>
      <c r="AL110" s="38" t="s">
        <v>21</v>
      </c>
      <c r="AM110" s="38" t="s">
        <v>21</v>
      </c>
      <c r="AN110" s="38" t="s">
        <v>21</v>
      </c>
      <c r="AO110" s="38" t="s">
        <v>5493</v>
      </c>
      <c r="AP110" s="38" t="s">
        <v>5386</v>
      </c>
      <c r="AQ110" s="38" t="s">
        <v>5492</v>
      </c>
      <c r="AR110" s="38" t="s">
        <v>5491</v>
      </c>
      <c r="AS110" s="38" t="s">
        <v>5405</v>
      </c>
      <c r="AT110" s="38" t="s">
        <v>21</v>
      </c>
      <c r="AU110" s="38" t="s">
        <v>21</v>
      </c>
      <c r="AV110" s="38" t="s">
        <v>21</v>
      </c>
      <c r="AW110" s="38" t="s">
        <v>21</v>
      </c>
      <c r="AX110" s="38" t="s">
        <v>21</v>
      </c>
      <c r="AY110" s="38" t="s">
        <v>21</v>
      </c>
      <c r="AZ110" s="38" t="s">
        <v>21</v>
      </c>
    </row>
    <row r="111" spans="1:52" ht="14.25" customHeight="1" x14ac:dyDescent="0.25">
      <c r="A111" s="42" t="str">
        <f>VLOOKUP(D:D,Reservations!S:U,1,0)</f>
        <v>06267</v>
      </c>
      <c r="B111" s="22" t="s">
        <v>5391</v>
      </c>
      <c r="C111" s="24" t="s">
        <v>5390</v>
      </c>
      <c r="D111" s="25" t="s">
        <v>3042</v>
      </c>
      <c r="E111" s="38" t="s">
        <v>3008</v>
      </c>
      <c r="F111" s="38" t="s">
        <v>3043</v>
      </c>
      <c r="G111" s="41">
        <v>44470</v>
      </c>
      <c r="H111" s="41">
        <v>44835</v>
      </c>
      <c r="I111" s="41">
        <f t="shared" si="10"/>
        <v>44834</v>
      </c>
      <c r="J111" s="38" t="s">
        <v>3039</v>
      </c>
      <c r="K111" s="38" t="str">
        <f t="shared" si="7"/>
        <v>06267 C274</v>
      </c>
      <c r="L111" s="38" t="s">
        <v>4162</v>
      </c>
      <c r="M111" s="38" t="s">
        <v>6238</v>
      </c>
      <c r="N111" s="40" t="s">
        <v>5389</v>
      </c>
      <c r="O111" s="22" t="s">
        <v>5388</v>
      </c>
      <c r="P111" s="22" t="s">
        <v>5387</v>
      </c>
      <c r="Q111" s="39" t="s">
        <v>5456</v>
      </c>
      <c r="R111" s="38" t="s">
        <v>6239</v>
      </c>
      <c r="S111" s="38" t="s">
        <v>5892</v>
      </c>
      <c r="T111" s="38" t="s">
        <v>6238</v>
      </c>
      <c r="U111" s="38" t="s">
        <v>6238</v>
      </c>
      <c r="V111" s="38" t="s">
        <v>5383</v>
      </c>
      <c r="W111" s="38" t="s">
        <v>21</v>
      </c>
      <c r="X111" s="38" t="s">
        <v>21</v>
      </c>
      <c r="Y111" s="38" t="s">
        <v>5382</v>
      </c>
      <c r="Z111" s="38" t="s">
        <v>5381</v>
      </c>
      <c r="AA111" s="38" t="s">
        <v>6237</v>
      </c>
      <c r="AB111" s="38" t="s">
        <v>6236</v>
      </c>
      <c r="AC111" s="38" t="s">
        <v>21</v>
      </c>
      <c r="AD111" s="38" t="s">
        <v>6235</v>
      </c>
      <c r="AE111" s="38" t="s">
        <v>37</v>
      </c>
      <c r="AF111" s="38" t="s">
        <v>5377</v>
      </c>
      <c r="AG111" s="38" t="s">
        <v>5398</v>
      </c>
      <c r="AH111" s="38" t="s">
        <v>5397</v>
      </c>
      <c r="AI111" s="38" t="s">
        <v>6234</v>
      </c>
      <c r="AJ111" s="38" t="s">
        <v>21</v>
      </c>
      <c r="AK111" s="22" t="s">
        <v>5373</v>
      </c>
      <c r="AL111" s="38" t="s">
        <v>21</v>
      </c>
      <c r="AM111" s="38" t="s">
        <v>21</v>
      </c>
      <c r="AN111" s="38" t="s">
        <v>21</v>
      </c>
      <c r="AO111" s="38" t="s">
        <v>6233</v>
      </c>
      <c r="AP111" s="38" t="s">
        <v>6232</v>
      </c>
      <c r="AQ111" s="38" t="s">
        <v>6231</v>
      </c>
      <c r="AR111" s="38" t="s">
        <v>6230</v>
      </c>
      <c r="AS111" s="38" t="s">
        <v>5892</v>
      </c>
      <c r="AT111" s="38" t="s">
        <v>21</v>
      </c>
      <c r="AU111" s="38" t="s">
        <v>21</v>
      </c>
      <c r="AV111" s="38" t="s">
        <v>21</v>
      </c>
      <c r="AW111" s="38" t="s">
        <v>21</v>
      </c>
      <c r="AX111" s="38" t="s">
        <v>21</v>
      </c>
      <c r="AY111" s="38" t="s">
        <v>21</v>
      </c>
      <c r="AZ111" s="38" t="s">
        <v>21</v>
      </c>
    </row>
    <row r="112" spans="1:52" ht="14.25" customHeight="1" x14ac:dyDescent="0.25">
      <c r="A112" s="42" t="str">
        <f>VLOOKUP(D:D,Reservations!S:U,1,0)</f>
        <v>05672</v>
      </c>
      <c r="B112" s="22" t="s">
        <v>5391</v>
      </c>
      <c r="C112" s="24" t="s">
        <v>5390</v>
      </c>
      <c r="D112" s="25" t="s">
        <v>587</v>
      </c>
      <c r="E112" s="38" t="s">
        <v>588</v>
      </c>
      <c r="F112" s="38" t="s">
        <v>589</v>
      </c>
      <c r="G112" s="41">
        <v>44743</v>
      </c>
      <c r="H112" s="41">
        <v>45108</v>
      </c>
      <c r="I112" s="41">
        <f t="shared" si="10"/>
        <v>45107</v>
      </c>
      <c r="J112" s="38" t="s">
        <v>584</v>
      </c>
      <c r="K112" s="38" t="str">
        <f t="shared" si="7"/>
        <v>05672 A397</v>
      </c>
      <c r="L112" s="38" t="s">
        <v>4162</v>
      </c>
      <c r="M112" s="38" t="s">
        <v>5489</v>
      </c>
      <c r="N112" s="40" t="s">
        <v>5389</v>
      </c>
      <c r="O112" s="22" t="s">
        <v>5388</v>
      </c>
      <c r="P112" s="22" t="s">
        <v>5387</v>
      </c>
      <c r="Q112" s="39" t="s">
        <v>5430</v>
      </c>
      <c r="R112" s="38" t="s">
        <v>5490</v>
      </c>
      <c r="S112" s="38" t="s">
        <v>5368</v>
      </c>
      <c r="T112" s="38" t="s">
        <v>5489</v>
      </c>
      <c r="U112" s="38" t="s">
        <v>5489</v>
      </c>
      <c r="V112" s="38" t="s">
        <v>5383</v>
      </c>
      <c r="W112" s="38" t="s">
        <v>21</v>
      </c>
      <c r="X112" s="38" t="s">
        <v>21</v>
      </c>
      <c r="Y112" s="38" t="s">
        <v>5477</v>
      </c>
      <c r="Z112" s="38" t="s">
        <v>5381</v>
      </c>
      <c r="AA112" s="38" t="s">
        <v>5488</v>
      </c>
      <c r="AB112" s="38" t="s">
        <v>5487</v>
      </c>
      <c r="AC112" s="38" t="s">
        <v>21</v>
      </c>
      <c r="AD112" s="38" t="s">
        <v>5486</v>
      </c>
      <c r="AE112" s="38" t="s">
        <v>34</v>
      </c>
      <c r="AF112" s="38" t="s">
        <v>5377</v>
      </c>
      <c r="AG112" s="38" t="s">
        <v>5436</v>
      </c>
      <c r="AH112" s="38" t="s">
        <v>5463</v>
      </c>
      <c r="AI112" s="38" t="s">
        <v>5485</v>
      </c>
      <c r="AJ112" s="38" t="s">
        <v>21</v>
      </c>
      <c r="AK112" s="22" t="s">
        <v>5373</v>
      </c>
      <c r="AL112" s="38" t="s">
        <v>21</v>
      </c>
      <c r="AM112" s="38" t="s">
        <v>21</v>
      </c>
      <c r="AN112" s="38" t="s">
        <v>21</v>
      </c>
      <c r="AO112" s="38" t="s">
        <v>5484</v>
      </c>
      <c r="AP112" s="38" t="s">
        <v>5483</v>
      </c>
      <c r="AQ112" s="38" t="s">
        <v>5482</v>
      </c>
      <c r="AR112" s="38" t="s">
        <v>5481</v>
      </c>
      <c r="AS112" s="38" t="s">
        <v>5368</v>
      </c>
      <c r="AT112" s="38" t="s">
        <v>21</v>
      </c>
      <c r="AU112" s="38" t="s">
        <v>21</v>
      </c>
      <c r="AV112" s="38" t="s">
        <v>21</v>
      </c>
      <c r="AW112" s="38" t="s">
        <v>21</v>
      </c>
      <c r="AX112" s="38" t="s">
        <v>21</v>
      </c>
      <c r="AY112" s="38" t="s">
        <v>21</v>
      </c>
      <c r="AZ112" s="38" t="s">
        <v>21</v>
      </c>
    </row>
    <row r="113" spans="1:52" ht="14.25" customHeight="1" x14ac:dyDescent="0.25">
      <c r="A113" s="42" t="str">
        <f>VLOOKUP(D:D,Reservations!S:U,1,0)</f>
        <v>06087</v>
      </c>
      <c r="B113" s="22" t="s">
        <v>5391</v>
      </c>
      <c r="C113" s="24" t="s">
        <v>5390</v>
      </c>
      <c r="D113" s="25" t="s">
        <v>3554</v>
      </c>
      <c r="E113" s="38" t="s">
        <v>366</v>
      </c>
      <c r="F113" s="38" t="s">
        <v>3555</v>
      </c>
      <c r="G113" s="41">
        <v>44470</v>
      </c>
      <c r="H113" s="41">
        <v>44835</v>
      </c>
      <c r="I113" s="41">
        <f t="shared" si="10"/>
        <v>44834</v>
      </c>
      <c r="J113" s="38" t="s">
        <v>3551</v>
      </c>
      <c r="K113" s="38" t="str">
        <f t="shared" si="7"/>
        <v>06087 C469</v>
      </c>
      <c r="L113" s="38" t="s">
        <v>4162</v>
      </c>
      <c r="M113" s="38" t="s">
        <v>6229</v>
      </c>
      <c r="N113" s="40" t="s">
        <v>5416</v>
      </c>
      <c r="O113" s="22" t="s">
        <v>5388</v>
      </c>
      <c r="P113" s="22" t="s">
        <v>5387</v>
      </c>
      <c r="Q113" s="39" t="s">
        <v>5480</v>
      </c>
      <c r="R113" s="38" t="s">
        <v>5479</v>
      </c>
      <c r="S113" s="38" t="s">
        <v>5368</v>
      </c>
      <c r="T113" s="38" t="s">
        <v>6229</v>
      </c>
      <c r="U113" s="38" t="s">
        <v>6229</v>
      </c>
      <c r="V113" s="38" t="s">
        <v>5383</v>
      </c>
      <c r="W113" s="38" t="s">
        <v>21</v>
      </c>
      <c r="X113" s="38" t="s">
        <v>21</v>
      </c>
      <c r="Y113" s="38" t="s">
        <v>5477</v>
      </c>
      <c r="Z113" s="38" t="s">
        <v>5381</v>
      </c>
      <c r="AA113" s="38" t="s">
        <v>5476</v>
      </c>
      <c r="AB113" s="38" t="s">
        <v>5475</v>
      </c>
      <c r="AC113" s="38" t="s">
        <v>21</v>
      </c>
      <c r="AD113" s="38" t="s">
        <v>5474</v>
      </c>
      <c r="AE113" s="38" t="s">
        <v>34</v>
      </c>
      <c r="AF113" s="38" t="s">
        <v>5377</v>
      </c>
      <c r="AG113" s="38" t="s">
        <v>5398</v>
      </c>
      <c r="AH113" s="38" t="s">
        <v>5375</v>
      </c>
      <c r="AI113" s="38" t="s">
        <v>5473</v>
      </c>
      <c r="AJ113" s="38" t="s">
        <v>21</v>
      </c>
      <c r="AK113" s="22" t="s">
        <v>5373</v>
      </c>
      <c r="AL113" s="38" t="s">
        <v>21</v>
      </c>
      <c r="AM113" s="38" t="s">
        <v>21</v>
      </c>
      <c r="AN113" s="38" t="s">
        <v>21</v>
      </c>
      <c r="AO113" s="38" t="s">
        <v>5472</v>
      </c>
      <c r="AP113" s="38" t="s">
        <v>5471</v>
      </c>
      <c r="AQ113" s="38" t="s">
        <v>5470</v>
      </c>
      <c r="AR113" s="38" t="s">
        <v>5469</v>
      </c>
      <c r="AS113" s="38" t="s">
        <v>5368</v>
      </c>
      <c r="AT113" s="38" t="s">
        <v>21</v>
      </c>
      <c r="AU113" s="38" t="s">
        <v>21</v>
      </c>
      <c r="AV113" s="38" t="s">
        <v>21</v>
      </c>
      <c r="AW113" s="38" t="s">
        <v>21</v>
      </c>
      <c r="AX113" s="38" t="s">
        <v>21</v>
      </c>
      <c r="AY113" s="38" t="s">
        <v>21</v>
      </c>
      <c r="AZ113" s="38" t="s">
        <v>21</v>
      </c>
    </row>
    <row r="114" spans="1:52" ht="14.25" customHeight="1" x14ac:dyDescent="0.25">
      <c r="A114" s="42" t="str">
        <f>VLOOKUP(D:D,Reservations!S:U,1,0)</f>
        <v>06087</v>
      </c>
      <c r="B114" s="22" t="s">
        <v>5391</v>
      </c>
      <c r="C114" s="24" t="s">
        <v>5390</v>
      </c>
      <c r="D114" s="25" t="s">
        <v>3554</v>
      </c>
      <c r="E114" s="38" t="s">
        <v>366</v>
      </c>
      <c r="F114" s="38" t="s">
        <v>3555</v>
      </c>
      <c r="G114" s="41">
        <v>44835</v>
      </c>
      <c r="H114" s="41">
        <v>45108</v>
      </c>
      <c r="I114" s="41">
        <f t="shared" si="10"/>
        <v>45107</v>
      </c>
      <c r="J114" s="38" t="s">
        <v>3551</v>
      </c>
      <c r="K114" s="38" t="str">
        <f t="shared" si="7"/>
        <v>06087 C469</v>
      </c>
      <c r="L114" s="38" t="s">
        <v>4162</v>
      </c>
      <c r="M114" s="38" t="s">
        <v>5478</v>
      </c>
      <c r="N114" s="40" t="s">
        <v>5416</v>
      </c>
      <c r="O114" s="22" t="s">
        <v>5388</v>
      </c>
      <c r="P114" s="22" t="s">
        <v>5387</v>
      </c>
      <c r="Q114" s="39" t="s">
        <v>5480</v>
      </c>
      <c r="R114" s="38" t="s">
        <v>5479</v>
      </c>
      <c r="S114" s="38" t="s">
        <v>5368</v>
      </c>
      <c r="T114" s="38" t="s">
        <v>5478</v>
      </c>
      <c r="U114" s="38" t="s">
        <v>5478</v>
      </c>
      <c r="V114" s="38" t="s">
        <v>5383</v>
      </c>
      <c r="W114" s="38" t="s">
        <v>21</v>
      </c>
      <c r="X114" s="38" t="s">
        <v>21</v>
      </c>
      <c r="Y114" s="38" t="s">
        <v>5477</v>
      </c>
      <c r="Z114" s="38" t="s">
        <v>5381</v>
      </c>
      <c r="AA114" s="38" t="s">
        <v>5476</v>
      </c>
      <c r="AB114" s="38" t="s">
        <v>5475</v>
      </c>
      <c r="AC114" s="38" t="s">
        <v>21</v>
      </c>
      <c r="AD114" s="38" t="s">
        <v>5474</v>
      </c>
      <c r="AE114" s="38" t="s">
        <v>34</v>
      </c>
      <c r="AF114" s="38" t="s">
        <v>5377</v>
      </c>
      <c r="AG114" s="38" t="s">
        <v>5398</v>
      </c>
      <c r="AH114" s="38" t="s">
        <v>5375</v>
      </c>
      <c r="AI114" s="38" t="s">
        <v>5473</v>
      </c>
      <c r="AJ114" s="38" t="s">
        <v>21</v>
      </c>
      <c r="AK114" s="22" t="s">
        <v>5373</v>
      </c>
      <c r="AL114" s="38" t="s">
        <v>21</v>
      </c>
      <c r="AM114" s="38" t="s">
        <v>21</v>
      </c>
      <c r="AN114" s="38" t="s">
        <v>21</v>
      </c>
      <c r="AO114" s="38" t="s">
        <v>5472</v>
      </c>
      <c r="AP114" s="38" t="s">
        <v>5471</v>
      </c>
      <c r="AQ114" s="38" t="s">
        <v>5470</v>
      </c>
      <c r="AR114" s="38" t="s">
        <v>5469</v>
      </c>
      <c r="AS114" s="38" t="s">
        <v>5368</v>
      </c>
      <c r="AT114" s="38" t="s">
        <v>21</v>
      </c>
      <c r="AU114" s="38" t="s">
        <v>21</v>
      </c>
      <c r="AV114" s="38" t="s">
        <v>21</v>
      </c>
      <c r="AW114" s="38" t="s">
        <v>21</v>
      </c>
      <c r="AX114" s="38" t="s">
        <v>21</v>
      </c>
      <c r="AY114" s="38" t="s">
        <v>21</v>
      </c>
      <c r="AZ114" s="38" t="s">
        <v>21</v>
      </c>
    </row>
    <row r="115" spans="1:52" ht="14.25" customHeight="1" x14ac:dyDescent="0.25">
      <c r="A115" s="42" t="str">
        <f>VLOOKUP(D:D,Reservations!S:U,1,0)</f>
        <v>0010509</v>
      </c>
      <c r="B115" s="22" t="s">
        <v>5391</v>
      </c>
      <c r="C115" s="24" t="s">
        <v>5390</v>
      </c>
      <c r="D115" s="25" t="s">
        <v>2385</v>
      </c>
      <c r="E115" s="38" t="s">
        <v>2284</v>
      </c>
      <c r="F115" s="38" t="s">
        <v>2386</v>
      </c>
      <c r="G115" s="41">
        <v>44805</v>
      </c>
      <c r="H115" s="41">
        <v>44834</v>
      </c>
      <c r="I115" s="41">
        <v>44834</v>
      </c>
      <c r="J115" s="38" t="s">
        <v>2381</v>
      </c>
      <c r="K115" s="38" t="str">
        <f t="shared" si="7"/>
        <v>0010509 B532</v>
      </c>
      <c r="L115" s="38" t="s">
        <v>4162</v>
      </c>
      <c r="M115" s="38" t="s">
        <v>5478</v>
      </c>
      <c r="N115" s="40" t="s">
        <v>5389</v>
      </c>
      <c r="O115" s="22" t="s">
        <v>5388</v>
      </c>
      <c r="P115" s="22" t="s">
        <v>5387</v>
      </c>
      <c r="Q115" s="39" t="s">
        <v>6049</v>
      </c>
      <c r="R115" s="38" t="s">
        <v>6486</v>
      </c>
      <c r="S115" s="38" t="s">
        <v>5709</v>
      </c>
      <c r="T115" s="38" t="s">
        <v>5478</v>
      </c>
      <c r="U115" s="38" t="s">
        <v>5478</v>
      </c>
      <c r="V115" s="38" t="s">
        <v>5383</v>
      </c>
      <c r="W115" s="38" t="s">
        <v>21</v>
      </c>
      <c r="X115" s="38" t="s">
        <v>21</v>
      </c>
      <c r="Y115" s="38" t="s">
        <v>21</v>
      </c>
      <c r="Z115" s="38" t="s">
        <v>5381</v>
      </c>
      <c r="AA115" s="38" t="s">
        <v>6485</v>
      </c>
      <c r="AB115" s="38" t="s">
        <v>6484</v>
      </c>
      <c r="AC115" s="38" t="s">
        <v>6483</v>
      </c>
      <c r="AD115" s="38" t="s">
        <v>21</v>
      </c>
      <c r="AE115" s="38" t="s">
        <v>239</v>
      </c>
      <c r="AF115" s="38" t="s">
        <v>5377</v>
      </c>
      <c r="AG115" s="38" t="s">
        <v>5376</v>
      </c>
      <c r="AH115" s="38" t="s">
        <v>5423</v>
      </c>
      <c r="AI115" s="38" t="s">
        <v>6482</v>
      </c>
      <c r="AJ115" s="38" t="s">
        <v>21</v>
      </c>
      <c r="AK115" s="22" t="s">
        <v>5373</v>
      </c>
      <c r="AL115" s="38" t="s">
        <v>21</v>
      </c>
      <c r="AM115" s="38" t="s">
        <v>21</v>
      </c>
      <c r="AN115" s="38" t="s">
        <v>21</v>
      </c>
      <c r="AO115" s="38" t="s">
        <v>6481</v>
      </c>
      <c r="AP115" s="38" t="s">
        <v>5851</v>
      </c>
      <c r="AQ115" s="38" t="s">
        <v>21</v>
      </c>
      <c r="AR115" s="38" t="s">
        <v>21</v>
      </c>
      <c r="AS115" s="38" t="s">
        <v>5709</v>
      </c>
      <c r="AT115" s="38" t="s">
        <v>21</v>
      </c>
      <c r="AU115" s="38" t="s">
        <v>21</v>
      </c>
      <c r="AV115" s="38" t="s">
        <v>21</v>
      </c>
      <c r="AW115" s="38" t="s">
        <v>21</v>
      </c>
      <c r="AX115" s="38" t="s">
        <v>21</v>
      </c>
      <c r="AY115" s="38" t="s">
        <v>21</v>
      </c>
      <c r="AZ115" s="38" t="s">
        <v>21</v>
      </c>
    </row>
    <row r="116" spans="1:52" ht="14.25" customHeight="1" x14ac:dyDescent="0.25">
      <c r="A116" s="42" t="str">
        <f>VLOOKUP(D:D,Reservations!S:U,1,0)</f>
        <v>09630</v>
      </c>
      <c r="B116" s="22" t="s">
        <v>5391</v>
      </c>
      <c r="C116" s="24" t="s">
        <v>5390</v>
      </c>
      <c r="D116" s="25" t="s">
        <v>1752</v>
      </c>
      <c r="E116" s="38" t="s">
        <v>303</v>
      </c>
      <c r="F116" s="38" t="s">
        <v>1753</v>
      </c>
      <c r="G116" s="41">
        <v>44827</v>
      </c>
      <c r="H116" s="41">
        <v>45108</v>
      </c>
      <c r="I116" s="41">
        <f t="shared" ref="I116:I121" si="11">H116-1</f>
        <v>45107</v>
      </c>
      <c r="J116" s="38" t="s">
        <v>1741</v>
      </c>
      <c r="K116" s="38" t="str">
        <f t="shared" si="7"/>
        <v>09630 B301</v>
      </c>
      <c r="L116" s="38" t="s">
        <v>4168</v>
      </c>
      <c r="M116" s="38" t="s">
        <v>21</v>
      </c>
      <c r="N116" s="40" t="s">
        <v>5389</v>
      </c>
      <c r="O116" s="22" t="s">
        <v>5388</v>
      </c>
      <c r="P116" s="22" t="s">
        <v>5387</v>
      </c>
      <c r="Q116" s="39" t="s">
        <v>5386</v>
      </c>
      <c r="R116" s="38" t="s">
        <v>5468</v>
      </c>
      <c r="S116" s="38" t="s">
        <v>5405</v>
      </c>
      <c r="T116" s="38" t="s">
        <v>5467</v>
      </c>
      <c r="U116" s="38" t="s">
        <v>5467</v>
      </c>
      <c r="V116" s="38" t="s">
        <v>5383</v>
      </c>
      <c r="W116" s="38" t="s">
        <v>21</v>
      </c>
      <c r="X116" s="38" t="s">
        <v>21</v>
      </c>
      <c r="Y116" s="38" t="s">
        <v>5382</v>
      </c>
      <c r="Z116" s="38" t="s">
        <v>5381</v>
      </c>
      <c r="AA116" s="38" t="s">
        <v>5466</v>
      </c>
      <c r="AB116" s="38" t="s">
        <v>5465</v>
      </c>
      <c r="AC116" s="38" t="s">
        <v>21</v>
      </c>
      <c r="AD116" s="38" t="s">
        <v>5464</v>
      </c>
      <c r="AE116" s="38" t="s">
        <v>34</v>
      </c>
      <c r="AF116" s="38" t="s">
        <v>5377</v>
      </c>
      <c r="AG116" s="38" t="s">
        <v>5376</v>
      </c>
      <c r="AH116" s="38" t="s">
        <v>5463</v>
      </c>
      <c r="AI116" s="38" t="s">
        <v>5462</v>
      </c>
      <c r="AJ116" s="38" t="s">
        <v>21</v>
      </c>
      <c r="AK116" s="22" t="s">
        <v>5373</v>
      </c>
      <c r="AL116" s="38" t="s">
        <v>21</v>
      </c>
      <c r="AM116" s="38" t="s">
        <v>21</v>
      </c>
      <c r="AN116" s="38" t="s">
        <v>21</v>
      </c>
      <c r="AO116" s="38" t="s">
        <v>5461</v>
      </c>
      <c r="AP116" s="38" t="s">
        <v>5460</v>
      </c>
      <c r="AQ116" s="38" t="s">
        <v>5459</v>
      </c>
      <c r="AR116" s="38" t="s">
        <v>5458</v>
      </c>
      <c r="AS116" s="38" t="s">
        <v>5457</v>
      </c>
      <c r="AT116" s="38" t="s">
        <v>21</v>
      </c>
      <c r="AU116" s="38" t="s">
        <v>21</v>
      </c>
      <c r="AV116" s="38" t="s">
        <v>21</v>
      </c>
      <c r="AW116" s="38" t="s">
        <v>21</v>
      </c>
      <c r="AX116" s="38" t="s">
        <v>21</v>
      </c>
      <c r="AY116" s="38" t="s">
        <v>21</v>
      </c>
      <c r="AZ116" s="38" t="s">
        <v>21</v>
      </c>
    </row>
    <row r="117" spans="1:52" ht="14.25" customHeight="1" x14ac:dyDescent="0.25">
      <c r="A117" s="42" t="str">
        <f>VLOOKUP(D:D,Reservations!S:U,1,0)</f>
        <v>09875</v>
      </c>
      <c r="B117" s="22" t="s">
        <v>5391</v>
      </c>
      <c r="C117" s="24" t="s">
        <v>5390</v>
      </c>
      <c r="D117" s="25" t="s">
        <v>913</v>
      </c>
      <c r="E117" s="38" t="s">
        <v>914</v>
      </c>
      <c r="F117" s="38" t="s">
        <v>915</v>
      </c>
      <c r="G117" s="41">
        <v>44805</v>
      </c>
      <c r="H117" s="41">
        <v>45108</v>
      </c>
      <c r="I117" s="41">
        <f t="shared" si="11"/>
        <v>45107</v>
      </c>
      <c r="J117" s="38" t="s">
        <v>905</v>
      </c>
      <c r="K117" s="38" t="str">
        <f t="shared" si="7"/>
        <v>09875 A5108</v>
      </c>
      <c r="L117" s="38" t="s">
        <v>4162</v>
      </c>
      <c r="M117" s="38" t="s">
        <v>5453</v>
      </c>
      <c r="N117" s="40" t="s">
        <v>5389</v>
      </c>
      <c r="O117" s="22" t="s">
        <v>5388</v>
      </c>
      <c r="P117" s="22" t="s">
        <v>5387</v>
      </c>
      <c r="Q117" s="39" t="s">
        <v>5456</v>
      </c>
      <c r="R117" s="38" t="s">
        <v>5455</v>
      </c>
      <c r="S117" s="38" t="s">
        <v>5454</v>
      </c>
      <c r="T117" s="38" t="s">
        <v>5453</v>
      </c>
      <c r="U117" s="38" t="s">
        <v>5453</v>
      </c>
      <c r="V117" s="38" t="s">
        <v>5383</v>
      </c>
      <c r="W117" s="38" t="s">
        <v>21</v>
      </c>
      <c r="X117" s="38" t="s">
        <v>21</v>
      </c>
      <c r="Y117" s="38" t="s">
        <v>5382</v>
      </c>
      <c r="Z117" s="38" t="s">
        <v>5381</v>
      </c>
      <c r="AA117" s="38" t="s">
        <v>5452</v>
      </c>
      <c r="AB117" s="38" t="s">
        <v>5451</v>
      </c>
      <c r="AC117" s="38" t="s">
        <v>21</v>
      </c>
      <c r="AD117" s="38" t="s">
        <v>5450</v>
      </c>
      <c r="AE117" s="38" t="s">
        <v>34</v>
      </c>
      <c r="AF117" s="38" t="s">
        <v>5377</v>
      </c>
      <c r="AG117" s="38" t="s">
        <v>5436</v>
      </c>
      <c r="AH117" s="38" t="s">
        <v>5423</v>
      </c>
      <c r="AI117" s="38" t="s">
        <v>5449</v>
      </c>
      <c r="AJ117" s="38" t="s">
        <v>21</v>
      </c>
      <c r="AK117" s="22" t="s">
        <v>5373</v>
      </c>
      <c r="AL117" s="38" t="s">
        <v>21</v>
      </c>
      <c r="AM117" s="38" t="s">
        <v>21</v>
      </c>
      <c r="AN117" s="38" t="s">
        <v>21</v>
      </c>
      <c r="AO117" s="38" t="s">
        <v>5448</v>
      </c>
      <c r="AP117" s="38" t="s">
        <v>5447</v>
      </c>
      <c r="AQ117" s="38" t="s">
        <v>5446</v>
      </c>
      <c r="AR117" s="38" t="s">
        <v>5445</v>
      </c>
      <c r="AS117" s="38" t="s">
        <v>5444</v>
      </c>
      <c r="AT117" s="38" t="s">
        <v>21</v>
      </c>
      <c r="AU117" s="38" t="s">
        <v>21</v>
      </c>
      <c r="AV117" s="38" t="s">
        <v>21</v>
      </c>
      <c r="AW117" s="38" t="s">
        <v>21</v>
      </c>
      <c r="AX117" s="38" t="s">
        <v>21</v>
      </c>
      <c r="AY117" s="38" t="s">
        <v>21</v>
      </c>
      <c r="AZ117" s="38" t="s">
        <v>21</v>
      </c>
    </row>
    <row r="118" spans="1:52" ht="14.25" customHeight="1" x14ac:dyDescent="0.25">
      <c r="A118" s="42" t="str">
        <f>VLOOKUP(D:D,Reservations!S:U,1,0)</f>
        <v>09458</v>
      </c>
      <c r="B118" s="22" t="s">
        <v>5391</v>
      </c>
      <c r="C118" s="24" t="s">
        <v>5390</v>
      </c>
      <c r="D118" s="25" t="s">
        <v>3662</v>
      </c>
      <c r="E118" s="38" t="s">
        <v>3663</v>
      </c>
      <c r="F118" s="38" t="s">
        <v>3664</v>
      </c>
      <c r="G118" s="41">
        <v>44699</v>
      </c>
      <c r="H118" s="41">
        <v>44835</v>
      </c>
      <c r="I118" s="41">
        <f t="shared" si="11"/>
        <v>44834</v>
      </c>
      <c r="J118" s="38" t="s">
        <v>3659</v>
      </c>
      <c r="K118" s="38" t="str">
        <f t="shared" si="7"/>
        <v>09458 C484</v>
      </c>
      <c r="L118" s="38" t="s">
        <v>4162</v>
      </c>
      <c r="M118" s="38" t="s">
        <v>5414</v>
      </c>
      <c r="N118" s="40" t="s">
        <v>5416</v>
      </c>
      <c r="O118" s="22" t="s">
        <v>5388</v>
      </c>
      <c r="P118" s="22" t="s">
        <v>5387</v>
      </c>
      <c r="Q118" s="39" t="s">
        <v>5563</v>
      </c>
      <c r="R118" s="38" t="s">
        <v>6228</v>
      </c>
      <c r="S118" s="38" t="s">
        <v>5709</v>
      </c>
      <c r="T118" s="38" t="s">
        <v>6227</v>
      </c>
      <c r="U118" s="38" t="s">
        <v>6226</v>
      </c>
      <c r="V118" s="38" t="s">
        <v>5383</v>
      </c>
      <c r="W118" s="38" t="s">
        <v>21</v>
      </c>
      <c r="X118" s="38" t="s">
        <v>21</v>
      </c>
      <c r="Y118" s="38" t="s">
        <v>5427</v>
      </c>
      <c r="Z118" s="38" t="s">
        <v>5381</v>
      </c>
      <c r="AA118" s="38" t="s">
        <v>6225</v>
      </c>
      <c r="AB118" s="38" t="s">
        <v>6224</v>
      </c>
      <c r="AC118" s="38" t="s">
        <v>21</v>
      </c>
      <c r="AD118" s="38" t="s">
        <v>6223</v>
      </c>
      <c r="AE118" s="38" t="s">
        <v>34</v>
      </c>
      <c r="AF118" s="38" t="s">
        <v>5377</v>
      </c>
      <c r="AG118" s="38" t="s">
        <v>5398</v>
      </c>
      <c r="AH118" s="38" t="s">
        <v>5375</v>
      </c>
      <c r="AI118" s="38" t="s">
        <v>6222</v>
      </c>
      <c r="AJ118" s="38" t="s">
        <v>21</v>
      </c>
      <c r="AK118" s="22" t="s">
        <v>5373</v>
      </c>
      <c r="AL118" s="38" t="s">
        <v>21</v>
      </c>
      <c r="AM118" s="38" t="s">
        <v>21</v>
      </c>
      <c r="AN118" s="38" t="s">
        <v>21</v>
      </c>
      <c r="AO118" s="38" t="s">
        <v>6221</v>
      </c>
      <c r="AP118" s="38" t="s">
        <v>6220</v>
      </c>
      <c r="AQ118" s="38" t="s">
        <v>6219</v>
      </c>
      <c r="AR118" s="38" t="s">
        <v>6218</v>
      </c>
      <c r="AS118" s="38" t="s">
        <v>5709</v>
      </c>
      <c r="AT118" s="38" t="s">
        <v>21</v>
      </c>
      <c r="AU118" s="38" t="s">
        <v>21</v>
      </c>
      <c r="AV118" s="38" t="s">
        <v>21</v>
      </c>
      <c r="AW118" s="38" t="s">
        <v>21</v>
      </c>
      <c r="AX118" s="38" t="s">
        <v>21</v>
      </c>
      <c r="AY118" s="38" t="s">
        <v>21</v>
      </c>
      <c r="AZ118" s="38" t="s">
        <v>21</v>
      </c>
    </row>
    <row r="119" spans="1:52" ht="14.25" customHeight="1" x14ac:dyDescent="0.25">
      <c r="A119" s="42" t="str">
        <f>VLOOKUP(D:D,Reservations!S:U,1,0)</f>
        <v>09470</v>
      </c>
      <c r="B119" s="22" t="s">
        <v>5391</v>
      </c>
      <c r="C119" s="24" t="s">
        <v>5390</v>
      </c>
      <c r="D119" s="25" t="s">
        <v>686</v>
      </c>
      <c r="E119" s="38" t="s">
        <v>687</v>
      </c>
      <c r="F119" s="38" t="s">
        <v>688</v>
      </c>
      <c r="G119" s="41">
        <v>44805</v>
      </c>
      <c r="H119" s="41">
        <v>45108</v>
      </c>
      <c r="I119" s="41">
        <f t="shared" si="11"/>
        <v>45107</v>
      </c>
      <c r="J119" s="38" t="s">
        <v>678</v>
      </c>
      <c r="K119" s="38" t="str">
        <f t="shared" si="7"/>
        <v>09470 A4108</v>
      </c>
      <c r="L119" s="38" t="s">
        <v>4162</v>
      </c>
      <c r="M119" s="38" t="s">
        <v>5443</v>
      </c>
      <c r="N119" s="40" t="s">
        <v>5416</v>
      </c>
      <c r="O119" s="22" t="s">
        <v>5388</v>
      </c>
      <c r="P119" s="22" t="s">
        <v>5387</v>
      </c>
      <c r="Q119" s="39" t="s">
        <v>5386</v>
      </c>
      <c r="R119" s="38" t="s">
        <v>5442</v>
      </c>
      <c r="S119" s="38" t="s">
        <v>5405</v>
      </c>
      <c r="T119" s="38" t="s">
        <v>5441</v>
      </c>
      <c r="U119" s="38" t="s">
        <v>5440</v>
      </c>
      <c r="V119" s="38" t="s">
        <v>5383</v>
      </c>
      <c r="W119" s="38" t="s">
        <v>21</v>
      </c>
      <c r="X119" s="38" t="s">
        <v>21</v>
      </c>
      <c r="Y119" s="38" t="s">
        <v>5382</v>
      </c>
      <c r="Z119" s="38" t="s">
        <v>5381</v>
      </c>
      <c r="AA119" s="38" t="s">
        <v>5439</v>
      </c>
      <c r="AB119" s="38" t="s">
        <v>5438</v>
      </c>
      <c r="AC119" s="38" t="s">
        <v>21</v>
      </c>
      <c r="AD119" s="38" t="s">
        <v>5437</v>
      </c>
      <c r="AE119" s="38" t="s">
        <v>34</v>
      </c>
      <c r="AF119" s="38" t="s">
        <v>5377</v>
      </c>
      <c r="AG119" s="38" t="s">
        <v>5436</v>
      </c>
      <c r="AH119" s="38" t="s">
        <v>5375</v>
      </c>
      <c r="AI119" s="38" t="s">
        <v>5435</v>
      </c>
      <c r="AJ119" s="38" t="s">
        <v>21</v>
      </c>
      <c r="AK119" s="22" t="s">
        <v>5373</v>
      </c>
      <c r="AL119" s="38" t="s">
        <v>21</v>
      </c>
      <c r="AM119" s="38" t="s">
        <v>21</v>
      </c>
      <c r="AN119" s="38" t="s">
        <v>21</v>
      </c>
      <c r="AO119" s="38" t="s">
        <v>5434</v>
      </c>
      <c r="AP119" s="38" t="s">
        <v>5433</v>
      </c>
      <c r="AQ119" s="38" t="s">
        <v>5432</v>
      </c>
      <c r="AR119" s="38" t="s">
        <v>5431</v>
      </c>
      <c r="AS119" s="38" t="s">
        <v>5405</v>
      </c>
      <c r="AT119" s="38" t="s">
        <v>21</v>
      </c>
      <c r="AU119" s="38" t="s">
        <v>21</v>
      </c>
      <c r="AV119" s="38" t="s">
        <v>21</v>
      </c>
      <c r="AW119" s="38" t="s">
        <v>21</v>
      </c>
      <c r="AX119" s="38" t="s">
        <v>21</v>
      </c>
      <c r="AY119" s="38" t="s">
        <v>21</v>
      </c>
      <c r="AZ119" s="38" t="s">
        <v>21</v>
      </c>
    </row>
    <row r="120" spans="1:52" ht="14.25" customHeight="1" x14ac:dyDescent="0.25">
      <c r="A120" s="42" t="str">
        <f>VLOOKUP(D:D,Reservations!S:U,1,0)</f>
        <v>06148</v>
      </c>
      <c r="B120" s="22" t="s">
        <v>5391</v>
      </c>
      <c r="C120" s="24" t="s">
        <v>5390</v>
      </c>
      <c r="D120" s="25" t="s">
        <v>2941</v>
      </c>
      <c r="E120" s="38" t="s">
        <v>2942</v>
      </c>
      <c r="F120" s="38" t="s">
        <v>2943</v>
      </c>
      <c r="G120" s="41">
        <v>44805</v>
      </c>
      <c r="H120" s="41">
        <v>45108</v>
      </c>
      <c r="I120" s="41">
        <f t="shared" si="11"/>
        <v>45107</v>
      </c>
      <c r="J120" s="38" t="s">
        <v>3864</v>
      </c>
      <c r="K120" s="38" t="str">
        <f t="shared" si="7"/>
        <v>06148 C584</v>
      </c>
      <c r="L120" s="38" t="s">
        <v>4162</v>
      </c>
      <c r="M120" s="38" t="s">
        <v>5428</v>
      </c>
      <c r="N120" s="40" t="s">
        <v>5389</v>
      </c>
      <c r="O120" s="22" t="s">
        <v>5388</v>
      </c>
      <c r="P120" s="22" t="s">
        <v>5387</v>
      </c>
      <c r="Q120" s="39" t="s">
        <v>5430</v>
      </c>
      <c r="R120" s="38" t="s">
        <v>5429</v>
      </c>
      <c r="S120" s="38" t="s">
        <v>5368</v>
      </c>
      <c r="T120" s="38" t="s">
        <v>5428</v>
      </c>
      <c r="U120" s="38" t="s">
        <v>5428</v>
      </c>
      <c r="V120" s="38" t="s">
        <v>5383</v>
      </c>
      <c r="W120" s="38" t="s">
        <v>21</v>
      </c>
      <c r="X120" s="38" t="s">
        <v>21</v>
      </c>
      <c r="Y120" s="38" t="s">
        <v>5427</v>
      </c>
      <c r="Z120" s="38" t="s">
        <v>5381</v>
      </c>
      <c r="AA120" s="38" t="s">
        <v>5426</v>
      </c>
      <c r="AB120" s="38" t="s">
        <v>5425</v>
      </c>
      <c r="AC120" s="38" t="s">
        <v>21</v>
      </c>
      <c r="AD120" s="38" t="s">
        <v>5424</v>
      </c>
      <c r="AE120" s="38" t="s">
        <v>34</v>
      </c>
      <c r="AF120" s="38" t="s">
        <v>5377</v>
      </c>
      <c r="AG120" s="38" t="s">
        <v>5398</v>
      </c>
      <c r="AH120" s="38" t="s">
        <v>5423</v>
      </c>
      <c r="AI120" s="38" t="s">
        <v>5422</v>
      </c>
      <c r="AJ120" s="38" t="s">
        <v>21</v>
      </c>
      <c r="AK120" s="22" t="s">
        <v>5373</v>
      </c>
      <c r="AL120" s="38" t="s">
        <v>21</v>
      </c>
      <c r="AM120" s="38" t="s">
        <v>21</v>
      </c>
      <c r="AN120" s="38" t="s">
        <v>21</v>
      </c>
      <c r="AO120" s="38" t="s">
        <v>5421</v>
      </c>
      <c r="AP120" s="38" t="s">
        <v>5420</v>
      </c>
      <c r="AQ120" s="38" t="s">
        <v>5419</v>
      </c>
      <c r="AR120" s="38" t="s">
        <v>5418</v>
      </c>
      <c r="AS120" s="38" t="s">
        <v>5417</v>
      </c>
      <c r="AT120" s="38" t="s">
        <v>21</v>
      </c>
      <c r="AU120" s="38" t="s">
        <v>21</v>
      </c>
      <c r="AV120" s="38" t="s">
        <v>21</v>
      </c>
      <c r="AW120" s="38" t="s">
        <v>21</v>
      </c>
      <c r="AX120" s="38" t="s">
        <v>21</v>
      </c>
      <c r="AY120" s="38" t="s">
        <v>21</v>
      </c>
      <c r="AZ120" s="38" t="s">
        <v>21</v>
      </c>
    </row>
    <row r="121" spans="1:52" ht="14.25" customHeight="1" x14ac:dyDescent="0.25">
      <c r="A121" s="42" t="str">
        <f>VLOOKUP(D:D,Reservations!S:U,1,0)</f>
        <v>05133</v>
      </c>
      <c r="B121" s="22" t="s">
        <v>5391</v>
      </c>
      <c r="C121" s="24" t="s">
        <v>5390</v>
      </c>
      <c r="D121" s="25" t="s">
        <v>2720</v>
      </c>
      <c r="E121" s="38" t="s">
        <v>2721</v>
      </c>
      <c r="F121" s="38" t="s">
        <v>2722</v>
      </c>
      <c r="G121" s="41">
        <v>44470</v>
      </c>
      <c r="H121" s="41">
        <v>44835</v>
      </c>
      <c r="I121" s="41">
        <f t="shared" si="11"/>
        <v>44834</v>
      </c>
      <c r="J121" s="38" t="s">
        <v>2717</v>
      </c>
      <c r="K121" s="38" t="str">
        <f t="shared" si="7"/>
        <v>05133 C147</v>
      </c>
      <c r="L121" s="38" t="s">
        <v>4162</v>
      </c>
      <c r="M121" s="38" t="s">
        <v>6216</v>
      </c>
      <c r="N121" s="40" t="s">
        <v>5416</v>
      </c>
      <c r="O121" s="22" t="s">
        <v>5388</v>
      </c>
      <c r="P121" s="22" t="s">
        <v>5387</v>
      </c>
      <c r="Q121" s="39" t="s">
        <v>5480</v>
      </c>
      <c r="R121" s="38" t="s">
        <v>6217</v>
      </c>
      <c r="S121" s="38" t="s">
        <v>5368</v>
      </c>
      <c r="T121" s="38" t="s">
        <v>6216</v>
      </c>
      <c r="U121" s="38" t="s">
        <v>6216</v>
      </c>
      <c r="V121" s="38" t="s">
        <v>5383</v>
      </c>
      <c r="W121" s="38" t="s">
        <v>21</v>
      </c>
      <c r="X121" s="38" t="s">
        <v>21</v>
      </c>
      <c r="Y121" s="38" t="s">
        <v>5382</v>
      </c>
      <c r="Z121" s="38" t="s">
        <v>5381</v>
      </c>
      <c r="AA121" s="38" t="s">
        <v>6215</v>
      </c>
      <c r="AB121" s="38" t="s">
        <v>6214</v>
      </c>
      <c r="AC121" s="38" t="s">
        <v>21</v>
      </c>
      <c r="AD121" s="38" t="s">
        <v>6213</v>
      </c>
      <c r="AE121" s="38" t="s">
        <v>48</v>
      </c>
      <c r="AF121" s="38" t="s">
        <v>5377</v>
      </c>
      <c r="AG121" s="38" t="s">
        <v>5398</v>
      </c>
      <c r="AH121" s="38" t="s">
        <v>5517</v>
      </c>
      <c r="AI121" s="38" t="s">
        <v>6212</v>
      </c>
      <c r="AJ121" s="38" t="s">
        <v>21</v>
      </c>
      <c r="AK121" s="22" t="s">
        <v>5373</v>
      </c>
      <c r="AL121" s="38" t="s">
        <v>21</v>
      </c>
      <c r="AM121" s="38" t="s">
        <v>21</v>
      </c>
      <c r="AN121" s="38" t="s">
        <v>21</v>
      </c>
      <c r="AO121" s="38" t="s">
        <v>6210</v>
      </c>
      <c r="AP121" s="38" t="s">
        <v>6211</v>
      </c>
      <c r="AQ121" s="38" t="s">
        <v>6210</v>
      </c>
      <c r="AR121" s="38" t="s">
        <v>6209</v>
      </c>
      <c r="AS121" s="38" t="s">
        <v>5368</v>
      </c>
      <c r="AT121" s="38" t="s">
        <v>21</v>
      </c>
      <c r="AU121" s="38" t="s">
        <v>21</v>
      </c>
      <c r="AV121" s="38" t="s">
        <v>21</v>
      </c>
      <c r="AW121" s="38" t="s">
        <v>21</v>
      </c>
      <c r="AX121" s="38" t="s">
        <v>21</v>
      </c>
      <c r="AY121" s="38" t="s">
        <v>21</v>
      </c>
      <c r="AZ121" s="38" t="s">
        <v>21</v>
      </c>
    </row>
    <row r="122" spans="1:52" ht="14.25" customHeight="1" x14ac:dyDescent="0.25">
      <c r="A122" s="42" t="str">
        <f>VLOOKUP(D:D,Reservations!S:U,1,0)</f>
        <v>0010390</v>
      </c>
      <c r="B122" s="22" t="s">
        <v>5391</v>
      </c>
      <c r="C122" s="24" t="s">
        <v>5390</v>
      </c>
      <c r="D122" s="25" t="s">
        <v>1767</v>
      </c>
      <c r="E122" s="38" t="s">
        <v>1768</v>
      </c>
      <c r="F122" s="38" t="s">
        <v>1769</v>
      </c>
      <c r="G122" s="41">
        <v>44746</v>
      </c>
      <c r="H122" s="41">
        <v>45107</v>
      </c>
      <c r="I122" s="41">
        <v>45107</v>
      </c>
      <c r="J122" s="38" t="s">
        <v>1758</v>
      </c>
      <c r="K122" s="38" t="str">
        <f t="shared" si="7"/>
        <v>0010390 B302</v>
      </c>
      <c r="L122" s="38" t="s">
        <v>4168</v>
      </c>
      <c r="M122" s="38" t="s">
        <v>21</v>
      </c>
      <c r="N122" s="40" t="s">
        <v>5416</v>
      </c>
      <c r="O122" s="22" t="s">
        <v>5388</v>
      </c>
      <c r="P122" s="22" t="s">
        <v>5387</v>
      </c>
      <c r="Q122" s="39" t="s">
        <v>5386</v>
      </c>
      <c r="R122" s="38" t="s">
        <v>5848</v>
      </c>
      <c r="S122" s="38" t="s">
        <v>5847</v>
      </c>
      <c r="T122" s="38" t="s">
        <v>5846</v>
      </c>
      <c r="U122" s="38" t="s">
        <v>5846</v>
      </c>
      <c r="V122" s="38" t="s">
        <v>5383</v>
      </c>
      <c r="W122" s="38" t="s">
        <v>21</v>
      </c>
      <c r="X122" s="38" t="s">
        <v>21</v>
      </c>
      <c r="Y122" s="38" t="s">
        <v>21</v>
      </c>
      <c r="Z122" s="38" t="s">
        <v>5381</v>
      </c>
      <c r="AA122" s="38" t="s">
        <v>5845</v>
      </c>
      <c r="AB122" s="38" t="s">
        <v>5844</v>
      </c>
      <c r="AC122" s="38" t="s">
        <v>5843</v>
      </c>
      <c r="AD122" s="38" t="s">
        <v>21</v>
      </c>
      <c r="AE122" s="38" t="s">
        <v>34</v>
      </c>
      <c r="AF122" s="38" t="s">
        <v>5377</v>
      </c>
      <c r="AG122" s="38" t="s">
        <v>5376</v>
      </c>
      <c r="AH122" s="38" t="s">
        <v>5463</v>
      </c>
      <c r="AI122" s="38" t="s">
        <v>5842</v>
      </c>
      <c r="AJ122" s="38" t="s">
        <v>21</v>
      </c>
      <c r="AK122" s="22" t="s">
        <v>5373</v>
      </c>
      <c r="AL122" s="38" t="s">
        <v>21</v>
      </c>
      <c r="AM122" s="38" t="s">
        <v>21</v>
      </c>
      <c r="AN122" s="38" t="s">
        <v>21</v>
      </c>
      <c r="AO122" s="38" t="s">
        <v>5841</v>
      </c>
      <c r="AP122" s="38" t="s">
        <v>21</v>
      </c>
      <c r="AQ122" s="38" t="s">
        <v>21</v>
      </c>
      <c r="AR122" s="38" t="s">
        <v>21</v>
      </c>
      <c r="AS122" s="38" t="s">
        <v>21</v>
      </c>
      <c r="AT122" s="38" t="s">
        <v>21</v>
      </c>
      <c r="AU122" s="38" t="s">
        <v>21</v>
      </c>
      <c r="AV122" s="38" t="s">
        <v>21</v>
      </c>
      <c r="AW122" s="38" t="s">
        <v>21</v>
      </c>
      <c r="AX122" s="38" t="s">
        <v>21</v>
      </c>
      <c r="AY122" s="38" t="s">
        <v>21</v>
      </c>
      <c r="AZ122" s="38" t="s">
        <v>21</v>
      </c>
    </row>
    <row r="123" spans="1:52" ht="14.25" customHeight="1" x14ac:dyDescent="0.25">
      <c r="A123" s="42" t="str">
        <f>VLOOKUP(D:D,Reservations!S:U,1,0)</f>
        <v>0010474</v>
      </c>
      <c r="B123" s="22" t="s">
        <v>5391</v>
      </c>
      <c r="C123" s="24" t="s">
        <v>5390</v>
      </c>
      <c r="D123" s="25" t="s">
        <v>2323</v>
      </c>
      <c r="E123" s="38" t="s">
        <v>2324</v>
      </c>
      <c r="F123" s="38" t="s">
        <v>2325</v>
      </c>
      <c r="G123" s="41">
        <v>44805</v>
      </c>
      <c r="H123" s="41">
        <v>44896</v>
      </c>
      <c r="I123" s="41">
        <f>H123-1</f>
        <v>44895</v>
      </c>
      <c r="J123" s="38" t="s">
        <v>2318</v>
      </c>
      <c r="K123" s="38" t="str">
        <f t="shared" si="7"/>
        <v>0010474 B515</v>
      </c>
      <c r="L123" s="38" t="s">
        <v>4162</v>
      </c>
      <c r="M123" s="38" t="s">
        <v>5478</v>
      </c>
      <c r="N123" s="40" t="s">
        <v>5416</v>
      </c>
      <c r="O123" s="22" t="s">
        <v>5388</v>
      </c>
      <c r="P123" s="22" t="s">
        <v>5387</v>
      </c>
      <c r="Q123" s="39" t="s">
        <v>6049</v>
      </c>
      <c r="R123" s="38" t="s">
        <v>6146</v>
      </c>
      <c r="S123" s="38" t="s">
        <v>5709</v>
      </c>
      <c r="T123" s="38" t="s">
        <v>5478</v>
      </c>
      <c r="U123" s="38" t="s">
        <v>5478</v>
      </c>
      <c r="V123" s="38" t="s">
        <v>5383</v>
      </c>
      <c r="W123" s="38" t="s">
        <v>21</v>
      </c>
      <c r="X123" s="38" t="s">
        <v>21</v>
      </c>
      <c r="Y123" s="38" t="s">
        <v>21</v>
      </c>
      <c r="Z123" s="38" t="s">
        <v>5381</v>
      </c>
      <c r="AA123" s="38" t="s">
        <v>6145</v>
      </c>
      <c r="AB123" s="38" t="s">
        <v>6144</v>
      </c>
      <c r="AC123" s="38" t="s">
        <v>21</v>
      </c>
      <c r="AD123" s="38" t="s">
        <v>21</v>
      </c>
      <c r="AE123" s="38" t="s">
        <v>37</v>
      </c>
      <c r="AF123" s="38" t="s">
        <v>5377</v>
      </c>
      <c r="AG123" s="38" t="s">
        <v>5376</v>
      </c>
      <c r="AH123" s="38" t="s">
        <v>5423</v>
      </c>
      <c r="AI123" s="38" t="s">
        <v>6143</v>
      </c>
      <c r="AJ123" s="38" t="s">
        <v>21</v>
      </c>
      <c r="AK123" s="22" t="s">
        <v>5373</v>
      </c>
      <c r="AL123" s="38" t="s">
        <v>21</v>
      </c>
      <c r="AM123" s="38" t="s">
        <v>21</v>
      </c>
      <c r="AN123" s="38" t="s">
        <v>21</v>
      </c>
      <c r="AO123" s="38" t="s">
        <v>6142</v>
      </c>
      <c r="AP123" s="38" t="s">
        <v>21</v>
      </c>
      <c r="AQ123" s="38" t="s">
        <v>21</v>
      </c>
      <c r="AR123" s="38" t="s">
        <v>21</v>
      </c>
      <c r="AS123" s="38" t="s">
        <v>21</v>
      </c>
      <c r="AT123" s="38" t="s">
        <v>21</v>
      </c>
      <c r="AU123" s="38" t="s">
        <v>21</v>
      </c>
      <c r="AV123" s="38" t="s">
        <v>21</v>
      </c>
      <c r="AW123" s="38" t="s">
        <v>21</v>
      </c>
      <c r="AX123" s="38" t="s">
        <v>21</v>
      </c>
      <c r="AY123" s="38" t="s">
        <v>21</v>
      </c>
      <c r="AZ123" s="38" t="s">
        <v>21</v>
      </c>
    </row>
    <row r="124" spans="1:52" ht="14.25" customHeight="1" x14ac:dyDescent="0.25">
      <c r="A124" s="42" t="str">
        <f>VLOOKUP(D:D,Reservations!S:U,1,0)</f>
        <v>09540</v>
      </c>
      <c r="B124" s="22" t="s">
        <v>5391</v>
      </c>
      <c r="C124" s="24" t="s">
        <v>5390</v>
      </c>
      <c r="D124" s="25" t="s">
        <v>3808</v>
      </c>
      <c r="E124" s="38" t="s">
        <v>244</v>
      </c>
      <c r="F124" s="38" t="s">
        <v>3809</v>
      </c>
      <c r="G124" s="41">
        <v>44805</v>
      </c>
      <c r="H124" s="41">
        <v>45108</v>
      </c>
      <c r="I124" s="41">
        <f>H124-1</f>
        <v>45107</v>
      </c>
      <c r="J124" s="38" t="s">
        <v>2970</v>
      </c>
      <c r="K124" s="38" t="str">
        <f t="shared" si="7"/>
        <v>09540 C263</v>
      </c>
      <c r="L124" s="38" t="s">
        <v>4168</v>
      </c>
      <c r="M124" s="38" t="s">
        <v>21</v>
      </c>
      <c r="N124" s="40" t="s">
        <v>5416</v>
      </c>
      <c r="O124" s="22" t="s">
        <v>5388</v>
      </c>
      <c r="P124" s="22" t="s">
        <v>5387</v>
      </c>
      <c r="Q124" s="39" t="s">
        <v>5386</v>
      </c>
      <c r="R124" s="38" t="s">
        <v>5415</v>
      </c>
      <c r="S124" s="38" t="s">
        <v>5405</v>
      </c>
      <c r="T124" s="38" t="s">
        <v>5414</v>
      </c>
      <c r="U124" s="38" t="s">
        <v>5414</v>
      </c>
      <c r="V124" s="38" t="s">
        <v>5383</v>
      </c>
      <c r="W124" s="38" t="s">
        <v>21</v>
      </c>
      <c r="X124" s="38" t="s">
        <v>21</v>
      </c>
      <c r="Y124" s="38" t="s">
        <v>5382</v>
      </c>
      <c r="Z124" s="38" t="s">
        <v>5381</v>
      </c>
      <c r="AA124" s="38" t="s">
        <v>5413</v>
      </c>
      <c r="AB124" s="38" t="s">
        <v>5412</v>
      </c>
      <c r="AC124" s="38" t="s">
        <v>21</v>
      </c>
      <c r="AD124" s="38" t="s">
        <v>5411</v>
      </c>
      <c r="AE124" s="38" t="s">
        <v>34</v>
      </c>
      <c r="AF124" s="38" t="s">
        <v>5377</v>
      </c>
      <c r="AG124" s="38" t="s">
        <v>5398</v>
      </c>
      <c r="AH124" s="38" t="s">
        <v>5397</v>
      </c>
      <c r="AI124" s="38" t="s">
        <v>5410</v>
      </c>
      <c r="AJ124" s="38" t="s">
        <v>21</v>
      </c>
      <c r="AK124" s="22" t="s">
        <v>5373</v>
      </c>
      <c r="AL124" s="38" t="s">
        <v>21</v>
      </c>
      <c r="AM124" s="38" t="s">
        <v>21</v>
      </c>
      <c r="AN124" s="38" t="s">
        <v>21</v>
      </c>
      <c r="AO124" s="38" t="s">
        <v>5409</v>
      </c>
      <c r="AP124" s="38" t="s">
        <v>5408</v>
      </c>
      <c r="AQ124" s="38" t="s">
        <v>5407</v>
      </c>
      <c r="AR124" s="38" t="s">
        <v>5406</v>
      </c>
      <c r="AS124" s="38" t="s">
        <v>5405</v>
      </c>
      <c r="AT124" s="38" t="s">
        <v>21</v>
      </c>
      <c r="AU124" s="38" t="s">
        <v>21</v>
      </c>
      <c r="AV124" s="38" t="s">
        <v>21</v>
      </c>
      <c r="AW124" s="38" t="s">
        <v>21</v>
      </c>
      <c r="AX124" s="38" t="s">
        <v>21</v>
      </c>
      <c r="AY124" s="38" t="s">
        <v>21</v>
      </c>
      <c r="AZ124" s="38" t="s">
        <v>21</v>
      </c>
    </row>
    <row r="125" spans="1:52" ht="14.25" customHeight="1" x14ac:dyDescent="0.25">
      <c r="A125" s="42" t="str">
        <f>VLOOKUP(D:D,Reservations!S:U,1,0)</f>
        <v>08760</v>
      </c>
      <c r="B125" s="22" t="s">
        <v>5391</v>
      </c>
      <c r="C125" s="24" t="s">
        <v>5390</v>
      </c>
      <c r="D125" s="25" t="s">
        <v>2811</v>
      </c>
      <c r="E125" s="38" t="s">
        <v>2812</v>
      </c>
      <c r="F125" s="38" t="s">
        <v>2813</v>
      </c>
      <c r="G125" s="41">
        <v>44685</v>
      </c>
      <c r="H125" s="41">
        <v>44842</v>
      </c>
      <c r="I125" s="41">
        <v>44842</v>
      </c>
      <c r="J125" s="38" t="s">
        <v>2807</v>
      </c>
      <c r="K125" s="38" t="str">
        <f t="shared" si="7"/>
        <v>08760 C167</v>
      </c>
      <c r="L125" s="38" t="s">
        <v>4168</v>
      </c>
      <c r="M125" s="38" t="s">
        <v>21</v>
      </c>
      <c r="N125" s="40" t="s">
        <v>5416</v>
      </c>
      <c r="O125" s="22" t="s">
        <v>5388</v>
      </c>
      <c r="P125" s="22" t="s">
        <v>5387</v>
      </c>
      <c r="Q125" s="39" t="s">
        <v>5915</v>
      </c>
      <c r="R125" s="38" t="s">
        <v>5914</v>
      </c>
      <c r="S125" s="38" t="s">
        <v>5913</v>
      </c>
      <c r="T125" s="38" t="s">
        <v>6208</v>
      </c>
      <c r="U125" s="38" t="s">
        <v>6208</v>
      </c>
      <c r="V125" s="38" t="s">
        <v>5383</v>
      </c>
      <c r="W125" s="38" t="s">
        <v>21</v>
      </c>
      <c r="X125" s="38" t="s">
        <v>21</v>
      </c>
      <c r="Y125" s="38" t="s">
        <v>5427</v>
      </c>
      <c r="Z125" s="38" t="s">
        <v>5381</v>
      </c>
      <c r="AA125" s="38" t="s">
        <v>5911</v>
      </c>
      <c r="AB125" s="38" t="s">
        <v>5910</v>
      </c>
      <c r="AC125" s="38" t="s">
        <v>21</v>
      </c>
      <c r="AD125" s="38" t="s">
        <v>5909</v>
      </c>
      <c r="AE125" s="38" t="s">
        <v>34</v>
      </c>
      <c r="AF125" s="38" t="s">
        <v>5377</v>
      </c>
      <c r="AG125" s="38" t="s">
        <v>5398</v>
      </c>
      <c r="AH125" s="38" t="s">
        <v>5517</v>
      </c>
      <c r="AI125" s="38" t="s">
        <v>6151</v>
      </c>
      <c r="AJ125" s="38" t="s">
        <v>21</v>
      </c>
      <c r="AK125" s="22" t="s">
        <v>5373</v>
      </c>
      <c r="AL125" s="38" t="s">
        <v>21</v>
      </c>
      <c r="AM125" s="38" t="s">
        <v>21</v>
      </c>
      <c r="AN125" s="38" t="s">
        <v>21</v>
      </c>
      <c r="AO125" s="38" t="s">
        <v>5907</v>
      </c>
      <c r="AP125" s="38" t="s">
        <v>5906</v>
      </c>
      <c r="AQ125" s="38" t="s">
        <v>5905</v>
      </c>
      <c r="AR125" s="38" t="s">
        <v>5904</v>
      </c>
      <c r="AS125" s="38" t="s">
        <v>5368</v>
      </c>
      <c r="AT125" s="38" t="s">
        <v>21</v>
      </c>
      <c r="AU125" s="38" t="s">
        <v>21</v>
      </c>
      <c r="AV125" s="38" t="s">
        <v>21</v>
      </c>
      <c r="AW125" s="38" t="s">
        <v>21</v>
      </c>
      <c r="AX125" s="38" t="s">
        <v>21</v>
      </c>
      <c r="AY125" s="38" t="s">
        <v>21</v>
      </c>
      <c r="AZ125" s="38" t="s">
        <v>21</v>
      </c>
    </row>
    <row r="126" spans="1:52" ht="14.25" customHeight="1" x14ac:dyDescent="0.25">
      <c r="A126" s="42" t="str">
        <f>VLOOKUP(D:D,Reservations!S:U,1,0)</f>
        <v>08760</v>
      </c>
      <c r="B126" s="22" t="s">
        <v>5391</v>
      </c>
      <c r="C126" s="24" t="s">
        <v>5390</v>
      </c>
      <c r="D126" s="25" t="s">
        <v>2811</v>
      </c>
      <c r="E126" s="38" t="s">
        <v>2812</v>
      </c>
      <c r="F126" s="38" t="s">
        <v>2813</v>
      </c>
      <c r="G126" s="41">
        <v>44644</v>
      </c>
      <c r="H126" s="41">
        <v>44986</v>
      </c>
      <c r="I126" s="41">
        <f>H126-1</f>
        <v>44985</v>
      </c>
      <c r="J126" s="38" t="s">
        <v>2944</v>
      </c>
      <c r="K126" s="38" t="str">
        <f t="shared" si="7"/>
        <v>08760 C258</v>
      </c>
      <c r="L126" s="38" t="s">
        <v>4162</v>
      </c>
      <c r="M126" s="38" t="s">
        <v>5912</v>
      </c>
      <c r="N126" s="40" t="s">
        <v>5416</v>
      </c>
      <c r="O126" s="22" t="s">
        <v>5388</v>
      </c>
      <c r="P126" s="22" t="s">
        <v>5387</v>
      </c>
      <c r="Q126" s="39" t="s">
        <v>5915</v>
      </c>
      <c r="R126" s="38" t="s">
        <v>5914</v>
      </c>
      <c r="S126" s="38" t="s">
        <v>5913</v>
      </c>
      <c r="T126" s="38" t="s">
        <v>5912</v>
      </c>
      <c r="U126" s="38" t="s">
        <v>5912</v>
      </c>
      <c r="V126" s="38" t="s">
        <v>5383</v>
      </c>
      <c r="W126" s="38" t="s">
        <v>21</v>
      </c>
      <c r="X126" s="38" t="s">
        <v>21</v>
      </c>
      <c r="Y126" s="38" t="s">
        <v>5427</v>
      </c>
      <c r="Z126" s="38" t="s">
        <v>5381</v>
      </c>
      <c r="AA126" s="38" t="s">
        <v>5911</v>
      </c>
      <c r="AB126" s="38" t="s">
        <v>5910</v>
      </c>
      <c r="AC126" s="38" t="s">
        <v>21</v>
      </c>
      <c r="AD126" s="38" t="s">
        <v>5909</v>
      </c>
      <c r="AE126" s="38" t="s">
        <v>37</v>
      </c>
      <c r="AF126" s="38" t="s">
        <v>5377</v>
      </c>
      <c r="AG126" s="38" t="s">
        <v>5398</v>
      </c>
      <c r="AH126" s="38" t="s">
        <v>5397</v>
      </c>
      <c r="AI126" s="38" t="s">
        <v>5908</v>
      </c>
      <c r="AJ126" s="38" t="s">
        <v>21</v>
      </c>
      <c r="AK126" s="22" t="s">
        <v>5373</v>
      </c>
      <c r="AL126" s="38" t="s">
        <v>21</v>
      </c>
      <c r="AM126" s="38" t="s">
        <v>21</v>
      </c>
      <c r="AN126" s="38" t="s">
        <v>21</v>
      </c>
      <c r="AO126" s="38" t="s">
        <v>5907</v>
      </c>
      <c r="AP126" s="38" t="s">
        <v>5906</v>
      </c>
      <c r="AQ126" s="38" t="s">
        <v>5905</v>
      </c>
      <c r="AR126" s="38" t="s">
        <v>5904</v>
      </c>
      <c r="AS126" s="38" t="s">
        <v>5368</v>
      </c>
      <c r="AT126" s="38" t="s">
        <v>21</v>
      </c>
      <c r="AU126" s="38" t="s">
        <v>21</v>
      </c>
      <c r="AV126" s="38" t="s">
        <v>21</v>
      </c>
      <c r="AW126" s="38" t="s">
        <v>21</v>
      </c>
      <c r="AX126" s="38" t="s">
        <v>21</v>
      </c>
      <c r="AY126" s="38" t="s">
        <v>21</v>
      </c>
      <c r="AZ126" s="38" t="s">
        <v>21</v>
      </c>
    </row>
  </sheetData>
  <autoFilter ref="A1:AZ126" xr:uid="{00000000-0001-0000-0000-000000000000}">
    <sortState xmlns:xlrd2="http://schemas.microsoft.com/office/spreadsheetml/2017/richdata2" ref="A2:AZ126">
      <sortCondition ref="F1:F126"/>
    </sortState>
  </autoFilter>
  <pageMargins left="0.7" right="0.7" top="0.75" bottom="0.75" header="0.3" footer="0.3"/>
  <pageSetup fitToWidth="0" fitToHeight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8F22-1EBD-4DFB-8707-D4A15F261C25}">
  <sheetPr filterMode="1">
    <tabColor rgb="FF92D050"/>
  </sheetPr>
  <dimension ref="A1:L119"/>
  <sheetViews>
    <sheetView topLeftCell="A65" workbookViewId="0">
      <selection sqref="A1:L119"/>
    </sheetView>
  </sheetViews>
  <sheetFormatPr defaultColWidth="12.140625" defaultRowHeight="15" customHeight="1" x14ac:dyDescent="0.25"/>
  <cols>
    <col min="1" max="1" width="28.85546875" style="18" customWidth="1"/>
    <col min="2" max="2" width="11" style="18" customWidth="1"/>
    <col min="3" max="3" width="8.5703125" style="18" customWidth="1"/>
    <col min="4" max="4" width="10.5703125" style="18" customWidth="1"/>
    <col min="5" max="5" width="7.42578125" style="18" customWidth="1"/>
    <col min="6" max="6" width="15" style="18" customWidth="1"/>
    <col min="7" max="7" width="9.5703125" style="18" customWidth="1"/>
    <col min="8" max="8" width="10" style="18" customWidth="1"/>
    <col min="9" max="10" width="9.140625" style="18" customWidth="1"/>
    <col min="11" max="11" width="19" style="18" customWidth="1"/>
    <col min="12" max="12" width="34.7109375" style="18" bestFit="1" customWidth="1"/>
    <col min="13" max="16384" width="12.140625" style="18"/>
  </cols>
  <sheetData>
    <row r="1" spans="1:12" ht="14.25" customHeight="1" x14ac:dyDescent="0.25">
      <c r="A1" s="26" t="s">
        <v>5193</v>
      </c>
      <c r="B1" s="26" t="s">
        <v>5195</v>
      </c>
      <c r="C1" s="26" t="s">
        <v>5192</v>
      </c>
      <c r="D1" s="26" t="s">
        <v>5191</v>
      </c>
      <c r="E1" s="26" t="s">
        <v>5194</v>
      </c>
      <c r="F1" s="26" t="s">
        <v>5357</v>
      </c>
      <c r="G1" s="26" t="s">
        <v>5356</v>
      </c>
      <c r="H1" s="26" t="s">
        <v>5355</v>
      </c>
      <c r="I1" s="26" t="s">
        <v>5354</v>
      </c>
      <c r="J1" s="26" t="s">
        <v>5353</v>
      </c>
      <c r="K1" s="26" t="s">
        <v>5352</v>
      </c>
      <c r="L1" s="18" t="s">
        <v>5185</v>
      </c>
    </row>
    <row r="2" spans="1:12" ht="13.5" customHeight="1" x14ac:dyDescent="0.25">
      <c r="A2" s="24" t="s">
        <v>5351</v>
      </c>
      <c r="B2" s="25" t="s">
        <v>2734</v>
      </c>
      <c r="C2" s="24" t="s">
        <v>5055</v>
      </c>
      <c r="D2" s="23">
        <v>44986</v>
      </c>
      <c r="E2" s="24" t="s">
        <v>2731</v>
      </c>
      <c r="F2" s="24" t="s">
        <v>5350</v>
      </c>
      <c r="G2" s="21">
        <v>1890</v>
      </c>
      <c r="H2" s="21">
        <v>2340</v>
      </c>
      <c r="I2" s="21">
        <v>2540</v>
      </c>
      <c r="J2" s="21">
        <f t="shared" ref="J2:J33" si="0">H2-I2</f>
        <v>-200</v>
      </c>
      <c r="K2" s="21">
        <v>1690</v>
      </c>
      <c r="L2" s="18" t="s">
        <v>5339</v>
      </c>
    </row>
    <row r="3" spans="1:12" ht="13.5" customHeight="1" x14ac:dyDescent="0.25">
      <c r="A3" s="24" t="s">
        <v>5349</v>
      </c>
      <c r="B3" s="25" t="s">
        <v>1968</v>
      </c>
      <c r="C3" s="24" t="s">
        <v>5055</v>
      </c>
      <c r="D3" s="23">
        <v>45108</v>
      </c>
      <c r="E3" s="24" t="s">
        <v>1960</v>
      </c>
      <c r="F3" s="24" t="s">
        <v>5348</v>
      </c>
      <c r="G3" s="21">
        <v>1680</v>
      </c>
      <c r="H3" s="21">
        <v>1958.21</v>
      </c>
      <c r="I3" s="21">
        <v>2130</v>
      </c>
      <c r="J3" s="21">
        <f t="shared" si="0"/>
        <v>-171.78999999999996</v>
      </c>
      <c r="K3" s="21">
        <v>1508.21</v>
      </c>
      <c r="L3" s="18" t="s">
        <v>5339</v>
      </c>
    </row>
    <row r="4" spans="1:12" ht="13.5" customHeight="1" x14ac:dyDescent="0.25">
      <c r="A4" s="24" t="s">
        <v>5347</v>
      </c>
      <c r="B4" s="25" t="s">
        <v>445</v>
      </c>
      <c r="C4" s="24" t="s">
        <v>5055</v>
      </c>
      <c r="D4" s="23">
        <v>45108</v>
      </c>
      <c r="E4" s="24" t="s">
        <v>879</v>
      </c>
      <c r="F4" s="24" t="s">
        <v>5346</v>
      </c>
      <c r="G4" s="21">
        <v>1890</v>
      </c>
      <c r="H4" s="21">
        <v>2171.11</v>
      </c>
      <c r="I4" s="21">
        <v>2340</v>
      </c>
      <c r="J4" s="21">
        <f t="shared" si="0"/>
        <v>-168.88999999999987</v>
      </c>
      <c r="K4" s="21">
        <v>1721.11</v>
      </c>
      <c r="L4" s="18" t="s">
        <v>5339</v>
      </c>
    </row>
    <row r="5" spans="1:12" ht="13.5" customHeight="1" x14ac:dyDescent="0.25">
      <c r="A5" s="24" t="s">
        <v>5345</v>
      </c>
      <c r="B5" s="25" t="s">
        <v>1193</v>
      </c>
      <c r="C5" s="24" t="s">
        <v>5055</v>
      </c>
      <c r="D5" s="23">
        <v>44986</v>
      </c>
      <c r="E5" s="24" t="s">
        <v>430</v>
      </c>
      <c r="F5" s="24" t="s">
        <v>5344</v>
      </c>
      <c r="G5" s="21">
        <v>1890</v>
      </c>
      <c r="H5" s="21">
        <v>2182.84</v>
      </c>
      <c r="I5" s="21">
        <v>2340</v>
      </c>
      <c r="J5" s="21">
        <f t="shared" si="0"/>
        <v>-157.15999999999985</v>
      </c>
      <c r="K5" s="21">
        <v>1732.84</v>
      </c>
      <c r="L5" s="18" t="s">
        <v>5339</v>
      </c>
    </row>
    <row r="6" spans="1:12" ht="13.5" customHeight="1" x14ac:dyDescent="0.25">
      <c r="A6" s="24" t="s">
        <v>5343</v>
      </c>
      <c r="B6" s="25" t="s">
        <v>2276</v>
      </c>
      <c r="C6" s="24" t="s">
        <v>5055</v>
      </c>
      <c r="D6" s="23">
        <v>44986</v>
      </c>
      <c r="E6" s="24" t="s">
        <v>2269</v>
      </c>
      <c r="F6" s="24" t="s">
        <v>5342</v>
      </c>
      <c r="G6" s="21">
        <v>1680</v>
      </c>
      <c r="H6" s="21">
        <v>1975.17</v>
      </c>
      <c r="I6" s="21">
        <v>2130</v>
      </c>
      <c r="J6" s="21">
        <f t="shared" si="0"/>
        <v>-154.82999999999993</v>
      </c>
      <c r="K6" s="21">
        <v>1525.17</v>
      </c>
      <c r="L6" s="18" t="s">
        <v>5339</v>
      </c>
    </row>
    <row r="7" spans="1:12" ht="13.5" customHeight="1" x14ac:dyDescent="0.25">
      <c r="A7" s="24" t="s">
        <v>5341</v>
      </c>
      <c r="B7" s="25" t="s">
        <v>777</v>
      </c>
      <c r="C7" s="24" t="s">
        <v>5055</v>
      </c>
      <c r="D7" s="23">
        <v>45108</v>
      </c>
      <c r="E7" s="24" t="s">
        <v>769</v>
      </c>
      <c r="F7" s="24" t="s">
        <v>5340</v>
      </c>
      <c r="G7" s="21">
        <v>1890</v>
      </c>
      <c r="H7" s="21">
        <v>2339.9</v>
      </c>
      <c r="I7" s="21">
        <v>2340</v>
      </c>
      <c r="J7" s="21">
        <f t="shared" si="0"/>
        <v>-9.9999999999909051E-2</v>
      </c>
      <c r="K7" s="21">
        <v>1889.9</v>
      </c>
      <c r="L7" s="18" t="s">
        <v>5339</v>
      </c>
    </row>
    <row r="8" spans="1:12" ht="13.5" hidden="1" customHeight="1" x14ac:dyDescent="0.25">
      <c r="A8" s="24" t="s">
        <v>5135</v>
      </c>
      <c r="B8" s="25" t="s">
        <v>3570</v>
      </c>
      <c r="C8" s="24" t="s">
        <v>5123</v>
      </c>
      <c r="D8" s="23">
        <v>44835</v>
      </c>
      <c r="E8" s="24" t="s">
        <v>3567</v>
      </c>
      <c r="F8" s="24" t="s">
        <v>5338</v>
      </c>
      <c r="G8" s="21">
        <v>1070</v>
      </c>
      <c r="H8" s="21">
        <v>0</v>
      </c>
      <c r="I8" s="21">
        <v>0</v>
      </c>
      <c r="J8" s="21">
        <f t="shared" si="0"/>
        <v>0</v>
      </c>
      <c r="K8" s="21">
        <v>1070</v>
      </c>
    </row>
    <row r="9" spans="1:12" ht="13.5" hidden="1" customHeight="1" x14ac:dyDescent="0.25">
      <c r="A9" s="24" t="s">
        <v>5065</v>
      </c>
      <c r="B9" s="25" t="s">
        <v>484</v>
      </c>
      <c r="C9" s="24" t="s">
        <v>5055</v>
      </c>
      <c r="D9" s="23">
        <v>44986</v>
      </c>
      <c r="E9" s="24" t="s">
        <v>476</v>
      </c>
      <c r="F9" s="24" t="s">
        <v>5337</v>
      </c>
      <c r="G9" s="21">
        <v>1680</v>
      </c>
      <c r="H9" s="21">
        <v>0</v>
      </c>
      <c r="I9" s="21">
        <v>0</v>
      </c>
      <c r="J9" s="21">
        <f t="shared" si="0"/>
        <v>0</v>
      </c>
      <c r="K9" s="21">
        <v>1680</v>
      </c>
    </row>
    <row r="10" spans="1:12" ht="13.5" customHeight="1" x14ac:dyDescent="0.25">
      <c r="A10" s="24" t="s">
        <v>5336</v>
      </c>
      <c r="B10" s="25" t="s">
        <v>902</v>
      </c>
      <c r="C10" s="24" t="s">
        <v>5055</v>
      </c>
      <c r="D10" s="23">
        <v>45108</v>
      </c>
      <c r="E10" s="24" t="s">
        <v>899</v>
      </c>
      <c r="F10" s="24" t="s">
        <v>5335</v>
      </c>
      <c r="G10" s="21">
        <v>1890</v>
      </c>
      <c r="H10" s="21">
        <v>2340</v>
      </c>
      <c r="I10" s="21">
        <v>2340</v>
      </c>
      <c r="J10" s="21">
        <f t="shared" si="0"/>
        <v>0</v>
      </c>
      <c r="K10" s="21">
        <v>1890</v>
      </c>
    </row>
    <row r="11" spans="1:12" ht="13.5" hidden="1" customHeight="1" x14ac:dyDescent="0.25">
      <c r="A11" s="24" t="s">
        <v>5142</v>
      </c>
      <c r="B11" s="25" t="s">
        <v>1017</v>
      </c>
      <c r="C11" s="24" t="s">
        <v>5123</v>
      </c>
      <c r="D11" s="23">
        <v>44835</v>
      </c>
      <c r="E11" s="24" t="s">
        <v>1413</v>
      </c>
      <c r="F11" s="24" t="s">
        <v>5334</v>
      </c>
      <c r="G11" s="21">
        <v>1070</v>
      </c>
      <c r="H11" s="21">
        <v>0</v>
      </c>
      <c r="I11" s="21">
        <v>0</v>
      </c>
      <c r="J11" s="21">
        <f t="shared" si="0"/>
        <v>0</v>
      </c>
      <c r="K11" s="21">
        <v>1070</v>
      </c>
    </row>
    <row r="12" spans="1:12" ht="13.5" hidden="1" customHeight="1" x14ac:dyDescent="0.25">
      <c r="A12" s="24" t="s">
        <v>5168</v>
      </c>
      <c r="B12" s="25" t="s">
        <v>1699</v>
      </c>
      <c r="C12" s="24" t="s">
        <v>5123</v>
      </c>
      <c r="D12" s="23">
        <v>44986</v>
      </c>
      <c r="E12" s="24" t="s">
        <v>1696</v>
      </c>
      <c r="F12" s="24" t="s">
        <v>5333</v>
      </c>
      <c r="G12" s="21">
        <v>1600</v>
      </c>
      <c r="H12" s="21">
        <v>0</v>
      </c>
      <c r="I12" s="21">
        <v>0</v>
      </c>
      <c r="J12" s="21">
        <f t="shared" si="0"/>
        <v>0</v>
      </c>
      <c r="K12" s="21">
        <v>1600</v>
      </c>
    </row>
    <row r="13" spans="1:12" ht="13.5" hidden="1" customHeight="1" x14ac:dyDescent="0.25">
      <c r="A13" s="24" t="s">
        <v>5061</v>
      </c>
      <c r="B13" s="25" t="s">
        <v>3737</v>
      </c>
      <c r="C13" s="24" t="s">
        <v>5060</v>
      </c>
      <c r="D13" s="23">
        <v>45108</v>
      </c>
      <c r="E13" s="24" t="s">
        <v>3734</v>
      </c>
      <c r="F13" s="24" t="s">
        <v>5332</v>
      </c>
      <c r="G13" s="21">
        <v>1890</v>
      </c>
      <c r="H13" s="21">
        <v>0</v>
      </c>
      <c r="I13" s="21">
        <v>0</v>
      </c>
      <c r="J13" s="21">
        <f t="shared" si="0"/>
        <v>0</v>
      </c>
      <c r="K13" s="21">
        <v>1890</v>
      </c>
    </row>
    <row r="14" spans="1:12" ht="13.5" hidden="1" customHeight="1" x14ac:dyDescent="0.25">
      <c r="A14" s="24" t="s">
        <v>5094</v>
      </c>
      <c r="B14" s="25" t="s">
        <v>2365</v>
      </c>
      <c r="C14" s="24" t="s">
        <v>5093</v>
      </c>
      <c r="D14" s="23">
        <v>44958</v>
      </c>
      <c r="E14" s="24" t="s">
        <v>2362</v>
      </c>
      <c r="F14" s="24" t="s">
        <v>5331</v>
      </c>
      <c r="G14" s="21">
        <v>1300</v>
      </c>
      <c r="H14" s="21">
        <v>0</v>
      </c>
      <c r="I14" s="21">
        <v>0</v>
      </c>
      <c r="J14" s="21">
        <f t="shared" si="0"/>
        <v>0</v>
      </c>
      <c r="K14" s="21">
        <v>1300</v>
      </c>
    </row>
    <row r="15" spans="1:12" ht="13.5" hidden="1" customHeight="1" x14ac:dyDescent="0.25">
      <c r="A15" s="24" t="s">
        <v>5090</v>
      </c>
      <c r="B15" s="25" t="s">
        <v>3298</v>
      </c>
      <c r="C15" s="24" t="s">
        <v>5088</v>
      </c>
      <c r="D15" s="23">
        <v>44985</v>
      </c>
      <c r="E15" s="24" t="s">
        <v>3295</v>
      </c>
      <c r="F15" s="24" t="s">
        <v>5330</v>
      </c>
      <c r="G15" s="21">
        <v>2450</v>
      </c>
      <c r="H15" s="21">
        <v>0</v>
      </c>
      <c r="I15" s="21">
        <v>0</v>
      </c>
      <c r="J15" s="21">
        <f t="shared" si="0"/>
        <v>0</v>
      </c>
      <c r="K15" s="21">
        <v>2450</v>
      </c>
    </row>
    <row r="16" spans="1:12" ht="13.5" hidden="1" customHeight="1" x14ac:dyDescent="0.25">
      <c r="A16" s="24" t="s">
        <v>5126</v>
      </c>
      <c r="B16" s="25" t="s">
        <v>2097</v>
      </c>
      <c r="C16" s="24" t="s">
        <v>5125</v>
      </c>
      <c r="D16" s="23">
        <v>44835</v>
      </c>
      <c r="E16" s="24" t="s">
        <v>2094</v>
      </c>
      <c r="F16" s="24" t="s">
        <v>5329</v>
      </c>
      <c r="G16" s="21">
        <v>1170</v>
      </c>
      <c r="H16" s="21">
        <v>0</v>
      </c>
      <c r="I16" s="21">
        <v>0</v>
      </c>
      <c r="J16" s="21">
        <f t="shared" si="0"/>
        <v>0</v>
      </c>
      <c r="K16" s="21">
        <v>1170</v>
      </c>
    </row>
    <row r="17" spans="1:11" ht="13.5" hidden="1" customHeight="1" x14ac:dyDescent="0.25">
      <c r="A17" s="24" t="s">
        <v>5069</v>
      </c>
      <c r="B17" s="25" t="s">
        <v>2827</v>
      </c>
      <c r="C17" s="24" t="s">
        <v>5068</v>
      </c>
      <c r="D17" s="23">
        <v>44866</v>
      </c>
      <c r="E17" s="24" t="s">
        <v>2824</v>
      </c>
      <c r="F17" s="24" t="s">
        <v>5328</v>
      </c>
      <c r="G17" s="21">
        <v>3280</v>
      </c>
      <c r="H17" s="21">
        <v>0</v>
      </c>
      <c r="I17" s="21">
        <v>0</v>
      </c>
      <c r="J17" s="21">
        <f t="shared" si="0"/>
        <v>0</v>
      </c>
      <c r="K17" s="21">
        <v>3280</v>
      </c>
    </row>
    <row r="18" spans="1:11" ht="13.5" hidden="1" customHeight="1" x14ac:dyDescent="0.25">
      <c r="A18" s="24" t="s">
        <v>5128</v>
      </c>
      <c r="B18" s="25" t="s">
        <v>4017</v>
      </c>
      <c r="C18" s="24" t="s">
        <v>5123</v>
      </c>
      <c r="D18" s="23">
        <v>44835</v>
      </c>
      <c r="E18" s="24" t="s">
        <v>3649</v>
      </c>
      <c r="F18" s="24" t="s">
        <v>5327</v>
      </c>
      <c r="G18" s="21">
        <v>1400</v>
      </c>
      <c r="H18" s="21">
        <v>0</v>
      </c>
      <c r="I18" s="21">
        <v>0</v>
      </c>
      <c r="J18" s="21">
        <f t="shared" si="0"/>
        <v>0</v>
      </c>
      <c r="K18" s="21">
        <v>1400</v>
      </c>
    </row>
    <row r="19" spans="1:11" ht="13.5" customHeight="1" x14ac:dyDescent="0.25">
      <c r="A19" s="24" t="s">
        <v>5326</v>
      </c>
      <c r="B19" s="25" t="s">
        <v>727</v>
      </c>
      <c r="C19" s="24" t="s">
        <v>5055</v>
      </c>
      <c r="D19" s="23">
        <v>45108</v>
      </c>
      <c r="E19" s="24" t="s">
        <v>719</v>
      </c>
      <c r="F19" s="24" t="s">
        <v>5325</v>
      </c>
      <c r="G19" s="21">
        <v>1680</v>
      </c>
      <c r="H19" s="21">
        <v>2130</v>
      </c>
      <c r="I19" s="21">
        <v>2130</v>
      </c>
      <c r="J19" s="21">
        <f t="shared" si="0"/>
        <v>0</v>
      </c>
      <c r="K19" s="21">
        <v>1680</v>
      </c>
    </row>
    <row r="20" spans="1:11" ht="13.5" customHeight="1" x14ac:dyDescent="0.25">
      <c r="A20" s="24" t="s">
        <v>5324</v>
      </c>
      <c r="B20" s="25" t="s">
        <v>3791</v>
      </c>
      <c r="C20" s="24" t="s">
        <v>5055</v>
      </c>
      <c r="D20" s="23">
        <v>45108</v>
      </c>
      <c r="E20" s="24" t="s">
        <v>3788</v>
      </c>
      <c r="F20" s="24" t="s">
        <v>5323</v>
      </c>
      <c r="G20" s="21">
        <v>1890</v>
      </c>
      <c r="H20" s="21">
        <v>2340</v>
      </c>
      <c r="I20" s="21">
        <v>2340</v>
      </c>
      <c r="J20" s="21">
        <f t="shared" si="0"/>
        <v>0</v>
      </c>
      <c r="K20" s="21">
        <v>1890</v>
      </c>
    </row>
    <row r="21" spans="1:11" ht="13.5" hidden="1" customHeight="1" x14ac:dyDescent="0.25">
      <c r="A21" s="24" t="s">
        <v>5179</v>
      </c>
      <c r="B21" s="25" t="s">
        <v>3001</v>
      </c>
      <c r="C21" s="24" t="s">
        <v>5051</v>
      </c>
      <c r="D21" s="23">
        <v>44896</v>
      </c>
      <c r="E21" s="24" t="s">
        <v>2524</v>
      </c>
      <c r="F21" s="24" t="s">
        <v>5322</v>
      </c>
      <c r="G21" s="21">
        <v>2700</v>
      </c>
      <c r="H21" s="21">
        <v>0</v>
      </c>
      <c r="I21" s="21">
        <v>0</v>
      </c>
      <c r="J21" s="21">
        <f t="shared" si="0"/>
        <v>0</v>
      </c>
      <c r="K21" s="21">
        <v>2700</v>
      </c>
    </row>
    <row r="22" spans="1:11" ht="13.5" hidden="1" customHeight="1" x14ac:dyDescent="0.25">
      <c r="A22" s="24" t="s">
        <v>5139</v>
      </c>
      <c r="B22" s="25" t="s">
        <v>3599</v>
      </c>
      <c r="C22" s="24" t="s">
        <v>5123</v>
      </c>
      <c r="D22" s="23">
        <v>45107</v>
      </c>
      <c r="E22" s="24" t="s">
        <v>3596</v>
      </c>
      <c r="F22" s="24" t="s">
        <v>5321</v>
      </c>
      <c r="G22" s="21">
        <v>2000</v>
      </c>
      <c r="H22" s="21">
        <v>0</v>
      </c>
      <c r="I22" s="21">
        <v>0</v>
      </c>
      <c r="J22" s="21">
        <f t="shared" si="0"/>
        <v>0</v>
      </c>
      <c r="K22" s="21">
        <v>2000</v>
      </c>
    </row>
    <row r="23" spans="1:11" ht="13.5" hidden="1" customHeight="1" x14ac:dyDescent="0.25">
      <c r="A23" s="24" t="s">
        <v>5056</v>
      </c>
      <c r="B23" s="25" t="s">
        <v>749</v>
      </c>
      <c r="C23" s="24" t="s">
        <v>5055</v>
      </c>
      <c r="D23" s="23">
        <v>45108</v>
      </c>
      <c r="E23" s="24" t="s">
        <v>742</v>
      </c>
      <c r="F23" s="24" t="s">
        <v>5320</v>
      </c>
      <c r="G23" s="21">
        <v>1890</v>
      </c>
      <c r="H23" s="21">
        <v>0</v>
      </c>
      <c r="I23" s="21">
        <v>0</v>
      </c>
      <c r="J23" s="21">
        <f t="shared" si="0"/>
        <v>0</v>
      </c>
      <c r="K23" s="21">
        <v>1890</v>
      </c>
    </row>
    <row r="24" spans="1:11" ht="13.5" hidden="1" customHeight="1" x14ac:dyDescent="0.25">
      <c r="A24" s="24" t="s">
        <v>5086</v>
      </c>
      <c r="B24" s="25" t="s">
        <v>2169</v>
      </c>
      <c r="C24" s="24" t="s">
        <v>5085</v>
      </c>
      <c r="D24" s="23">
        <v>44835</v>
      </c>
      <c r="E24" s="24" t="s">
        <v>2166</v>
      </c>
      <c r="F24" s="24" t="s">
        <v>5319</v>
      </c>
      <c r="G24" s="21">
        <v>2300</v>
      </c>
      <c r="H24" s="21">
        <v>0</v>
      </c>
      <c r="I24" s="21">
        <v>0</v>
      </c>
      <c r="J24" s="21">
        <f t="shared" si="0"/>
        <v>0</v>
      </c>
      <c r="K24" s="21">
        <v>2300</v>
      </c>
    </row>
    <row r="25" spans="1:11" ht="13.5" hidden="1" customHeight="1" x14ac:dyDescent="0.25">
      <c r="A25" s="24" t="s">
        <v>5158</v>
      </c>
      <c r="B25" s="25" t="s">
        <v>604</v>
      </c>
      <c r="C25" s="24" t="s">
        <v>5123</v>
      </c>
      <c r="D25" s="23">
        <v>45108</v>
      </c>
      <c r="E25" s="24" t="s">
        <v>598</v>
      </c>
      <c r="F25" s="24" t="s">
        <v>5318</v>
      </c>
      <c r="G25" s="21">
        <v>1690</v>
      </c>
      <c r="H25" s="21">
        <v>0</v>
      </c>
      <c r="I25" s="21">
        <v>0</v>
      </c>
      <c r="J25" s="21">
        <f t="shared" si="0"/>
        <v>0</v>
      </c>
      <c r="K25" s="21">
        <v>1690</v>
      </c>
    </row>
    <row r="26" spans="1:11" ht="13.5" hidden="1" customHeight="1" x14ac:dyDescent="0.25">
      <c r="A26" s="24" t="s">
        <v>5159</v>
      </c>
      <c r="B26" s="25" t="s">
        <v>2989</v>
      </c>
      <c r="C26" s="24" t="s">
        <v>5123</v>
      </c>
      <c r="D26" s="23">
        <v>45108</v>
      </c>
      <c r="E26" s="24" t="s">
        <v>2986</v>
      </c>
      <c r="F26" s="24" t="s">
        <v>5317</v>
      </c>
      <c r="G26" s="21">
        <v>1300</v>
      </c>
      <c r="H26" s="21">
        <v>0</v>
      </c>
      <c r="I26" s="21">
        <v>0</v>
      </c>
      <c r="J26" s="21">
        <f t="shared" si="0"/>
        <v>0</v>
      </c>
      <c r="K26" s="21">
        <v>1300</v>
      </c>
    </row>
    <row r="27" spans="1:11" ht="13.5" customHeight="1" x14ac:dyDescent="0.25">
      <c r="A27" s="24" t="s">
        <v>5316</v>
      </c>
      <c r="B27" s="25" t="s">
        <v>1422</v>
      </c>
      <c r="C27" s="24" t="s">
        <v>5055</v>
      </c>
      <c r="D27" s="23">
        <v>44986</v>
      </c>
      <c r="E27" s="24" t="s">
        <v>1413</v>
      </c>
      <c r="F27" s="24" t="s">
        <v>5315</v>
      </c>
      <c r="G27" s="21">
        <v>1680</v>
      </c>
      <c r="H27" s="21">
        <v>2130</v>
      </c>
      <c r="I27" s="21">
        <v>2130</v>
      </c>
      <c r="J27" s="21">
        <f t="shared" si="0"/>
        <v>0</v>
      </c>
      <c r="K27" s="21">
        <v>1680</v>
      </c>
    </row>
    <row r="28" spans="1:11" ht="13.5" customHeight="1" x14ac:dyDescent="0.25">
      <c r="A28" s="24" t="s">
        <v>5314</v>
      </c>
      <c r="B28" s="25" t="s">
        <v>2774</v>
      </c>
      <c r="C28" s="24" t="s">
        <v>5055</v>
      </c>
      <c r="D28" s="23">
        <v>45107</v>
      </c>
      <c r="E28" s="24" t="s">
        <v>3822</v>
      </c>
      <c r="F28" s="24" t="s">
        <v>5313</v>
      </c>
      <c r="G28" s="21">
        <v>1890</v>
      </c>
      <c r="H28" s="21">
        <v>2340</v>
      </c>
      <c r="I28" s="21">
        <v>2340</v>
      </c>
      <c r="J28" s="21">
        <f t="shared" si="0"/>
        <v>0</v>
      </c>
      <c r="K28" s="21">
        <v>1890</v>
      </c>
    </row>
    <row r="29" spans="1:11" ht="13.5" hidden="1" customHeight="1" x14ac:dyDescent="0.25">
      <c r="A29" s="24" t="s">
        <v>5096</v>
      </c>
      <c r="B29" s="25" t="s">
        <v>963</v>
      </c>
      <c r="C29" s="24" t="s">
        <v>5095</v>
      </c>
      <c r="D29" s="23">
        <v>44958</v>
      </c>
      <c r="E29" s="24" t="s">
        <v>960</v>
      </c>
      <c r="F29" s="24" t="s">
        <v>5312</v>
      </c>
      <c r="G29" s="21">
        <v>1100</v>
      </c>
      <c r="H29" s="21">
        <v>0</v>
      </c>
      <c r="I29" s="21">
        <v>0</v>
      </c>
      <c r="J29" s="21">
        <f t="shared" si="0"/>
        <v>0</v>
      </c>
      <c r="K29" s="21">
        <v>1100</v>
      </c>
    </row>
    <row r="30" spans="1:11" ht="13.5" hidden="1" customHeight="1" x14ac:dyDescent="0.25">
      <c r="A30" s="24" t="s">
        <v>5163</v>
      </c>
      <c r="B30" s="25" t="s">
        <v>378</v>
      </c>
      <c r="C30" s="24" t="s">
        <v>5123</v>
      </c>
      <c r="D30" s="23">
        <v>44835</v>
      </c>
      <c r="E30" s="24" t="s">
        <v>373</v>
      </c>
      <c r="F30" s="24" t="s">
        <v>5311</v>
      </c>
      <c r="G30" s="21">
        <v>1070</v>
      </c>
      <c r="H30" s="21">
        <v>0</v>
      </c>
      <c r="I30" s="21">
        <v>0</v>
      </c>
      <c r="J30" s="21">
        <f t="shared" si="0"/>
        <v>0</v>
      </c>
      <c r="K30" s="21">
        <v>1070</v>
      </c>
    </row>
    <row r="31" spans="1:11" ht="13.5" hidden="1" customHeight="1" x14ac:dyDescent="0.25">
      <c r="A31" s="24" t="s">
        <v>5169</v>
      </c>
      <c r="B31" s="25" t="s">
        <v>1952</v>
      </c>
      <c r="C31" s="24" t="s">
        <v>5123</v>
      </c>
      <c r="D31" s="23">
        <v>44835</v>
      </c>
      <c r="E31" s="24" t="s">
        <v>1945</v>
      </c>
      <c r="F31" s="24" t="s">
        <v>5310</v>
      </c>
      <c r="G31" s="21">
        <v>1230</v>
      </c>
      <c r="H31" s="21">
        <v>0</v>
      </c>
      <c r="I31" s="21">
        <v>0</v>
      </c>
      <c r="J31" s="21">
        <f t="shared" si="0"/>
        <v>0</v>
      </c>
      <c r="K31" s="21">
        <v>1230</v>
      </c>
    </row>
    <row r="32" spans="1:11" ht="13.5" hidden="1" customHeight="1" x14ac:dyDescent="0.25">
      <c r="A32" s="24" t="s">
        <v>5101</v>
      </c>
      <c r="B32" s="25" t="s">
        <v>2448</v>
      </c>
      <c r="C32" s="24" t="s">
        <v>5100</v>
      </c>
      <c r="D32" s="23">
        <v>45108</v>
      </c>
      <c r="E32" s="24" t="s">
        <v>3864</v>
      </c>
      <c r="F32" s="24" t="s">
        <v>5309</v>
      </c>
      <c r="G32" s="21">
        <v>1900</v>
      </c>
      <c r="H32" s="21">
        <v>0</v>
      </c>
      <c r="I32" s="21">
        <v>0</v>
      </c>
      <c r="J32" s="21">
        <f t="shared" si="0"/>
        <v>0</v>
      </c>
      <c r="K32" s="21">
        <v>1900</v>
      </c>
    </row>
    <row r="33" spans="1:11" ht="13.5" hidden="1" customHeight="1" x14ac:dyDescent="0.25">
      <c r="A33" s="24" t="s">
        <v>5052</v>
      </c>
      <c r="B33" s="25" t="s">
        <v>981</v>
      </c>
      <c r="C33" s="24" t="s">
        <v>5051</v>
      </c>
      <c r="D33" s="23">
        <v>44986</v>
      </c>
      <c r="E33" s="24" t="s">
        <v>973</v>
      </c>
      <c r="F33" s="24" t="s">
        <v>5308</v>
      </c>
      <c r="G33" s="21">
        <v>1800</v>
      </c>
      <c r="H33" s="21">
        <v>0</v>
      </c>
      <c r="I33" s="21">
        <v>0</v>
      </c>
      <c r="J33" s="21">
        <f t="shared" si="0"/>
        <v>0</v>
      </c>
      <c r="K33" s="21">
        <v>1800</v>
      </c>
    </row>
    <row r="34" spans="1:11" ht="13.5" hidden="1" customHeight="1" x14ac:dyDescent="0.25">
      <c r="A34" s="24" t="s">
        <v>5148</v>
      </c>
      <c r="B34" s="25" t="s">
        <v>1812</v>
      </c>
      <c r="C34" s="24" t="s">
        <v>5123</v>
      </c>
      <c r="D34" s="23">
        <v>44835</v>
      </c>
      <c r="E34" s="24" t="s">
        <v>1809</v>
      </c>
      <c r="F34" s="24" t="s">
        <v>5307</v>
      </c>
      <c r="G34" s="21">
        <v>870</v>
      </c>
      <c r="H34" s="21">
        <v>0</v>
      </c>
      <c r="I34" s="21">
        <v>0</v>
      </c>
      <c r="J34" s="21">
        <f t="shared" ref="J34:J65" si="1">H34-I34</f>
        <v>0</v>
      </c>
      <c r="K34" s="21">
        <v>870</v>
      </c>
    </row>
    <row r="35" spans="1:11" ht="13.5" hidden="1" customHeight="1" x14ac:dyDescent="0.25">
      <c r="A35" s="24" t="s">
        <v>5180</v>
      </c>
      <c r="B35" s="25" t="s">
        <v>3978</v>
      </c>
      <c r="C35" s="24" t="s">
        <v>5051</v>
      </c>
      <c r="D35" s="23">
        <v>44896</v>
      </c>
      <c r="E35" s="24" t="s">
        <v>3974</v>
      </c>
      <c r="F35" s="24" t="s">
        <v>5306</v>
      </c>
      <c r="G35" s="21">
        <v>1980</v>
      </c>
      <c r="H35" s="21">
        <v>0</v>
      </c>
      <c r="I35" s="21">
        <v>0</v>
      </c>
      <c r="J35" s="21">
        <f t="shared" si="1"/>
        <v>0</v>
      </c>
      <c r="K35" s="21">
        <v>1980</v>
      </c>
    </row>
    <row r="36" spans="1:11" ht="13.5" customHeight="1" x14ac:dyDescent="0.25">
      <c r="A36" s="24" t="s">
        <v>5305</v>
      </c>
      <c r="B36" s="25" t="s">
        <v>3817</v>
      </c>
      <c r="C36" s="24" t="s">
        <v>5055</v>
      </c>
      <c r="D36" s="23">
        <v>45108</v>
      </c>
      <c r="E36" s="24" t="s">
        <v>3813</v>
      </c>
      <c r="F36" s="24" t="s">
        <v>5304</v>
      </c>
      <c r="G36" s="21">
        <v>1890</v>
      </c>
      <c r="H36" s="21">
        <v>2340</v>
      </c>
      <c r="I36" s="21">
        <v>2340</v>
      </c>
      <c r="J36" s="21">
        <f t="shared" si="1"/>
        <v>0</v>
      </c>
      <c r="K36" s="21">
        <v>1890</v>
      </c>
    </row>
    <row r="37" spans="1:11" ht="13.5" hidden="1" customHeight="1" x14ac:dyDescent="0.25">
      <c r="A37" s="24" t="s">
        <v>5121</v>
      </c>
      <c r="B37" s="25" t="s">
        <v>4008</v>
      </c>
      <c r="C37" s="24" t="s">
        <v>5120</v>
      </c>
      <c r="D37" s="23">
        <v>44834</v>
      </c>
      <c r="E37" s="24" t="s">
        <v>3643</v>
      </c>
      <c r="F37" s="24" t="s">
        <v>5303</v>
      </c>
      <c r="G37" s="21">
        <v>1287</v>
      </c>
      <c r="H37" s="21">
        <v>0</v>
      </c>
      <c r="I37" s="21">
        <v>0</v>
      </c>
      <c r="J37" s="21">
        <f t="shared" si="1"/>
        <v>0</v>
      </c>
      <c r="K37" s="21">
        <v>1287</v>
      </c>
    </row>
    <row r="38" spans="1:11" ht="13.5" hidden="1" customHeight="1" x14ac:dyDescent="0.25">
      <c r="A38" s="24" t="s">
        <v>5054</v>
      </c>
      <c r="B38" s="25" t="s">
        <v>2237</v>
      </c>
      <c r="C38" s="24" t="s">
        <v>5053</v>
      </c>
      <c r="D38" s="23">
        <v>44835</v>
      </c>
      <c r="E38" s="24" t="s">
        <v>2233</v>
      </c>
      <c r="F38" s="24" t="s">
        <v>5302</v>
      </c>
      <c r="G38" s="21">
        <v>2090</v>
      </c>
      <c r="H38" s="21">
        <v>0</v>
      </c>
      <c r="I38" s="21">
        <v>0</v>
      </c>
      <c r="J38" s="21">
        <f t="shared" si="1"/>
        <v>0</v>
      </c>
      <c r="K38" s="21">
        <v>2090</v>
      </c>
    </row>
    <row r="39" spans="1:11" ht="13.5" hidden="1" customHeight="1" x14ac:dyDescent="0.25">
      <c r="A39" s="24" t="s">
        <v>5136</v>
      </c>
      <c r="B39" s="25" t="s">
        <v>3461</v>
      </c>
      <c r="C39" s="24" t="s">
        <v>5123</v>
      </c>
      <c r="D39" s="23">
        <v>44835</v>
      </c>
      <c r="E39" s="24" t="s">
        <v>3458</v>
      </c>
      <c r="F39" s="24" t="s">
        <v>5301</v>
      </c>
      <c r="G39" s="21">
        <v>1070</v>
      </c>
      <c r="H39" s="21">
        <v>0</v>
      </c>
      <c r="I39" s="21">
        <v>0</v>
      </c>
      <c r="J39" s="21">
        <f t="shared" si="1"/>
        <v>0</v>
      </c>
      <c r="K39" s="21">
        <v>1070</v>
      </c>
    </row>
    <row r="40" spans="1:11" ht="13.5" hidden="1" customHeight="1" x14ac:dyDescent="0.25">
      <c r="A40" s="24" t="s">
        <v>5144</v>
      </c>
      <c r="B40" s="25" t="s">
        <v>560</v>
      </c>
      <c r="C40" s="24" t="s">
        <v>5143</v>
      </c>
      <c r="D40" s="23">
        <v>44835</v>
      </c>
      <c r="E40" s="24" t="s">
        <v>557</v>
      </c>
      <c r="F40" s="24" t="s">
        <v>5300</v>
      </c>
      <c r="G40" s="21">
        <v>870</v>
      </c>
      <c r="H40" s="21">
        <v>0</v>
      </c>
      <c r="I40" s="21">
        <v>0</v>
      </c>
      <c r="J40" s="21">
        <f t="shared" si="1"/>
        <v>0</v>
      </c>
      <c r="K40" s="21">
        <v>870</v>
      </c>
    </row>
    <row r="41" spans="1:11" ht="13.5" hidden="1" customHeight="1" x14ac:dyDescent="0.25">
      <c r="A41" s="24" t="s">
        <v>5098</v>
      </c>
      <c r="B41" s="25" t="s">
        <v>2699</v>
      </c>
      <c r="C41" s="24" t="s">
        <v>5088</v>
      </c>
      <c r="D41" s="23">
        <v>45108</v>
      </c>
      <c r="E41" s="24" t="s">
        <v>2696</v>
      </c>
      <c r="F41" s="24" t="s">
        <v>5299</v>
      </c>
      <c r="G41" s="21">
        <v>1600</v>
      </c>
      <c r="H41" s="21">
        <v>0</v>
      </c>
      <c r="I41" s="21">
        <v>0</v>
      </c>
      <c r="J41" s="21">
        <f t="shared" si="1"/>
        <v>0</v>
      </c>
      <c r="K41" s="21">
        <v>1600</v>
      </c>
    </row>
    <row r="42" spans="1:11" ht="13.5" hidden="1" customHeight="1" x14ac:dyDescent="0.25">
      <c r="A42" s="24" t="s">
        <v>5114</v>
      </c>
      <c r="B42" s="25" t="s">
        <v>755</v>
      </c>
      <c r="C42" s="24" t="s">
        <v>5113</v>
      </c>
      <c r="D42" s="23">
        <v>45108</v>
      </c>
      <c r="E42" s="24" t="s">
        <v>752</v>
      </c>
      <c r="F42" s="24" t="s">
        <v>5298</v>
      </c>
      <c r="G42" s="21">
        <v>1600</v>
      </c>
      <c r="H42" s="21">
        <v>0</v>
      </c>
      <c r="I42" s="21">
        <v>0</v>
      </c>
      <c r="J42" s="21">
        <f t="shared" si="1"/>
        <v>0</v>
      </c>
      <c r="K42" s="21">
        <v>1600</v>
      </c>
    </row>
    <row r="43" spans="1:11" ht="13.5" hidden="1" customHeight="1" x14ac:dyDescent="0.25">
      <c r="A43" s="24" t="s">
        <v>5117</v>
      </c>
      <c r="B43" s="25" t="s">
        <v>580</v>
      </c>
      <c r="C43" s="24" t="s">
        <v>5116</v>
      </c>
      <c r="D43" s="23">
        <v>45108</v>
      </c>
      <c r="E43" s="24" t="s">
        <v>577</v>
      </c>
      <c r="F43" s="24" t="s">
        <v>5297</v>
      </c>
      <c r="G43" s="21">
        <v>870</v>
      </c>
      <c r="H43" s="21">
        <v>0</v>
      </c>
      <c r="I43" s="21">
        <v>0</v>
      </c>
      <c r="J43" s="21">
        <f t="shared" si="1"/>
        <v>0</v>
      </c>
      <c r="K43" s="21">
        <v>870</v>
      </c>
    </row>
    <row r="44" spans="1:11" ht="13.5" hidden="1" customHeight="1" x14ac:dyDescent="0.25">
      <c r="A44" s="24" t="s">
        <v>5162</v>
      </c>
      <c r="B44" s="25" t="s">
        <v>1391</v>
      </c>
      <c r="C44" s="24" t="s">
        <v>5123</v>
      </c>
      <c r="D44" s="23">
        <v>45108</v>
      </c>
      <c r="E44" s="24" t="s">
        <v>1388</v>
      </c>
      <c r="F44" s="24" t="s">
        <v>5296</v>
      </c>
      <c r="G44" s="21">
        <v>870</v>
      </c>
      <c r="H44" s="21">
        <v>0</v>
      </c>
      <c r="I44" s="21">
        <v>0</v>
      </c>
      <c r="J44" s="21">
        <f t="shared" si="1"/>
        <v>0</v>
      </c>
      <c r="K44" s="21">
        <v>870</v>
      </c>
    </row>
    <row r="45" spans="1:11" ht="13.5" hidden="1" customHeight="1" x14ac:dyDescent="0.25">
      <c r="A45" s="24" t="s">
        <v>5165</v>
      </c>
      <c r="B45" s="25" t="s">
        <v>2927</v>
      </c>
      <c r="C45" s="24" t="s">
        <v>5123</v>
      </c>
      <c r="D45" s="23">
        <v>45169</v>
      </c>
      <c r="E45" s="24" t="s">
        <v>2924</v>
      </c>
      <c r="F45" s="24" t="s">
        <v>5295</v>
      </c>
      <c r="G45" s="21">
        <v>1900</v>
      </c>
      <c r="H45" s="21">
        <v>0</v>
      </c>
      <c r="I45" s="21">
        <v>0</v>
      </c>
      <c r="J45" s="21">
        <f t="shared" si="1"/>
        <v>0</v>
      </c>
      <c r="K45" s="21">
        <v>1900</v>
      </c>
    </row>
    <row r="46" spans="1:11" ht="13.5" hidden="1" customHeight="1" x14ac:dyDescent="0.25">
      <c r="A46" s="24" t="s">
        <v>5133</v>
      </c>
      <c r="B46" s="25" t="s">
        <v>3542</v>
      </c>
      <c r="C46" s="24" t="s">
        <v>5123</v>
      </c>
      <c r="D46" s="23">
        <v>44835</v>
      </c>
      <c r="E46" s="24" t="s">
        <v>3539</v>
      </c>
      <c r="F46" s="24" t="s">
        <v>5294</v>
      </c>
      <c r="G46" s="21">
        <v>1070</v>
      </c>
      <c r="H46" s="21">
        <v>0</v>
      </c>
      <c r="I46" s="21">
        <v>0</v>
      </c>
      <c r="J46" s="21">
        <f t="shared" si="1"/>
        <v>0</v>
      </c>
      <c r="K46" s="21">
        <v>1070</v>
      </c>
    </row>
    <row r="47" spans="1:11" ht="13.5" hidden="1" customHeight="1" x14ac:dyDescent="0.25">
      <c r="A47" s="24" t="s">
        <v>5099</v>
      </c>
      <c r="B47" s="25" t="s">
        <v>3026</v>
      </c>
      <c r="C47" s="24" t="s">
        <v>5095</v>
      </c>
      <c r="D47" s="23">
        <v>44958</v>
      </c>
      <c r="E47" s="24" t="s">
        <v>3023</v>
      </c>
      <c r="F47" s="24" t="s">
        <v>5293</v>
      </c>
      <c r="G47" s="21">
        <v>1600</v>
      </c>
      <c r="H47" s="21">
        <v>0</v>
      </c>
      <c r="I47" s="21">
        <v>0</v>
      </c>
      <c r="J47" s="21">
        <f t="shared" si="1"/>
        <v>0</v>
      </c>
      <c r="K47" s="21">
        <v>1600</v>
      </c>
    </row>
    <row r="48" spans="1:11" ht="13.5" hidden="1" customHeight="1" x14ac:dyDescent="0.25">
      <c r="A48" s="24" t="s">
        <v>5107</v>
      </c>
      <c r="B48" s="25" t="s">
        <v>2261</v>
      </c>
      <c r="C48" s="24" t="s">
        <v>5106</v>
      </c>
      <c r="D48" s="23">
        <v>44834</v>
      </c>
      <c r="E48" s="24" t="s">
        <v>2258</v>
      </c>
      <c r="F48" s="24" t="s">
        <v>5292</v>
      </c>
      <c r="G48" s="21">
        <v>1575</v>
      </c>
      <c r="H48" s="21">
        <v>0</v>
      </c>
      <c r="I48" s="21">
        <v>0</v>
      </c>
      <c r="J48" s="21">
        <f t="shared" si="1"/>
        <v>0</v>
      </c>
      <c r="K48" s="21">
        <v>1575</v>
      </c>
    </row>
    <row r="49" spans="1:11" ht="13.5" customHeight="1" x14ac:dyDescent="0.25">
      <c r="A49" s="24" t="s">
        <v>5291</v>
      </c>
      <c r="B49" s="25" t="s">
        <v>809</v>
      </c>
      <c r="C49" s="24" t="s">
        <v>5055</v>
      </c>
      <c r="D49" s="23">
        <v>45108</v>
      </c>
      <c r="E49" s="24" t="s">
        <v>801</v>
      </c>
      <c r="F49" s="24" t="s">
        <v>5290</v>
      </c>
      <c r="G49" s="21">
        <v>1890</v>
      </c>
      <c r="H49" s="21">
        <v>2340</v>
      </c>
      <c r="I49" s="21">
        <v>2340</v>
      </c>
      <c r="J49" s="21">
        <f t="shared" si="1"/>
        <v>0</v>
      </c>
      <c r="K49" s="21">
        <v>1890</v>
      </c>
    </row>
    <row r="50" spans="1:11" ht="13.5" hidden="1" customHeight="1" x14ac:dyDescent="0.25">
      <c r="A50" s="24" t="s">
        <v>5089</v>
      </c>
      <c r="B50" s="25" t="s">
        <v>2007</v>
      </c>
      <c r="C50" s="24" t="s">
        <v>5088</v>
      </c>
      <c r="D50" s="23">
        <v>44866</v>
      </c>
      <c r="E50" s="24" t="s">
        <v>2003</v>
      </c>
      <c r="F50" s="24" t="s">
        <v>5289</v>
      </c>
      <c r="G50" s="21">
        <v>1750</v>
      </c>
      <c r="H50" s="21">
        <v>0</v>
      </c>
      <c r="I50" s="21">
        <v>0</v>
      </c>
      <c r="J50" s="21">
        <f t="shared" si="1"/>
        <v>0</v>
      </c>
      <c r="K50" s="21">
        <v>1750</v>
      </c>
    </row>
    <row r="51" spans="1:11" ht="13.5" hidden="1" customHeight="1" x14ac:dyDescent="0.25">
      <c r="A51" s="24" t="s">
        <v>5146</v>
      </c>
      <c r="B51" s="25" t="s">
        <v>1633</v>
      </c>
      <c r="C51" s="24" t="s">
        <v>5123</v>
      </c>
      <c r="D51" s="23">
        <v>44835</v>
      </c>
      <c r="E51" s="24" t="s">
        <v>1630</v>
      </c>
      <c r="F51" s="24" t="s">
        <v>5288</v>
      </c>
      <c r="G51" s="21">
        <v>870</v>
      </c>
      <c r="H51" s="21">
        <v>0</v>
      </c>
      <c r="I51" s="21">
        <v>0</v>
      </c>
      <c r="J51" s="21">
        <f t="shared" si="1"/>
        <v>0</v>
      </c>
      <c r="K51" s="21">
        <v>870</v>
      </c>
    </row>
    <row r="52" spans="1:11" ht="13.5" hidden="1" customHeight="1" x14ac:dyDescent="0.25">
      <c r="A52" s="24" t="s">
        <v>5097</v>
      </c>
      <c r="B52" s="25" t="s">
        <v>2344</v>
      </c>
      <c r="C52" s="24" t="s">
        <v>5088</v>
      </c>
      <c r="D52" s="23">
        <v>44986</v>
      </c>
      <c r="E52" s="24" t="s">
        <v>2341</v>
      </c>
      <c r="F52" s="24" t="s">
        <v>5287</v>
      </c>
      <c r="G52" s="21">
        <v>1200</v>
      </c>
      <c r="H52" s="21">
        <v>0</v>
      </c>
      <c r="I52" s="21">
        <v>0</v>
      </c>
      <c r="J52" s="21">
        <f t="shared" si="1"/>
        <v>0</v>
      </c>
      <c r="K52" s="21">
        <v>1200</v>
      </c>
    </row>
    <row r="53" spans="1:11" ht="13.5" hidden="1" customHeight="1" x14ac:dyDescent="0.25">
      <c r="A53" s="24" t="s">
        <v>5059</v>
      </c>
      <c r="B53" s="25" t="s">
        <v>3724</v>
      </c>
      <c r="C53" s="24" t="s">
        <v>5058</v>
      </c>
      <c r="D53" s="23">
        <v>45047</v>
      </c>
      <c r="E53" s="24" t="s">
        <v>3721</v>
      </c>
      <c r="F53" s="24" t="s">
        <v>5286</v>
      </c>
      <c r="G53" s="21">
        <v>1900</v>
      </c>
      <c r="H53" s="21">
        <v>0</v>
      </c>
      <c r="I53" s="21">
        <v>0</v>
      </c>
      <c r="J53" s="21">
        <f t="shared" si="1"/>
        <v>0</v>
      </c>
      <c r="K53" s="21">
        <v>1900</v>
      </c>
    </row>
    <row r="54" spans="1:11" ht="13.5" customHeight="1" x14ac:dyDescent="0.25">
      <c r="A54" s="24" t="s">
        <v>5285</v>
      </c>
      <c r="B54" s="25" t="s">
        <v>3657</v>
      </c>
      <c r="C54" s="24" t="s">
        <v>5055</v>
      </c>
      <c r="D54" s="23">
        <v>45108</v>
      </c>
      <c r="E54" s="24" t="s">
        <v>3649</v>
      </c>
      <c r="F54" s="24" t="s">
        <v>5284</v>
      </c>
      <c r="G54" s="21">
        <v>1890</v>
      </c>
      <c r="H54" s="21">
        <v>2340</v>
      </c>
      <c r="I54" s="21">
        <v>2340</v>
      </c>
      <c r="J54" s="21">
        <f t="shared" si="1"/>
        <v>0</v>
      </c>
      <c r="K54" s="21">
        <v>1890</v>
      </c>
    </row>
    <row r="55" spans="1:11" ht="13.5" customHeight="1" x14ac:dyDescent="0.25">
      <c r="A55" s="24" t="s">
        <v>5283</v>
      </c>
      <c r="B55" s="25" t="s">
        <v>739</v>
      </c>
      <c r="C55" s="24" t="s">
        <v>5055</v>
      </c>
      <c r="D55" s="23">
        <v>45108</v>
      </c>
      <c r="E55" s="24" t="s">
        <v>730</v>
      </c>
      <c r="F55" s="24" t="s">
        <v>5282</v>
      </c>
      <c r="G55" s="21">
        <v>1680</v>
      </c>
      <c r="H55" s="21">
        <v>2130</v>
      </c>
      <c r="I55" s="21">
        <v>2130</v>
      </c>
      <c r="J55" s="21">
        <f t="shared" si="1"/>
        <v>0</v>
      </c>
      <c r="K55" s="21">
        <v>1680</v>
      </c>
    </row>
    <row r="56" spans="1:11" ht="13.5" customHeight="1" x14ac:dyDescent="0.25">
      <c r="A56" s="24" t="s">
        <v>5281</v>
      </c>
      <c r="B56" s="25" t="s">
        <v>412</v>
      </c>
      <c r="C56" s="24" t="s">
        <v>5055</v>
      </c>
      <c r="D56" s="23">
        <v>45108</v>
      </c>
      <c r="E56" s="24" t="s">
        <v>404</v>
      </c>
      <c r="F56" s="24" t="s">
        <v>5280</v>
      </c>
      <c r="G56" s="21">
        <v>1680</v>
      </c>
      <c r="H56" s="21">
        <v>2130</v>
      </c>
      <c r="I56" s="21">
        <v>2130</v>
      </c>
      <c r="J56" s="21">
        <f t="shared" si="1"/>
        <v>0</v>
      </c>
      <c r="K56" s="21">
        <v>1680</v>
      </c>
    </row>
    <row r="57" spans="1:11" ht="13.5" hidden="1" customHeight="1" x14ac:dyDescent="0.25">
      <c r="A57" s="24" t="s">
        <v>5181</v>
      </c>
      <c r="B57" s="25" t="s">
        <v>2429</v>
      </c>
      <c r="C57" s="24" t="s">
        <v>5051</v>
      </c>
      <c r="D57" s="23">
        <v>44896</v>
      </c>
      <c r="E57" s="24" t="s">
        <v>2425</v>
      </c>
      <c r="F57" s="24" t="s">
        <v>5279</v>
      </c>
      <c r="G57" s="21">
        <v>2090</v>
      </c>
      <c r="H57" s="21">
        <v>0</v>
      </c>
      <c r="I57" s="21">
        <v>0</v>
      </c>
      <c r="J57" s="21">
        <f t="shared" si="1"/>
        <v>0</v>
      </c>
      <c r="K57" s="21">
        <v>2090</v>
      </c>
    </row>
    <row r="58" spans="1:11" ht="13.5" hidden="1" customHeight="1" x14ac:dyDescent="0.25">
      <c r="A58" s="24" t="s">
        <v>5166</v>
      </c>
      <c r="B58" s="25" t="s">
        <v>1502</v>
      </c>
      <c r="C58" s="24" t="s">
        <v>5123</v>
      </c>
      <c r="D58" s="23">
        <v>44835</v>
      </c>
      <c r="E58" s="24" t="s">
        <v>1495</v>
      </c>
      <c r="F58" s="24" t="s">
        <v>5278</v>
      </c>
      <c r="G58" s="21">
        <v>1230</v>
      </c>
      <c r="H58" s="21">
        <v>0</v>
      </c>
      <c r="I58" s="21">
        <v>0</v>
      </c>
      <c r="J58" s="21">
        <f t="shared" si="1"/>
        <v>0</v>
      </c>
      <c r="K58" s="21">
        <v>1230</v>
      </c>
    </row>
    <row r="59" spans="1:11" ht="13.5" customHeight="1" x14ac:dyDescent="0.25">
      <c r="A59" s="24" t="s">
        <v>5277</v>
      </c>
      <c r="B59" s="25" t="s">
        <v>1937</v>
      </c>
      <c r="C59" s="24" t="s">
        <v>5055</v>
      </c>
      <c r="D59" s="23">
        <v>45108</v>
      </c>
      <c r="E59" s="24" t="s">
        <v>1929</v>
      </c>
      <c r="F59" s="24" t="s">
        <v>5276</v>
      </c>
      <c r="G59" s="21">
        <v>2580</v>
      </c>
      <c r="H59" s="21">
        <v>3030</v>
      </c>
      <c r="I59" s="21">
        <v>3030</v>
      </c>
      <c r="J59" s="21">
        <f t="shared" si="1"/>
        <v>0</v>
      </c>
      <c r="K59" s="21">
        <v>2580</v>
      </c>
    </row>
    <row r="60" spans="1:11" ht="13.5" hidden="1" customHeight="1" x14ac:dyDescent="0.25">
      <c r="A60" s="24" t="s">
        <v>5147</v>
      </c>
      <c r="B60" s="25" t="s">
        <v>1587</v>
      </c>
      <c r="C60" s="24" t="s">
        <v>5123</v>
      </c>
      <c r="D60" s="23">
        <v>44835</v>
      </c>
      <c r="E60" s="24" t="s">
        <v>1584</v>
      </c>
      <c r="F60" s="24" t="s">
        <v>5275</v>
      </c>
      <c r="G60" s="21">
        <v>870</v>
      </c>
      <c r="H60" s="21">
        <v>0</v>
      </c>
      <c r="I60" s="21">
        <v>0</v>
      </c>
      <c r="J60" s="21">
        <f t="shared" si="1"/>
        <v>0</v>
      </c>
      <c r="K60" s="21">
        <v>870</v>
      </c>
    </row>
    <row r="61" spans="1:11" ht="13.5" hidden="1" customHeight="1" x14ac:dyDescent="0.25">
      <c r="A61" s="24" t="s">
        <v>5161</v>
      </c>
      <c r="B61" s="25" t="s">
        <v>1849</v>
      </c>
      <c r="C61" s="24" t="s">
        <v>5123</v>
      </c>
      <c r="D61" s="23">
        <v>44835</v>
      </c>
      <c r="E61" s="24" t="s">
        <v>1846</v>
      </c>
      <c r="F61" s="24" t="s">
        <v>5274</v>
      </c>
      <c r="G61" s="21">
        <v>1170</v>
      </c>
      <c r="H61" s="21">
        <v>0</v>
      </c>
      <c r="I61" s="21">
        <v>0</v>
      </c>
      <c r="J61" s="21">
        <f t="shared" si="1"/>
        <v>0</v>
      </c>
      <c r="K61" s="21">
        <v>1170</v>
      </c>
    </row>
    <row r="62" spans="1:11" ht="13.5" customHeight="1" x14ac:dyDescent="0.25">
      <c r="A62" s="24" t="s">
        <v>5273</v>
      </c>
      <c r="B62" s="25" t="s">
        <v>676</v>
      </c>
      <c r="C62" s="24" t="s">
        <v>5055</v>
      </c>
      <c r="D62" s="23">
        <v>45108</v>
      </c>
      <c r="E62" s="24" t="s">
        <v>668</v>
      </c>
      <c r="F62" s="24" t="s">
        <v>5272</v>
      </c>
      <c r="G62" s="21">
        <v>1890</v>
      </c>
      <c r="H62" s="21">
        <v>2340</v>
      </c>
      <c r="I62" s="21">
        <v>2340</v>
      </c>
      <c r="J62" s="21">
        <f t="shared" si="1"/>
        <v>0</v>
      </c>
      <c r="K62" s="21">
        <v>1890</v>
      </c>
    </row>
    <row r="63" spans="1:11" ht="13.5" hidden="1" customHeight="1" x14ac:dyDescent="0.25">
      <c r="A63" s="24" t="s">
        <v>5079</v>
      </c>
      <c r="B63" s="25" t="s">
        <v>2244</v>
      </c>
      <c r="C63" s="24" t="s">
        <v>5078</v>
      </c>
      <c r="D63" s="23">
        <v>44927</v>
      </c>
      <c r="E63" s="24" t="s">
        <v>2240</v>
      </c>
      <c r="F63" s="24" t="s">
        <v>5271</v>
      </c>
      <c r="G63" s="21">
        <v>1900</v>
      </c>
      <c r="H63" s="21">
        <v>0</v>
      </c>
      <c r="I63" s="21">
        <v>0</v>
      </c>
      <c r="J63" s="21">
        <f t="shared" si="1"/>
        <v>0</v>
      </c>
      <c r="K63" s="21">
        <v>1900</v>
      </c>
    </row>
    <row r="64" spans="1:11" ht="13.5" hidden="1" customHeight="1" x14ac:dyDescent="0.25">
      <c r="A64" s="24" t="s">
        <v>5071</v>
      </c>
      <c r="B64" s="25" t="s">
        <v>507</v>
      </c>
      <c r="C64" s="24" t="s">
        <v>5070</v>
      </c>
      <c r="D64" s="23">
        <v>44986</v>
      </c>
      <c r="E64" s="24" t="s">
        <v>499</v>
      </c>
      <c r="F64" s="24" t="s">
        <v>5270</v>
      </c>
      <c r="G64" s="21">
        <v>1890</v>
      </c>
      <c r="H64" s="21">
        <v>0</v>
      </c>
      <c r="I64" s="21">
        <v>0</v>
      </c>
      <c r="J64" s="21">
        <f t="shared" si="1"/>
        <v>0</v>
      </c>
      <c r="K64" s="21">
        <v>1890</v>
      </c>
    </row>
    <row r="65" spans="1:11" ht="13.5" customHeight="1" x14ac:dyDescent="0.25">
      <c r="A65" s="24" t="s">
        <v>5269</v>
      </c>
      <c r="B65" s="25" t="s">
        <v>830</v>
      </c>
      <c r="C65" s="24" t="s">
        <v>5055</v>
      </c>
      <c r="D65" s="23">
        <v>45108</v>
      </c>
      <c r="E65" s="24" t="s">
        <v>822</v>
      </c>
      <c r="F65" s="24" t="s">
        <v>5268</v>
      </c>
      <c r="G65" s="21">
        <v>1890</v>
      </c>
      <c r="H65" s="21">
        <v>2340</v>
      </c>
      <c r="I65" s="21">
        <v>2340</v>
      </c>
      <c r="J65" s="21">
        <f t="shared" si="1"/>
        <v>0</v>
      </c>
      <c r="K65" s="21">
        <v>1890</v>
      </c>
    </row>
    <row r="66" spans="1:11" ht="13.5" hidden="1" customHeight="1" x14ac:dyDescent="0.25">
      <c r="A66" s="24" t="s">
        <v>5145</v>
      </c>
      <c r="B66" s="25" t="s">
        <v>569</v>
      </c>
      <c r="C66" s="24" t="s">
        <v>5123</v>
      </c>
      <c r="D66" s="23">
        <v>44835</v>
      </c>
      <c r="E66" s="24" t="s">
        <v>566</v>
      </c>
      <c r="F66" s="24" t="s">
        <v>5267</v>
      </c>
      <c r="G66" s="21">
        <v>1070</v>
      </c>
      <c r="H66" s="21">
        <v>0</v>
      </c>
      <c r="I66" s="21">
        <v>0</v>
      </c>
      <c r="J66" s="21">
        <f t="shared" ref="J66:J97" si="2">H66-I66</f>
        <v>0</v>
      </c>
      <c r="K66" s="21">
        <v>1070</v>
      </c>
    </row>
    <row r="67" spans="1:11" ht="13.5" hidden="1" customHeight="1" x14ac:dyDescent="0.25">
      <c r="A67" s="24" t="s">
        <v>5109</v>
      </c>
      <c r="B67" s="25" t="s">
        <v>655</v>
      </c>
      <c r="C67" s="24" t="s">
        <v>5108</v>
      </c>
      <c r="D67" s="23">
        <v>44821</v>
      </c>
      <c r="E67" s="24" t="s">
        <v>651</v>
      </c>
      <c r="F67" s="24" t="s">
        <v>5266</v>
      </c>
      <c r="G67" s="21">
        <v>1485</v>
      </c>
      <c r="H67" s="21">
        <v>0</v>
      </c>
      <c r="I67" s="21">
        <v>0</v>
      </c>
      <c r="J67" s="21">
        <f t="shared" si="2"/>
        <v>0</v>
      </c>
      <c r="K67" s="21">
        <v>1485</v>
      </c>
    </row>
    <row r="68" spans="1:11" ht="13.5" hidden="1" customHeight="1" x14ac:dyDescent="0.25">
      <c r="A68" s="24" t="s">
        <v>5067</v>
      </c>
      <c r="B68" s="25" t="s">
        <v>1469</v>
      </c>
      <c r="C68" s="24" t="s">
        <v>5066</v>
      </c>
      <c r="D68" s="23">
        <v>44835</v>
      </c>
      <c r="E68" s="24" t="s">
        <v>1466</v>
      </c>
      <c r="F68" s="24" t="s">
        <v>5265</v>
      </c>
      <c r="G68" s="21">
        <v>1600</v>
      </c>
      <c r="H68" s="21">
        <v>0</v>
      </c>
      <c r="I68" s="21">
        <v>0</v>
      </c>
      <c r="J68" s="21">
        <f t="shared" si="2"/>
        <v>0</v>
      </c>
      <c r="K68" s="21">
        <v>1600</v>
      </c>
    </row>
    <row r="69" spans="1:11" ht="13.5" hidden="1" customHeight="1" x14ac:dyDescent="0.25">
      <c r="A69" s="24" t="s">
        <v>5150</v>
      </c>
      <c r="B69" s="25" t="s">
        <v>1916</v>
      </c>
      <c r="C69" s="24" t="s">
        <v>5149</v>
      </c>
      <c r="D69" s="23">
        <v>44835</v>
      </c>
      <c r="E69" s="24" t="s">
        <v>1913</v>
      </c>
      <c r="F69" s="24" t="s">
        <v>5264</v>
      </c>
      <c r="G69" s="21">
        <v>1720</v>
      </c>
      <c r="H69" s="21">
        <v>0</v>
      </c>
      <c r="I69" s="21">
        <v>0</v>
      </c>
      <c r="J69" s="21">
        <f t="shared" si="2"/>
        <v>0</v>
      </c>
      <c r="K69" s="21">
        <v>1720</v>
      </c>
    </row>
    <row r="70" spans="1:11" ht="13.5" hidden="1" customHeight="1" x14ac:dyDescent="0.25">
      <c r="A70" s="24" t="s">
        <v>5130</v>
      </c>
      <c r="B70" s="25" t="s">
        <v>3058</v>
      </c>
      <c r="C70" s="24" t="s">
        <v>5129</v>
      </c>
      <c r="D70" s="23">
        <v>44835</v>
      </c>
      <c r="E70" s="24" t="s">
        <v>3055</v>
      </c>
      <c r="F70" s="24" t="s">
        <v>5263</v>
      </c>
      <c r="G70" s="21">
        <v>870</v>
      </c>
      <c r="H70" s="21">
        <v>0</v>
      </c>
      <c r="I70" s="21">
        <v>0</v>
      </c>
      <c r="J70" s="21">
        <f t="shared" si="2"/>
        <v>0</v>
      </c>
      <c r="K70" s="21">
        <v>870</v>
      </c>
    </row>
    <row r="71" spans="1:11" ht="13.5" hidden="1" customHeight="1" x14ac:dyDescent="0.25">
      <c r="A71" s="24" t="s">
        <v>5110</v>
      </c>
      <c r="B71" s="25" t="s">
        <v>847</v>
      </c>
      <c r="C71" s="24" t="s">
        <v>5106</v>
      </c>
      <c r="D71" s="23">
        <v>45047</v>
      </c>
      <c r="E71" s="24" t="s">
        <v>844</v>
      </c>
      <c r="F71" s="24" t="s">
        <v>5262</v>
      </c>
      <c r="G71" s="21">
        <v>1800</v>
      </c>
      <c r="H71" s="21">
        <v>0</v>
      </c>
      <c r="I71" s="21">
        <v>0</v>
      </c>
      <c r="J71" s="21">
        <f t="shared" si="2"/>
        <v>0</v>
      </c>
      <c r="K71" s="21">
        <v>1800</v>
      </c>
    </row>
    <row r="72" spans="1:11" ht="13.5" customHeight="1" x14ac:dyDescent="0.25">
      <c r="A72" s="24" t="s">
        <v>5261</v>
      </c>
      <c r="B72" s="25" t="s">
        <v>370</v>
      </c>
      <c r="C72" s="24" t="s">
        <v>5055</v>
      </c>
      <c r="D72" s="23">
        <v>45108</v>
      </c>
      <c r="E72" s="24" t="s">
        <v>362</v>
      </c>
      <c r="F72" s="24" t="s">
        <v>5260</v>
      </c>
      <c r="G72" s="21">
        <v>1680</v>
      </c>
      <c r="H72" s="21">
        <v>2130</v>
      </c>
      <c r="I72" s="21">
        <v>2130</v>
      </c>
      <c r="J72" s="21">
        <f t="shared" si="2"/>
        <v>0</v>
      </c>
      <c r="K72" s="21">
        <v>1680</v>
      </c>
    </row>
    <row r="73" spans="1:11" ht="13.5" hidden="1" customHeight="1" x14ac:dyDescent="0.25">
      <c r="A73" s="24" t="s">
        <v>5151</v>
      </c>
      <c r="B73" s="25" t="s">
        <v>1793</v>
      </c>
      <c r="C73" s="24" t="s">
        <v>5123</v>
      </c>
      <c r="D73" s="23">
        <v>44835</v>
      </c>
      <c r="E73" s="24" t="s">
        <v>1790</v>
      </c>
      <c r="F73" s="24" t="s">
        <v>5259</v>
      </c>
      <c r="G73" s="21">
        <v>1400</v>
      </c>
      <c r="H73" s="21">
        <v>0</v>
      </c>
      <c r="I73" s="21">
        <v>0</v>
      </c>
      <c r="J73" s="21">
        <f t="shared" si="2"/>
        <v>0</v>
      </c>
      <c r="K73" s="21">
        <v>1400</v>
      </c>
    </row>
    <row r="74" spans="1:11" ht="13.5" hidden="1" customHeight="1" x14ac:dyDescent="0.25">
      <c r="A74" s="24" t="s">
        <v>5141</v>
      </c>
      <c r="B74" s="25" t="s">
        <v>2044</v>
      </c>
      <c r="C74" s="24" t="s">
        <v>5123</v>
      </c>
      <c r="D74" s="23">
        <v>45200</v>
      </c>
      <c r="E74" s="24" t="s">
        <v>2930</v>
      </c>
      <c r="F74" s="24" t="s">
        <v>5258</v>
      </c>
      <c r="G74" s="21">
        <v>1170</v>
      </c>
      <c r="H74" s="21">
        <v>0</v>
      </c>
      <c r="I74" s="21">
        <v>0</v>
      </c>
      <c r="J74" s="21">
        <f t="shared" si="2"/>
        <v>0</v>
      </c>
      <c r="K74" s="21">
        <v>1170</v>
      </c>
    </row>
    <row r="75" spans="1:11" ht="13.5" hidden="1" customHeight="1" x14ac:dyDescent="0.25">
      <c r="A75" s="24" t="s">
        <v>5077</v>
      </c>
      <c r="B75" s="25" t="s">
        <v>463</v>
      </c>
      <c r="C75" s="24" t="s">
        <v>5076</v>
      </c>
      <c r="D75" s="23">
        <v>45108</v>
      </c>
      <c r="E75" s="24" t="s">
        <v>3062</v>
      </c>
      <c r="F75" s="24" t="s">
        <v>5257</v>
      </c>
      <c r="G75" s="21">
        <v>2082</v>
      </c>
      <c r="H75" s="21">
        <v>0</v>
      </c>
      <c r="I75" s="21">
        <v>0</v>
      </c>
      <c r="J75" s="21">
        <f t="shared" si="2"/>
        <v>0</v>
      </c>
      <c r="K75" s="21">
        <v>2082</v>
      </c>
    </row>
    <row r="76" spans="1:11" ht="13.5" hidden="1" customHeight="1" x14ac:dyDescent="0.25">
      <c r="A76" s="24" t="s">
        <v>5152</v>
      </c>
      <c r="B76" s="25" t="s">
        <v>3224</v>
      </c>
      <c r="C76" s="24" t="s">
        <v>5123</v>
      </c>
      <c r="D76" s="23">
        <v>44835</v>
      </c>
      <c r="E76" s="24" t="s">
        <v>3221</v>
      </c>
      <c r="F76" s="24" t="s">
        <v>5256</v>
      </c>
      <c r="G76" s="21">
        <v>1070</v>
      </c>
      <c r="H76" s="21">
        <v>0</v>
      </c>
      <c r="I76" s="21">
        <v>0</v>
      </c>
      <c r="J76" s="21">
        <f t="shared" si="2"/>
        <v>0</v>
      </c>
      <c r="K76" s="21">
        <v>1070</v>
      </c>
    </row>
    <row r="77" spans="1:11" ht="13.5" hidden="1" customHeight="1" x14ac:dyDescent="0.25">
      <c r="A77" s="24" t="s">
        <v>5153</v>
      </c>
      <c r="B77" s="25" t="s">
        <v>1626</v>
      </c>
      <c r="C77" s="24" t="s">
        <v>5123</v>
      </c>
      <c r="D77" s="23">
        <v>45108</v>
      </c>
      <c r="E77" s="24" t="s">
        <v>1623</v>
      </c>
      <c r="F77" s="24" t="s">
        <v>5255</v>
      </c>
      <c r="G77" s="21">
        <v>1827</v>
      </c>
      <c r="H77" s="21">
        <v>0</v>
      </c>
      <c r="I77" s="21">
        <v>0</v>
      </c>
      <c r="J77" s="21">
        <f t="shared" si="2"/>
        <v>0</v>
      </c>
      <c r="K77" s="21">
        <v>1827</v>
      </c>
    </row>
    <row r="78" spans="1:11" ht="13.5" hidden="1" customHeight="1" x14ac:dyDescent="0.25">
      <c r="A78" s="24" t="s">
        <v>5081</v>
      </c>
      <c r="B78" s="25" t="s">
        <v>594</v>
      </c>
      <c r="C78" s="24" t="s">
        <v>5080</v>
      </c>
      <c r="D78" s="23">
        <v>45107</v>
      </c>
      <c r="E78" s="24" t="s">
        <v>591</v>
      </c>
      <c r="F78" s="24" t="s">
        <v>5254</v>
      </c>
      <c r="G78" s="21">
        <v>1600</v>
      </c>
      <c r="H78" s="21">
        <v>0</v>
      </c>
      <c r="I78" s="21">
        <v>0</v>
      </c>
      <c r="J78" s="21">
        <f t="shared" si="2"/>
        <v>0</v>
      </c>
      <c r="K78" s="21">
        <v>1600</v>
      </c>
    </row>
    <row r="79" spans="1:11" ht="13.5" customHeight="1" x14ac:dyDescent="0.25">
      <c r="A79" s="24" t="s">
        <v>5253</v>
      </c>
      <c r="B79" s="25" t="s">
        <v>3646</v>
      </c>
      <c r="C79" s="24" t="s">
        <v>5055</v>
      </c>
      <c r="D79" s="23">
        <v>45108</v>
      </c>
      <c r="E79" s="24" t="s">
        <v>3643</v>
      </c>
      <c r="F79" s="24" t="s">
        <v>5252</v>
      </c>
      <c r="G79" s="21">
        <v>1890</v>
      </c>
      <c r="H79" s="21">
        <v>2340</v>
      </c>
      <c r="I79" s="21">
        <v>2340</v>
      </c>
      <c r="J79" s="21">
        <f t="shared" si="2"/>
        <v>0</v>
      </c>
      <c r="K79" s="21">
        <v>1890</v>
      </c>
    </row>
    <row r="80" spans="1:11" ht="13.5" hidden="1" customHeight="1" x14ac:dyDescent="0.25">
      <c r="A80" s="24" t="s">
        <v>5167</v>
      </c>
      <c r="B80" s="25" t="s">
        <v>400</v>
      </c>
      <c r="C80" s="24" t="s">
        <v>5123</v>
      </c>
      <c r="D80" s="23">
        <v>45108</v>
      </c>
      <c r="E80" s="24" t="s">
        <v>397</v>
      </c>
      <c r="F80" s="24" t="s">
        <v>5251</v>
      </c>
      <c r="G80" s="21">
        <v>1070</v>
      </c>
      <c r="H80" s="21">
        <v>0</v>
      </c>
      <c r="I80" s="21">
        <v>0</v>
      </c>
      <c r="J80" s="21">
        <f t="shared" si="2"/>
        <v>0</v>
      </c>
      <c r="K80" s="21">
        <v>1070</v>
      </c>
    </row>
    <row r="81" spans="1:11" ht="13.5" hidden="1" customHeight="1" x14ac:dyDescent="0.25">
      <c r="A81" s="24" t="s">
        <v>5087</v>
      </c>
      <c r="B81" s="25" t="s">
        <v>4028</v>
      </c>
      <c r="C81" s="24" t="s">
        <v>5055</v>
      </c>
      <c r="D81" s="23">
        <v>44986</v>
      </c>
      <c r="E81" s="24" t="s">
        <v>4025</v>
      </c>
      <c r="F81" s="24" t="s">
        <v>5250</v>
      </c>
      <c r="G81" s="21">
        <v>1890</v>
      </c>
      <c r="H81" s="21">
        <v>0</v>
      </c>
      <c r="I81" s="21">
        <v>0</v>
      </c>
      <c r="J81" s="21">
        <f t="shared" si="2"/>
        <v>0</v>
      </c>
      <c r="K81" s="21">
        <v>1890</v>
      </c>
    </row>
    <row r="82" spans="1:11" ht="13.5" customHeight="1" x14ac:dyDescent="0.25">
      <c r="A82" s="24" t="s">
        <v>5249</v>
      </c>
      <c r="B82" s="25" t="s">
        <v>302</v>
      </c>
      <c r="C82" s="24" t="s">
        <v>5055</v>
      </c>
      <c r="D82" s="23">
        <v>45108</v>
      </c>
      <c r="E82" s="24" t="s">
        <v>638</v>
      </c>
      <c r="F82" s="24" t="s">
        <v>5248</v>
      </c>
      <c r="G82" s="21">
        <v>1890</v>
      </c>
      <c r="H82" s="21">
        <v>2340</v>
      </c>
      <c r="I82" s="21">
        <v>2340</v>
      </c>
      <c r="J82" s="21">
        <f t="shared" si="2"/>
        <v>0</v>
      </c>
      <c r="K82" s="21">
        <v>1890</v>
      </c>
    </row>
    <row r="83" spans="1:11" ht="13.5" hidden="1" customHeight="1" x14ac:dyDescent="0.25">
      <c r="A83" s="24" t="s">
        <v>5119</v>
      </c>
      <c r="B83" s="25" t="s">
        <v>3140</v>
      </c>
      <c r="C83" s="24" t="s">
        <v>5118</v>
      </c>
      <c r="D83" s="23">
        <v>44835</v>
      </c>
      <c r="E83" s="24" t="s">
        <v>3137</v>
      </c>
      <c r="F83" s="24" t="s">
        <v>5247</v>
      </c>
      <c r="G83" s="21">
        <v>1087</v>
      </c>
      <c r="H83" s="21">
        <v>0</v>
      </c>
      <c r="I83" s="21">
        <v>0</v>
      </c>
      <c r="J83" s="21">
        <f t="shared" si="2"/>
        <v>0</v>
      </c>
      <c r="K83" s="21">
        <v>1087</v>
      </c>
    </row>
    <row r="84" spans="1:11" ht="13.5" hidden="1" customHeight="1" x14ac:dyDescent="0.25">
      <c r="A84" s="24" t="s">
        <v>5057</v>
      </c>
      <c r="B84" s="25" t="s">
        <v>1005</v>
      </c>
      <c r="C84" s="24" t="s">
        <v>5051</v>
      </c>
      <c r="D84" s="23">
        <v>44986</v>
      </c>
      <c r="E84" s="24" t="s">
        <v>999</v>
      </c>
      <c r="F84" s="24" t="s">
        <v>5246</v>
      </c>
      <c r="G84" s="21">
        <v>1800</v>
      </c>
      <c r="H84" s="21">
        <v>0</v>
      </c>
      <c r="I84" s="21">
        <v>0</v>
      </c>
      <c r="J84" s="21">
        <f t="shared" si="2"/>
        <v>0</v>
      </c>
      <c r="K84" s="21">
        <v>1800</v>
      </c>
    </row>
    <row r="85" spans="1:11" ht="13.5" hidden="1" customHeight="1" x14ac:dyDescent="0.25">
      <c r="A85" s="24" t="s">
        <v>5105</v>
      </c>
      <c r="B85" s="25" t="s">
        <v>50</v>
      </c>
      <c r="C85" s="24" t="s">
        <v>5104</v>
      </c>
      <c r="D85" s="23">
        <v>44973</v>
      </c>
      <c r="E85" s="24" t="s">
        <v>2247</v>
      </c>
      <c r="F85" s="24" t="s">
        <v>5245</v>
      </c>
      <c r="G85" s="21">
        <v>1900</v>
      </c>
      <c r="H85" s="21">
        <v>0</v>
      </c>
      <c r="I85" s="21">
        <v>0</v>
      </c>
      <c r="J85" s="21">
        <f t="shared" si="2"/>
        <v>0</v>
      </c>
      <c r="K85" s="21">
        <v>1900</v>
      </c>
    </row>
    <row r="86" spans="1:11" ht="13.5" hidden="1" customHeight="1" x14ac:dyDescent="0.25">
      <c r="A86" s="24" t="s">
        <v>5073</v>
      </c>
      <c r="B86" s="25" t="s">
        <v>3523</v>
      </c>
      <c r="C86" s="24" t="s">
        <v>5072</v>
      </c>
      <c r="D86" s="23">
        <v>44927</v>
      </c>
      <c r="E86" s="24" t="s">
        <v>3520</v>
      </c>
      <c r="F86" s="24" t="s">
        <v>5244</v>
      </c>
      <c r="G86" s="21">
        <v>1800</v>
      </c>
      <c r="H86" s="21">
        <v>0</v>
      </c>
      <c r="I86" s="21">
        <v>0</v>
      </c>
      <c r="J86" s="21">
        <f t="shared" si="2"/>
        <v>0</v>
      </c>
      <c r="K86" s="21">
        <v>1800</v>
      </c>
    </row>
    <row r="87" spans="1:11" ht="13.5" hidden="1" customHeight="1" x14ac:dyDescent="0.25">
      <c r="A87" s="24" t="s">
        <v>5103</v>
      </c>
      <c r="B87" s="25" t="s">
        <v>3323</v>
      </c>
      <c r="C87" s="24" t="s">
        <v>5049</v>
      </c>
      <c r="D87" s="23">
        <v>44927</v>
      </c>
      <c r="E87" s="24" t="s">
        <v>3320</v>
      </c>
      <c r="F87" s="24" t="s">
        <v>5243</v>
      </c>
      <c r="G87" s="21">
        <v>1800</v>
      </c>
      <c r="H87" s="21">
        <v>0</v>
      </c>
      <c r="I87" s="21">
        <v>0</v>
      </c>
      <c r="J87" s="21">
        <f t="shared" si="2"/>
        <v>0</v>
      </c>
      <c r="K87" s="21">
        <v>1800</v>
      </c>
    </row>
    <row r="88" spans="1:11" ht="13.5" hidden="1" customHeight="1" x14ac:dyDescent="0.25">
      <c r="A88" s="24" t="s">
        <v>5115</v>
      </c>
      <c r="B88" s="25" t="s">
        <v>1974</v>
      </c>
      <c r="C88" s="24" t="s">
        <v>5113</v>
      </c>
      <c r="D88" s="23">
        <v>44835</v>
      </c>
      <c r="E88" s="24" t="s">
        <v>1971</v>
      </c>
      <c r="F88" s="24" t="s">
        <v>5242</v>
      </c>
      <c r="G88" s="21">
        <v>1720</v>
      </c>
      <c r="H88" s="21">
        <v>0</v>
      </c>
      <c r="I88" s="21">
        <v>0</v>
      </c>
      <c r="J88" s="21">
        <f t="shared" si="2"/>
        <v>0</v>
      </c>
      <c r="K88" s="21">
        <v>1720</v>
      </c>
    </row>
    <row r="89" spans="1:11" ht="13.5" hidden="1" customHeight="1" x14ac:dyDescent="0.25">
      <c r="A89" s="24" t="s">
        <v>5241</v>
      </c>
      <c r="B89" s="25" t="s">
        <v>3348</v>
      </c>
      <c r="C89" s="24" t="s">
        <v>5113</v>
      </c>
      <c r="D89" s="23">
        <v>44778</v>
      </c>
      <c r="E89" s="24" t="s">
        <v>3345</v>
      </c>
      <c r="F89" s="24" t="s">
        <v>5240</v>
      </c>
      <c r="G89" s="21">
        <v>1942.19</v>
      </c>
      <c r="H89" s="21">
        <v>0</v>
      </c>
      <c r="I89" s="21">
        <v>0</v>
      </c>
      <c r="J89" s="21">
        <f t="shared" si="2"/>
        <v>0</v>
      </c>
      <c r="K89" s="21">
        <v>1942.19</v>
      </c>
    </row>
    <row r="90" spans="1:11" ht="13.5" hidden="1" customHeight="1" x14ac:dyDescent="0.25">
      <c r="A90" s="24" t="s">
        <v>5112</v>
      </c>
      <c r="B90" s="25" t="s">
        <v>1368</v>
      </c>
      <c r="C90" s="24" t="s">
        <v>5111</v>
      </c>
      <c r="D90" s="23">
        <v>45108</v>
      </c>
      <c r="E90" s="24" t="s">
        <v>1365</v>
      </c>
      <c r="F90" s="24" t="s">
        <v>5239</v>
      </c>
      <c r="G90" s="21">
        <v>1600</v>
      </c>
      <c r="H90" s="21">
        <v>0</v>
      </c>
      <c r="I90" s="21">
        <v>0</v>
      </c>
      <c r="J90" s="21">
        <f t="shared" si="2"/>
        <v>0</v>
      </c>
      <c r="K90" s="21">
        <v>1600</v>
      </c>
    </row>
    <row r="91" spans="1:11" ht="13.5" hidden="1" customHeight="1" x14ac:dyDescent="0.25">
      <c r="A91" s="24" t="s">
        <v>5050</v>
      </c>
      <c r="B91" s="25" t="s">
        <v>2115</v>
      </c>
      <c r="C91" s="24" t="s">
        <v>5049</v>
      </c>
      <c r="D91" s="23">
        <v>44866</v>
      </c>
      <c r="E91" s="24" t="s">
        <v>1133</v>
      </c>
      <c r="F91" s="24" t="s">
        <v>5238</v>
      </c>
      <c r="G91" s="21">
        <v>1760</v>
      </c>
      <c r="H91" s="21">
        <v>0</v>
      </c>
      <c r="I91" s="21">
        <v>0</v>
      </c>
      <c r="J91" s="21">
        <f t="shared" si="2"/>
        <v>0</v>
      </c>
      <c r="K91" s="21">
        <v>1760</v>
      </c>
    </row>
    <row r="92" spans="1:11" ht="13.5" customHeight="1" x14ac:dyDescent="0.25">
      <c r="A92" s="24" t="s">
        <v>5237</v>
      </c>
      <c r="B92" s="25" t="s">
        <v>3840</v>
      </c>
      <c r="C92" s="24" t="s">
        <v>5055</v>
      </c>
      <c r="D92" s="23">
        <v>45108</v>
      </c>
      <c r="E92" s="24" t="s">
        <v>3832</v>
      </c>
      <c r="F92" s="24" t="s">
        <v>5236</v>
      </c>
      <c r="G92" s="21">
        <v>1890</v>
      </c>
      <c r="H92" s="21">
        <v>2340</v>
      </c>
      <c r="I92" s="21">
        <v>2340</v>
      </c>
      <c r="J92" s="21">
        <f t="shared" si="2"/>
        <v>0</v>
      </c>
      <c r="K92" s="21">
        <v>1890</v>
      </c>
    </row>
    <row r="93" spans="1:11" ht="13.5" hidden="1" customHeight="1" x14ac:dyDescent="0.25">
      <c r="A93" s="24" t="s">
        <v>5127</v>
      </c>
      <c r="B93" s="25" t="s">
        <v>3042</v>
      </c>
      <c r="C93" s="24" t="s">
        <v>5123</v>
      </c>
      <c r="D93" s="23">
        <v>44835</v>
      </c>
      <c r="E93" s="24" t="s">
        <v>3039</v>
      </c>
      <c r="F93" s="24" t="s">
        <v>5235</v>
      </c>
      <c r="G93" s="21">
        <v>870</v>
      </c>
      <c r="H93" s="21">
        <v>0</v>
      </c>
      <c r="I93" s="21">
        <v>0</v>
      </c>
      <c r="J93" s="21">
        <f t="shared" si="2"/>
        <v>0</v>
      </c>
      <c r="K93" s="21">
        <v>870</v>
      </c>
    </row>
    <row r="94" spans="1:11" ht="13.5" hidden="1" customHeight="1" x14ac:dyDescent="0.25">
      <c r="A94" s="24" t="s">
        <v>5157</v>
      </c>
      <c r="B94" s="25" t="s">
        <v>587</v>
      </c>
      <c r="C94" s="24" t="s">
        <v>5123</v>
      </c>
      <c r="D94" s="23">
        <v>45108</v>
      </c>
      <c r="E94" s="24" t="s">
        <v>584</v>
      </c>
      <c r="F94" s="24" t="s">
        <v>5234</v>
      </c>
      <c r="G94" s="21">
        <v>1800</v>
      </c>
      <c r="H94" s="21">
        <v>0</v>
      </c>
      <c r="I94" s="21">
        <v>0</v>
      </c>
      <c r="J94" s="21">
        <f t="shared" si="2"/>
        <v>0</v>
      </c>
      <c r="K94" s="21">
        <v>1800</v>
      </c>
    </row>
    <row r="95" spans="1:11" ht="13.5" hidden="1" customHeight="1" x14ac:dyDescent="0.25">
      <c r="A95" s="24" t="s">
        <v>5140</v>
      </c>
      <c r="B95" s="25" t="s">
        <v>3554</v>
      </c>
      <c r="C95" s="24" t="s">
        <v>5123</v>
      </c>
      <c r="D95" s="23">
        <v>45108</v>
      </c>
      <c r="E95" s="24" t="s">
        <v>3551</v>
      </c>
      <c r="F95" s="24" t="s">
        <v>5233</v>
      </c>
      <c r="G95" s="21">
        <v>2800</v>
      </c>
      <c r="H95" s="21">
        <v>0</v>
      </c>
      <c r="I95" s="21">
        <v>0</v>
      </c>
      <c r="J95" s="21">
        <f t="shared" si="2"/>
        <v>0</v>
      </c>
      <c r="K95" s="21">
        <v>2800</v>
      </c>
    </row>
    <row r="96" spans="1:11" ht="13.5" hidden="1" customHeight="1" x14ac:dyDescent="0.25">
      <c r="A96" s="24" t="s">
        <v>5178</v>
      </c>
      <c r="B96" s="25" t="s">
        <v>2385</v>
      </c>
      <c r="C96" s="24" t="s">
        <v>5051</v>
      </c>
      <c r="D96" s="23">
        <v>44834</v>
      </c>
      <c r="E96" s="24" t="s">
        <v>2381</v>
      </c>
      <c r="F96" s="24" t="s">
        <v>5232</v>
      </c>
      <c r="G96" s="21">
        <v>2700</v>
      </c>
      <c r="H96" s="21">
        <v>0</v>
      </c>
      <c r="I96" s="21">
        <v>0</v>
      </c>
      <c r="J96" s="21">
        <f t="shared" si="2"/>
        <v>0</v>
      </c>
      <c r="K96" s="21">
        <v>2700</v>
      </c>
    </row>
    <row r="97" spans="1:11" ht="13.5" customHeight="1" x14ac:dyDescent="0.25">
      <c r="A97" s="24" t="s">
        <v>5231</v>
      </c>
      <c r="B97" s="25" t="s">
        <v>913</v>
      </c>
      <c r="C97" s="24" t="s">
        <v>5055</v>
      </c>
      <c r="D97" s="23">
        <v>45108</v>
      </c>
      <c r="E97" s="24" t="s">
        <v>905</v>
      </c>
      <c r="F97" s="24" t="s">
        <v>5230</v>
      </c>
      <c r="G97" s="21">
        <v>1890</v>
      </c>
      <c r="H97" s="21">
        <v>2340</v>
      </c>
      <c r="I97" s="21">
        <v>2340</v>
      </c>
      <c r="J97" s="21">
        <f t="shared" si="2"/>
        <v>0</v>
      </c>
      <c r="K97" s="21">
        <v>1890</v>
      </c>
    </row>
    <row r="98" spans="1:11" ht="13.5" hidden="1" customHeight="1" x14ac:dyDescent="0.25">
      <c r="A98" s="24" t="s">
        <v>5064</v>
      </c>
      <c r="B98" s="25" t="s">
        <v>3662</v>
      </c>
      <c r="C98" s="24" t="s">
        <v>5063</v>
      </c>
      <c r="D98" s="23">
        <v>44835</v>
      </c>
      <c r="E98" s="24" t="s">
        <v>3659</v>
      </c>
      <c r="F98" s="24" t="s">
        <v>5229</v>
      </c>
      <c r="G98" s="21">
        <v>1800</v>
      </c>
      <c r="H98" s="21">
        <v>0</v>
      </c>
      <c r="I98" s="21">
        <v>0</v>
      </c>
      <c r="J98" s="21">
        <f t="shared" ref="J98:J114" si="3">H98-I98</f>
        <v>0</v>
      </c>
      <c r="K98" s="21">
        <v>1800</v>
      </c>
    </row>
    <row r="99" spans="1:11" ht="13.5" hidden="1" customHeight="1" x14ac:dyDescent="0.25">
      <c r="A99" s="24" t="s">
        <v>5062</v>
      </c>
      <c r="B99" s="25" t="s">
        <v>686</v>
      </c>
      <c r="C99" s="24" t="s">
        <v>5055</v>
      </c>
      <c r="D99" s="23">
        <v>45108</v>
      </c>
      <c r="E99" s="24" t="s">
        <v>678</v>
      </c>
      <c r="F99" s="24" t="s">
        <v>5228</v>
      </c>
      <c r="G99" s="21">
        <v>1890</v>
      </c>
      <c r="H99" s="21">
        <v>0</v>
      </c>
      <c r="I99" s="21">
        <v>0</v>
      </c>
      <c r="J99" s="21">
        <f t="shared" si="3"/>
        <v>0</v>
      </c>
      <c r="K99" s="21">
        <v>1890</v>
      </c>
    </row>
    <row r="100" spans="1:11" ht="13.5" hidden="1" customHeight="1" x14ac:dyDescent="0.25">
      <c r="A100" s="24" t="s">
        <v>5134</v>
      </c>
      <c r="B100" s="25" t="s">
        <v>2941</v>
      </c>
      <c r="C100" s="24" t="s">
        <v>5123</v>
      </c>
      <c r="D100" s="23">
        <v>45108</v>
      </c>
      <c r="E100" s="24" t="s">
        <v>2938</v>
      </c>
      <c r="F100" s="24" t="s">
        <v>5227</v>
      </c>
      <c r="G100" s="21">
        <v>1600</v>
      </c>
      <c r="H100" s="21">
        <v>0</v>
      </c>
      <c r="I100" s="21">
        <v>0</v>
      </c>
      <c r="J100" s="21">
        <f t="shared" si="3"/>
        <v>0</v>
      </c>
      <c r="K100" s="21">
        <v>1600</v>
      </c>
    </row>
    <row r="101" spans="1:11" ht="13.5" hidden="1" customHeight="1" x14ac:dyDescent="0.25">
      <c r="A101" s="24" t="s">
        <v>5164</v>
      </c>
      <c r="B101" s="25" t="s">
        <v>2720</v>
      </c>
      <c r="C101" s="24" t="s">
        <v>5123</v>
      </c>
      <c r="D101" s="23">
        <v>44835</v>
      </c>
      <c r="E101" s="24" t="s">
        <v>2717</v>
      </c>
      <c r="F101" s="24" t="s">
        <v>5226</v>
      </c>
      <c r="G101" s="21">
        <v>2340</v>
      </c>
      <c r="H101" s="21">
        <v>0</v>
      </c>
      <c r="I101" s="21">
        <v>0</v>
      </c>
      <c r="J101" s="21">
        <f t="shared" si="3"/>
        <v>0</v>
      </c>
      <c r="K101" s="21">
        <v>2340</v>
      </c>
    </row>
    <row r="102" spans="1:11" ht="13.5" hidden="1" customHeight="1" x14ac:dyDescent="0.25">
      <c r="A102" s="24" t="s">
        <v>5184</v>
      </c>
      <c r="B102" s="25" t="s">
        <v>1767</v>
      </c>
      <c r="C102" s="24" t="s">
        <v>5183</v>
      </c>
      <c r="D102" s="23">
        <v>45107</v>
      </c>
      <c r="E102" s="24" t="s">
        <v>1758</v>
      </c>
      <c r="F102" s="24" t="s">
        <v>5225</v>
      </c>
      <c r="G102" s="21">
        <v>1800</v>
      </c>
      <c r="H102" s="21">
        <v>0</v>
      </c>
      <c r="I102" s="21">
        <v>0</v>
      </c>
      <c r="J102" s="21">
        <f t="shared" si="3"/>
        <v>0</v>
      </c>
      <c r="K102" s="21">
        <v>1800</v>
      </c>
    </row>
    <row r="103" spans="1:11" ht="13.5" hidden="1" customHeight="1" x14ac:dyDescent="0.25">
      <c r="A103" s="24" t="s">
        <v>5182</v>
      </c>
      <c r="B103" s="25" t="s">
        <v>2323</v>
      </c>
      <c r="C103" s="24" t="s">
        <v>5051</v>
      </c>
      <c r="D103" s="23">
        <v>44896</v>
      </c>
      <c r="E103" s="24" t="s">
        <v>2292</v>
      </c>
      <c r="F103" s="24" t="s">
        <v>5224</v>
      </c>
      <c r="G103" s="21">
        <v>1680</v>
      </c>
      <c r="H103" s="21">
        <v>0</v>
      </c>
      <c r="I103" s="21">
        <v>0</v>
      </c>
      <c r="J103" s="21">
        <f t="shared" si="3"/>
        <v>0</v>
      </c>
      <c r="K103" s="21">
        <v>1680</v>
      </c>
    </row>
    <row r="104" spans="1:11" ht="13.5" customHeight="1" x14ac:dyDescent="0.25">
      <c r="A104" s="24" t="s">
        <v>5223</v>
      </c>
      <c r="B104" s="25" t="s">
        <v>3808</v>
      </c>
      <c r="C104" s="24" t="s">
        <v>5055</v>
      </c>
      <c r="D104" s="23">
        <v>45108</v>
      </c>
      <c r="E104" s="24" t="s">
        <v>2970</v>
      </c>
      <c r="F104" s="24" t="s">
        <v>5222</v>
      </c>
      <c r="G104" s="21">
        <v>1890</v>
      </c>
      <c r="H104" s="21">
        <v>2340</v>
      </c>
      <c r="I104" s="21">
        <v>2340</v>
      </c>
      <c r="J104" s="21">
        <f t="shared" si="3"/>
        <v>0</v>
      </c>
      <c r="K104" s="21">
        <v>1890</v>
      </c>
    </row>
    <row r="105" spans="1:11" ht="13.5" hidden="1" customHeight="1" x14ac:dyDescent="0.25">
      <c r="A105" s="24" t="s">
        <v>5075</v>
      </c>
      <c r="B105" s="25" t="s">
        <v>2811</v>
      </c>
      <c r="C105" s="24" t="s">
        <v>5074</v>
      </c>
      <c r="D105" s="23">
        <v>44986</v>
      </c>
      <c r="E105" s="24" t="s">
        <v>2944</v>
      </c>
      <c r="F105" s="24" t="s">
        <v>5221</v>
      </c>
      <c r="G105" s="21">
        <v>1450</v>
      </c>
      <c r="H105" s="21">
        <v>0</v>
      </c>
      <c r="I105" s="21">
        <v>0</v>
      </c>
      <c r="J105" s="21">
        <f t="shared" si="3"/>
        <v>0</v>
      </c>
      <c r="K105" s="21">
        <v>1450</v>
      </c>
    </row>
    <row r="106" spans="1:11" ht="13.5" customHeight="1" x14ac:dyDescent="0.25">
      <c r="A106" s="24" t="s">
        <v>5220</v>
      </c>
      <c r="B106" s="25" t="s">
        <v>1040</v>
      </c>
      <c r="C106" s="24" t="s">
        <v>5215</v>
      </c>
      <c r="D106" s="23">
        <v>45108</v>
      </c>
      <c r="E106" s="24" t="s">
        <v>1032</v>
      </c>
      <c r="F106" s="24" t="s">
        <v>5219</v>
      </c>
      <c r="G106" s="21">
        <v>1890</v>
      </c>
      <c r="H106" s="21">
        <v>2171.0100000000002</v>
      </c>
      <c r="I106" s="21">
        <v>1364.67</v>
      </c>
      <c r="J106" s="21">
        <f t="shared" si="3"/>
        <v>806.34000000000015</v>
      </c>
      <c r="K106" s="21">
        <v>2696.34</v>
      </c>
    </row>
    <row r="107" spans="1:11" ht="13.5" customHeight="1" x14ac:dyDescent="0.25">
      <c r="A107" s="24" t="s">
        <v>5218</v>
      </c>
      <c r="B107" s="25" t="s">
        <v>1533</v>
      </c>
      <c r="C107" s="24" t="s">
        <v>5212</v>
      </c>
      <c r="D107" s="23">
        <v>44896</v>
      </c>
      <c r="E107" s="24" t="s">
        <v>2807</v>
      </c>
      <c r="F107" s="24" t="s">
        <v>5217</v>
      </c>
      <c r="G107" s="21">
        <v>1980</v>
      </c>
      <c r="H107" s="21">
        <v>2430</v>
      </c>
      <c r="I107" s="21">
        <v>1598.67</v>
      </c>
      <c r="J107" s="21">
        <f t="shared" si="3"/>
        <v>831.32999999999993</v>
      </c>
      <c r="K107" s="21">
        <v>2811.33</v>
      </c>
    </row>
    <row r="108" spans="1:11" ht="13.5" customHeight="1" x14ac:dyDescent="0.25">
      <c r="A108" s="24" t="s">
        <v>5216</v>
      </c>
      <c r="B108" s="25" t="s">
        <v>542</v>
      </c>
      <c r="C108" s="24" t="s">
        <v>5215</v>
      </c>
      <c r="D108" s="23">
        <v>44958</v>
      </c>
      <c r="E108" s="24" t="s">
        <v>533</v>
      </c>
      <c r="F108" s="24" t="s">
        <v>5214</v>
      </c>
      <c r="G108" s="21">
        <v>1680</v>
      </c>
      <c r="H108" s="21">
        <v>2121</v>
      </c>
      <c r="I108" s="21">
        <v>1252.67</v>
      </c>
      <c r="J108" s="21">
        <f t="shared" si="3"/>
        <v>868.32999999999993</v>
      </c>
      <c r="K108" s="21">
        <v>2548.33</v>
      </c>
    </row>
    <row r="109" spans="1:11" ht="13.5" customHeight="1" x14ac:dyDescent="0.25">
      <c r="A109" s="24" t="s">
        <v>5213</v>
      </c>
      <c r="B109" s="25" t="s">
        <v>3437</v>
      </c>
      <c r="C109" s="24" t="s">
        <v>5212</v>
      </c>
      <c r="D109" s="23">
        <v>45108</v>
      </c>
      <c r="E109" s="24" t="s">
        <v>3428</v>
      </c>
      <c r="F109" s="24" t="s">
        <v>5211</v>
      </c>
      <c r="G109" s="21">
        <v>1680</v>
      </c>
      <c r="H109" s="21">
        <v>2130</v>
      </c>
      <c r="I109" s="21">
        <v>250</v>
      </c>
      <c r="J109" s="21">
        <f t="shared" si="3"/>
        <v>1880</v>
      </c>
      <c r="K109" s="21">
        <v>3560</v>
      </c>
    </row>
    <row r="110" spans="1:11" ht="13.5" customHeight="1" x14ac:dyDescent="0.25">
      <c r="A110" s="24" t="s">
        <v>5210</v>
      </c>
      <c r="B110" s="25" t="s">
        <v>129</v>
      </c>
      <c r="C110" s="24" t="s">
        <v>5207</v>
      </c>
      <c r="D110" s="23">
        <v>44986</v>
      </c>
      <c r="E110" s="24" t="s">
        <v>767</v>
      </c>
      <c r="F110" s="24" t="s">
        <v>5209</v>
      </c>
      <c r="G110" s="21">
        <v>1680</v>
      </c>
      <c r="H110" s="21">
        <v>2130</v>
      </c>
      <c r="I110" s="21">
        <v>0</v>
      </c>
      <c r="J110" s="21">
        <f t="shared" si="3"/>
        <v>2130</v>
      </c>
      <c r="K110" s="21">
        <v>3810</v>
      </c>
    </row>
    <row r="111" spans="1:11" ht="13.5" customHeight="1" x14ac:dyDescent="0.25">
      <c r="A111" s="24" t="s">
        <v>5208</v>
      </c>
      <c r="B111" s="25" t="s">
        <v>553</v>
      </c>
      <c r="C111" s="24" t="s">
        <v>5207</v>
      </c>
      <c r="D111" s="23">
        <v>44986</v>
      </c>
      <c r="E111" s="24" t="s">
        <v>544</v>
      </c>
      <c r="F111" s="24" t="s">
        <v>5206</v>
      </c>
      <c r="G111" s="21">
        <v>1890</v>
      </c>
      <c r="H111" s="21">
        <v>2340</v>
      </c>
      <c r="I111" s="21">
        <v>0</v>
      </c>
      <c r="J111" s="21">
        <f t="shared" si="3"/>
        <v>2340</v>
      </c>
      <c r="K111" s="21">
        <v>4230</v>
      </c>
    </row>
    <row r="112" spans="1:11" ht="13.5" customHeight="1" x14ac:dyDescent="0.25">
      <c r="A112" s="24" t="s">
        <v>5205</v>
      </c>
      <c r="B112" s="25" t="s">
        <v>791</v>
      </c>
      <c r="C112" s="24" t="s">
        <v>5204</v>
      </c>
      <c r="D112" s="23">
        <v>45108</v>
      </c>
      <c r="E112" s="24" t="s">
        <v>784</v>
      </c>
      <c r="F112" s="24" t="s">
        <v>5203</v>
      </c>
      <c r="G112" s="21">
        <v>1890</v>
      </c>
      <c r="H112" s="21">
        <v>2340</v>
      </c>
      <c r="I112" s="21">
        <v>0</v>
      </c>
      <c r="J112" s="21">
        <f t="shared" si="3"/>
        <v>2340</v>
      </c>
      <c r="K112" s="21">
        <v>4230</v>
      </c>
    </row>
    <row r="113" spans="1:11" ht="13.5" customHeight="1" x14ac:dyDescent="0.25">
      <c r="A113" s="24" t="s">
        <v>5202</v>
      </c>
      <c r="B113" s="25" t="s">
        <v>530</v>
      </c>
      <c r="C113" s="24" t="s">
        <v>5201</v>
      </c>
      <c r="D113" s="23">
        <v>45108</v>
      </c>
      <c r="E113" s="24" t="s">
        <v>522</v>
      </c>
      <c r="F113" s="24" t="s">
        <v>5200</v>
      </c>
      <c r="G113" s="21">
        <v>1890</v>
      </c>
      <c r="H113" s="21">
        <v>2340</v>
      </c>
      <c r="I113" s="21">
        <v>0</v>
      </c>
      <c r="J113" s="21">
        <f t="shared" si="3"/>
        <v>2340</v>
      </c>
      <c r="K113" s="21">
        <v>4230</v>
      </c>
    </row>
    <row r="114" spans="1:11" ht="13.5" customHeight="1" x14ac:dyDescent="0.25">
      <c r="A114" s="24" t="s">
        <v>5199</v>
      </c>
      <c r="B114" s="25" t="s">
        <v>1752</v>
      </c>
      <c r="C114" s="24" t="s">
        <v>5198</v>
      </c>
      <c r="D114" s="23">
        <v>45108</v>
      </c>
      <c r="E114" s="24" t="s">
        <v>1741</v>
      </c>
      <c r="F114" s="24" t="s">
        <v>5197</v>
      </c>
      <c r="G114" s="21">
        <v>1890</v>
      </c>
      <c r="H114" s="21">
        <v>2340</v>
      </c>
      <c r="I114" s="21">
        <v>0</v>
      </c>
      <c r="J114" s="21">
        <f t="shared" si="3"/>
        <v>2340</v>
      </c>
      <c r="K114" s="21">
        <v>4230</v>
      </c>
    </row>
    <row r="115" spans="1:11" ht="15" customHeight="1" x14ac:dyDescent="0.25">
      <c r="A115" s="18" t="s">
        <v>5047</v>
      </c>
      <c r="G115" s="19">
        <f>SUM(G2:G114)</f>
        <v>189745.19</v>
      </c>
      <c r="H115" s="19"/>
      <c r="I115" s="19"/>
      <c r="J115" s="19">
        <f>SUM(J2:J114)</f>
        <v>15023.23</v>
      </c>
      <c r="K115" s="19">
        <f>SUM(K2:K114)</f>
        <v>204768.41999999995</v>
      </c>
    </row>
    <row r="116" spans="1:11" ht="15" customHeight="1" x14ac:dyDescent="0.25">
      <c r="G116" s="19"/>
      <c r="H116" s="19"/>
      <c r="I116" s="19"/>
      <c r="J116" s="19"/>
      <c r="K116" s="19"/>
    </row>
    <row r="117" spans="1:11" ht="15" customHeight="1" x14ac:dyDescent="0.25">
      <c r="A117" s="18" t="s">
        <v>5046</v>
      </c>
      <c r="G117" s="19"/>
      <c r="H117" s="19"/>
      <c r="I117" s="19"/>
      <c r="J117" s="19">
        <f>SUM(J2:J7)</f>
        <v>-852.76999999999953</v>
      </c>
      <c r="K117" s="19"/>
    </row>
    <row r="118" spans="1:11" ht="15" customHeight="1" x14ac:dyDescent="0.25">
      <c r="G118" s="19"/>
      <c r="H118" s="19"/>
      <c r="I118" s="19"/>
      <c r="J118" s="19"/>
      <c r="K118" s="19"/>
    </row>
    <row r="119" spans="1:11" ht="15" customHeight="1" x14ac:dyDescent="0.25">
      <c r="A119" s="18" t="s">
        <v>5196</v>
      </c>
      <c r="G119" s="19"/>
      <c r="H119" s="19"/>
      <c r="I119" s="19"/>
      <c r="J119" s="19">
        <f>J115-J117</f>
        <v>15876</v>
      </c>
      <c r="K119" s="19">
        <f>G115+J119</f>
        <v>205621.19</v>
      </c>
    </row>
  </sheetData>
  <autoFilter ref="A1:L115" xr:uid="{00000000-0001-0000-0000-000000000000}">
    <filterColumn colId="7">
      <filters blank="1">
        <filter val="£1958,21"/>
        <filter val="£1975,17"/>
        <filter val="£2121,00"/>
        <filter val="£2130,00"/>
        <filter val="£2171,01"/>
        <filter val="£2171,11"/>
        <filter val="£2182,84"/>
        <filter val="£2339,90"/>
        <filter val="£2340,00"/>
        <filter val="£2430,00"/>
        <filter val="£3030,00"/>
      </filters>
    </filterColumn>
    <sortState xmlns:xlrd2="http://schemas.microsoft.com/office/spreadsheetml/2017/richdata2" ref="A2:L114">
      <sortCondition ref="J1"/>
    </sortState>
  </autoFilter>
  <pageMargins left="0.7" right="0.7" top="0.75" bottom="0.75" header="0.3" footer="0.3"/>
  <pageSetup fitToWidth="0" fitToHeight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1DB7-950F-4D7A-A76C-441EECF8B54B}">
  <sheetPr filterMode="1">
    <tabColor rgb="FFFFC000"/>
  </sheetPr>
  <dimension ref="A1:T490"/>
  <sheetViews>
    <sheetView topLeftCell="N1" workbookViewId="0">
      <selection activeCell="T372" sqref="T372"/>
    </sheetView>
  </sheetViews>
  <sheetFormatPr defaultRowHeight="15" x14ac:dyDescent="0.25"/>
  <cols>
    <col min="1" max="1" width="15.140625" bestFit="1" customWidth="1"/>
    <col min="2" max="2" width="11.5703125" bestFit="1" customWidth="1"/>
    <col min="3" max="3" width="9.7109375" bestFit="1" customWidth="1"/>
    <col min="4" max="4" width="10.42578125" bestFit="1" customWidth="1"/>
    <col min="5" max="5" width="14.28515625" bestFit="1" customWidth="1"/>
    <col min="6" max="6" width="13.5703125" bestFit="1" customWidth="1"/>
    <col min="7" max="7" width="7.85546875" bestFit="1" customWidth="1"/>
    <col min="8" max="8" width="21.5703125" bestFit="1" customWidth="1"/>
    <col min="9" max="9" width="20" bestFit="1" customWidth="1"/>
    <col min="10" max="10" width="17.85546875" style="16" bestFit="1" customWidth="1"/>
    <col min="11" max="11" width="17.42578125" style="50" bestFit="1" customWidth="1"/>
    <col min="12" max="12" width="20.5703125" customWidth="1"/>
    <col min="13" max="13" width="10" bestFit="1" customWidth="1"/>
    <col min="14" max="14" width="10.5703125" bestFit="1" customWidth="1"/>
    <col min="15" max="15" width="30.140625" bestFit="1" customWidth="1"/>
    <col min="16" max="16" width="30.28515625" bestFit="1" customWidth="1"/>
    <col min="17" max="17" width="15.5703125" bestFit="1" customWidth="1"/>
    <col min="19" max="19" width="55.85546875" customWidth="1"/>
    <col min="20" max="20" width="27.28515625" bestFit="1" customWidth="1"/>
  </cols>
  <sheetData>
    <row r="1" spans="1:20" x14ac:dyDescent="0.25">
      <c r="A1" s="43" t="s">
        <v>4146</v>
      </c>
      <c r="B1" s="43" t="s">
        <v>4147</v>
      </c>
      <c r="C1" s="43" t="s">
        <v>4148</v>
      </c>
      <c r="D1" s="43" t="s">
        <v>4149</v>
      </c>
      <c r="E1" s="43" t="s">
        <v>6561</v>
      </c>
      <c r="F1" s="43" t="s">
        <v>1</v>
      </c>
      <c r="G1" s="43" t="s">
        <v>4150</v>
      </c>
      <c r="H1" s="43" t="s">
        <v>4151</v>
      </c>
      <c r="I1" s="43" t="s">
        <v>4152</v>
      </c>
      <c r="J1" s="43" t="s">
        <v>4153</v>
      </c>
      <c r="K1" s="48" t="s">
        <v>4154</v>
      </c>
      <c r="L1" s="43" t="s">
        <v>4155</v>
      </c>
      <c r="M1" s="43" t="s">
        <v>4156</v>
      </c>
      <c r="N1" s="43" t="s">
        <v>4157</v>
      </c>
      <c r="O1" s="43" t="s">
        <v>4158</v>
      </c>
      <c r="P1" s="43" t="s">
        <v>4159</v>
      </c>
      <c r="Q1" s="43" t="s">
        <v>9</v>
      </c>
      <c r="R1" s="43" t="s">
        <v>4160</v>
      </c>
      <c r="S1" s="44" t="s">
        <v>5185</v>
      </c>
      <c r="T1" s="85" t="s">
        <v>6699</v>
      </c>
    </row>
    <row r="2" spans="1:20" hidden="1" x14ac:dyDescent="0.25">
      <c r="A2" s="45" t="s">
        <v>6568</v>
      </c>
      <c r="B2" s="45" t="s">
        <v>6568</v>
      </c>
      <c r="C2" s="45" t="s">
        <v>4209</v>
      </c>
      <c r="D2" s="45" t="s">
        <v>4209</v>
      </c>
      <c r="E2" s="46"/>
      <c r="F2" s="45" t="s">
        <v>497</v>
      </c>
      <c r="G2" s="46"/>
      <c r="H2" s="45" t="s">
        <v>498</v>
      </c>
      <c r="I2" s="45" t="s">
        <v>329</v>
      </c>
      <c r="J2" s="45" t="s">
        <v>330</v>
      </c>
      <c r="K2" s="49">
        <v>-3360</v>
      </c>
      <c r="L2" s="45" t="s">
        <v>4210</v>
      </c>
      <c r="M2" s="46"/>
      <c r="N2" s="45" t="s">
        <v>20</v>
      </c>
      <c r="O2" s="45" t="s">
        <v>26</v>
      </c>
      <c r="P2" s="45" t="s">
        <v>4211</v>
      </c>
      <c r="Q2" s="45" t="s">
        <v>135</v>
      </c>
      <c r="R2" s="45" t="s">
        <v>4168</v>
      </c>
    </row>
    <row r="3" spans="1:20" hidden="1" x14ac:dyDescent="0.25">
      <c r="A3" s="45" t="s">
        <v>6568</v>
      </c>
      <c r="B3" s="45" t="s">
        <v>6568</v>
      </c>
      <c r="C3" s="45" t="s">
        <v>4209</v>
      </c>
      <c r="D3" s="45" t="s">
        <v>4209</v>
      </c>
      <c r="E3" s="46"/>
      <c r="F3" s="45" t="s">
        <v>497</v>
      </c>
      <c r="G3" s="46"/>
      <c r="H3" s="45" t="s">
        <v>498</v>
      </c>
      <c r="I3" s="45" t="s">
        <v>329</v>
      </c>
      <c r="J3" s="45" t="s">
        <v>330</v>
      </c>
      <c r="K3" s="49">
        <v>-1930</v>
      </c>
      <c r="L3" s="45" t="s">
        <v>4210</v>
      </c>
      <c r="M3" s="46"/>
      <c r="N3" s="45" t="s">
        <v>20</v>
      </c>
      <c r="O3" s="45" t="s">
        <v>26</v>
      </c>
      <c r="P3" s="45" t="s">
        <v>4211</v>
      </c>
      <c r="Q3" s="45" t="s">
        <v>135</v>
      </c>
      <c r="R3" s="45" t="s">
        <v>4168</v>
      </c>
    </row>
    <row r="4" spans="1:20" hidden="1" x14ac:dyDescent="0.25">
      <c r="A4" s="45" t="s">
        <v>6568</v>
      </c>
      <c r="B4" s="45" t="s">
        <v>6568</v>
      </c>
      <c r="C4" s="45" t="s">
        <v>4209</v>
      </c>
      <c r="D4" s="45" t="s">
        <v>4209</v>
      </c>
      <c r="E4" s="45" t="s">
        <v>6569</v>
      </c>
      <c r="F4" s="45" t="s">
        <v>2815</v>
      </c>
      <c r="G4" s="46"/>
      <c r="H4" s="45" t="s">
        <v>2821</v>
      </c>
      <c r="I4" s="45" t="s">
        <v>903</v>
      </c>
      <c r="J4" s="45" t="s">
        <v>2823</v>
      </c>
      <c r="K4" s="49">
        <v>-3360</v>
      </c>
      <c r="L4" s="45" t="s">
        <v>4210</v>
      </c>
      <c r="M4" s="46"/>
      <c r="N4" s="45" t="s">
        <v>20</v>
      </c>
      <c r="O4" s="45" t="s">
        <v>26</v>
      </c>
      <c r="P4" s="45" t="s">
        <v>4212</v>
      </c>
      <c r="Q4" s="45" t="s">
        <v>135</v>
      </c>
      <c r="R4" s="45" t="s">
        <v>4168</v>
      </c>
    </row>
    <row r="5" spans="1:20" hidden="1" x14ac:dyDescent="0.25">
      <c r="A5" s="45" t="s">
        <v>6568</v>
      </c>
      <c r="B5" s="45" t="s">
        <v>6568</v>
      </c>
      <c r="C5" s="45" t="s">
        <v>4209</v>
      </c>
      <c r="D5" s="45" t="s">
        <v>4209</v>
      </c>
      <c r="E5" s="45" t="s">
        <v>6569</v>
      </c>
      <c r="F5" s="45" t="s">
        <v>2815</v>
      </c>
      <c r="G5" s="46"/>
      <c r="H5" s="45" t="s">
        <v>2821</v>
      </c>
      <c r="I5" s="45" t="s">
        <v>903</v>
      </c>
      <c r="J5" s="45" t="s">
        <v>2823</v>
      </c>
      <c r="K5" s="49">
        <v>-1930</v>
      </c>
      <c r="L5" s="45" t="s">
        <v>4210</v>
      </c>
      <c r="M5" s="46"/>
      <c r="N5" s="45" t="s">
        <v>20</v>
      </c>
      <c r="O5" s="45" t="s">
        <v>26</v>
      </c>
      <c r="P5" s="45" t="s">
        <v>4212</v>
      </c>
      <c r="Q5" s="45" t="s">
        <v>135</v>
      </c>
      <c r="R5" s="45" t="s">
        <v>4168</v>
      </c>
    </row>
    <row r="6" spans="1:20" hidden="1" x14ac:dyDescent="0.25">
      <c r="A6" s="45" t="s">
        <v>5572</v>
      </c>
      <c r="B6" s="45" t="s">
        <v>5572</v>
      </c>
      <c r="C6" s="45" t="s">
        <v>4209</v>
      </c>
      <c r="D6" s="45" t="s">
        <v>4209</v>
      </c>
      <c r="E6" s="45" t="s">
        <v>6570</v>
      </c>
      <c r="F6" s="45" t="s">
        <v>1344</v>
      </c>
      <c r="G6" s="46"/>
      <c r="H6" s="45" t="s">
        <v>1345</v>
      </c>
      <c r="I6" s="45" t="s">
        <v>1347</v>
      </c>
      <c r="J6" s="45" t="s">
        <v>1348</v>
      </c>
      <c r="K6" s="49">
        <v>-3360</v>
      </c>
      <c r="L6" s="45" t="s">
        <v>4210</v>
      </c>
      <c r="M6" s="46"/>
      <c r="N6" s="45" t="s">
        <v>20</v>
      </c>
      <c r="O6" s="45" t="s">
        <v>26</v>
      </c>
      <c r="P6" s="45" t="s">
        <v>4213</v>
      </c>
      <c r="Q6" s="45" t="s">
        <v>135</v>
      </c>
      <c r="R6" s="45" t="s">
        <v>4168</v>
      </c>
    </row>
    <row r="7" spans="1:20" hidden="1" x14ac:dyDescent="0.25">
      <c r="A7" s="45" t="s">
        <v>5572</v>
      </c>
      <c r="B7" s="45" t="s">
        <v>5572</v>
      </c>
      <c r="C7" s="45" t="s">
        <v>4209</v>
      </c>
      <c r="D7" s="45" t="s">
        <v>4209</v>
      </c>
      <c r="E7" s="45" t="s">
        <v>6570</v>
      </c>
      <c r="F7" s="45" t="s">
        <v>1344</v>
      </c>
      <c r="G7" s="46"/>
      <c r="H7" s="45" t="s">
        <v>1345</v>
      </c>
      <c r="I7" s="45" t="s">
        <v>1347</v>
      </c>
      <c r="J7" s="45" t="s">
        <v>1348</v>
      </c>
      <c r="K7" s="49">
        <v>-2130</v>
      </c>
      <c r="L7" s="45" t="s">
        <v>4210</v>
      </c>
      <c r="M7" s="46"/>
      <c r="N7" s="45" t="s">
        <v>20</v>
      </c>
      <c r="O7" s="45" t="s">
        <v>26</v>
      </c>
      <c r="P7" s="45" t="s">
        <v>4213</v>
      </c>
      <c r="Q7" s="45" t="s">
        <v>135</v>
      </c>
      <c r="R7" s="45" t="s">
        <v>4168</v>
      </c>
    </row>
    <row r="8" spans="1:20" hidden="1" x14ac:dyDescent="0.25">
      <c r="A8" s="45" t="s">
        <v>5489</v>
      </c>
      <c r="B8" s="45" t="s">
        <v>5489</v>
      </c>
      <c r="C8" s="45" t="s">
        <v>4209</v>
      </c>
      <c r="D8" s="45" t="s">
        <v>4209</v>
      </c>
      <c r="E8" s="45" t="s">
        <v>6571</v>
      </c>
      <c r="F8" s="45" t="s">
        <v>1355</v>
      </c>
      <c r="G8" s="46"/>
      <c r="H8" s="45" t="s">
        <v>803</v>
      </c>
      <c r="I8" s="45" t="s">
        <v>1141</v>
      </c>
      <c r="J8" s="45" t="s">
        <v>1357</v>
      </c>
      <c r="K8" s="49">
        <v>-3360</v>
      </c>
      <c r="L8" s="45" t="s">
        <v>4210</v>
      </c>
      <c r="M8" s="46"/>
      <c r="N8" s="45" t="s">
        <v>20</v>
      </c>
      <c r="O8" s="45" t="s">
        <v>26</v>
      </c>
      <c r="P8" s="45" t="s">
        <v>4214</v>
      </c>
      <c r="Q8" s="45" t="s">
        <v>135</v>
      </c>
      <c r="R8" s="45" t="s">
        <v>4168</v>
      </c>
    </row>
    <row r="9" spans="1:20" hidden="1" x14ac:dyDescent="0.25">
      <c r="A9" s="45" t="s">
        <v>5489</v>
      </c>
      <c r="B9" s="45" t="s">
        <v>5489</v>
      </c>
      <c r="C9" s="45" t="s">
        <v>4209</v>
      </c>
      <c r="D9" s="45" t="s">
        <v>4209</v>
      </c>
      <c r="E9" s="45" t="s">
        <v>6571</v>
      </c>
      <c r="F9" s="45" t="s">
        <v>1355</v>
      </c>
      <c r="G9" s="46"/>
      <c r="H9" s="45" t="s">
        <v>803</v>
      </c>
      <c r="I9" s="45" t="s">
        <v>1141</v>
      </c>
      <c r="J9" s="45" t="s">
        <v>1357</v>
      </c>
      <c r="K9" s="49">
        <v>-2130</v>
      </c>
      <c r="L9" s="45" t="s">
        <v>4210</v>
      </c>
      <c r="M9" s="46"/>
      <c r="N9" s="45" t="s">
        <v>20</v>
      </c>
      <c r="O9" s="45" t="s">
        <v>26</v>
      </c>
      <c r="P9" s="45" t="s">
        <v>4214</v>
      </c>
      <c r="Q9" s="45" t="s">
        <v>135</v>
      </c>
      <c r="R9" s="45" t="s">
        <v>4168</v>
      </c>
    </row>
    <row r="10" spans="1:20" hidden="1" x14ac:dyDescent="0.25">
      <c r="A10" s="45" t="s">
        <v>5489</v>
      </c>
      <c r="B10" s="45" t="s">
        <v>5489</v>
      </c>
      <c r="C10" s="45" t="s">
        <v>4215</v>
      </c>
      <c r="D10" s="45" t="s">
        <v>4216</v>
      </c>
      <c r="E10" s="46"/>
      <c r="F10" s="45" t="s">
        <v>3601</v>
      </c>
      <c r="G10" s="46"/>
      <c r="H10" s="45" t="s">
        <v>3607</v>
      </c>
      <c r="I10" s="45" t="s">
        <v>142</v>
      </c>
      <c r="J10" s="45" t="s">
        <v>143</v>
      </c>
      <c r="K10" s="49">
        <v>0</v>
      </c>
      <c r="L10" s="45" t="s">
        <v>4210</v>
      </c>
      <c r="M10" s="46"/>
      <c r="N10" s="45" t="s">
        <v>20</v>
      </c>
      <c r="O10" s="45" t="s">
        <v>26</v>
      </c>
      <c r="P10" s="45" t="s">
        <v>4217</v>
      </c>
      <c r="Q10" s="45" t="s">
        <v>135</v>
      </c>
      <c r="R10" s="45" t="s">
        <v>4168</v>
      </c>
    </row>
    <row r="11" spans="1:20" hidden="1" x14ac:dyDescent="0.25">
      <c r="A11" s="45" t="s">
        <v>5489</v>
      </c>
      <c r="B11" s="45" t="s">
        <v>5489</v>
      </c>
      <c r="C11" s="45" t="s">
        <v>4215</v>
      </c>
      <c r="D11" s="45" t="s">
        <v>4216</v>
      </c>
      <c r="E11" s="46"/>
      <c r="F11" s="45" t="s">
        <v>3601</v>
      </c>
      <c r="G11" s="46"/>
      <c r="H11" s="45" t="s">
        <v>3607</v>
      </c>
      <c r="I11" s="45" t="s">
        <v>142</v>
      </c>
      <c r="J11" s="45" t="s">
        <v>143</v>
      </c>
      <c r="K11" s="49">
        <v>0</v>
      </c>
      <c r="L11" s="45" t="s">
        <v>4210</v>
      </c>
      <c r="M11" s="46"/>
      <c r="N11" s="45" t="s">
        <v>20</v>
      </c>
      <c r="O11" s="45" t="s">
        <v>26</v>
      </c>
      <c r="P11" s="45" t="s">
        <v>4217</v>
      </c>
      <c r="Q11" s="45" t="s">
        <v>135</v>
      </c>
      <c r="R11" s="45" t="s">
        <v>4168</v>
      </c>
    </row>
    <row r="12" spans="1:20" hidden="1" x14ac:dyDescent="0.25">
      <c r="A12" s="45" t="s">
        <v>5489</v>
      </c>
      <c r="B12" s="45" t="s">
        <v>5489</v>
      </c>
      <c r="C12" s="45" t="s">
        <v>4215</v>
      </c>
      <c r="D12" s="45" t="s">
        <v>4216</v>
      </c>
      <c r="E12" s="45" t="s">
        <v>6572</v>
      </c>
      <c r="F12" s="45" t="s">
        <v>3601</v>
      </c>
      <c r="G12" s="46"/>
      <c r="H12" s="45" t="s">
        <v>3607</v>
      </c>
      <c r="I12" s="45" t="s">
        <v>142</v>
      </c>
      <c r="J12" s="45" t="s">
        <v>143</v>
      </c>
      <c r="K12" s="49">
        <v>-3360</v>
      </c>
      <c r="L12" s="45" t="s">
        <v>4210</v>
      </c>
      <c r="M12" s="46"/>
      <c r="N12" s="45" t="s">
        <v>20</v>
      </c>
      <c r="O12" s="45" t="s">
        <v>26</v>
      </c>
      <c r="P12" s="45" t="s">
        <v>4217</v>
      </c>
      <c r="Q12" s="45" t="s">
        <v>135</v>
      </c>
      <c r="R12" s="45" t="s">
        <v>4168</v>
      </c>
    </row>
    <row r="13" spans="1:20" hidden="1" x14ac:dyDescent="0.25">
      <c r="A13" s="45" t="s">
        <v>5489</v>
      </c>
      <c r="B13" s="45" t="s">
        <v>5489</v>
      </c>
      <c r="C13" s="45" t="s">
        <v>4215</v>
      </c>
      <c r="D13" s="45" t="s">
        <v>4216</v>
      </c>
      <c r="E13" s="45" t="s">
        <v>6572</v>
      </c>
      <c r="F13" s="45" t="s">
        <v>3601</v>
      </c>
      <c r="G13" s="46"/>
      <c r="H13" s="45" t="s">
        <v>3607</v>
      </c>
      <c r="I13" s="45" t="s">
        <v>142</v>
      </c>
      <c r="J13" s="45" t="s">
        <v>143</v>
      </c>
      <c r="K13" s="49">
        <v>-2130</v>
      </c>
      <c r="L13" s="45" t="s">
        <v>4210</v>
      </c>
      <c r="M13" s="46"/>
      <c r="N13" s="45" t="s">
        <v>20</v>
      </c>
      <c r="O13" s="45" t="s">
        <v>26</v>
      </c>
      <c r="P13" s="45" t="s">
        <v>4217</v>
      </c>
      <c r="Q13" s="45" t="s">
        <v>135</v>
      </c>
      <c r="R13" s="45" t="s">
        <v>4168</v>
      </c>
    </row>
    <row r="14" spans="1:20" hidden="1" x14ac:dyDescent="0.25">
      <c r="A14" s="45" t="s">
        <v>5489</v>
      </c>
      <c r="B14" s="45" t="s">
        <v>5489</v>
      </c>
      <c r="C14" s="45" t="s">
        <v>4209</v>
      </c>
      <c r="D14" s="45" t="s">
        <v>4209</v>
      </c>
      <c r="E14" s="45" t="s">
        <v>6573</v>
      </c>
      <c r="F14" s="45" t="s">
        <v>1512</v>
      </c>
      <c r="G14" s="46"/>
      <c r="H14" s="45" t="s">
        <v>559</v>
      </c>
      <c r="I14" s="45" t="s">
        <v>334</v>
      </c>
      <c r="J14" s="45" t="s">
        <v>335</v>
      </c>
      <c r="K14" s="49">
        <v>-3360</v>
      </c>
      <c r="L14" s="45" t="s">
        <v>4210</v>
      </c>
      <c r="M14" s="46"/>
      <c r="N14" s="45" t="s">
        <v>20</v>
      </c>
      <c r="O14" s="45" t="s">
        <v>26</v>
      </c>
      <c r="P14" s="45" t="s">
        <v>4218</v>
      </c>
      <c r="Q14" s="45" t="s">
        <v>135</v>
      </c>
      <c r="R14" s="45" t="s">
        <v>4168</v>
      </c>
    </row>
    <row r="15" spans="1:20" hidden="1" x14ac:dyDescent="0.25">
      <c r="A15" s="45" t="s">
        <v>5489</v>
      </c>
      <c r="B15" s="45" t="s">
        <v>5489</v>
      </c>
      <c r="C15" s="45" t="s">
        <v>4209</v>
      </c>
      <c r="D15" s="45" t="s">
        <v>4209</v>
      </c>
      <c r="E15" s="45" t="s">
        <v>6573</v>
      </c>
      <c r="F15" s="45" t="s">
        <v>1512</v>
      </c>
      <c r="G15" s="46"/>
      <c r="H15" s="45" t="s">
        <v>559</v>
      </c>
      <c r="I15" s="45" t="s">
        <v>334</v>
      </c>
      <c r="J15" s="45" t="s">
        <v>335</v>
      </c>
      <c r="K15" s="49">
        <v>-2130</v>
      </c>
      <c r="L15" s="45" t="s">
        <v>4210</v>
      </c>
      <c r="M15" s="46"/>
      <c r="N15" s="45" t="s">
        <v>20</v>
      </c>
      <c r="O15" s="45" t="s">
        <v>26</v>
      </c>
      <c r="P15" s="45" t="s">
        <v>4218</v>
      </c>
      <c r="Q15" s="45" t="s">
        <v>135</v>
      </c>
      <c r="R15" s="45" t="s">
        <v>4168</v>
      </c>
    </row>
    <row r="16" spans="1:20" hidden="1" x14ac:dyDescent="0.25">
      <c r="A16" s="45" t="s">
        <v>5489</v>
      </c>
      <c r="B16" s="45" t="s">
        <v>5489</v>
      </c>
      <c r="C16" s="45" t="s">
        <v>4215</v>
      </c>
      <c r="D16" s="45" t="s">
        <v>4216</v>
      </c>
      <c r="E16" s="45" t="s">
        <v>6574</v>
      </c>
      <c r="F16" s="45" t="s">
        <v>1577</v>
      </c>
      <c r="G16" s="46"/>
      <c r="H16" s="45" t="s">
        <v>629</v>
      </c>
      <c r="I16" s="45" t="s">
        <v>244</v>
      </c>
      <c r="J16" s="45" t="s">
        <v>289</v>
      </c>
      <c r="K16" s="49">
        <v>-3360</v>
      </c>
      <c r="L16" s="45" t="s">
        <v>4210</v>
      </c>
      <c r="M16" s="46"/>
      <c r="N16" s="45" t="s">
        <v>20</v>
      </c>
      <c r="O16" s="45" t="s">
        <v>26</v>
      </c>
      <c r="P16" s="45" t="s">
        <v>4219</v>
      </c>
      <c r="Q16" s="45" t="s">
        <v>135</v>
      </c>
      <c r="R16" s="45" t="s">
        <v>4168</v>
      </c>
    </row>
    <row r="17" spans="1:18" hidden="1" x14ac:dyDescent="0.25">
      <c r="A17" s="45" t="s">
        <v>5489</v>
      </c>
      <c r="B17" s="45" t="s">
        <v>5489</v>
      </c>
      <c r="C17" s="45" t="s">
        <v>4215</v>
      </c>
      <c r="D17" s="45" t="s">
        <v>4216</v>
      </c>
      <c r="E17" s="45" t="s">
        <v>6574</v>
      </c>
      <c r="F17" s="45" t="s">
        <v>1577</v>
      </c>
      <c r="G17" s="46"/>
      <c r="H17" s="45" t="s">
        <v>629</v>
      </c>
      <c r="I17" s="45" t="s">
        <v>244</v>
      </c>
      <c r="J17" s="45" t="s">
        <v>289</v>
      </c>
      <c r="K17" s="49">
        <v>-2130</v>
      </c>
      <c r="L17" s="45" t="s">
        <v>4210</v>
      </c>
      <c r="M17" s="46"/>
      <c r="N17" s="45" t="s">
        <v>20</v>
      </c>
      <c r="O17" s="45" t="s">
        <v>26</v>
      </c>
      <c r="P17" s="45" t="s">
        <v>4219</v>
      </c>
      <c r="Q17" s="45" t="s">
        <v>135</v>
      </c>
      <c r="R17" s="45" t="s">
        <v>4168</v>
      </c>
    </row>
    <row r="18" spans="1:18" hidden="1" x14ac:dyDescent="0.25">
      <c r="A18" s="45" t="s">
        <v>5489</v>
      </c>
      <c r="B18" s="45" t="s">
        <v>5489</v>
      </c>
      <c r="C18" s="45" t="s">
        <v>4215</v>
      </c>
      <c r="D18" s="45" t="s">
        <v>4216</v>
      </c>
      <c r="E18" s="46"/>
      <c r="F18" s="45" t="s">
        <v>1579</v>
      </c>
      <c r="G18" s="46"/>
      <c r="H18" s="45" t="s">
        <v>1580</v>
      </c>
      <c r="I18" s="45" t="s">
        <v>1582</v>
      </c>
      <c r="J18" s="45" t="s">
        <v>1583</v>
      </c>
      <c r="K18" s="49">
        <v>0</v>
      </c>
      <c r="L18" s="45" t="s">
        <v>4210</v>
      </c>
      <c r="M18" s="46"/>
      <c r="N18" s="45" t="s">
        <v>20</v>
      </c>
      <c r="O18" s="45" t="s">
        <v>26</v>
      </c>
      <c r="P18" s="45" t="s">
        <v>4220</v>
      </c>
      <c r="Q18" s="45" t="s">
        <v>135</v>
      </c>
      <c r="R18" s="45" t="s">
        <v>4168</v>
      </c>
    </row>
    <row r="19" spans="1:18" hidden="1" x14ac:dyDescent="0.25">
      <c r="A19" s="45" t="s">
        <v>5489</v>
      </c>
      <c r="B19" s="45" t="s">
        <v>5489</v>
      </c>
      <c r="C19" s="45" t="s">
        <v>4215</v>
      </c>
      <c r="D19" s="45" t="s">
        <v>4216</v>
      </c>
      <c r="E19" s="46"/>
      <c r="F19" s="45" t="s">
        <v>1579</v>
      </c>
      <c r="G19" s="46"/>
      <c r="H19" s="45" t="s">
        <v>1580</v>
      </c>
      <c r="I19" s="45" t="s">
        <v>1582</v>
      </c>
      <c r="J19" s="45" t="s">
        <v>1583</v>
      </c>
      <c r="K19" s="49">
        <v>0</v>
      </c>
      <c r="L19" s="45" t="s">
        <v>4210</v>
      </c>
      <c r="M19" s="46"/>
      <c r="N19" s="45" t="s">
        <v>20</v>
      </c>
      <c r="O19" s="45" t="s">
        <v>26</v>
      </c>
      <c r="P19" s="45" t="s">
        <v>4220</v>
      </c>
      <c r="Q19" s="45" t="s">
        <v>135</v>
      </c>
      <c r="R19" s="45" t="s">
        <v>4168</v>
      </c>
    </row>
    <row r="20" spans="1:18" hidden="1" x14ac:dyDescent="0.25">
      <c r="A20" s="45" t="s">
        <v>5489</v>
      </c>
      <c r="B20" s="45" t="s">
        <v>5489</v>
      </c>
      <c r="C20" s="45" t="s">
        <v>4215</v>
      </c>
      <c r="D20" s="45" t="s">
        <v>4216</v>
      </c>
      <c r="E20" s="45" t="s">
        <v>6575</v>
      </c>
      <c r="F20" s="45" t="s">
        <v>1579</v>
      </c>
      <c r="G20" s="46"/>
      <c r="H20" s="45" t="s">
        <v>1580</v>
      </c>
      <c r="I20" s="45" t="s">
        <v>1582</v>
      </c>
      <c r="J20" s="45" t="s">
        <v>1583</v>
      </c>
      <c r="K20" s="49">
        <v>-3360</v>
      </c>
      <c r="L20" s="45" t="s">
        <v>4210</v>
      </c>
      <c r="M20" s="46"/>
      <c r="N20" s="45" t="s">
        <v>20</v>
      </c>
      <c r="O20" s="45" t="s">
        <v>26</v>
      </c>
      <c r="P20" s="45" t="s">
        <v>4220</v>
      </c>
      <c r="Q20" s="45" t="s">
        <v>135</v>
      </c>
      <c r="R20" s="45" t="s">
        <v>4168</v>
      </c>
    </row>
    <row r="21" spans="1:18" hidden="1" x14ac:dyDescent="0.25">
      <c r="A21" s="45" t="s">
        <v>5489</v>
      </c>
      <c r="B21" s="45" t="s">
        <v>5489</v>
      </c>
      <c r="C21" s="45" t="s">
        <v>4215</v>
      </c>
      <c r="D21" s="45" t="s">
        <v>4216</v>
      </c>
      <c r="E21" s="45" t="s">
        <v>6575</v>
      </c>
      <c r="F21" s="45" t="s">
        <v>1579</v>
      </c>
      <c r="G21" s="46"/>
      <c r="H21" s="45" t="s">
        <v>1580</v>
      </c>
      <c r="I21" s="45" t="s">
        <v>1582</v>
      </c>
      <c r="J21" s="45" t="s">
        <v>1583</v>
      </c>
      <c r="K21" s="49">
        <v>-2130</v>
      </c>
      <c r="L21" s="45" t="s">
        <v>4210</v>
      </c>
      <c r="M21" s="46"/>
      <c r="N21" s="45" t="s">
        <v>20</v>
      </c>
      <c r="O21" s="45" t="s">
        <v>26</v>
      </c>
      <c r="P21" s="45" t="s">
        <v>4220</v>
      </c>
      <c r="Q21" s="45" t="s">
        <v>135</v>
      </c>
      <c r="R21" s="45" t="s">
        <v>4168</v>
      </c>
    </row>
    <row r="22" spans="1:18" hidden="1" x14ac:dyDescent="0.25">
      <c r="A22" s="45" t="s">
        <v>6576</v>
      </c>
      <c r="B22" s="45" t="s">
        <v>6576</v>
      </c>
      <c r="C22" s="45" t="s">
        <v>4209</v>
      </c>
      <c r="D22" s="45" t="s">
        <v>4209</v>
      </c>
      <c r="E22" s="46"/>
      <c r="F22" s="45" t="s">
        <v>2755</v>
      </c>
      <c r="G22" s="46"/>
      <c r="H22" s="45" t="s">
        <v>2760</v>
      </c>
      <c r="I22" s="45" t="s">
        <v>146</v>
      </c>
      <c r="J22" s="45" t="s">
        <v>147</v>
      </c>
      <c r="K22" s="49">
        <v>-3780</v>
      </c>
      <c r="L22" s="45" t="s">
        <v>4210</v>
      </c>
      <c r="M22" s="46"/>
      <c r="N22" s="45" t="s">
        <v>20</v>
      </c>
      <c r="O22" s="45" t="s">
        <v>26</v>
      </c>
      <c r="P22" s="45" t="s">
        <v>4221</v>
      </c>
      <c r="Q22" s="45" t="s">
        <v>135</v>
      </c>
      <c r="R22" s="45" t="s">
        <v>4168</v>
      </c>
    </row>
    <row r="23" spans="1:18" hidden="1" x14ac:dyDescent="0.25">
      <c r="A23" s="45" t="s">
        <v>6576</v>
      </c>
      <c r="B23" s="45" t="s">
        <v>6576</v>
      </c>
      <c r="C23" s="45" t="s">
        <v>4209</v>
      </c>
      <c r="D23" s="45" t="s">
        <v>4209</v>
      </c>
      <c r="E23" s="46"/>
      <c r="F23" s="45" t="s">
        <v>2755</v>
      </c>
      <c r="G23" s="46"/>
      <c r="H23" s="45" t="s">
        <v>2760</v>
      </c>
      <c r="I23" s="45" t="s">
        <v>146</v>
      </c>
      <c r="J23" s="45" t="s">
        <v>147</v>
      </c>
      <c r="K23" s="49">
        <v>-2340</v>
      </c>
      <c r="L23" s="45" t="s">
        <v>4210</v>
      </c>
      <c r="M23" s="46"/>
      <c r="N23" s="45" t="s">
        <v>20</v>
      </c>
      <c r="O23" s="45" t="s">
        <v>26</v>
      </c>
      <c r="P23" s="45" t="s">
        <v>4221</v>
      </c>
      <c r="Q23" s="45" t="s">
        <v>135</v>
      </c>
      <c r="R23" s="45" t="s">
        <v>4168</v>
      </c>
    </row>
    <row r="24" spans="1:18" hidden="1" x14ac:dyDescent="0.25">
      <c r="A24" s="45" t="s">
        <v>6576</v>
      </c>
      <c r="B24" s="45" t="s">
        <v>6576</v>
      </c>
      <c r="C24" s="45" t="s">
        <v>4209</v>
      </c>
      <c r="D24" s="45" t="s">
        <v>4209</v>
      </c>
      <c r="E24" s="46"/>
      <c r="F24" s="45" t="s">
        <v>3358</v>
      </c>
      <c r="G24" s="46"/>
      <c r="H24" s="45" t="s">
        <v>3367</v>
      </c>
      <c r="I24" s="45" t="s">
        <v>1879</v>
      </c>
      <c r="J24" s="45" t="s">
        <v>3369</v>
      </c>
      <c r="K24" s="49">
        <v>-3360</v>
      </c>
      <c r="L24" s="45" t="s">
        <v>4210</v>
      </c>
      <c r="M24" s="46"/>
      <c r="N24" s="45" t="s">
        <v>20</v>
      </c>
      <c r="O24" s="45" t="s">
        <v>26</v>
      </c>
      <c r="P24" s="45" t="s">
        <v>4222</v>
      </c>
      <c r="Q24" s="45" t="s">
        <v>135</v>
      </c>
      <c r="R24" s="45" t="s">
        <v>4168</v>
      </c>
    </row>
    <row r="25" spans="1:18" hidden="1" x14ac:dyDescent="0.25">
      <c r="A25" s="45" t="s">
        <v>6576</v>
      </c>
      <c r="B25" s="45" t="s">
        <v>6576</v>
      </c>
      <c r="C25" s="45" t="s">
        <v>4209</v>
      </c>
      <c r="D25" s="45" t="s">
        <v>4209</v>
      </c>
      <c r="E25" s="46"/>
      <c r="F25" s="45" t="s">
        <v>3358</v>
      </c>
      <c r="G25" s="46"/>
      <c r="H25" s="45" t="s">
        <v>3367</v>
      </c>
      <c r="I25" s="45" t="s">
        <v>1879</v>
      </c>
      <c r="J25" s="45" t="s">
        <v>3369</v>
      </c>
      <c r="K25" s="49">
        <v>-2130</v>
      </c>
      <c r="L25" s="45" t="s">
        <v>4210</v>
      </c>
      <c r="M25" s="46"/>
      <c r="N25" s="45" t="s">
        <v>20</v>
      </c>
      <c r="O25" s="45" t="s">
        <v>26</v>
      </c>
      <c r="P25" s="45" t="s">
        <v>4222</v>
      </c>
      <c r="Q25" s="45" t="s">
        <v>135</v>
      </c>
      <c r="R25" s="45" t="s">
        <v>4168</v>
      </c>
    </row>
    <row r="26" spans="1:18" hidden="1" x14ac:dyDescent="0.25">
      <c r="A26" s="45" t="s">
        <v>6576</v>
      </c>
      <c r="B26" s="45" t="s">
        <v>6576</v>
      </c>
      <c r="C26" s="45" t="s">
        <v>4209</v>
      </c>
      <c r="D26" s="45" t="s">
        <v>4209</v>
      </c>
      <c r="E26" s="46"/>
      <c r="F26" s="45" t="s">
        <v>1770</v>
      </c>
      <c r="G26" s="46"/>
      <c r="H26" s="45" t="s">
        <v>1776</v>
      </c>
      <c r="I26" s="45" t="s">
        <v>383</v>
      </c>
      <c r="J26" s="45" t="s">
        <v>1778</v>
      </c>
      <c r="K26" s="49">
        <v>-3780</v>
      </c>
      <c r="L26" s="45" t="s">
        <v>4210</v>
      </c>
      <c r="M26" s="46"/>
      <c r="N26" s="45" t="s">
        <v>20</v>
      </c>
      <c r="O26" s="45" t="s">
        <v>26</v>
      </c>
      <c r="P26" s="45" t="s">
        <v>4223</v>
      </c>
      <c r="Q26" s="45" t="s">
        <v>135</v>
      </c>
      <c r="R26" s="45" t="s">
        <v>4168</v>
      </c>
    </row>
    <row r="27" spans="1:18" hidden="1" x14ac:dyDescent="0.25">
      <c r="A27" s="45" t="s">
        <v>6576</v>
      </c>
      <c r="B27" s="45" t="s">
        <v>6576</v>
      </c>
      <c r="C27" s="45" t="s">
        <v>4209</v>
      </c>
      <c r="D27" s="45" t="s">
        <v>4209</v>
      </c>
      <c r="E27" s="46"/>
      <c r="F27" s="45" t="s">
        <v>1770</v>
      </c>
      <c r="G27" s="46"/>
      <c r="H27" s="45" t="s">
        <v>1776</v>
      </c>
      <c r="I27" s="45" t="s">
        <v>383</v>
      </c>
      <c r="J27" s="45" t="s">
        <v>1778</v>
      </c>
      <c r="K27" s="49">
        <v>-2340</v>
      </c>
      <c r="L27" s="45" t="s">
        <v>4210</v>
      </c>
      <c r="M27" s="46"/>
      <c r="N27" s="45" t="s">
        <v>20</v>
      </c>
      <c r="O27" s="45" t="s">
        <v>26</v>
      </c>
      <c r="P27" s="45" t="s">
        <v>4223</v>
      </c>
      <c r="Q27" s="45" t="s">
        <v>135</v>
      </c>
      <c r="R27" s="45" t="s">
        <v>4168</v>
      </c>
    </row>
    <row r="28" spans="1:18" hidden="1" x14ac:dyDescent="0.25">
      <c r="A28" s="45" t="s">
        <v>6577</v>
      </c>
      <c r="B28" s="45" t="s">
        <v>6577</v>
      </c>
      <c r="C28" s="45" t="s">
        <v>4209</v>
      </c>
      <c r="D28" s="45" t="s">
        <v>4209</v>
      </c>
      <c r="E28" s="46"/>
      <c r="F28" s="45" t="s">
        <v>3046</v>
      </c>
      <c r="G28" s="46"/>
      <c r="H28" s="45" t="s">
        <v>3047</v>
      </c>
      <c r="I28" s="45" t="s">
        <v>1948</v>
      </c>
      <c r="J28" s="45" t="s">
        <v>3049</v>
      </c>
      <c r="K28" s="49">
        <v>-3360</v>
      </c>
      <c r="L28" s="45" t="s">
        <v>4210</v>
      </c>
      <c r="M28" s="46"/>
      <c r="N28" s="45" t="s">
        <v>20</v>
      </c>
      <c r="O28" s="45" t="s">
        <v>26</v>
      </c>
      <c r="P28" s="45" t="s">
        <v>4224</v>
      </c>
      <c r="Q28" s="45" t="s">
        <v>135</v>
      </c>
      <c r="R28" s="45" t="s">
        <v>4168</v>
      </c>
    </row>
    <row r="29" spans="1:18" hidden="1" x14ac:dyDescent="0.25">
      <c r="A29" s="45" t="s">
        <v>6577</v>
      </c>
      <c r="B29" s="45" t="s">
        <v>6577</v>
      </c>
      <c r="C29" s="45" t="s">
        <v>4209</v>
      </c>
      <c r="D29" s="45" t="s">
        <v>4209</v>
      </c>
      <c r="E29" s="46"/>
      <c r="F29" s="45" t="s">
        <v>3046</v>
      </c>
      <c r="G29" s="46"/>
      <c r="H29" s="45" t="s">
        <v>3047</v>
      </c>
      <c r="I29" s="45" t="s">
        <v>1948</v>
      </c>
      <c r="J29" s="45" t="s">
        <v>3049</v>
      </c>
      <c r="K29" s="49">
        <v>-2130</v>
      </c>
      <c r="L29" s="45" t="s">
        <v>4210</v>
      </c>
      <c r="M29" s="46"/>
      <c r="N29" s="45" t="s">
        <v>20</v>
      </c>
      <c r="O29" s="45" t="s">
        <v>26</v>
      </c>
      <c r="P29" s="45" t="s">
        <v>4224</v>
      </c>
      <c r="Q29" s="45" t="s">
        <v>135</v>
      </c>
      <c r="R29" s="45" t="s">
        <v>4168</v>
      </c>
    </row>
    <row r="30" spans="1:18" hidden="1" x14ac:dyDescent="0.25">
      <c r="A30" s="45" t="s">
        <v>6578</v>
      </c>
      <c r="B30" s="45" t="s">
        <v>6578</v>
      </c>
      <c r="C30" s="45" t="s">
        <v>4215</v>
      </c>
      <c r="D30" s="45" t="s">
        <v>4216</v>
      </c>
      <c r="E30" s="46"/>
      <c r="F30" s="45" t="s">
        <v>3528</v>
      </c>
      <c r="G30" s="46"/>
      <c r="H30" s="45" t="s">
        <v>3529</v>
      </c>
      <c r="I30" s="45" t="s">
        <v>3531</v>
      </c>
      <c r="J30" s="45" t="s">
        <v>3532</v>
      </c>
      <c r="K30" s="49">
        <v>-3360</v>
      </c>
      <c r="L30" s="45" t="s">
        <v>4210</v>
      </c>
      <c r="M30" s="46"/>
      <c r="N30" s="45" t="s">
        <v>20</v>
      </c>
      <c r="O30" s="45" t="s">
        <v>26</v>
      </c>
      <c r="P30" s="45" t="s">
        <v>4225</v>
      </c>
      <c r="Q30" s="45" t="s">
        <v>135</v>
      </c>
      <c r="R30" s="45" t="s">
        <v>4168</v>
      </c>
    </row>
    <row r="31" spans="1:18" hidden="1" x14ac:dyDescent="0.25">
      <c r="A31" s="45" t="s">
        <v>6578</v>
      </c>
      <c r="B31" s="45" t="s">
        <v>6578</v>
      </c>
      <c r="C31" s="45" t="s">
        <v>4215</v>
      </c>
      <c r="D31" s="45" t="s">
        <v>4216</v>
      </c>
      <c r="E31" s="46"/>
      <c r="F31" s="45" t="s">
        <v>3528</v>
      </c>
      <c r="G31" s="46"/>
      <c r="H31" s="45" t="s">
        <v>3529</v>
      </c>
      <c r="I31" s="45" t="s">
        <v>3531</v>
      </c>
      <c r="J31" s="45" t="s">
        <v>3532</v>
      </c>
      <c r="K31" s="49">
        <v>-2130</v>
      </c>
      <c r="L31" s="45" t="s">
        <v>4210</v>
      </c>
      <c r="M31" s="46"/>
      <c r="N31" s="45" t="s">
        <v>20</v>
      </c>
      <c r="O31" s="45" t="s">
        <v>26</v>
      </c>
      <c r="P31" s="45" t="s">
        <v>4225</v>
      </c>
      <c r="Q31" s="45" t="s">
        <v>135</v>
      </c>
      <c r="R31" s="45" t="s">
        <v>4168</v>
      </c>
    </row>
    <row r="32" spans="1:18" hidden="1" x14ac:dyDescent="0.25">
      <c r="A32" s="45" t="s">
        <v>5467</v>
      </c>
      <c r="B32" s="45" t="s">
        <v>5467</v>
      </c>
      <c r="C32" s="45" t="s">
        <v>4209</v>
      </c>
      <c r="D32" s="45" t="s">
        <v>4209</v>
      </c>
      <c r="E32" s="46"/>
      <c r="F32" s="45" t="s">
        <v>3440</v>
      </c>
      <c r="G32" s="46"/>
      <c r="H32" s="45" t="s">
        <v>3442</v>
      </c>
      <c r="I32" s="45" t="s">
        <v>3444</v>
      </c>
      <c r="J32" s="45" t="s">
        <v>3445</v>
      </c>
      <c r="K32" s="49">
        <v>-3360</v>
      </c>
      <c r="L32" s="45" t="s">
        <v>4210</v>
      </c>
      <c r="M32" s="46"/>
      <c r="N32" s="45" t="s">
        <v>20</v>
      </c>
      <c r="O32" s="45" t="s">
        <v>26</v>
      </c>
      <c r="P32" s="45" t="s">
        <v>4226</v>
      </c>
      <c r="Q32" s="45" t="s">
        <v>135</v>
      </c>
      <c r="R32" s="45" t="s">
        <v>4168</v>
      </c>
    </row>
    <row r="33" spans="1:18" hidden="1" x14ac:dyDescent="0.25">
      <c r="A33" s="45" t="s">
        <v>5467</v>
      </c>
      <c r="B33" s="45" t="s">
        <v>5467</v>
      </c>
      <c r="C33" s="45" t="s">
        <v>4209</v>
      </c>
      <c r="D33" s="45" t="s">
        <v>4209</v>
      </c>
      <c r="E33" s="46"/>
      <c r="F33" s="45" t="s">
        <v>3440</v>
      </c>
      <c r="G33" s="46"/>
      <c r="H33" s="45" t="s">
        <v>3442</v>
      </c>
      <c r="I33" s="45" t="s">
        <v>3444</v>
      </c>
      <c r="J33" s="45" t="s">
        <v>3445</v>
      </c>
      <c r="K33" s="49">
        <v>-2130</v>
      </c>
      <c r="L33" s="45" t="s">
        <v>4210</v>
      </c>
      <c r="M33" s="46"/>
      <c r="N33" s="45" t="s">
        <v>20</v>
      </c>
      <c r="O33" s="45" t="s">
        <v>26</v>
      </c>
      <c r="P33" s="45" t="s">
        <v>4226</v>
      </c>
      <c r="Q33" s="45" t="s">
        <v>135</v>
      </c>
      <c r="R33" s="45" t="s">
        <v>4168</v>
      </c>
    </row>
    <row r="34" spans="1:18" hidden="1" x14ac:dyDescent="0.25">
      <c r="A34" s="45" t="s">
        <v>5888</v>
      </c>
      <c r="B34" s="45" t="s">
        <v>5888</v>
      </c>
      <c r="C34" s="45" t="s">
        <v>4215</v>
      </c>
      <c r="D34" s="45" t="s">
        <v>4216</v>
      </c>
      <c r="E34" s="46"/>
      <c r="F34" s="45" t="s">
        <v>3281</v>
      </c>
      <c r="G34" s="46"/>
      <c r="H34" s="45" t="s">
        <v>3282</v>
      </c>
      <c r="I34" s="45" t="s">
        <v>30</v>
      </c>
      <c r="J34" s="45" t="s">
        <v>31</v>
      </c>
      <c r="K34" s="49">
        <v>-3600</v>
      </c>
      <c r="L34" s="45" t="s">
        <v>4210</v>
      </c>
      <c r="M34" s="46"/>
      <c r="N34" s="45" t="s">
        <v>20</v>
      </c>
      <c r="O34" s="45" t="s">
        <v>26</v>
      </c>
      <c r="P34" s="45" t="s">
        <v>4227</v>
      </c>
      <c r="Q34" s="45" t="s">
        <v>135</v>
      </c>
      <c r="R34" s="45" t="s">
        <v>4168</v>
      </c>
    </row>
    <row r="35" spans="1:18" hidden="1" x14ac:dyDescent="0.25">
      <c r="A35" s="45" t="s">
        <v>5888</v>
      </c>
      <c r="B35" s="45" t="s">
        <v>5888</v>
      </c>
      <c r="C35" s="45" t="s">
        <v>4215</v>
      </c>
      <c r="D35" s="45" t="s">
        <v>4216</v>
      </c>
      <c r="E35" s="46"/>
      <c r="F35" s="45" t="s">
        <v>3281</v>
      </c>
      <c r="G35" s="46"/>
      <c r="H35" s="45" t="s">
        <v>3282</v>
      </c>
      <c r="I35" s="45" t="s">
        <v>30</v>
      </c>
      <c r="J35" s="45" t="s">
        <v>31</v>
      </c>
      <c r="K35" s="49">
        <v>-2250</v>
      </c>
      <c r="L35" s="45" t="s">
        <v>4210</v>
      </c>
      <c r="M35" s="46"/>
      <c r="N35" s="45" t="s">
        <v>20</v>
      </c>
      <c r="O35" s="45" t="s">
        <v>26</v>
      </c>
      <c r="P35" s="45" t="s">
        <v>4227</v>
      </c>
      <c r="Q35" s="45" t="s">
        <v>135</v>
      </c>
      <c r="R35" s="45" t="s">
        <v>4168</v>
      </c>
    </row>
    <row r="36" spans="1:18" hidden="1" x14ac:dyDescent="0.25">
      <c r="A36" s="45" t="s">
        <v>5888</v>
      </c>
      <c r="B36" s="45" t="s">
        <v>5888</v>
      </c>
      <c r="C36" s="45" t="s">
        <v>4209</v>
      </c>
      <c r="D36" s="45" t="s">
        <v>4209</v>
      </c>
      <c r="E36" s="46"/>
      <c r="F36" s="45" t="s">
        <v>1945</v>
      </c>
      <c r="G36" s="46"/>
      <c r="H36" s="45" t="s">
        <v>1946</v>
      </c>
      <c r="I36" s="45" t="s">
        <v>1948</v>
      </c>
      <c r="J36" s="45" t="s">
        <v>1949</v>
      </c>
      <c r="K36" s="49">
        <v>-3360</v>
      </c>
      <c r="L36" s="45" t="s">
        <v>4210</v>
      </c>
      <c r="M36" s="46"/>
      <c r="N36" s="45" t="s">
        <v>20</v>
      </c>
      <c r="O36" s="45" t="s">
        <v>26</v>
      </c>
      <c r="P36" s="45" t="s">
        <v>4228</v>
      </c>
      <c r="Q36" s="45" t="s">
        <v>135</v>
      </c>
      <c r="R36" s="45" t="s">
        <v>4168</v>
      </c>
    </row>
    <row r="37" spans="1:18" hidden="1" x14ac:dyDescent="0.25">
      <c r="A37" s="45" t="s">
        <v>5888</v>
      </c>
      <c r="B37" s="45" t="s">
        <v>5888</v>
      </c>
      <c r="C37" s="45" t="s">
        <v>4209</v>
      </c>
      <c r="D37" s="45" t="s">
        <v>4209</v>
      </c>
      <c r="E37" s="46"/>
      <c r="F37" s="45" t="s">
        <v>1945</v>
      </c>
      <c r="G37" s="46"/>
      <c r="H37" s="45" t="s">
        <v>1946</v>
      </c>
      <c r="I37" s="45" t="s">
        <v>1948</v>
      </c>
      <c r="J37" s="45" t="s">
        <v>1949</v>
      </c>
      <c r="K37" s="49">
        <v>-2130</v>
      </c>
      <c r="L37" s="45" t="s">
        <v>4210</v>
      </c>
      <c r="M37" s="46"/>
      <c r="N37" s="45" t="s">
        <v>20</v>
      </c>
      <c r="O37" s="45" t="s">
        <v>26</v>
      </c>
      <c r="P37" s="45" t="s">
        <v>4228</v>
      </c>
      <c r="Q37" s="45" t="s">
        <v>135</v>
      </c>
      <c r="R37" s="45" t="s">
        <v>4168</v>
      </c>
    </row>
    <row r="38" spans="1:18" hidden="1" x14ac:dyDescent="0.25">
      <c r="A38" s="45" t="s">
        <v>6562</v>
      </c>
      <c r="B38" s="45" t="s">
        <v>6562</v>
      </c>
      <c r="C38" s="45" t="s">
        <v>4209</v>
      </c>
      <c r="D38" s="45" t="s">
        <v>4209</v>
      </c>
      <c r="E38" s="46"/>
      <c r="F38" s="45" t="s">
        <v>3575</v>
      </c>
      <c r="G38" s="46"/>
      <c r="H38" s="45" t="s">
        <v>3576</v>
      </c>
      <c r="I38" s="45" t="s">
        <v>3263</v>
      </c>
      <c r="J38" s="45" t="s">
        <v>3578</v>
      </c>
      <c r="K38" s="49">
        <v>-3360</v>
      </c>
      <c r="L38" s="45" t="s">
        <v>4210</v>
      </c>
      <c r="M38" s="46"/>
      <c r="N38" s="45" t="s">
        <v>20</v>
      </c>
      <c r="O38" s="45" t="s">
        <v>26</v>
      </c>
      <c r="P38" s="45" t="s">
        <v>4229</v>
      </c>
      <c r="Q38" s="45" t="s">
        <v>135</v>
      </c>
      <c r="R38" s="45" t="s">
        <v>4168</v>
      </c>
    </row>
    <row r="39" spans="1:18" hidden="1" x14ac:dyDescent="0.25">
      <c r="A39" s="45" t="s">
        <v>6562</v>
      </c>
      <c r="B39" s="45" t="s">
        <v>6562</v>
      </c>
      <c r="C39" s="45" t="s">
        <v>4209</v>
      </c>
      <c r="D39" s="45" t="s">
        <v>4209</v>
      </c>
      <c r="E39" s="46"/>
      <c r="F39" s="45" t="s">
        <v>3575</v>
      </c>
      <c r="G39" s="46"/>
      <c r="H39" s="45" t="s">
        <v>3576</v>
      </c>
      <c r="I39" s="45" t="s">
        <v>3263</v>
      </c>
      <c r="J39" s="45" t="s">
        <v>3578</v>
      </c>
      <c r="K39" s="49">
        <v>-2130</v>
      </c>
      <c r="L39" s="45" t="s">
        <v>4210</v>
      </c>
      <c r="M39" s="46"/>
      <c r="N39" s="45" t="s">
        <v>20</v>
      </c>
      <c r="O39" s="45" t="s">
        <v>26</v>
      </c>
      <c r="P39" s="45" t="s">
        <v>4229</v>
      </c>
      <c r="Q39" s="45" t="s">
        <v>135</v>
      </c>
      <c r="R39" s="45" t="s">
        <v>4168</v>
      </c>
    </row>
    <row r="40" spans="1:18" hidden="1" x14ac:dyDescent="0.25">
      <c r="A40" s="45" t="s">
        <v>6562</v>
      </c>
      <c r="B40" s="45" t="s">
        <v>6562</v>
      </c>
      <c r="C40" s="45" t="s">
        <v>4215</v>
      </c>
      <c r="D40" s="45" t="s">
        <v>4216</v>
      </c>
      <c r="E40" s="46"/>
      <c r="F40" s="45" t="s">
        <v>598</v>
      </c>
      <c r="G40" s="46"/>
      <c r="H40" s="45" t="s">
        <v>599</v>
      </c>
      <c r="I40" s="45" t="s">
        <v>124</v>
      </c>
      <c r="J40" s="45" t="s">
        <v>601</v>
      </c>
      <c r="K40" s="49">
        <v>-3780</v>
      </c>
      <c r="L40" s="45" t="s">
        <v>4210</v>
      </c>
      <c r="M40" s="46"/>
      <c r="N40" s="45" t="s">
        <v>20</v>
      </c>
      <c r="O40" s="45" t="s">
        <v>26</v>
      </c>
      <c r="P40" s="45" t="s">
        <v>4230</v>
      </c>
      <c r="Q40" s="45" t="s">
        <v>135</v>
      </c>
      <c r="R40" s="45" t="s">
        <v>4168</v>
      </c>
    </row>
    <row r="41" spans="1:18" hidden="1" x14ac:dyDescent="0.25">
      <c r="A41" s="45" t="s">
        <v>6562</v>
      </c>
      <c r="B41" s="45" t="s">
        <v>6562</v>
      </c>
      <c r="C41" s="45" t="s">
        <v>4215</v>
      </c>
      <c r="D41" s="45" t="s">
        <v>4216</v>
      </c>
      <c r="E41" s="46"/>
      <c r="F41" s="45" t="s">
        <v>598</v>
      </c>
      <c r="G41" s="46"/>
      <c r="H41" s="45" t="s">
        <v>599</v>
      </c>
      <c r="I41" s="45" t="s">
        <v>124</v>
      </c>
      <c r="J41" s="45" t="s">
        <v>601</v>
      </c>
      <c r="K41" s="49">
        <v>-2340</v>
      </c>
      <c r="L41" s="45" t="s">
        <v>4210</v>
      </c>
      <c r="M41" s="46"/>
      <c r="N41" s="45" t="s">
        <v>20</v>
      </c>
      <c r="O41" s="45" t="s">
        <v>26</v>
      </c>
      <c r="P41" s="45" t="s">
        <v>4230</v>
      </c>
      <c r="Q41" s="45" t="s">
        <v>135</v>
      </c>
      <c r="R41" s="45" t="s">
        <v>4168</v>
      </c>
    </row>
    <row r="42" spans="1:18" hidden="1" x14ac:dyDescent="0.25">
      <c r="A42" s="45" t="s">
        <v>6579</v>
      </c>
      <c r="B42" s="45" t="s">
        <v>6579</v>
      </c>
      <c r="C42" s="45" t="s">
        <v>4209</v>
      </c>
      <c r="D42" s="45" t="s">
        <v>4209</v>
      </c>
      <c r="E42" s="46"/>
      <c r="F42" s="45" t="s">
        <v>3281</v>
      </c>
      <c r="G42" s="46"/>
      <c r="H42" s="45" t="s">
        <v>3284</v>
      </c>
      <c r="I42" s="45" t="s">
        <v>41</v>
      </c>
      <c r="J42" s="45" t="s">
        <v>42</v>
      </c>
      <c r="K42" s="49">
        <v>-3600</v>
      </c>
      <c r="L42" s="45" t="s">
        <v>4210</v>
      </c>
      <c r="M42" s="46"/>
      <c r="N42" s="45" t="s">
        <v>20</v>
      </c>
      <c r="O42" s="45" t="s">
        <v>26</v>
      </c>
      <c r="P42" s="45" t="s">
        <v>4231</v>
      </c>
      <c r="Q42" s="45" t="s">
        <v>135</v>
      </c>
      <c r="R42" s="45" t="s">
        <v>4168</v>
      </c>
    </row>
    <row r="43" spans="1:18" hidden="1" x14ac:dyDescent="0.25">
      <c r="A43" s="45" t="s">
        <v>6579</v>
      </c>
      <c r="B43" s="45" t="s">
        <v>6579</v>
      </c>
      <c r="C43" s="45" t="s">
        <v>4209</v>
      </c>
      <c r="D43" s="45" t="s">
        <v>4209</v>
      </c>
      <c r="E43" s="46"/>
      <c r="F43" s="45" t="s">
        <v>3281</v>
      </c>
      <c r="G43" s="46"/>
      <c r="H43" s="45" t="s">
        <v>3284</v>
      </c>
      <c r="I43" s="45" t="s">
        <v>41</v>
      </c>
      <c r="J43" s="45" t="s">
        <v>42</v>
      </c>
      <c r="K43" s="49">
        <v>-2250</v>
      </c>
      <c r="L43" s="45" t="s">
        <v>4210</v>
      </c>
      <c r="M43" s="46"/>
      <c r="N43" s="45" t="s">
        <v>20</v>
      </c>
      <c r="O43" s="45" t="s">
        <v>26</v>
      </c>
      <c r="P43" s="45" t="s">
        <v>4231</v>
      </c>
      <c r="Q43" s="45" t="s">
        <v>135</v>
      </c>
      <c r="R43" s="45" t="s">
        <v>4168</v>
      </c>
    </row>
    <row r="44" spans="1:18" hidden="1" x14ac:dyDescent="0.25">
      <c r="A44" s="45" t="s">
        <v>5402</v>
      </c>
      <c r="B44" s="45" t="s">
        <v>5402</v>
      </c>
      <c r="C44" s="45" t="s">
        <v>4215</v>
      </c>
      <c r="D44" s="45" t="s">
        <v>4216</v>
      </c>
      <c r="E44" s="46"/>
      <c r="F44" s="45" t="s">
        <v>1495</v>
      </c>
      <c r="G44" s="45" t="s">
        <v>519</v>
      </c>
      <c r="H44" s="45" t="s">
        <v>1496</v>
      </c>
      <c r="I44" s="45" t="s">
        <v>1498</v>
      </c>
      <c r="J44" s="45" t="s">
        <v>1499</v>
      </c>
      <c r="K44" s="49">
        <v>-3360</v>
      </c>
      <c r="L44" s="45" t="s">
        <v>4210</v>
      </c>
      <c r="M44" s="46"/>
      <c r="N44" s="45" t="s">
        <v>20</v>
      </c>
      <c r="O44" s="45" t="s">
        <v>26</v>
      </c>
      <c r="P44" s="45" t="s">
        <v>4232</v>
      </c>
      <c r="Q44" s="45" t="s">
        <v>135</v>
      </c>
      <c r="R44" s="45" t="s">
        <v>4168</v>
      </c>
    </row>
    <row r="45" spans="1:18" hidden="1" x14ac:dyDescent="0.25">
      <c r="A45" s="45" t="s">
        <v>5402</v>
      </c>
      <c r="B45" s="45" t="s">
        <v>5402</v>
      </c>
      <c r="C45" s="45" t="s">
        <v>4215</v>
      </c>
      <c r="D45" s="45" t="s">
        <v>4216</v>
      </c>
      <c r="E45" s="46"/>
      <c r="F45" s="45" t="s">
        <v>1495</v>
      </c>
      <c r="G45" s="45" t="s">
        <v>519</v>
      </c>
      <c r="H45" s="45" t="s">
        <v>1496</v>
      </c>
      <c r="I45" s="45" t="s">
        <v>1498</v>
      </c>
      <c r="J45" s="45" t="s">
        <v>1499</v>
      </c>
      <c r="K45" s="49">
        <v>-2130</v>
      </c>
      <c r="L45" s="45" t="s">
        <v>4210</v>
      </c>
      <c r="M45" s="46"/>
      <c r="N45" s="45" t="s">
        <v>20</v>
      </c>
      <c r="O45" s="45" t="s">
        <v>26</v>
      </c>
      <c r="P45" s="45" t="s">
        <v>4232</v>
      </c>
      <c r="Q45" s="45" t="s">
        <v>135</v>
      </c>
      <c r="R45" s="45" t="s">
        <v>4168</v>
      </c>
    </row>
    <row r="46" spans="1:18" hidden="1" x14ac:dyDescent="0.25">
      <c r="A46" s="45" t="s">
        <v>6580</v>
      </c>
      <c r="B46" s="45" t="s">
        <v>6580</v>
      </c>
      <c r="C46" s="45" t="s">
        <v>4215</v>
      </c>
      <c r="D46" s="45" t="s">
        <v>4216</v>
      </c>
      <c r="E46" s="46"/>
      <c r="F46" s="45" t="s">
        <v>1476</v>
      </c>
      <c r="G46" s="46"/>
      <c r="H46" s="45" t="s">
        <v>1477</v>
      </c>
      <c r="I46" s="45" t="s">
        <v>85</v>
      </c>
      <c r="J46" s="45" t="s">
        <v>86</v>
      </c>
      <c r="K46" s="49">
        <v>-3200</v>
      </c>
      <c r="L46" s="45" t="s">
        <v>4210</v>
      </c>
      <c r="M46" s="46"/>
      <c r="N46" s="45" t="s">
        <v>20</v>
      </c>
      <c r="O46" s="45" t="s">
        <v>26</v>
      </c>
      <c r="P46" s="45" t="s">
        <v>4233</v>
      </c>
      <c r="Q46" s="45" t="s">
        <v>135</v>
      </c>
      <c r="R46" s="45" t="s">
        <v>4168</v>
      </c>
    </row>
    <row r="47" spans="1:18" hidden="1" x14ac:dyDescent="0.25">
      <c r="A47" s="45" t="s">
        <v>6580</v>
      </c>
      <c r="B47" s="45" t="s">
        <v>6580</v>
      </c>
      <c r="C47" s="45" t="s">
        <v>4215</v>
      </c>
      <c r="D47" s="45" t="s">
        <v>4216</v>
      </c>
      <c r="E47" s="46"/>
      <c r="F47" s="45" t="s">
        <v>1476</v>
      </c>
      <c r="G47" s="46"/>
      <c r="H47" s="45" t="s">
        <v>1477</v>
      </c>
      <c r="I47" s="45" t="s">
        <v>85</v>
      </c>
      <c r="J47" s="45" t="s">
        <v>86</v>
      </c>
      <c r="K47" s="49">
        <v>-2050</v>
      </c>
      <c r="L47" s="45" t="s">
        <v>4210</v>
      </c>
      <c r="M47" s="46"/>
      <c r="N47" s="45" t="s">
        <v>20</v>
      </c>
      <c r="O47" s="45" t="s">
        <v>26</v>
      </c>
      <c r="P47" s="45" t="s">
        <v>4233</v>
      </c>
      <c r="Q47" s="45" t="s">
        <v>135</v>
      </c>
      <c r="R47" s="45" t="s">
        <v>4168</v>
      </c>
    </row>
    <row r="48" spans="1:18" hidden="1" x14ac:dyDescent="0.25">
      <c r="A48" s="45" t="s">
        <v>6580</v>
      </c>
      <c r="B48" s="45" t="s">
        <v>6580</v>
      </c>
      <c r="C48" s="45" t="s">
        <v>4209</v>
      </c>
      <c r="D48" s="45" t="s">
        <v>4209</v>
      </c>
      <c r="E48" s="46"/>
      <c r="F48" s="45" t="s">
        <v>1870</v>
      </c>
      <c r="G48" s="46"/>
      <c r="H48" s="45" t="s">
        <v>1871</v>
      </c>
      <c r="I48" s="45" t="s">
        <v>1873</v>
      </c>
      <c r="J48" s="45" t="s">
        <v>1874</v>
      </c>
      <c r="K48" s="49">
        <v>-4600</v>
      </c>
      <c r="L48" s="45" t="s">
        <v>4210</v>
      </c>
      <c r="M48" s="46"/>
      <c r="N48" s="45" t="s">
        <v>20</v>
      </c>
      <c r="O48" s="45" t="s">
        <v>26</v>
      </c>
      <c r="P48" s="45" t="s">
        <v>4234</v>
      </c>
      <c r="Q48" s="45" t="s">
        <v>135</v>
      </c>
      <c r="R48" s="45" t="s">
        <v>4168</v>
      </c>
    </row>
    <row r="49" spans="1:20" hidden="1" x14ac:dyDescent="0.25">
      <c r="A49" s="45" t="s">
        <v>6580</v>
      </c>
      <c r="B49" s="45" t="s">
        <v>6580</v>
      </c>
      <c r="C49" s="45" t="s">
        <v>4209</v>
      </c>
      <c r="D49" s="45" t="s">
        <v>4209</v>
      </c>
      <c r="E49" s="46"/>
      <c r="F49" s="45" t="s">
        <v>1870</v>
      </c>
      <c r="G49" s="46"/>
      <c r="H49" s="45" t="s">
        <v>1871</v>
      </c>
      <c r="I49" s="45" t="s">
        <v>1873</v>
      </c>
      <c r="J49" s="45" t="s">
        <v>1874</v>
      </c>
      <c r="K49" s="49">
        <v>-2750</v>
      </c>
      <c r="L49" s="45" t="s">
        <v>4210</v>
      </c>
      <c r="M49" s="46"/>
      <c r="N49" s="45" t="s">
        <v>20</v>
      </c>
      <c r="O49" s="45" t="s">
        <v>26</v>
      </c>
      <c r="P49" s="45" t="s">
        <v>4234</v>
      </c>
      <c r="Q49" s="45" t="s">
        <v>135</v>
      </c>
      <c r="R49" s="45" t="s">
        <v>4168</v>
      </c>
    </row>
    <row r="50" spans="1:20" hidden="1" x14ac:dyDescent="0.25">
      <c r="A50" s="45" t="s">
        <v>6580</v>
      </c>
      <c r="B50" s="45" t="s">
        <v>6580</v>
      </c>
      <c r="C50" s="45" t="s">
        <v>4209</v>
      </c>
      <c r="D50" s="45" t="s">
        <v>4209</v>
      </c>
      <c r="E50" s="46"/>
      <c r="F50" s="45" t="s">
        <v>3451</v>
      </c>
      <c r="G50" s="46"/>
      <c r="H50" s="45" t="s">
        <v>3453</v>
      </c>
      <c r="I50" s="45" t="s">
        <v>79</v>
      </c>
      <c r="J50" s="45" t="s">
        <v>80</v>
      </c>
      <c r="K50" s="49">
        <v>-3360</v>
      </c>
      <c r="L50" s="45" t="s">
        <v>4210</v>
      </c>
      <c r="M50" s="46"/>
      <c r="N50" s="45" t="s">
        <v>20</v>
      </c>
      <c r="O50" s="45" t="s">
        <v>26</v>
      </c>
      <c r="P50" s="45" t="s">
        <v>4235</v>
      </c>
      <c r="Q50" s="45" t="s">
        <v>135</v>
      </c>
      <c r="R50" s="45" t="s">
        <v>4168</v>
      </c>
    </row>
    <row r="51" spans="1:20" hidden="1" x14ac:dyDescent="0.25">
      <c r="A51" s="45" t="s">
        <v>6580</v>
      </c>
      <c r="B51" s="45" t="s">
        <v>6580</v>
      </c>
      <c r="C51" s="45" t="s">
        <v>4209</v>
      </c>
      <c r="D51" s="45" t="s">
        <v>4209</v>
      </c>
      <c r="E51" s="46"/>
      <c r="F51" s="45" t="s">
        <v>3451</v>
      </c>
      <c r="G51" s="46"/>
      <c r="H51" s="45" t="s">
        <v>3453</v>
      </c>
      <c r="I51" s="45" t="s">
        <v>79</v>
      </c>
      <c r="J51" s="45" t="s">
        <v>80</v>
      </c>
      <c r="K51" s="49">
        <v>-2130</v>
      </c>
      <c r="L51" s="45" t="s">
        <v>4210</v>
      </c>
      <c r="M51" s="46"/>
      <c r="N51" s="45" t="s">
        <v>20</v>
      </c>
      <c r="O51" s="45" t="s">
        <v>26</v>
      </c>
      <c r="P51" s="45" t="s">
        <v>4235</v>
      </c>
      <c r="Q51" s="45" t="s">
        <v>135</v>
      </c>
      <c r="R51" s="45" t="s">
        <v>4168</v>
      </c>
    </row>
    <row r="52" spans="1:20" hidden="1" x14ac:dyDescent="0.25">
      <c r="A52" s="45" t="s">
        <v>6505</v>
      </c>
      <c r="B52" s="45" t="s">
        <v>6505</v>
      </c>
      <c r="C52" s="45" t="s">
        <v>4215</v>
      </c>
      <c r="D52" s="45" t="s">
        <v>4216</v>
      </c>
      <c r="E52" s="46"/>
      <c r="F52" s="45" t="s">
        <v>2790</v>
      </c>
      <c r="G52" s="46"/>
      <c r="H52" s="45" t="s">
        <v>2791</v>
      </c>
      <c r="I52" s="45" t="s">
        <v>2793</v>
      </c>
      <c r="J52" s="45" t="s">
        <v>1689</v>
      </c>
      <c r="K52" s="49">
        <v>-3600</v>
      </c>
      <c r="L52" s="45" t="s">
        <v>4210</v>
      </c>
      <c r="M52" s="46"/>
      <c r="N52" s="45" t="s">
        <v>20</v>
      </c>
      <c r="O52" s="45" t="s">
        <v>26</v>
      </c>
      <c r="P52" s="45" t="s">
        <v>4236</v>
      </c>
      <c r="Q52" s="45" t="s">
        <v>135</v>
      </c>
      <c r="R52" s="45" t="s">
        <v>4168</v>
      </c>
    </row>
    <row r="53" spans="1:20" hidden="1" x14ac:dyDescent="0.25">
      <c r="A53" s="45" t="s">
        <v>6505</v>
      </c>
      <c r="B53" s="45" t="s">
        <v>6505</v>
      </c>
      <c r="C53" s="45" t="s">
        <v>4215</v>
      </c>
      <c r="D53" s="45" t="s">
        <v>4216</v>
      </c>
      <c r="E53" s="46"/>
      <c r="F53" s="45" t="s">
        <v>2790</v>
      </c>
      <c r="G53" s="46"/>
      <c r="H53" s="45" t="s">
        <v>2791</v>
      </c>
      <c r="I53" s="45" t="s">
        <v>2793</v>
      </c>
      <c r="J53" s="45" t="s">
        <v>1689</v>
      </c>
      <c r="K53" s="49">
        <v>-2250</v>
      </c>
      <c r="L53" s="45" t="s">
        <v>4210</v>
      </c>
      <c r="M53" s="46"/>
      <c r="N53" s="45" t="s">
        <v>20</v>
      </c>
      <c r="O53" s="45" t="s">
        <v>26</v>
      </c>
      <c r="P53" s="45" t="s">
        <v>4236</v>
      </c>
      <c r="Q53" s="45" t="s">
        <v>135</v>
      </c>
      <c r="R53" s="45" t="s">
        <v>4168</v>
      </c>
    </row>
    <row r="54" spans="1:20" hidden="1" x14ac:dyDescent="0.25">
      <c r="A54" s="45" t="s">
        <v>5716</v>
      </c>
      <c r="B54" s="45" t="s">
        <v>5716</v>
      </c>
      <c r="C54" s="45" t="s">
        <v>4209</v>
      </c>
      <c r="D54" s="45" t="s">
        <v>4209</v>
      </c>
      <c r="E54" s="46"/>
      <c r="F54" s="45" t="s">
        <v>3631</v>
      </c>
      <c r="G54" s="46"/>
      <c r="H54" s="45" t="s">
        <v>3636</v>
      </c>
      <c r="I54" s="45" t="s">
        <v>3638</v>
      </c>
      <c r="J54" s="45" t="s">
        <v>3639</v>
      </c>
      <c r="K54" s="49">
        <v>-3200</v>
      </c>
      <c r="L54" s="45" t="s">
        <v>4210</v>
      </c>
      <c r="M54" s="46"/>
      <c r="N54" s="45" t="s">
        <v>20</v>
      </c>
      <c r="O54" s="45" t="s">
        <v>26</v>
      </c>
      <c r="P54" s="45" t="s">
        <v>4237</v>
      </c>
      <c r="Q54" s="45" t="s">
        <v>135</v>
      </c>
      <c r="R54" s="45" t="s">
        <v>4168</v>
      </c>
    </row>
    <row r="55" spans="1:20" hidden="1" x14ac:dyDescent="0.25">
      <c r="A55" s="45" t="s">
        <v>5716</v>
      </c>
      <c r="B55" s="45" t="s">
        <v>5716</v>
      </c>
      <c r="C55" s="45" t="s">
        <v>4209</v>
      </c>
      <c r="D55" s="45" t="s">
        <v>4209</v>
      </c>
      <c r="E55" s="46"/>
      <c r="F55" s="45" t="s">
        <v>3631</v>
      </c>
      <c r="G55" s="46"/>
      <c r="H55" s="45" t="s">
        <v>3636</v>
      </c>
      <c r="I55" s="45" t="s">
        <v>3638</v>
      </c>
      <c r="J55" s="45" t="s">
        <v>3639</v>
      </c>
      <c r="K55" s="49">
        <v>-2050</v>
      </c>
      <c r="L55" s="45" t="s">
        <v>4210</v>
      </c>
      <c r="M55" s="46"/>
      <c r="N55" s="45" t="s">
        <v>20</v>
      </c>
      <c r="O55" s="45" t="s">
        <v>26</v>
      </c>
      <c r="P55" s="45" t="s">
        <v>4237</v>
      </c>
      <c r="Q55" s="45" t="s">
        <v>135</v>
      </c>
      <c r="R55" s="45" t="s">
        <v>4168</v>
      </c>
    </row>
    <row r="56" spans="1:20" hidden="1" x14ac:dyDescent="0.25">
      <c r="A56" s="45" t="s">
        <v>6581</v>
      </c>
      <c r="B56" s="45" t="s">
        <v>6581</v>
      </c>
      <c r="C56" s="45" t="s">
        <v>4215</v>
      </c>
      <c r="D56" s="45" t="s">
        <v>4216</v>
      </c>
      <c r="E56" s="46"/>
      <c r="F56" s="45" t="s">
        <v>1399</v>
      </c>
      <c r="G56" s="46"/>
      <c r="H56" s="45" t="s">
        <v>1405</v>
      </c>
      <c r="I56" s="45" t="s">
        <v>1407</v>
      </c>
      <c r="J56" s="45" t="s">
        <v>1408</v>
      </c>
      <c r="K56" s="49">
        <v>-3360</v>
      </c>
      <c r="L56" s="45" t="s">
        <v>4210</v>
      </c>
      <c r="M56" s="46"/>
      <c r="N56" s="45" t="s">
        <v>20</v>
      </c>
      <c r="O56" s="45" t="s">
        <v>26</v>
      </c>
      <c r="P56" s="45" t="s">
        <v>4238</v>
      </c>
      <c r="Q56" s="45" t="s">
        <v>135</v>
      </c>
      <c r="R56" s="45" t="s">
        <v>4168</v>
      </c>
    </row>
    <row r="57" spans="1:20" hidden="1" x14ac:dyDescent="0.25">
      <c r="A57" s="45" t="s">
        <v>6581</v>
      </c>
      <c r="B57" s="45" t="s">
        <v>6581</v>
      </c>
      <c r="C57" s="45" t="s">
        <v>4215</v>
      </c>
      <c r="D57" s="45" t="s">
        <v>4216</v>
      </c>
      <c r="E57" s="46"/>
      <c r="F57" s="45" t="s">
        <v>1399</v>
      </c>
      <c r="G57" s="46"/>
      <c r="H57" s="45" t="s">
        <v>1405</v>
      </c>
      <c r="I57" s="45" t="s">
        <v>1407</v>
      </c>
      <c r="J57" s="45" t="s">
        <v>1408</v>
      </c>
      <c r="K57" s="49">
        <v>-2130</v>
      </c>
      <c r="L57" s="45" t="s">
        <v>4210</v>
      </c>
      <c r="M57" s="46"/>
      <c r="N57" s="45" t="s">
        <v>20</v>
      </c>
      <c r="O57" s="45" t="s">
        <v>26</v>
      </c>
      <c r="P57" s="45" t="s">
        <v>4238</v>
      </c>
      <c r="Q57" s="45" t="s">
        <v>135</v>
      </c>
      <c r="R57" s="45" t="s">
        <v>4168</v>
      </c>
    </row>
    <row r="58" spans="1:20" hidden="1" x14ac:dyDescent="0.25">
      <c r="A58" s="45" t="s">
        <v>6581</v>
      </c>
      <c r="B58" s="45" t="s">
        <v>6581</v>
      </c>
      <c r="C58" s="45" t="s">
        <v>4209</v>
      </c>
      <c r="D58" s="45" t="s">
        <v>4209</v>
      </c>
      <c r="E58" s="46"/>
      <c r="F58" s="45" t="s">
        <v>1375</v>
      </c>
      <c r="G58" s="46"/>
      <c r="H58" s="45" t="s">
        <v>1381</v>
      </c>
      <c r="I58" s="45" t="s">
        <v>495</v>
      </c>
      <c r="J58" s="45" t="s">
        <v>1383</v>
      </c>
      <c r="K58" s="49">
        <v>-3360</v>
      </c>
      <c r="L58" s="45" t="s">
        <v>4210</v>
      </c>
      <c r="M58" s="46"/>
      <c r="N58" s="45" t="s">
        <v>20</v>
      </c>
      <c r="O58" s="45" t="s">
        <v>26</v>
      </c>
      <c r="P58" s="45" t="s">
        <v>4239</v>
      </c>
      <c r="Q58" s="45" t="s">
        <v>135</v>
      </c>
      <c r="R58" s="45" t="s">
        <v>4168</v>
      </c>
    </row>
    <row r="59" spans="1:20" hidden="1" x14ac:dyDescent="0.25">
      <c r="A59" s="45" t="s">
        <v>6581</v>
      </c>
      <c r="B59" s="45" t="s">
        <v>6581</v>
      </c>
      <c r="C59" s="45" t="s">
        <v>4209</v>
      </c>
      <c r="D59" s="45" t="s">
        <v>4209</v>
      </c>
      <c r="E59" s="46"/>
      <c r="F59" s="45" t="s">
        <v>1375</v>
      </c>
      <c r="G59" s="46"/>
      <c r="H59" s="45" t="s">
        <v>1381</v>
      </c>
      <c r="I59" s="45" t="s">
        <v>495</v>
      </c>
      <c r="J59" s="45" t="s">
        <v>1383</v>
      </c>
      <c r="K59" s="49">
        <v>-2130</v>
      </c>
      <c r="L59" s="45" t="s">
        <v>4210</v>
      </c>
      <c r="M59" s="46"/>
      <c r="N59" s="45" t="s">
        <v>20</v>
      </c>
      <c r="O59" s="45" t="s">
        <v>26</v>
      </c>
      <c r="P59" s="45" t="s">
        <v>4239</v>
      </c>
      <c r="Q59" s="45" t="s">
        <v>135</v>
      </c>
      <c r="R59" s="45" t="s">
        <v>4168</v>
      </c>
    </row>
    <row r="60" spans="1:20" hidden="1" x14ac:dyDescent="0.25">
      <c r="A60" s="45" t="s">
        <v>6582</v>
      </c>
      <c r="B60" s="45" t="s">
        <v>6582</v>
      </c>
      <c r="C60" s="45" t="s">
        <v>4209</v>
      </c>
      <c r="D60" s="45" t="s">
        <v>4209</v>
      </c>
      <c r="E60" s="46"/>
      <c r="F60" s="45" t="s">
        <v>2847</v>
      </c>
      <c r="G60" s="46"/>
      <c r="H60" s="45" t="s">
        <v>2855</v>
      </c>
      <c r="I60" s="45" t="s">
        <v>2857</v>
      </c>
      <c r="J60" s="45" t="s">
        <v>2858</v>
      </c>
      <c r="K60" s="49">
        <v>-3200</v>
      </c>
      <c r="L60" s="45" t="s">
        <v>4210</v>
      </c>
      <c r="M60" s="46"/>
      <c r="N60" s="45" t="s">
        <v>20</v>
      </c>
      <c r="O60" s="45" t="s">
        <v>26</v>
      </c>
      <c r="P60" s="45" t="s">
        <v>4240</v>
      </c>
      <c r="Q60" s="45" t="s">
        <v>135</v>
      </c>
      <c r="R60" s="45" t="s">
        <v>4168</v>
      </c>
    </row>
    <row r="61" spans="1:20" hidden="1" x14ac:dyDescent="0.25">
      <c r="A61" s="45" t="s">
        <v>6582</v>
      </c>
      <c r="B61" s="45" t="s">
        <v>6582</v>
      </c>
      <c r="C61" s="45" t="s">
        <v>4209</v>
      </c>
      <c r="D61" s="45" t="s">
        <v>4209</v>
      </c>
      <c r="E61" s="46"/>
      <c r="F61" s="45" t="s">
        <v>2847</v>
      </c>
      <c r="G61" s="46"/>
      <c r="H61" s="45" t="s">
        <v>2855</v>
      </c>
      <c r="I61" s="45" t="s">
        <v>2857</v>
      </c>
      <c r="J61" s="45" t="s">
        <v>2858</v>
      </c>
      <c r="K61" s="49">
        <v>-2050</v>
      </c>
      <c r="L61" s="45" t="s">
        <v>4210</v>
      </c>
      <c r="M61" s="46"/>
      <c r="N61" s="45" t="s">
        <v>20</v>
      </c>
      <c r="O61" s="45" t="s">
        <v>26</v>
      </c>
      <c r="P61" s="45" t="s">
        <v>4240</v>
      </c>
      <c r="Q61" s="45" t="s">
        <v>135</v>
      </c>
      <c r="R61" s="45" t="s">
        <v>4168</v>
      </c>
    </row>
    <row r="62" spans="1:20" hidden="1" x14ac:dyDescent="0.25">
      <c r="A62" s="45" t="s">
        <v>6583</v>
      </c>
      <c r="B62" s="45" t="s">
        <v>6583</v>
      </c>
      <c r="C62" s="45" t="s">
        <v>4209</v>
      </c>
      <c r="D62" s="45" t="s">
        <v>4209</v>
      </c>
      <c r="E62" s="46"/>
      <c r="F62" s="45" t="s">
        <v>1594</v>
      </c>
      <c r="G62" s="46"/>
      <c r="H62" s="45" t="s">
        <v>1599</v>
      </c>
      <c r="I62" s="45" t="s">
        <v>1601</v>
      </c>
      <c r="J62" s="45" t="s">
        <v>1602</v>
      </c>
      <c r="K62" s="49">
        <v>-3800</v>
      </c>
      <c r="L62" s="45" t="s">
        <v>4210</v>
      </c>
      <c r="M62" s="46"/>
      <c r="N62" s="45" t="s">
        <v>20</v>
      </c>
      <c r="O62" s="45" t="s">
        <v>26</v>
      </c>
      <c r="P62" s="45" t="s">
        <v>4241</v>
      </c>
      <c r="Q62" s="45" t="s">
        <v>135</v>
      </c>
      <c r="R62" s="45" t="s">
        <v>4168</v>
      </c>
    </row>
    <row r="63" spans="1:20" hidden="1" x14ac:dyDescent="0.25">
      <c r="A63" s="45" t="s">
        <v>6583</v>
      </c>
      <c r="B63" s="45" t="s">
        <v>6583</v>
      </c>
      <c r="C63" s="45" t="s">
        <v>4209</v>
      </c>
      <c r="D63" s="45" t="s">
        <v>4209</v>
      </c>
      <c r="E63" s="46"/>
      <c r="F63" s="45" t="s">
        <v>1594</v>
      </c>
      <c r="G63" s="46"/>
      <c r="H63" s="45" t="s">
        <v>1599</v>
      </c>
      <c r="I63" s="45" t="s">
        <v>1601</v>
      </c>
      <c r="J63" s="45" t="s">
        <v>1602</v>
      </c>
      <c r="K63" s="49">
        <v>-2350</v>
      </c>
      <c r="L63" s="45" t="s">
        <v>4210</v>
      </c>
      <c r="M63" s="46"/>
      <c r="N63" s="45" t="s">
        <v>20</v>
      </c>
      <c r="O63" s="45" t="s">
        <v>26</v>
      </c>
      <c r="P63" s="45" t="s">
        <v>4241</v>
      </c>
      <c r="Q63" s="45" t="s">
        <v>135</v>
      </c>
      <c r="R63" s="45" t="s">
        <v>4168</v>
      </c>
    </row>
    <row r="64" spans="1:20" s="57" customFormat="1" x14ac:dyDescent="0.25">
      <c r="A64" s="52" t="s">
        <v>6583</v>
      </c>
      <c r="B64" s="52" t="s">
        <v>6583</v>
      </c>
      <c r="C64" s="52" t="s">
        <v>4215</v>
      </c>
      <c r="D64" s="52" t="s">
        <v>4216</v>
      </c>
      <c r="E64" s="53"/>
      <c r="F64" s="52" t="s">
        <v>645</v>
      </c>
      <c r="G64" s="53"/>
      <c r="H64" s="52" t="s">
        <v>646</v>
      </c>
      <c r="I64" s="52" t="s">
        <v>648</v>
      </c>
      <c r="J64" s="52" t="s">
        <v>649</v>
      </c>
      <c r="K64" s="54">
        <v>-3200</v>
      </c>
      <c r="L64" s="52" t="s">
        <v>4210</v>
      </c>
      <c r="M64" s="53"/>
      <c r="N64" s="52" t="s">
        <v>20</v>
      </c>
      <c r="O64" s="52" t="s">
        <v>26</v>
      </c>
      <c r="P64" s="52" t="s">
        <v>4242</v>
      </c>
      <c r="Q64" s="52" t="s">
        <v>92</v>
      </c>
      <c r="R64" s="52" t="s">
        <v>4168</v>
      </c>
      <c r="S64" s="55" t="s">
        <v>6630</v>
      </c>
      <c r="T64" s="86" t="s">
        <v>6700</v>
      </c>
    </row>
    <row r="65" spans="1:20" s="57" customFormat="1" x14ac:dyDescent="0.25">
      <c r="A65" s="52" t="s">
        <v>6583</v>
      </c>
      <c r="B65" s="52" t="s">
        <v>6583</v>
      </c>
      <c r="C65" s="52" t="s">
        <v>4215</v>
      </c>
      <c r="D65" s="52" t="s">
        <v>4216</v>
      </c>
      <c r="E65" s="53"/>
      <c r="F65" s="52" t="s">
        <v>645</v>
      </c>
      <c r="G65" s="53"/>
      <c r="H65" s="52" t="s">
        <v>646</v>
      </c>
      <c r="I65" s="52" t="s">
        <v>648</v>
      </c>
      <c r="J65" s="52" t="s">
        <v>649</v>
      </c>
      <c r="K65" s="54">
        <v>-2050</v>
      </c>
      <c r="L65" s="52" t="s">
        <v>4210</v>
      </c>
      <c r="M65" s="53"/>
      <c r="N65" s="52" t="s">
        <v>20</v>
      </c>
      <c r="O65" s="52" t="s">
        <v>26</v>
      </c>
      <c r="P65" s="52" t="s">
        <v>4242</v>
      </c>
      <c r="Q65" s="52" t="s">
        <v>92</v>
      </c>
      <c r="R65" s="52" t="s">
        <v>4168</v>
      </c>
      <c r="S65" s="55" t="s">
        <v>6630</v>
      </c>
      <c r="T65" s="86" t="s">
        <v>6700</v>
      </c>
    </row>
    <row r="66" spans="1:20" hidden="1" x14ac:dyDescent="0.25">
      <c r="A66" s="45" t="s">
        <v>6583</v>
      </c>
      <c r="B66" s="45" t="s">
        <v>6583</v>
      </c>
      <c r="C66" s="45" t="s">
        <v>4209</v>
      </c>
      <c r="D66" s="45" t="s">
        <v>4209</v>
      </c>
      <c r="E66" s="46"/>
      <c r="F66" s="45" t="s">
        <v>1429</v>
      </c>
      <c r="G66" s="46"/>
      <c r="H66" s="45" t="s">
        <v>1435</v>
      </c>
      <c r="I66" s="45" t="s">
        <v>1437</v>
      </c>
      <c r="J66" s="45" t="s">
        <v>1438</v>
      </c>
      <c r="K66" s="49">
        <v>-3200</v>
      </c>
      <c r="L66" s="45" t="s">
        <v>4210</v>
      </c>
      <c r="M66" s="46"/>
      <c r="N66" s="45" t="s">
        <v>20</v>
      </c>
      <c r="O66" s="45" t="s">
        <v>26</v>
      </c>
      <c r="P66" s="45" t="s">
        <v>4243</v>
      </c>
      <c r="Q66" s="45" t="s">
        <v>135</v>
      </c>
      <c r="R66" s="45" t="s">
        <v>4168</v>
      </c>
    </row>
    <row r="67" spans="1:20" hidden="1" x14ac:dyDescent="0.25">
      <c r="A67" s="45" t="s">
        <v>6583</v>
      </c>
      <c r="B67" s="45" t="s">
        <v>6583</v>
      </c>
      <c r="C67" s="45" t="s">
        <v>4209</v>
      </c>
      <c r="D67" s="45" t="s">
        <v>4209</v>
      </c>
      <c r="E67" s="46"/>
      <c r="F67" s="45" t="s">
        <v>1429</v>
      </c>
      <c r="G67" s="46"/>
      <c r="H67" s="45" t="s">
        <v>1435</v>
      </c>
      <c r="I67" s="45" t="s">
        <v>1437</v>
      </c>
      <c r="J67" s="45" t="s">
        <v>1438</v>
      </c>
      <c r="K67" s="49">
        <v>-2050</v>
      </c>
      <c r="L67" s="45" t="s">
        <v>4210</v>
      </c>
      <c r="M67" s="46"/>
      <c r="N67" s="45" t="s">
        <v>20</v>
      </c>
      <c r="O67" s="45" t="s">
        <v>26</v>
      </c>
      <c r="P67" s="45" t="s">
        <v>4243</v>
      </c>
      <c r="Q67" s="45" t="s">
        <v>135</v>
      </c>
      <c r="R67" s="45" t="s">
        <v>4168</v>
      </c>
    </row>
    <row r="68" spans="1:20" hidden="1" x14ac:dyDescent="0.25">
      <c r="A68" s="45" t="s">
        <v>6583</v>
      </c>
      <c r="B68" s="45" t="s">
        <v>6583</v>
      </c>
      <c r="C68" s="45" t="s">
        <v>4209</v>
      </c>
      <c r="D68" s="45" t="s">
        <v>4209</v>
      </c>
      <c r="E68" s="46"/>
      <c r="F68" s="45" t="s">
        <v>784</v>
      </c>
      <c r="G68" s="46"/>
      <c r="H68" s="45" t="s">
        <v>793</v>
      </c>
      <c r="I68" s="45" t="s">
        <v>464</v>
      </c>
      <c r="J68" s="45" t="s">
        <v>795</v>
      </c>
      <c r="K68" s="49">
        <v>-3600</v>
      </c>
      <c r="L68" s="45" t="s">
        <v>4210</v>
      </c>
      <c r="M68" s="46"/>
      <c r="N68" s="45" t="s">
        <v>20</v>
      </c>
      <c r="O68" s="45" t="s">
        <v>26</v>
      </c>
      <c r="P68" s="45" t="s">
        <v>4244</v>
      </c>
      <c r="Q68" s="45" t="s">
        <v>135</v>
      </c>
      <c r="R68" s="45" t="s">
        <v>4168</v>
      </c>
    </row>
    <row r="69" spans="1:20" hidden="1" x14ac:dyDescent="0.25">
      <c r="A69" s="45" t="s">
        <v>6583</v>
      </c>
      <c r="B69" s="45" t="s">
        <v>6583</v>
      </c>
      <c r="C69" s="45" t="s">
        <v>4209</v>
      </c>
      <c r="D69" s="45" t="s">
        <v>4209</v>
      </c>
      <c r="E69" s="46"/>
      <c r="F69" s="45" t="s">
        <v>784</v>
      </c>
      <c r="G69" s="46"/>
      <c r="H69" s="45" t="s">
        <v>793</v>
      </c>
      <c r="I69" s="45" t="s">
        <v>464</v>
      </c>
      <c r="J69" s="45" t="s">
        <v>795</v>
      </c>
      <c r="K69" s="49">
        <v>-2250</v>
      </c>
      <c r="L69" s="45" t="s">
        <v>4210</v>
      </c>
      <c r="M69" s="46"/>
      <c r="N69" s="45" t="s">
        <v>20</v>
      </c>
      <c r="O69" s="45" t="s">
        <v>26</v>
      </c>
      <c r="P69" s="45" t="s">
        <v>4244</v>
      </c>
      <c r="Q69" s="45" t="s">
        <v>135</v>
      </c>
      <c r="R69" s="45" t="s">
        <v>4168</v>
      </c>
    </row>
    <row r="70" spans="1:20" hidden="1" x14ac:dyDescent="0.25">
      <c r="A70" s="45" t="s">
        <v>6584</v>
      </c>
      <c r="B70" s="45" t="s">
        <v>6584</v>
      </c>
      <c r="C70" s="45" t="s">
        <v>4215</v>
      </c>
      <c r="D70" s="45" t="s">
        <v>4216</v>
      </c>
      <c r="E70" s="46"/>
      <c r="F70" s="45" t="s">
        <v>780</v>
      </c>
      <c r="G70" s="46"/>
      <c r="H70" s="45" t="s">
        <v>781</v>
      </c>
      <c r="I70" s="45" t="s">
        <v>783</v>
      </c>
      <c r="J70" s="45" t="s">
        <v>250</v>
      </c>
      <c r="K70" s="49">
        <v>-3200</v>
      </c>
      <c r="L70" s="45" t="s">
        <v>4210</v>
      </c>
      <c r="M70" s="46"/>
      <c r="N70" s="45" t="s">
        <v>20</v>
      </c>
      <c r="O70" s="45" t="s">
        <v>26</v>
      </c>
      <c r="P70" s="45" t="s">
        <v>4245</v>
      </c>
      <c r="Q70" s="45" t="s">
        <v>135</v>
      </c>
      <c r="R70" s="45" t="s">
        <v>4168</v>
      </c>
    </row>
    <row r="71" spans="1:20" hidden="1" x14ac:dyDescent="0.25">
      <c r="A71" s="45" t="s">
        <v>6584</v>
      </c>
      <c r="B71" s="45" t="s">
        <v>6584</v>
      </c>
      <c r="C71" s="45" t="s">
        <v>4215</v>
      </c>
      <c r="D71" s="45" t="s">
        <v>4216</v>
      </c>
      <c r="E71" s="46"/>
      <c r="F71" s="45" t="s">
        <v>780</v>
      </c>
      <c r="G71" s="46"/>
      <c r="H71" s="45" t="s">
        <v>781</v>
      </c>
      <c r="I71" s="45" t="s">
        <v>783</v>
      </c>
      <c r="J71" s="45" t="s">
        <v>250</v>
      </c>
      <c r="K71" s="49">
        <v>-2050</v>
      </c>
      <c r="L71" s="45" t="s">
        <v>4210</v>
      </c>
      <c r="M71" s="46"/>
      <c r="N71" s="45" t="s">
        <v>20</v>
      </c>
      <c r="O71" s="45" t="s">
        <v>26</v>
      </c>
      <c r="P71" s="45" t="s">
        <v>4245</v>
      </c>
      <c r="Q71" s="45" t="s">
        <v>135</v>
      </c>
      <c r="R71" s="45" t="s">
        <v>4168</v>
      </c>
    </row>
    <row r="72" spans="1:20" hidden="1" x14ac:dyDescent="0.25">
      <c r="A72" s="45" t="s">
        <v>6585</v>
      </c>
      <c r="B72" s="45" t="s">
        <v>6585</v>
      </c>
      <c r="C72" s="45" t="s">
        <v>4209</v>
      </c>
      <c r="D72" s="45" t="s">
        <v>4209</v>
      </c>
      <c r="E72" s="46"/>
      <c r="F72" s="45" t="s">
        <v>387</v>
      </c>
      <c r="G72" s="46"/>
      <c r="H72" s="45" t="s">
        <v>393</v>
      </c>
      <c r="I72" s="45" t="s">
        <v>395</v>
      </c>
      <c r="J72" s="45" t="s">
        <v>396</v>
      </c>
      <c r="K72" s="49">
        <v>-3200</v>
      </c>
      <c r="L72" s="45" t="s">
        <v>4210</v>
      </c>
      <c r="M72" s="46"/>
      <c r="N72" s="45" t="s">
        <v>20</v>
      </c>
      <c r="O72" s="45" t="s">
        <v>26</v>
      </c>
      <c r="P72" s="45" t="s">
        <v>4246</v>
      </c>
      <c r="Q72" s="45" t="s">
        <v>135</v>
      </c>
      <c r="R72" s="45" t="s">
        <v>4168</v>
      </c>
    </row>
    <row r="73" spans="1:20" hidden="1" x14ac:dyDescent="0.25">
      <c r="A73" s="45" t="s">
        <v>6585</v>
      </c>
      <c r="B73" s="45" t="s">
        <v>6585</v>
      </c>
      <c r="C73" s="45" t="s">
        <v>4209</v>
      </c>
      <c r="D73" s="45" t="s">
        <v>4209</v>
      </c>
      <c r="E73" s="46"/>
      <c r="F73" s="45" t="s">
        <v>387</v>
      </c>
      <c r="G73" s="46"/>
      <c r="H73" s="45" t="s">
        <v>393</v>
      </c>
      <c r="I73" s="45" t="s">
        <v>395</v>
      </c>
      <c r="J73" s="45" t="s">
        <v>396</v>
      </c>
      <c r="K73" s="49">
        <v>-2050</v>
      </c>
      <c r="L73" s="45" t="s">
        <v>4210</v>
      </c>
      <c r="M73" s="46"/>
      <c r="N73" s="45" t="s">
        <v>20</v>
      </c>
      <c r="O73" s="45" t="s">
        <v>26</v>
      </c>
      <c r="P73" s="45" t="s">
        <v>4246</v>
      </c>
      <c r="Q73" s="45" t="s">
        <v>135</v>
      </c>
      <c r="R73" s="45" t="s">
        <v>4168</v>
      </c>
    </row>
    <row r="74" spans="1:20" hidden="1" x14ac:dyDescent="0.25">
      <c r="A74" s="45" t="s">
        <v>6585</v>
      </c>
      <c r="B74" s="45" t="s">
        <v>6585</v>
      </c>
      <c r="C74" s="45" t="s">
        <v>4215</v>
      </c>
      <c r="D74" s="45" t="s">
        <v>4216</v>
      </c>
      <c r="E74" s="46"/>
      <c r="F74" s="45" t="s">
        <v>415</v>
      </c>
      <c r="G74" s="46"/>
      <c r="H74" s="45" t="s">
        <v>421</v>
      </c>
      <c r="I74" s="45" t="s">
        <v>164</v>
      </c>
      <c r="J74" s="45" t="s">
        <v>165</v>
      </c>
      <c r="K74" s="49">
        <v>-3600</v>
      </c>
      <c r="L74" s="45" t="s">
        <v>4210</v>
      </c>
      <c r="M74" s="46"/>
      <c r="N74" s="45" t="s">
        <v>20</v>
      </c>
      <c r="O74" s="45" t="s">
        <v>26</v>
      </c>
      <c r="P74" s="45" t="s">
        <v>4247</v>
      </c>
      <c r="Q74" s="45" t="s">
        <v>135</v>
      </c>
      <c r="R74" s="45" t="s">
        <v>4168</v>
      </c>
    </row>
    <row r="75" spans="1:20" hidden="1" x14ac:dyDescent="0.25">
      <c r="A75" s="45" t="s">
        <v>6585</v>
      </c>
      <c r="B75" s="45" t="s">
        <v>6585</v>
      </c>
      <c r="C75" s="45" t="s">
        <v>4215</v>
      </c>
      <c r="D75" s="45" t="s">
        <v>4216</v>
      </c>
      <c r="E75" s="46"/>
      <c r="F75" s="45" t="s">
        <v>415</v>
      </c>
      <c r="G75" s="46"/>
      <c r="H75" s="45" t="s">
        <v>421</v>
      </c>
      <c r="I75" s="45" t="s">
        <v>164</v>
      </c>
      <c r="J75" s="45" t="s">
        <v>165</v>
      </c>
      <c r="K75" s="49">
        <v>-2250</v>
      </c>
      <c r="L75" s="45" t="s">
        <v>4210</v>
      </c>
      <c r="M75" s="46"/>
      <c r="N75" s="45" t="s">
        <v>20</v>
      </c>
      <c r="O75" s="45" t="s">
        <v>26</v>
      </c>
      <c r="P75" s="45" t="s">
        <v>4247</v>
      </c>
      <c r="Q75" s="45" t="s">
        <v>135</v>
      </c>
      <c r="R75" s="45" t="s">
        <v>4168</v>
      </c>
    </row>
    <row r="76" spans="1:20" hidden="1" x14ac:dyDescent="0.25">
      <c r="A76" s="45" t="s">
        <v>6585</v>
      </c>
      <c r="B76" s="45" t="s">
        <v>6585</v>
      </c>
      <c r="C76" s="45" t="s">
        <v>4215</v>
      </c>
      <c r="D76" s="45" t="s">
        <v>4216</v>
      </c>
      <c r="E76" s="46"/>
      <c r="F76" s="45" t="s">
        <v>466</v>
      </c>
      <c r="G76" s="46"/>
      <c r="H76" s="45" t="s">
        <v>472</v>
      </c>
      <c r="I76" s="45" t="s">
        <v>474</v>
      </c>
      <c r="J76" s="45" t="s">
        <v>475</v>
      </c>
      <c r="K76" s="49">
        <v>-3200</v>
      </c>
      <c r="L76" s="45" t="s">
        <v>4210</v>
      </c>
      <c r="M76" s="46"/>
      <c r="N76" s="45" t="s">
        <v>20</v>
      </c>
      <c r="O76" s="45" t="s">
        <v>26</v>
      </c>
      <c r="P76" s="45" t="s">
        <v>4248</v>
      </c>
      <c r="Q76" s="45" t="s">
        <v>135</v>
      </c>
      <c r="R76" s="45" t="s">
        <v>4168</v>
      </c>
    </row>
    <row r="77" spans="1:20" hidden="1" x14ac:dyDescent="0.25">
      <c r="A77" s="45" t="s">
        <v>6585</v>
      </c>
      <c r="B77" s="45" t="s">
        <v>6585</v>
      </c>
      <c r="C77" s="45" t="s">
        <v>4215</v>
      </c>
      <c r="D77" s="45" t="s">
        <v>4216</v>
      </c>
      <c r="E77" s="46"/>
      <c r="F77" s="45" t="s">
        <v>466</v>
      </c>
      <c r="G77" s="46"/>
      <c r="H77" s="45" t="s">
        <v>472</v>
      </c>
      <c r="I77" s="45" t="s">
        <v>474</v>
      </c>
      <c r="J77" s="45" t="s">
        <v>475</v>
      </c>
      <c r="K77" s="49">
        <v>-2050</v>
      </c>
      <c r="L77" s="45" t="s">
        <v>4210</v>
      </c>
      <c r="M77" s="46"/>
      <c r="N77" s="45" t="s">
        <v>20</v>
      </c>
      <c r="O77" s="45" t="s">
        <v>26</v>
      </c>
      <c r="P77" s="45" t="s">
        <v>4248</v>
      </c>
      <c r="Q77" s="45" t="s">
        <v>135</v>
      </c>
      <c r="R77" s="45" t="s">
        <v>4168</v>
      </c>
    </row>
    <row r="78" spans="1:20" hidden="1" x14ac:dyDescent="0.25">
      <c r="A78" s="45" t="s">
        <v>6586</v>
      </c>
      <c r="B78" s="45" t="s">
        <v>6586</v>
      </c>
      <c r="C78" s="45" t="s">
        <v>4209</v>
      </c>
      <c r="D78" s="45" t="s">
        <v>4209</v>
      </c>
      <c r="E78" s="46"/>
      <c r="F78" s="45" t="s">
        <v>487</v>
      </c>
      <c r="G78" s="46"/>
      <c r="H78" s="45" t="s">
        <v>493</v>
      </c>
      <c r="I78" s="45" t="s">
        <v>495</v>
      </c>
      <c r="J78" s="45" t="s">
        <v>496</v>
      </c>
      <c r="K78" s="49">
        <v>-3200</v>
      </c>
      <c r="L78" s="45" t="s">
        <v>4210</v>
      </c>
      <c r="M78" s="46"/>
      <c r="N78" s="45" t="s">
        <v>20</v>
      </c>
      <c r="O78" s="45" t="s">
        <v>26</v>
      </c>
      <c r="P78" s="45" t="s">
        <v>4249</v>
      </c>
      <c r="Q78" s="45" t="s">
        <v>135</v>
      </c>
      <c r="R78" s="45" t="s">
        <v>4168</v>
      </c>
    </row>
    <row r="79" spans="1:20" hidden="1" x14ac:dyDescent="0.25">
      <c r="A79" s="45" t="s">
        <v>6586</v>
      </c>
      <c r="B79" s="45" t="s">
        <v>6586</v>
      </c>
      <c r="C79" s="45" t="s">
        <v>4209</v>
      </c>
      <c r="D79" s="45" t="s">
        <v>4209</v>
      </c>
      <c r="E79" s="46"/>
      <c r="F79" s="45" t="s">
        <v>487</v>
      </c>
      <c r="G79" s="46"/>
      <c r="H79" s="45" t="s">
        <v>493</v>
      </c>
      <c r="I79" s="45" t="s">
        <v>495</v>
      </c>
      <c r="J79" s="45" t="s">
        <v>496</v>
      </c>
      <c r="K79" s="49">
        <v>-2050</v>
      </c>
      <c r="L79" s="45" t="s">
        <v>4210</v>
      </c>
      <c r="M79" s="46"/>
      <c r="N79" s="45" t="s">
        <v>20</v>
      </c>
      <c r="O79" s="45" t="s">
        <v>26</v>
      </c>
      <c r="P79" s="45" t="s">
        <v>4249</v>
      </c>
      <c r="Q79" s="45" t="s">
        <v>135</v>
      </c>
      <c r="R79" s="45" t="s">
        <v>4168</v>
      </c>
    </row>
    <row r="80" spans="1:20" hidden="1" x14ac:dyDescent="0.25">
      <c r="A80" s="45" t="s">
        <v>6586</v>
      </c>
      <c r="B80" s="45" t="s">
        <v>6586</v>
      </c>
      <c r="C80" s="45" t="s">
        <v>4215</v>
      </c>
      <c r="D80" s="45" t="s">
        <v>4216</v>
      </c>
      <c r="E80" s="46"/>
      <c r="F80" s="45" t="s">
        <v>663</v>
      </c>
      <c r="G80" s="46"/>
      <c r="H80" s="45" t="s">
        <v>664</v>
      </c>
      <c r="I80" s="45" t="s">
        <v>666</v>
      </c>
      <c r="J80" s="45" t="s">
        <v>667</v>
      </c>
      <c r="K80" s="49">
        <v>-3200</v>
      </c>
      <c r="L80" s="45" t="s">
        <v>4210</v>
      </c>
      <c r="M80" s="46"/>
      <c r="N80" s="45" t="s">
        <v>20</v>
      </c>
      <c r="O80" s="45" t="s">
        <v>26</v>
      </c>
      <c r="P80" s="45" t="s">
        <v>4250</v>
      </c>
      <c r="Q80" s="45" t="s">
        <v>135</v>
      </c>
      <c r="R80" s="45" t="s">
        <v>4168</v>
      </c>
    </row>
    <row r="81" spans="1:18" hidden="1" x14ac:dyDescent="0.25">
      <c r="A81" s="45" t="s">
        <v>6586</v>
      </c>
      <c r="B81" s="45" t="s">
        <v>6586</v>
      </c>
      <c r="C81" s="45" t="s">
        <v>4215</v>
      </c>
      <c r="D81" s="45" t="s">
        <v>4216</v>
      </c>
      <c r="E81" s="46"/>
      <c r="F81" s="45" t="s">
        <v>663</v>
      </c>
      <c r="G81" s="46"/>
      <c r="H81" s="45" t="s">
        <v>664</v>
      </c>
      <c r="I81" s="45" t="s">
        <v>666</v>
      </c>
      <c r="J81" s="45" t="s">
        <v>667</v>
      </c>
      <c r="K81" s="49">
        <v>-2050</v>
      </c>
      <c r="L81" s="45" t="s">
        <v>4210</v>
      </c>
      <c r="M81" s="46"/>
      <c r="N81" s="45" t="s">
        <v>20</v>
      </c>
      <c r="O81" s="45" t="s">
        <v>26</v>
      </c>
      <c r="P81" s="45" t="s">
        <v>4250</v>
      </c>
      <c r="Q81" s="45" t="s">
        <v>135</v>
      </c>
      <c r="R81" s="45" t="s">
        <v>4168</v>
      </c>
    </row>
    <row r="82" spans="1:18" hidden="1" x14ac:dyDescent="0.25">
      <c r="A82" s="45" t="s">
        <v>5581</v>
      </c>
      <c r="B82" s="45" t="s">
        <v>5581</v>
      </c>
      <c r="C82" s="45" t="s">
        <v>4215</v>
      </c>
      <c r="D82" s="45" t="s">
        <v>4216</v>
      </c>
      <c r="E82" s="46"/>
      <c r="F82" s="45" t="s">
        <v>608</v>
      </c>
      <c r="G82" s="46"/>
      <c r="H82" s="45" t="s">
        <v>613</v>
      </c>
      <c r="I82" s="45" t="s">
        <v>615</v>
      </c>
      <c r="J82" s="45" t="s">
        <v>616</v>
      </c>
      <c r="K82" s="49">
        <v>-3200</v>
      </c>
      <c r="L82" s="45" t="s">
        <v>4210</v>
      </c>
      <c r="M82" s="46"/>
      <c r="N82" s="45" t="s">
        <v>20</v>
      </c>
      <c r="O82" s="45" t="s">
        <v>26</v>
      </c>
      <c r="P82" s="45" t="s">
        <v>4251</v>
      </c>
      <c r="Q82" s="45" t="s">
        <v>135</v>
      </c>
      <c r="R82" s="45" t="s">
        <v>4168</v>
      </c>
    </row>
    <row r="83" spans="1:18" hidden="1" x14ac:dyDescent="0.25">
      <c r="A83" s="45" t="s">
        <v>5581</v>
      </c>
      <c r="B83" s="45" t="s">
        <v>5581</v>
      </c>
      <c r="C83" s="45" t="s">
        <v>4215</v>
      </c>
      <c r="D83" s="45" t="s">
        <v>4216</v>
      </c>
      <c r="E83" s="46"/>
      <c r="F83" s="45" t="s">
        <v>608</v>
      </c>
      <c r="G83" s="46"/>
      <c r="H83" s="45" t="s">
        <v>613</v>
      </c>
      <c r="I83" s="45" t="s">
        <v>615</v>
      </c>
      <c r="J83" s="45" t="s">
        <v>616</v>
      </c>
      <c r="K83" s="49">
        <v>-2050</v>
      </c>
      <c r="L83" s="45" t="s">
        <v>4210</v>
      </c>
      <c r="M83" s="46"/>
      <c r="N83" s="45" t="s">
        <v>20</v>
      </c>
      <c r="O83" s="45" t="s">
        <v>26</v>
      </c>
      <c r="P83" s="45" t="s">
        <v>4251</v>
      </c>
      <c r="Q83" s="45" t="s">
        <v>135</v>
      </c>
      <c r="R83" s="45" t="s">
        <v>4168</v>
      </c>
    </row>
    <row r="84" spans="1:18" hidden="1" x14ac:dyDescent="0.25">
      <c r="A84" s="45" t="s">
        <v>5581</v>
      </c>
      <c r="B84" s="45" t="s">
        <v>5581</v>
      </c>
      <c r="C84" s="45" t="s">
        <v>4209</v>
      </c>
      <c r="D84" s="45" t="s">
        <v>4209</v>
      </c>
      <c r="E84" s="46"/>
      <c r="F84" s="45" t="s">
        <v>627</v>
      </c>
      <c r="G84" s="46"/>
      <c r="H84" s="45" t="s">
        <v>633</v>
      </c>
      <c r="I84" s="45" t="s">
        <v>636</v>
      </c>
      <c r="J84" s="45" t="s">
        <v>637</v>
      </c>
      <c r="K84" s="49">
        <v>-3200</v>
      </c>
      <c r="L84" s="45" t="s">
        <v>4210</v>
      </c>
      <c r="M84" s="46"/>
      <c r="N84" s="45" t="s">
        <v>20</v>
      </c>
      <c r="O84" s="45" t="s">
        <v>26</v>
      </c>
      <c r="P84" s="45" t="s">
        <v>4252</v>
      </c>
      <c r="Q84" s="45" t="s">
        <v>135</v>
      </c>
      <c r="R84" s="45" t="s">
        <v>4168</v>
      </c>
    </row>
    <row r="85" spans="1:18" hidden="1" x14ac:dyDescent="0.25">
      <c r="A85" s="45" t="s">
        <v>5581</v>
      </c>
      <c r="B85" s="45" t="s">
        <v>5581</v>
      </c>
      <c r="C85" s="45" t="s">
        <v>4209</v>
      </c>
      <c r="D85" s="45" t="s">
        <v>4209</v>
      </c>
      <c r="E85" s="46"/>
      <c r="F85" s="45" t="s">
        <v>627</v>
      </c>
      <c r="G85" s="46"/>
      <c r="H85" s="45" t="s">
        <v>633</v>
      </c>
      <c r="I85" s="45" t="s">
        <v>636</v>
      </c>
      <c r="J85" s="45" t="s">
        <v>637</v>
      </c>
      <c r="K85" s="49">
        <v>-2050</v>
      </c>
      <c r="L85" s="45" t="s">
        <v>4210</v>
      </c>
      <c r="M85" s="46"/>
      <c r="N85" s="45" t="s">
        <v>20</v>
      </c>
      <c r="O85" s="45" t="s">
        <v>26</v>
      </c>
      <c r="P85" s="45" t="s">
        <v>4252</v>
      </c>
      <c r="Q85" s="45" t="s">
        <v>135</v>
      </c>
      <c r="R85" s="45" t="s">
        <v>4168</v>
      </c>
    </row>
    <row r="86" spans="1:18" hidden="1" x14ac:dyDescent="0.25">
      <c r="A86" s="45" t="s">
        <v>5581</v>
      </c>
      <c r="B86" s="45" t="s">
        <v>5581</v>
      </c>
      <c r="C86" s="45" t="s">
        <v>4209</v>
      </c>
      <c r="D86" s="45" t="s">
        <v>4209</v>
      </c>
      <c r="E86" s="46"/>
      <c r="F86" s="45" t="s">
        <v>430</v>
      </c>
      <c r="G86" s="46"/>
      <c r="H86" s="45" t="s">
        <v>436</v>
      </c>
      <c r="I86" s="45" t="s">
        <v>438</v>
      </c>
      <c r="J86" s="45" t="s">
        <v>439</v>
      </c>
      <c r="K86" s="49">
        <v>-3600</v>
      </c>
      <c r="L86" s="45" t="s">
        <v>4210</v>
      </c>
      <c r="M86" s="46"/>
      <c r="N86" s="45" t="s">
        <v>20</v>
      </c>
      <c r="O86" s="45" t="s">
        <v>26</v>
      </c>
      <c r="P86" s="45" t="s">
        <v>4253</v>
      </c>
      <c r="Q86" s="45" t="s">
        <v>135</v>
      </c>
      <c r="R86" s="45" t="s">
        <v>4168</v>
      </c>
    </row>
    <row r="87" spans="1:18" hidden="1" x14ac:dyDescent="0.25">
      <c r="A87" s="45" t="s">
        <v>5581</v>
      </c>
      <c r="B87" s="45" t="s">
        <v>5581</v>
      </c>
      <c r="C87" s="45" t="s">
        <v>4209</v>
      </c>
      <c r="D87" s="45" t="s">
        <v>4209</v>
      </c>
      <c r="E87" s="46"/>
      <c r="F87" s="45" t="s">
        <v>430</v>
      </c>
      <c r="G87" s="46"/>
      <c r="H87" s="45" t="s">
        <v>436</v>
      </c>
      <c r="I87" s="45" t="s">
        <v>438</v>
      </c>
      <c r="J87" s="45" t="s">
        <v>439</v>
      </c>
      <c r="K87" s="49">
        <v>-2250</v>
      </c>
      <c r="L87" s="45" t="s">
        <v>4210</v>
      </c>
      <c r="M87" s="46"/>
      <c r="N87" s="45" t="s">
        <v>20</v>
      </c>
      <c r="O87" s="45" t="s">
        <v>26</v>
      </c>
      <c r="P87" s="45" t="s">
        <v>4253</v>
      </c>
      <c r="Q87" s="45" t="s">
        <v>135</v>
      </c>
      <c r="R87" s="45" t="s">
        <v>4168</v>
      </c>
    </row>
    <row r="88" spans="1:18" hidden="1" x14ac:dyDescent="0.25">
      <c r="A88" s="45" t="s">
        <v>5581</v>
      </c>
      <c r="B88" s="45" t="s">
        <v>5581</v>
      </c>
      <c r="C88" s="45" t="s">
        <v>4215</v>
      </c>
      <c r="D88" s="45" t="s">
        <v>4216</v>
      </c>
      <c r="E88" s="46"/>
      <c r="F88" s="45" t="s">
        <v>812</v>
      </c>
      <c r="G88" s="46"/>
      <c r="H88" s="45" t="s">
        <v>818</v>
      </c>
      <c r="I88" s="45" t="s">
        <v>820</v>
      </c>
      <c r="J88" s="45" t="s">
        <v>821</v>
      </c>
      <c r="K88" s="49">
        <v>-3200</v>
      </c>
      <c r="L88" s="45" t="s">
        <v>4210</v>
      </c>
      <c r="M88" s="46"/>
      <c r="N88" s="45" t="s">
        <v>20</v>
      </c>
      <c r="O88" s="45" t="s">
        <v>26</v>
      </c>
      <c r="P88" s="45" t="s">
        <v>4254</v>
      </c>
      <c r="Q88" s="45" t="s">
        <v>135</v>
      </c>
      <c r="R88" s="45" t="s">
        <v>4168</v>
      </c>
    </row>
    <row r="89" spans="1:18" hidden="1" x14ac:dyDescent="0.25">
      <c r="A89" s="45" t="s">
        <v>5581</v>
      </c>
      <c r="B89" s="45" t="s">
        <v>5581</v>
      </c>
      <c r="C89" s="45" t="s">
        <v>4215</v>
      </c>
      <c r="D89" s="45" t="s">
        <v>4216</v>
      </c>
      <c r="E89" s="46"/>
      <c r="F89" s="45" t="s">
        <v>812</v>
      </c>
      <c r="G89" s="46"/>
      <c r="H89" s="45" t="s">
        <v>818</v>
      </c>
      <c r="I89" s="45" t="s">
        <v>820</v>
      </c>
      <c r="J89" s="45" t="s">
        <v>821</v>
      </c>
      <c r="K89" s="49">
        <v>-2050</v>
      </c>
      <c r="L89" s="45" t="s">
        <v>4210</v>
      </c>
      <c r="M89" s="46"/>
      <c r="N89" s="45" t="s">
        <v>20</v>
      </c>
      <c r="O89" s="45" t="s">
        <v>26</v>
      </c>
      <c r="P89" s="45" t="s">
        <v>4254</v>
      </c>
      <c r="Q89" s="45" t="s">
        <v>135</v>
      </c>
      <c r="R89" s="45" t="s">
        <v>4168</v>
      </c>
    </row>
    <row r="90" spans="1:18" hidden="1" x14ac:dyDescent="0.25">
      <c r="A90" s="45" t="s">
        <v>5581</v>
      </c>
      <c r="B90" s="45" t="s">
        <v>5581</v>
      </c>
      <c r="C90" s="45" t="s">
        <v>4209</v>
      </c>
      <c r="D90" s="45" t="s">
        <v>4209</v>
      </c>
      <c r="E90" s="46"/>
      <c r="F90" s="45" t="s">
        <v>833</v>
      </c>
      <c r="G90" s="46"/>
      <c r="H90" s="45" t="s">
        <v>840</v>
      </c>
      <c r="I90" s="45" t="s">
        <v>842</v>
      </c>
      <c r="J90" s="45" t="s">
        <v>843</v>
      </c>
      <c r="K90" s="49">
        <v>-3200</v>
      </c>
      <c r="L90" s="45" t="s">
        <v>4210</v>
      </c>
      <c r="M90" s="46"/>
      <c r="N90" s="45" t="s">
        <v>20</v>
      </c>
      <c r="O90" s="45" t="s">
        <v>26</v>
      </c>
      <c r="P90" s="45" t="s">
        <v>4255</v>
      </c>
      <c r="Q90" s="45" t="s">
        <v>135</v>
      </c>
      <c r="R90" s="45" t="s">
        <v>4168</v>
      </c>
    </row>
    <row r="91" spans="1:18" hidden="1" x14ac:dyDescent="0.25">
      <c r="A91" s="45" t="s">
        <v>5581</v>
      </c>
      <c r="B91" s="45" t="s">
        <v>5581</v>
      </c>
      <c r="C91" s="45" t="s">
        <v>4209</v>
      </c>
      <c r="D91" s="45" t="s">
        <v>4209</v>
      </c>
      <c r="E91" s="46"/>
      <c r="F91" s="45" t="s">
        <v>833</v>
      </c>
      <c r="G91" s="46"/>
      <c r="H91" s="45" t="s">
        <v>840</v>
      </c>
      <c r="I91" s="45" t="s">
        <v>842</v>
      </c>
      <c r="J91" s="45" t="s">
        <v>843</v>
      </c>
      <c r="K91" s="49">
        <v>-2050</v>
      </c>
      <c r="L91" s="45" t="s">
        <v>4210</v>
      </c>
      <c r="M91" s="46"/>
      <c r="N91" s="45" t="s">
        <v>20</v>
      </c>
      <c r="O91" s="45" t="s">
        <v>26</v>
      </c>
      <c r="P91" s="45" t="s">
        <v>4255</v>
      </c>
      <c r="Q91" s="45" t="s">
        <v>135</v>
      </c>
      <c r="R91" s="45" t="s">
        <v>4168</v>
      </c>
    </row>
    <row r="92" spans="1:18" hidden="1" x14ac:dyDescent="0.25">
      <c r="A92" s="45" t="s">
        <v>5581</v>
      </c>
      <c r="B92" s="45" t="s">
        <v>5581</v>
      </c>
      <c r="C92" s="45" t="s">
        <v>4209</v>
      </c>
      <c r="D92" s="45" t="s">
        <v>4209</v>
      </c>
      <c r="E92" s="46"/>
      <c r="F92" s="45" t="s">
        <v>617</v>
      </c>
      <c r="G92" s="46"/>
      <c r="H92" s="45" t="s">
        <v>623</v>
      </c>
      <c r="I92" s="45" t="s">
        <v>625</v>
      </c>
      <c r="J92" s="45" t="s">
        <v>626</v>
      </c>
      <c r="K92" s="49">
        <v>-3600</v>
      </c>
      <c r="L92" s="45" t="s">
        <v>4210</v>
      </c>
      <c r="M92" s="46"/>
      <c r="N92" s="45" t="s">
        <v>20</v>
      </c>
      <c r="O92" s="45" t="s">
        <v>26</v>
      </c>
      <c r="P92" s="45" t="s">
        <v>4256</v>
      </c>
      <c r="Q92" s="45" t="s">
        <v>135</v>
      </c>
      <c r="R92" s="45" t="s">
        <v>4168</v>
      </c>
    </row>
    <row r="93" spans="1:18" hidden="1" x14ac:dyDescent="0.25">
      <c r="A93" s="45" t="s">
        <v>5581</v>
      </c>
      <c r="B93" s="45" t="s">
        <v>5581</v>
      </c>
      <c r="C93" s="45" t="s">
        <v>4209</v>
      </c>
      <c r="D93" s="45" t="s">
        <v>4209</v>
      </c>
      <c r="E93" s="46"/>
      <c r="F93" s="45" t="s">
        <v>617</v>
      </c>
      <c r="G93" s="46"/>
      <c r="H93" s="45" t="s">
        <v>623</v>
      </c>
      <c r="I93" s="45" t="s">
        <v>625</v>
      </c>
      <c r="J93" s="45" t="s">
        <v>626</v>
      </c>
      <c r="K93" s="49">
        <v>-2250</v>
      </c>
      <c r="L93" s="45" t="s">
        <v>4210</v>
      </c>
      <c r="M93" s="46"/>
      <c r="N93" s="45" t="s">
        <v>20</v>
      </c>
      <c r="O93" s="45" t="s">
        <v>26</v>
      </c>
      <c r="P93" s="45" t="s">
        <v>4256</v>
      </c>
      <c r="Q93" s="45" t="s">
        <v>135</v>
      </c>
      <c r="R93" s="45" t="s">
        <v>4168</v>
      </c>
    </row>
    <row r="94" spans="1:18" hidden="1" x14ac:dyDescent="0.25">
      <c r="A94" s="45" t="s">
        <v>5581</v>
      </c>
      <c r="B94" s="45" t="s">
        <v>5581</v>
      </c>
      <c r="C94" s="45" t="s">
        <v>4209</v>
      </c>
      <c r="D94" s="45" t="s">
        <v>4209</v>
      </c>
      <c r="E94" s="46"/>
      <c r="F94" s="45" t="s">
        <v>851</v>
      </c>
      <c r="G94" s="46"/>
      <c r="H94" s="45" t="s">
        <v>857</v>
      </c>
      <c r="I94" s="45" t="s">
        <v>859</v>
      </c>
      <c r="J94" s="45" t="s">
        <v>860</v>
      </c>
      <c r="K94" s="49">
        <v>-3200</v>
      </c>
      <c r="L94" s="45" t="s">
        <v>4210</v>
      </c>
      <c r="M94" s="46"/>
      <c r="N94" s="45" t="s">
        <v>20</v>
      </c>
      <c r="O94" s="45" t="s">
        <v>26</v>
      </c>
      <c r="P94" s="45" t="s">
        <v>4257</v>
      </c>
      <c r="Q94" s="45" t="s">
        <v>135</v>
      </c>
      <c r="R94" s="45" t="s">
        <v>4168</v>
      </c>
    </row>
    <row r="95" spans="1:18" hidden="1" x14ac:dyDescent="0.25">
      <c r="A95" s="45" t="s">
        <v>5581</v>
      </c>
      <c r="B95" s="45" t="s">
        <v>5581</v>
      </c>
      <c r="C95" s="45" t="s">
        <v>4209</v>
      </c>
      <c r="D95" s="45" t="s">
        <v>4209</v>
      </c>
      <c r="E95" s="46"/>
      <c r="F95" s="45" t="s">
        <v>851</v>
      </c>
      <c r="G95" s="46"/>
      <c r="H95" s="45" t="s">
        <v>857</v>
      </c>
      <c r="I95" s="45" t="s">
        <v>859</v>
      </c>
      <c r="J95" s="45" t="s">
        <v>860</v>
      </c>
      <c r="K95" s="49">
        <v>-2050</v>
      </c>
      <c r="L95" s="45" t="s">
        <v>4210</v>
      </c>
      <c r="M95" s="46"/>
      <c r="N95" s="45" t="s">
        <v>20</v>
      </c>
      <c r="O95" s="45" t="s">
        <v>26</v>
      </c>
      <c r="P95" s="45" t="s">
        <v>4257</v>
      </c>
      <c r="Q95" s="45" t="s">
        <v>135</v>
      </c>
      <c r="R95" s="45" t="s">
        <v>4168</v>
      </c>
    </row>
    <row r="96" spans="1:18" hidden="1" x14ac:dyDescent="0.25">
      <c r="A96" s="45" t="s">
        <v>5581</v>
      </c>
      <c r="B96" s="45" t="s">
        <v>5581</v>
      </c>
      <c r="C96" s="45" t="s">
        <v>4215</v>
      </c>
      <c r="D96" s="45" t="s">
        <v>4216</v>
      </c>
      <c r="E96" s="46"/>
      <c r="F96" s="45" t="s">
        <v>869</v>
      </c>
      <c r="G96" s="46"/>
      <c r="H96" s="45" t="s">
        <v>875</v>
      </c>
      <c r="I96" s="45" t="s">
        <v>877</v>
      </c>
      <c r="J96" s="45" t="s">
        <v>878</v>
      </c>
      <c r="K96" s="49">
        <v>-3200</v>
      </c>
      <c r="L96" s="45" t="s">
        <v>4210</v>
      </c>
      <c r="M96" s="46"/>
      <c r="N96" s="45" t="s">
        <v>20</v>
      </c>
      <c r="O96" s="45" t="s">
        <v>26</v>
      </c>
      <c r="P96" s="45" t="s">
        <v>4258</v>
      </c>
      <c r="Q96" s="45" t="s">
        <v>135</v>
      </c>
      <c r="R96" s="45" t="s">
        <v>4168</v>
      </c>
    </row>
    <row r="97" spans="1:18" hidden="1" x14ac:dyDescent="0.25">
      <c r="A97" s="45" t="s">
        <v>5581</v>
      </c>
      <c r="B97" s="45" t="s">
        <v>5581</v>
      </c>
      <c r="C97" s="45" t="s">
        <v>4215</v>
      </c>
      <c r="D97" s="45" t="s">
        <v>4216</v>
      </c>
      <c r="E97" s="46"/>
      <c r="F97" s="45" t="s">
        <v>869</v>
      </c>
      <c r="G97" s="46"/>
      <c r="H97" s="45" t="s">
        <v>875</v>
      </c>
      <c r="I97" s="45" t="s">
        <v>877</v>
      </c>
      <c r="J97" s="45" t="s">
        <v>878</v>
      </c>
      <c r="K97" s="49">
        <v>-2050</v>
      </c>
      <c r="L97" s="45" t="s">
        <v>4210</v>
      </c>
      <c r="M97" s="46"/>
      <c r="N97" s="45" t="s">
        <v>20</v>
      </c>
      <c r="O97" s="45" t="s">
        <v>26</v>
      </c>
      <c r="P97" s="45" t="s">
        <v>4258</v>
      </c>
      <c r="Q97" s="45" t="s">
        <v>135</v>
      </c>
      <c r="R97" s="45" t="s">
        <v>4168</v>
      </c>
    </row>
    <row r="98" spans="1:18" hidden="1" x14ac:dyDescent="0.25">
      <c r="A98" s="45" t="s">
        <v>5581</v>
      </c>
      <c r="B98" s="45" t="s">
        <v>5581</v>
      </c>
      <c r="C98" s="45" t="s">
        <v>4215</v>
      </c>
      <c r="D98" s="45" t="s">
        <v>4216</v>
      </c>
      <c r="E98" s="46"/>
      <c r="F98" s="45" t="s">
        <v>889</v>
      </c>
      <c r="G98" s="46"/>
      <c r="H98" s="45" t="s">
        <v>896</v>
      </c>
      <c r="I98" s="45" t="s">
        <v>303</v>
      </c>
      <c r="J98" s="45" t="s">
        <v>898</v>
      </c>
      <c r="K98" s="49">
        <v>-3200</v>
      </c>
      <c r="L98" s="45" t="s">
        <v>4210</v>
      </c>
      <c r="M98" s="46"/>
      <c r="N98" s="45" t="s">
        <v>20</v>
      </c>
      <c r="O98" s="45" t="s">
        <v>26</v>
      </c>
      <c r="P98" s="45" t="s">
        <v>4259</v>
      </c>
      <c r="Q98" s="45" t="s">
        <v>135</v>
      </c>
      <c r="R98" s="45" t="s">
        <v>4168</v>
      </c>
    </row>
    <row r="99" spans="1:18" hidden="1" x14ac:dyDescent="0.25">
      <c r="A99" s="45" t="s">
        <v>5581</v>
      </c>
      <c r="B99" s="45" t="s">
        <v>5581</v>
      </c>
      <c r="C99" s="45" t="s">
        <v>4215</v>
      </c>
      <c r="D99" s="45" t="s">
        <v>4216</v>
      </c>
      <c r="E99" s="46"/>
      <c r="F99" s="45" t="s">
        <v>889</v>
      </c>
      <c r="G99" s="46"/>
      <c r="H99" s="45" t="s">
        <v>896</v>
      </c>
      <c r="I99" s="45" t="s">
        <v>303</v>
      </c>
      <c r="J99" s="45" t="s">
        <v>898</v>
      </c>
      <c r="K99" s="49">
        <v>-2050</v>
      </c>
      <c r="L99" s="45" t="s">
        <v>4210</v>
      </c>
      <c r="M99" s="46"/>
      <c r="N99" s="45" t="s">
        <v>20</v>
      </c>
      <c r="O99" s="45" t="s">
        <v>26</v>
      </c>
      <c r="P99" s="45" t="s">
        <v>4259</v>
      </c>
      <c r="Q99" s="45" t="s">
        <v>135</v>
      </c>
      <c r="R99" s="45" t="s">
        <v>4168</v>
      </c>
    </row>
    <row r="100" spans="1:18" hidden="1" x14ac:dyDescent="0.25">
      <c r="A100" s="45" t="s">
        <v>6587</v>
      </c>
      <c r="B100" s="45" t="s">
        <v>6587</v>
      </c>
      <c r="C100" s="45" t="s">
        <v>4215</v>
      </c>
      <c r="D100" s="45" t="s">
        <v>4216</v>
      </c>
      <c r="E100" s="46"/>
      <c r="F100" s="45" t="s">
        <v>758</v>
      </c>
      <c r="G100" s="46"/>
      <c r="H100" s="45" t="s">
        <v>763</v>
      </c>
      <c r="I100" s="45" t="s">
        <v>293</v>
      </c>
      <c r="J100" s="45" t="s">
        <v>766</v>
      </c>
      <c r="K100" s="49">
        <v>-4500</v>
      </c>
      <c r="L100" s="45" t="s">
        <v>4210</v>
      </c>
      <c r="M100" s="46"/>
      <c r="N100" s="45" t="s">
        <v>20</v>
      </c>
      <c r="O100" s="45" t="s">
        <v>26</v>
      </c>
      <c r="P100" s="45" t="s">
        <v>4260</v>
      </c>
      <c r="Q100" s="45" t="s">
        <v>135</v>
      </c>
      <c r="R100" s="45" t="s">
        <v>4168</v>
      </c>
    </row>
    <row r="101" spans="1:18" hidden="1" x14ac:dyDescent="0.25">
      <c r="A101" s="45" t="s">
        <v>6587</v>
      </c>
      <c r="B101" s="45" t="s">
        <v>6587</v>
      </c>
      <c r="C101" s="45" t="s">
        <v>4215</v>
      </c>
      <c r="D101" s="45" t="s">
        <v>4216</v>
      </c>
      <c r="E101" s="46"/>
      <c r="F101" s="45" t="s">
        <v>758</v>
      </c>
      <c r="G101" s="46"/>
      <c r="H101" s="45" t="s">
        <v>763</v>
      </c>
      <c r="I101" s="45" t="s">
        <v>293</v>
      </c>
      <c r="J101" s="45" t="s">
        <v>766</v>
      </c>
      <c r="K101" s="49">
        <v>-2700</v>
      </c>
      <c r="L101" s="45" t="s">
        <v>4210</v>
      </c>
      <c r="M101" s="46"/>
      <c r="N101" s="45" t="s">
        <v>20</v>
      </c>
      <c r="O101" s="45" t="s">
        <v>26</v>
      </c>
      <c r="P101" s="45" t="s">
        <v>4260</v>
      </c>
      <c r="Q101" s="45" t="s">
        <v>135</v>
      </c>
      <c r="R101" s="45" t="s">
        <v>4168</v>
      </c>
    </row>
    <row r="102" spans="1:18" hidden="1" x14ac:dyDescent="0.25">
      <c r="A102" s="45" t="s">
        <v>6588</v>
      </c>
      <c r="B102" s="45" t="s">
        <v>6588</v>
      </c>
      <c r="C102" s="45" t="s">
        <v>4215</v>
      </c>
      <c r="D102" s="45" t="s">
        <v>4216</v>
      </c>
      <c r="E102" s="46"/>
      <c r="F102" s="45" t="s">
        <v>712</v>
      </c>
      <c r="G102" s="46"/>
      <c r="H102" s="45" t="s">
        <v>713</v>
      </c>
      <c r="I102" s="45" t="s">
        <v>715</v>
      </c>
      <c r="J102" s="45" t="s">
        <v>716</v>
      </c>
      <c r="K102" s="49">
        <v>-3200</v>
      </c>
      <c r="L102" s="45" t="s">
        <v>4210</v>
      </c>
      <c r="M102" s="46"/>
      <c r="N102" s="45" t="s">
        <v>20</v>
      </c>
      <c r="O102" s="45" t="s">
        <v>26</v>
      </c>
      <c r="P102" s="45" t="s">
        <v>4261</v>
      </c>
      <c r="Q102" s="45" t="s">
        <v>135</v>
      </c>
      <c r="R102" s="45" t="s">
        <v>4168</v>
      </c>
    </row>
    <row r="103" spans="1:18" hidden="1" x14ac:dyDescent="0.25">
      <c r="A103" s="45" t="s">
        <v>6588</v>
      </c>
      <c r="B103" s="45" t="s">
        <v>6588</v>
      </c>
      <c r="C103" s="45" t="s">
        <v>4215</v>
      </c>
      <c r="D103" s="45" t="s">
        <v>4216</v>
      </c>
      <c r="E103" s="46"/>
      <c r="F103" s="45" t="s">
        <v>712</v>
      </c>
      <c r="G103" s="46"/>
      <c r="H103" s="45" t="s">
        <v>713</v>
      </c>
      <c r="I103" s="45" t="s">
        <v>715</v>
      </c>
      <c r="J103" s="45" t="s">
        <v>716</v>
      </c>
      <c r="K103" s="49">
        <v>-2050</v>
      </c>
      <c r="L103" s="45" t="s">
        <v>4210</v>
      </c>
      <c r="M103" s="46"/>
      <c r="N103" s="45" t="s">
        <v>20</v>
      </c>
      <c r="O103" s="45" t="s">
        <v>26</v>
      </c>
      <c r="P103" s="45" t="s">
        <v>4261</v>
      </c>
      <c r="Q103" s="45" t="s">
        <v>135</v>
      </c>
      <c r="R103" s="45" t="s">
        <v>4168</v>
      </c>
    </row>
    <row r="104" spans="1:18" hidden="1" x14ac:dyDescent="0.25">
      <c r="A104" s="45" t="s">
        <v>6588</v>
      </c>
      <c r="B104" s="45" t="s">
        <v>6588</v>
      </c>
      <c r="C104" s="45" t="s">
        <v>4215</v>
      </c>
      <c r="D104" s="45" t="s">
        <v>4216</v>
      </c>
      <c r="E104" s="46"/>
      <c r="F104" s="45" t="s">
        <v>373</v>
      </c>
      <c r="G104" s="46"/>
      <c r="H104" s="45" t="s">
        <v>381</v>
      </c>
      <c r="I104" s="45" t="s">
        <v>383</v>
      </c>
      <c r="J104" s="45" t="s">
        <v>384</v>
      </c>
      <c r="K104" s="49">
        <v>-3780</v>
      </c>
      <c r="L104" s="45" t="s">
        <v>4210</v>
      </c>
      <c r="M104" s="46"/>
      <c r="N104" s="45" t="s">
        <v>20</v>
      </c>
      <c r="O104" s="45" t="s">
        <v>26</v>
      </c>
      <c r="P104" s="45" t="s">
        <v>4262</v>
      </c>
      <c r="Q104" s="45" t="s">
        <v>135</v>
      </c>
      <c r="R104" s="45" t="s">
        <v>4168</v>
      </c>
    </row>
    <row r="105" spans="1:18" hidden="1" x14ac:dyDescent="0.25">
      <c r="A105" s="45" t="s">
        <v>6588</v>
      </c>
      <c r="B105" s="45" t="s">
        <v>6588</v>
      </c>
      <c r="C105" s="45" t="s">
        <v>4215</v>
      </c>
      <c r="D105" s="45" t="s">
        <v>4216</v>
      </c>
      <c r="E105" s="46"/>
      <c r="F105" s="45" t="s">
        <v>373</v>
      </c>
      <c r="G105" s="46"/>
      <c r="H105" s="45" t="s">
        <v>381</v>
      </c>
      <c r="I105" s="45" t="s">
        <v>383</v>
      </c>
      <c r="J105" s="45" t="s">
        <v>384</v>
      </c>
      <c r="K105" s="49">
        <v>-2340</v>
      </c>
      <c r="L105" s="45" t="s">
        <v>4210</v>
      </c>
      <c r="M105" s="46"/>
      <c r="N105" s="45" t="s">
        <v>20</v>
      </c>
      <c r="O105" s="45" t="s">
        <v>26</v>
      </c>
      <c r="P105" s="45" t="s">
        <v>4262</v>
      </c>
      <c r="Q105" s="45" t="s">
        <v>135</v>
      </c>
      <c r="R105" s="45" t="s">
        <v>4168</v>
      </c>
    </row>
    <row r="106" spans="1:18" hidden="1" x14ac:dyDescent="0.25">
      <c r="A106" s="45" t="s">
        <v>6588</v>
      </c>
      <c r="B106" s="45" t="s">
        <v>6588</v>
      </c>
      <c r="C106" s="45" t="s">
        <v>4215</v>
      </c>
      <c r="D106" s="45" t="s">
        <v>4216</v>
      </c>
      <c r="E106" s="46"/>
      <c r="F106" s="45" t="s">
        <v>557</v>
      </c>
      <c r="G106" s="46"/>
      <c r="H106" s="45" t="s">
        <v>562</v>
      </c>
      <c r="I106" s="45" t="s">
        <v>303</v>
      </c>
      <c r="J106" s="45" t="s">
        <v>564</v>
      </c>
      <c r="K106" s="49">
        <v>-3360</v>
      </c>
      <c r="L106" s="45" t="s">
        <v>4210</v>
      </c>
      <c r="M106" s="46"/>
      <c r="N106" s="45" t="s">
        <v>20</v>
      </c>
      <c r="O106" s="45" t="s">
        <v>26</v>
      </c>
      <c r="P106" s="45" t="s">
        <v>4263</v>
      </c>
      <c r="Q106" s="45" t="s">
        <v>135</v>
      </c>
      <c r="R106" s="45" t="s">
        <v>4168</v>
      </c>
    </row>
    <row r="107" spans="1:18" hidden="1" x14ac:dyDescent="0.25">
      <c r="A107" s="45" t="s">
        <v>6588</v>
      </c>
      <c r="B107" s="45" t="s">
        <v>6588</v>
      </c>
      <c r="C107" s="45" t="s">
        <v>4215</v>
      </c>
      <c r="D107" s="45" t="s">
        <v>4216</v>
      </c>
      <c r="E107" s="46"/>
      <c r="F107" s="45" t="s">
        <v>557</v>
      </c>
      <c r="G107" s="46"/>
      <c r="H107" s="45" t="s">
        <v>562</v>
      </c>
      <c r="I107" s="45" t="s">
        <v>303</v>
      </c>
      <c r="J107" s="45" t="s">
        <v>564</v>
      </c>
      <c r="K107" s="49">
        <v>-2130</v>
      </c>
      <c r="L107" s="45" t="s">
        <v>4210</v>
      </c>
      <c r="M107" s="46"/>
      <c r="N107" s="45" t="s">
        <v>20</v>
      </c>
      <c r="O107" s="45" t="s">
        <v>26</v>
      </c>
      <c r="P107" s="45" t="s">
        <v>4263</v>
      </c>
      <c r="Q107" s="45" t="s">
        <v>135</v>
      </c>
      <c r="R107" s="45" t="s">
        <v>4168</v>
      </c>
    </row>
    <row r="108" spans="1:18" hidden="1" x14ac:dyDescent="0.25">
      <c r="A108" s="45" t="s">
        <v>6589</v>
      </c>
      <c r="B108" s="45" t="s">
        <v>6589</v>
      </c>
      <c r="C108" s="45" t="s">
        <v>4209</v>
      </c>
      <c r="D108" s="45" t="s">
        <v>4209</v>
      </c>
      <c r="E108" s="46"/>
      <c r="F108" s="45" t="s">
        <v>945</v>
      </c>
      <c r="G108" s="46"/>
      <c r="H108" s="45" t="s">
        <v>946</v>
      </c>
      <c r="I108" s="45" t="s">
        <v>948</v>
      </c>
      <c r="J108" s="45" t="s">
        <v>949</v>
      </c>
      <c r="K108" s="49">
        <v>-3200</v>
      </c>
      <c r="L108" s="45" t="s">
        <v>4210</v>
      </c>
      <c r="M108" s="46"/>
      <c r="N108" s="45" t="s">
        <v>20</v>
      </c>
      <c r="O108" s="45" t="s">
        <v>26</v>
      </c>
      <c r="P108" s="45" t="s">
        <v>4264</v>
      </c>
      <c r="Q108" s="45" t="s">
        <v>135</v>
      </c>
      <c r="R108" s="45" t="s">
        <v>4168</v>
      </c>
    </row>
    <row r="109" spans="1:18" hidden="1" x14ac:dyDescent="0.25">
      <c r="A109" s="45" t="s">
        <v>6589</v>
      </c>
      <c r="B109" s="45" t="s">
        <v>6589</v>
      </c>
      <c r="C109" s="45" t="s">
        <v>4209</v>
      </c>
      <c r="D109" s="45" t="s">
        <v>4209</v>
      </c>
      <c r="E109" s="46"/>
      <c r="F109" s="45" t="s">
        <v>945</v>
      </c>
      <c r="G109" s="46"/>
      <c r="H109" s="45" t="s">
        <v>946</v>
      </c>
      <c r="I109" s="45" t="s">
        <v>948</v>
      </c>
      <c r="J109" s="45" t="s">
        <v>949</v>
      </c>
      <c r="K109" s="49">
        <v>-2050</v>
      </c>
      <c r="L109" s="45" t="s">
        <v>4210</v>
      </c>
      <c r="M109" s="46"/>
      <c r="N109" s="45" t="s">
        <v>20</v>
      </c>
      <c r="O109" s="45" t="s">
        <v>26</v>
      </c>
      <c r="P109" s="45" t="s">
        <v>4264</v>
      </c>
      <c r="Q109" s="45" t="s">
        <v>135</v>
      </c>
      <c r="R109" s="45" t="s">
        <v>4168</v>
      </c>
    </row>
    <row r="110" spans="1:18" hidden="1" x14ac:dyDescent="0.25">
      <c r="A110" s="45" t="s">
        <v>6589</v>
      </c>
      <c r="B110" s="45" t="s">
        <v>6589</v>
      </c>
      <c r="C110" s="45" t="s">
        <v>4215</v>
      </c>
      <c r="D110" s="45" t="s">
        <v>4216</v>
      </c>
      <c r="E110" s="46"/>
      <c r="F110" s="45" t="s">
        <v>2798</v>
      </c>
      <c r="G110" s="46"/>
      <c r="H110" s="45" t="s">
        <v>2804</v>
      </c>
      <c r="I110" s="45" t="s">
        <v>1353</v>
      </c>
      <c r="J110" s="45" t="s">
        <v>2806</v>
      </c>
      <c r="K110" s="49">
        <v>-3360</v>
      </c>
      <c r="L110" s="45" t="s">
        <v>4210</v>
      </c>
      <c r="M110" s="46"/>
      <c r="N110" s="45" t="s">
        <v>20</v>
      </c>
      <c r="O110" s="45" t="s">
        <v>26</v>
      </c>
      <c r="P110" s="45" t="s">
        <v>4265</v>
      </c>
      <c r="Q110" s="45" t="s">
        <v>135</v>
      </c>
      <c r="R110" s="45" t="s">
        <v>4168</v>
      </c>
    </row>
    <row r="111" spans="1:18" hidden="1" x14ac:dyDescent="0.25">
      <c r="A111" s="45" t="s">
        <v>6589</v>
      </c>
      <c r="B111" s="45" t="s">
        <v>6589</v>
      </c>
      <c r="C111" s="45" t="s">
        <v>4215</v>
      </c>
      <c r="D111" s="45" t="s">
        <v>4216</v>
      </c>
      <c r="E111" s="46"/>
      <c r="F111" s="45" t="s">
        <v>2798</v>
      </c>
      <c r="G111" s="46"/>
      <c r="H111" s="45" t="s">
        <v>2804</v>
      </c>
      <c r="I111" s="45" t="s">
        <v>1353</v>
      </c>
      <c r="J111" s="45" t="s">
        <v>2806</v>
      </c>
      <c r="K111" s="49">
        <v>-2130</v>
      </c>
      <c r="L111" s="45" t="s">
        <v>4210</v>
      </c>
      <c r="M111" s="46"/>
      <c r="N111" s="45" t="s">
        <v>20</v>
      </c>
      <c r="O111" s="45" t="s">
        <v>26</v>
      </c>
      <c r="P111" s="45" t="s">
        <v>4265</v>
      </c>
      <c r="Q111" s="45" t="s">
        <v>135</v>
      </c>
      <c r="R111" s="45" t="s">
        <v>4168</v>
      </c>
    </row>
    <row r="112" spans="1:18" hidden="1" x14ac:dyDescent="0.25">
      <c r="A112" s="45" t="s">
        <v>6590</v>
      </c>
      <c r="B112" s="45" t="s">
        <v>6590</v>
      </c>
      <c r="C112" s="45" t="s">
        <v>4209</v>
      </c>
      <c r="D112" s="45" t="s">
        <v>4209</v>
      </c>
      <c r="E112" s="46"/>
      <c r="F112" s="45" t="s">
        <v>2292</v>
      </c>
      <c r="G112" s="46"/>
      <c r="H112" s="45" t="s">
        <v>2297</v>
      </c>
      <c r="I112" s="45" t="s">
        <v>2299</v>
      </c>
      <c r="J112" s="45" t="s">
        <v>2300</v>
      </c>
      <c r="K112" s="49">
        <v>-3800</v>
      </c>
      <c r="L112" s="45" t="s">
        <v>4210</v>
      </c>
      <c r="M112" s="46"/>
      <c r="N112" s="45" t="s">
        <v>20</v>
      </c>
      <c r="O112" s="45" t="s">
        <v>26</v>
      </c>
      <c r="P112" s="45" t="s">
        <v>4266</v>
      </c>
      <c r="Q112" s="45" t="s">
        <v>135</v>
      </c>
      <c r="R112" s="45" t="s">
        <v>4168</v>
      </c>
    </row>
    <row r="113" spans="1:18" hidden="1" x14ac:dyDescent="0.25">
      <c r="A113" s="45" t="s">
        <v>6590</v>
      </c>
      <c r="B113" s="45" t="s">
        <v>6590</v>
      </c>
      <c r="C113" s="45" t="s">
        <v>4209</v>
      </c>
      <c r="D113" s="45" t="s">
        <v>4209</v>
      </c>
      <c r="E113" s="46"/>
      <c r="F113" s="45" t="s">
        <v>2292</v>
      </c>
      <c r="G113" s="46"/>
      <c r="H113" s="45" t="s">
        <v>2297</v>
      </c>
      <c r="I113" s="45" t="s">
        <v>2299</v>
      </c>
      <c r="J113" s="45" t="s">
        <v>2300</v>
      </c>
      <c r="K113" s="49">
        <v>-2350</v>
      </c>
      <c r="L113" s="45" t="s">
        <v>4210</v>
      </c>
      <c r="M113" s="46"/>
      <c r="N113" s="45" t="s">
        <v>20</v>
      </c>
      <c r="O113" s="45" t="s">
        <v>26</v>
      </c>
      <c r="P113" s="45" t="s">
        <v>4266</v>
      </c>
      <c r="Q113" s="45" t="s">
        <v>135</v>
      </c>
      <c r="R113" s="45" t="s">
        <v>4168</v>
      </c>
    </row>
    <row r="114" spans="1:18" hidden="1" x14ac:dyDescent="0.25">
      <c r="A114" s="45" t="s">
        <v>6590</v>
      </c>
      <c r="B114" s="45" t="s">
        <v>6590</v>
      </c>
      <c r="C114" s="45" t="s">
        <v>4215</v>
      </c>
      <c r="D114" s="45" t="s">
        <v>4216</v>
      </c>
      <c r="E114" s="46"/>
      <c r="F114" s="45" t="s">
        <v>953</v>
      </c>
      <c r="G114" s="46"/>
      <c r="H114" s="45" t="s">
        <v>954</v>
      </c>
      <c r="I114" s="45" t="s">
        <v>956</v>
      </c>
      <c r="J114" s="45" t="s">
        <v>957</v>
      </c>
      <c r="K114" s="49">
        <v>-3200</v>
      </c>
      <c r="L114" s="45" t="s">
        <v>4210</v>
      </c>
      <c r="M114" s="46"/>
      <c r="N114" s="45" t="s">
        <v>20</v>
      </c>
      <c r="O114" s="45" t="s">
        <v>26</v>
      </c>
      <c r="P114" s="45" t="s">
        <v>4267</v>
      </c>
      <c r="Q114" s="45" t="s">
        <v>135</v>
      </c>
      <c r="R114" s="45" t="s">
        <v>4168</v>
      </c>
    </row>
    <row r="115" spans="1:18" hidden="1" x14ac:dyDescent="0.25">
      <c r="A115" s="45" t="s">
        <v>6590</v>
      </c>
      <c r="B115" s="45" t="s">
        <v>6590</v>
      </c>
      <c r="C115" s="45" t="s">
        <v>4215</v>
      </c>
      <c r="D115" s="45" t="s">
        <v>4216</v>
      </c>
      <c r="E115" s="46"/>
      <c r="F115" s="45" t="s">
        <v>953</v>
      </c>
      <c r="G115" s="46"/>
      <c r="H115" s="45" t="s">
        <v>954</v>
      </c>
      <c r="I115" s="45" t="s">
        <v>956</v>
      </c>
      <c r="J115" s="45" t="s">
        <v>957</v>
      </c>
      <c r="K115" s="49">
        <v>-2050</v>
      </c>
      <c r="L115" s="45" t="s">
        <v>4210</v>
      </c>
      <c r="M115" s="46"/>
      <c r="N115" s="45" t="s">
        <v>20</v>
      </c>
      <c r="O115" s="45" t="s">
        <v>26</v>
      </c>
      <c r="P115" s="45" t="s">
        <v>4267</v>
      </c>
      <c r="Q115" s="45" t="s">
        <v>135</v>
      </c>
      <c r="R115" s="45" t="s">
        <v>4168</v>
      </c>
    </row>
    <row r="116" spans="1:18" hidden="1" x14ac:dyDescent="0.25">
      <c r="A116" s="45" t="s">
        <v>5829</v>
      </c>
      <c r="B116" s="45" t="s">
        <v>5829</v>
      </c>
      <c r="C116" s="45" t="s">
        <v>4209</v>
      </c>
      <c r="D116" s="45" t="s">
        <v>4209</v>
      </c>
      <c r="E116" s="46"/>
      <c r="F116" s="45" t="s">
        <v>1053</v>
      </c>
      <c r="G116" s="45" t="s">
        <v>4137</v>
      </c>
      <c r="H116" s="45" t="s">
        <v>1054</v>
      </c>
      <c r="I116" s="45" t="s">
        <v>1056</v>
      </c>
      <c r="J116" s="45" t="s">
        <v>1057</v>
      </c>
      <c r="K116" s="49">
        <v>-3600</v>
      </c>
      <c r="L116" s="45" t="s">
        <v>4210</v>
      </c>
      <c r="M116" s="46"/>
      <c r="N116" s="45" t="s">
        <v>20</v>
      </c>
      <c r="O116" s="45" t="s">
        <v>26</v>
      </c>
      <c r="P116" s="45" t="s">
        <v>4268</v>
      </c>
      <c r="Q116" s="45" t="s">
        <v>135</v>
      </c>
      <c r="R116" s="45" t="s">
        <v>4168</v>
      </c>
    </row>
    <row r="117" spans="1:18" hidden="1" x14ac:dyDescent="0.25">
      <c r="A117" s="45" t="s">
        <v>5829</v>
      </c>
      <c r="B117" s="45" t="s">
        <v>5829</v>
      </c>
      <c r="C117" s="45" t="s">
        <v>4209</v>
      </c>
      <c r="D117" s="45" t="s">
        <v>4209</v>
      </c>
      <c r="E117" s="46"/>
      <c r="F117" s="45" t="s">
        <v>1053</v>
      </c>
      <c r="G117" s="45" t="s">
        <v>4137</v>
      </c>
      <c r="H117" s="45" t="s">
        <v>1054</v>
      </c>
      <c r="I117" s="45" t="s">
        <v>1056</v>
      </c>
      <c r="J117" s="45" t="s">
        <v>1057</v>
      </c>
      <c r="K117" s="49">
        <v>-2250</v>
      </c>
      <c r="L117" s="45" t="s">
        <v>4210</v>
      </c>
      <c r="M117" s="46"/>
      <c r="N117" s="45" t="s">
        <v>20</v>
      </c>
      <c r="O117" s="45" t="s">
        <v>26</v>
      </c>
      <c r="P117" s="45" t="s">
        <v>4268</v>
      </c>
      <c r="Q117" s="45" t="s">
        <v>135</v>
      </c>
      <c r="R117" s="45" t="s">
        <v>4168</v>
      </c>
    </row>
    <row r="118" spans="1:18" hidden="1" x14ac:dyDescent="0.25">
      <c r="A118" s="45" t="s">
        <v>6591</v>
      </c>
      <c r="B118" s="45" t="s">
        <v>6591</v>
      </c>
      <c r="C118" s="45" t="s">
        <v>4209</v>
      </c>
      <c r="D118" s="45" t="s">
        <v>4209</v>
      </c>
      <c r="E118" s="46"/>
      <c r="F118" s="45" t="s">
        <v>1584</v>
      </c>
      <c r="G118" s="46"/>
      <c r="H118" s="45" t="s">
        <v>1590</v>
      </c>
      <c r="I118" s="45" t="s">
        <v>303</v>
      </c>
      <c r="J118" s="45" t="s">
        <v>1592</v>
      </c>
      <c r="K118" s="49">
        <v>-3360</v>
      </c>
      <c r="L118" s="45" t="s">
        <v>4210</v>
      </c>
      <c r="M118" s="46"/>
      <c r="N118" s="45" t="s">
        <v>20</v>
      </c>
      <c r="O118" s="45" t="s">
        <v>26</v>
      </c>
      <c r="P118" s="45" t="s">
        <v>4269</v>
      </c>
      <c r="Q118" s="45" t="s">
        <v>135</v>
      </c>
      <c r="R118" s="45" t="s">
        <v>4168</v>
      </c>
    </row>
    <row r="119" spans="1:18" hidden="1" x14ac:dyDescent="0.25">
      <c r="A119" s="45" t="s">
        <v>6591</v>
      </c>
      <c r="B119" s="45" t="s">
        <v>6591</v>
      </c>
      <c r="C119" s="45" t="s">
        <v>4209</v>
      </c>
      <c r="D119" s="45" t="s">
        <v>4209</v>
      </c>
      <c r="E119" s="46"/>
      <c r="F119" s="45" t="s">
        <v>1584</v>
      </c>
      <c r="G119" s="46"/>
      <c r="H119" s="45" t="s">
        <v>1590</v>
      </c>
      <c r="I119" s="45" t="s">
        <v>303</v>
      </c>
      <c r="J119" s="45" t="s">
        <v>1592</v>
      </c>
      <c r="K119" s="49">
        <v>-2130</v>
      </c>
      <c r="L119" s="45" t="s">
        <v>4210</v>
      </c>
      <c r="M119" s="46"/>
      <c r="N119" s="45" t="s">
        <v>20</v>
      </c>
      <c r="O119" s="45" t="s">
        <v>26</v>
      </c>
      <c r="P119" s="45" t="s">
        <v>4269</v>
      </c>
      <c r="Q119" s="45" t="s">
        <v>135</v>
      </c>
      <c r="R119" s="45" t="s">
        <v>4168</v>
      </c>
    </row>
    <row r="120" spans="1:18" hidden="1" x14ac:dyDescent="0.25">
      <c r="A120" s="45" t="s">
        <v>6591</v>
      </c>
      <c r="B120" s="45" t="s">
        <v>6591</v>
      </c>
      <c r="C120" s="45" t="s">
        <v>4209</v>
      </c>
      <c r="D120" s="45" t="s">
        <v>4209</v>
      </c>
      <c r="E120" s="46"/>
      <c r="F120" s="45" t="s">
        <v>1067</v>
      </c>
      <c r="G120" s="46"/>
      <c r="H120" s="45" t="s">
        <v>1068</v>
      </c>
      <c r="I120" s="45" t="s">
        <v>1070</v>
      </c>
      <c r="J120" s="45" t="s">
        <v>1071</v>
      </c>
      <c r="K120" s="49">
        <v>-3600</v>
      </c>
      <c r="L120" s="45" t="s">
        <v>4210</v>
      </c>
      <c r="M120" s="46"/>
      <c r="N120" s="45" t="s">
        <v>20</v>
      </c>
      <c r="O120" s="45" t="s">
        <v>26</v>
      </c>
      <c r="P120" s="45" t="s">
        <v>4270</v>
      </c>
      <c r="Q120" s="45" t="s">
        <v>135</v>
      </c>
      <c r="R120" s="45" t="s">
        <v>4168</v>
      </c>
    </row>
    <row r="121" spans="1:18" hidden="1" x14ac:dyDescent="0.25">
      <c r="A121" s="45" t="s">
        <v>6591</v>
      </c>
      <c r="B121" s="45" t="s">
        <v>6591</v>
      </c>
      <c r="C121" s="45" t="s">
        <v>4209</v>
      </c>
      <c r="D121" s="45" t="s">
        <v>4209</v>
      </c>
      <c r="E121" s="46"/>
      <c r="F121" s="45" t="s">
        <v>1067</v>
      </c>
      <c r="G121" s="46"/>
      <c r="H121" s="45" t="s">
        <v>1068</v>
      </c>
      <c r="I121" s="45" t="s">
        <v>1070</v>
      </c>
      <c r="J121" s="45" t="s">
        <v>1071</v>
      </c>
      <c r="K121" s="49">
        <v>-2250</v>
      </c>
      <c r="L121" s="45" t="s">
        <v>4210</v>
      </c>
      <c r="M121" s="46"/>
      <c r="N121" s="45" t="s">
        <v>20</v>
      </c>
      <c r="O121" s="45" t="s">
        <v>26</v>
      </c>
      <c r="P121" s="45" t="s">
        <v>4270</v>
      </c>
      <c r="Q121" s="45" t="s">
        <v>135</v>
      </c>
      <c r="R121" s="45" t="s">
        <v>4168</v>
      </c>
    </row>
    <row r="122" spans="1:18" hidden="1" x14ac:dyDescent="0.25">
      <c r="A122" s="45" t="s">
        <v>5414</v>
      </c>
      <c r="B122" s="45" t="s">
        <v>5414</v>
      </c>
      <c r="C122" s="45" t="s">
        <v>4215</v>
      </c>
      <c r="D122" s="45" t="s">
        <v>4216</v>
      </c>
      <c r="E122" s="46"/>
      <c r="F122" s="45" t="s">
        <v>1630</v>
      </c>
      <c r="G122" s="46"/>
      <c r="H122" s="45" t="s">
        <v>1635</v>
      </c>
      <c r="I122" s="45" t="s">
        <v>1637</v>
      </c>
      <c r="J122" s="45" t="s">
        <v>1638</v>
      </c>
      <c r="K122" s="49">
        <v>-3360</v>
      </c>
      <c r="L122" s="45" t="s">
        <v>4210</v>
      </c>
      <c r="M122" s="46"/>
      <c r="N122" s="45" t="s">
        <v>20</v>
      </c>
      <c r="O122" s="45" t="s">
        <v>26</v>
      </c>
      <c r="P122" s="45" t="s">
        <v>4271</v>
      </c>
      <c r="Q122" s="45" t="s">
        <v>135</v>
      </c>
      <c r="R122" s="45" t="s">
        <v>4168</v>
      </c>
    </row>
    <row r="123" spans="1:18" hidden="1" x14ac:dyDescent="0.25">
      <c r="A123" s="45" t="s">
        <v>5414</v>
      </c>
      <c r="B123" s="45" t="s">
        <v>5414</v>
      </c>
      <c r="C123" s="45" t="s">
        <v>4215</v>
      </c>
      <c r="D123" s="45" t="s">
        <v>4216</v>
      </c>
      <c r="E123" s="46"/>
      <c r="F123" s="45" t="s">
        <v>1630</v>
      </c>
      <c r="G123" s="46"/>
      <c r="H123" s="45" t="s">
        <v>1635</v>
      </c>
      <c r="I123" s="45" t="s">
        <v>1637</v>
      </c>
      <c r="J123" s="45" t="s">
        <v>1638</v>
      </c>
      <c r="K123" s="49">
        <v>-2130</v>
      </c>
      <c r="L123" s="45" t="s">
        <v>4210</v>
      </c>
      <c r="M123" s="46"/>
      <c r="N123" s="45" t="s">
        <v>20</v>
      </c>
      <c r="O123" s="45" t="s">
        <v>26</v>
      </c>
      <c r="P123" s="45" t="s">
        <v>4271</v>
      </c>
      <c r="Q123" s="45" t="s">
        <v>135</v>
      </c>
      <c r="R123" s="45" t="s">
        <v>4168</v>
      </c>
    </row>
    <row r="124" spans="1:18" hidden="1" x14ac:dyDescent="0.25">
      <c r="A124" s="45" t="s">
        <v>5414</v>
      </c>
      <c r="B124" s="45" t="s">
        <v>5414</v>
      </c>
      <c r="C124" s="45" t="s">
        <v>4209</v>
      </c>
      <c r="D124" s="45" t="s">
        <v>4209</v>
      </c>
      <c r="E124" s="46"/>
      <c r="F124" s="45" t="s">
        <v>1809</v>
      </c>
      <c r="G124" s="46"/>
      <c r="H124" s="45" t="s">
        <v>1815</v>
      </c>
      <c r="I124" s="45" t="s">
        <v>1022</v>
      </c>
      <c r="J124" s="45" t="s">
        <v>1817</v>
      </c>
      <c r="K124" s="49">
        <v>-3360</v>
      </c>
      <c r="L124" s="45" t="s">
        <v>4210</v>
      </c>
      <c r="M124" s="46"/>
      <c r="N124" s="45" t="s">
        <v>20</v>
      </c>
      <c r="O124" s="45" t="s">
        <v>26</v>
      </c>
      <c r="P124" s="45" t="s">
        <v>4272</v>
      </c>
      <c r="Q124" s="45" t="s">
        <v>135</v>
      </c>
      <c r="R124" s="45" t="s">
        <v>4168</v>
      </c>
    </row>
    <row r="125" spans="1:18" hidden="1" x14ac:dyDescent="0.25">
      <c r="A125" s="45" t="s">
        <v>5414</v>
      </c>
      <c r="B125" s="45" t="s">
        <v>5414</v>
      </c>
      <c r="C125" s="45" t="s">
        <v>4209</v>
      </c>
      <c r="D125" s="45" t="s">
        <v>4209</v>
      </c>
      <c r="E125" s="46"/>
      <c r="F125" s="45" t="s">
        <v>1809</v>
      </c>
      <c r="G125" s="46"/>
      <c r="H125" s="45" t="s">
        <v>1815</v>
      </c>
      <c r="I125" s="45" t="s">
        <v>1022</v>
      </c>
      <c r="J125" s="45" t="s">
        <v>1817</v>
      </c>
      <c r="K125" s="49">
        <v>-2130</v>
      </c>
      <c r="L125" s="45" t="s">
        <v>4210</v>
      </c>
      <c r="M125" s="46"/>
      <c r="N125" s="45" t="s">
        <v>20</v>
      </c>
      <c r="O125" s="45" t="s">
        <v>26</v>
      </c>
      <c r="P125" s="45" t="s">
        <v>4272</v>
      </c>
      <c r="Q125" s="45" t="s">
        <v>135</v>
      </c>
      <c r="R125" s="45" t="s">
        <v>4168</v>
      </c>
    </row>
    <row r="126" spans="1:18" hidden="1" x14ac:dyDescent="0.25">
      <c r="A126" s="45" t="s">
        <v>5414</v>
      </c>
      <c r="B126" s="45" t="s">
        <v>5414</v>
      </c>
      <c r="C126" s="45" t="s">
        <v>4209</v>
      </c>
      <c r="D126" s="45" t="s">
        <v>4209</v>
      </c>
      <c r="E126" s="46"/>
      <c r="F126" s="45" t="s">
        <v>566</v>
      </c>
      <c r="G126" s="46"/>
      <c r="H126" s="45" t="s">
        <v>573</v>
      </c>
      <c r="I126" s="45" t="s">
        <v>503</v>
      </c>
      <c r="J126" s="45" t="s">
        <v>575</v>
      </c>
      <c r="K126" s="49">
        <v>-3780</v>
      </c>
      <c r="L126" s="45" t="s">
        <v>4210</v>
      </c>
      <c r="M126" s="46"/>
      <c r="N126" s="45" t="s">
        <v>20</v>
      </c>
      <c r="O126" s="45" t="s">
        <v>26</v>
      </c>
      <c r="P126" s="45" t="s">
        <v>4273</v>
      </c>
      <c r="Q126" s="45" t="s">
        <v>135</v>
      </c>
      <c r="R126" s="45" t="s">
        <v>4168</v>
      </c>
    </row>
    <row r="127" spans="1:18" hidden="1" x14ac:dyDescent="0.25">
      <c r="A127" s="45" t="s">
        <v>5414</v>
      </c>
      <c r="B127" s="45" t="s">
        <v>5414</v>
      </c>
      <c r="C127" s="45" t="s">
        <v>4209</v>
      </c>
      <c r="D127" s="45" t="s">
        <v>4209</v>
      </c>
      <c r="E127" s="46"/>
      <c r="F127" s="45" t="s">
        <v>566</v>
      </c>
      <c r="G127" s="46"/>
      <c r="H127" s="45" t="s">
        <v>573</v>
      </c>
      <c r="I127" s="45" t="s">
        <v>503</v>
      </c>
      <c r="J127" s="45" t="s">
        <v>575</v>
      </c>
      <c r="K127" s="49">
        <v>-2340</v>
      </c>
      <c r="L127" s="45" t="s">
        <v>4210</v>
      </c>
      <c r="M127" s="46"/>
      <c r="N127" s="45" t="s">
        <v>20</v>
      </c>
      <c r="O127" s="45" t="s">
        <v>26</v>
      </c>
      <c r="P127" s="45" t="s">
        <v>4273</v>
      </c>
      <c r="Q127" s="45" t="s">
        <v>135</v>
      </c>
      <c r="R127" s="45" t="s">
        <v>4168</v>
      </c>
    </row>
    <row r="128" spans="1:18" hidden="1" x14ac:dyDescent="0.25">
      <c r="A128" s="45" t="s">
        <v>5414</v>
      </c>
      <c r="B128" s="45" t="s">
        <v>5414</v>
      </c>
      <c r="C128" s="45" t="s">
        <v>4209</v>
      </c>
      <c r="D128" s="45" t="s">
        <v>4209</v>
      </c>
      <c r="E128" s="46"/>
      <c r="F128" s="45" t="s">
        <v>3092</v>
      </c>
      <c r="G128" s="46"/>
      <c r="H128" s="45" t="s">
        <v>3097</v>
      </c>
      <c r="I128" s="45" t="s">
        <v>3099</v>
      </c>
      <c r="J128" s="45" t="s">
        <v>3100</v>
      </c>
      <c r="K128" s="49">
        <v>-3780</v>
      </c>
      <c r="L128" s="45" t="s">
        <v>4210</v>
      </c>
      <c r="M128" s="46"/>
      <c r="N128" s="45" t="s">
        <v>20</v>
      </c>
      <c r="O128" s="45" t="s">
        <v>26</v>
      </c>
      <c r="P128" s="45" t="s">
        <v>4274</v>
      </c>
      <c r="Q128" s="45" t="s">
        <v>135</v>
      </c>
      <c r="R128" s="45" t="s">
        <v>4168</v>
      </c>
    </row>
    <row r="129" spans="1:18" hidden="1" x14ac:dyDescent="0.25">
      <c r="A129" s="45" t="s">
        <v>5414</v>
      </c>
      <c r="B129" s="45" t="s">
        <v>5414</v>
      </c>
      <c r="C129" s="45" t="s">
        <v>4209</v>
      </c>
      <c r="D129" s="45" t="s">
        <v>4209</v>
      </c>
      <c r="E129" s="46"/>
      <c r="F129" s="45" t="s">
        <v>3092</v>
      </c>
      <c r="G129" s="46"/>
      <c r="H129" s="45" t="s">
        <v>3097</v>
      </c>
      <c r="I129" s="45" t="s">
        <v>3099</v>
      </c>
      <c r="J129" s="45" t="s">
        <v>3100</v>
      </c>
      <c r="K129" s="49">
        <v>-2340</v>
      </c>
      <c r="L129" s="45" t="s">
        <v>4210</v>
      </c>
      <c r="M129" s="46"/>
      <c r="N129" s="45" t="s">
        <v>20</v>
      </c>
      <c r="O129" s="45" t="s">
        <v>26</v>
      </c>
      <c r="P129" s="45" t="s">
        <v>4274</v>
      </c>
      <c r="Q129" s="45" t="s">
        <v>135</v>
      </c>
      <c r="R129" s="45" t="s">
        <v>4168</v>
      </c>
    </row>
    <row r="130" spans="1:18" hidden="1" x14ac:dyDescent="0.25">
      <c r="A130" s="45" t="s">
        <v>5414</v>
      </c>
      <c r="B130" s="45" t="s">
        <v>5414</v>
      </c>
      <c r="C130" s="45" t="s">
        <v>4215</v>
      </c>
      <c r="D130" s="45" t="s">
        <v>4216</v>
      </c>
      <c r="E130" s="46"/>
      <c r="F130" s="45" t="s">
        <v>861</v>
      </c>
      <c r="G130" s="46"/>
      <c r="H130" s="45" t="s">
        <v>867</v>
      </c>
      <c r="I130" s="45" t="s">
        <v>183</v>
      </c>
      <c r="J130" s="45" t="s">
        <v>184</v>
      </c>
      <c r="K130" s="49">
        <v>-3780</v>
      </c>
      <c r="L130" s="45" t="s">
        <v>4210</v>
      </c>
      <c r="M130" s="46"/>
      <c r="N130" s="45" t="s">
        <v>20</v>
      </c>
      <c r="O130" s="45" t="s">
        <v>26</v>
      </c>
      <c r="P130" s="45" t="s">
        <v>4275</v>
      </c>
      <c r="Q130" s="45" t="s">
        <v>135</v>
      </c>
      <c r="R130" s="45" t="s">
        <v>4168</v>
      </c>
    </row>
    <row r="131" spans="1:18" hidden="1" x14ac:dyDescent="0.25">
      <c r="A131" s="45" t="s">
        <v>5414</v>
      </c>
      <c r="B131" s="45" t="s">
        <v>5414</v>
      </c>
      <c r="C131" s="45" t="s">
        <v>4215</v>
      </c>
      <c r="D131" s="45" t="s">
        <v>4216</v>
      </c>
      <c r="E131" s="46"/>
      <c r="F131" s="45" t="s">
        <v>861</v>
      </c>
      <c r="G131" s="46"/>
      <c r="H131" s="45" t="s">
        <v>867</v>
      </c>
      <c r="I131" s="45" t="s">
        <v>183</v>
      </c>
      <c r="J131" s="45" t="s">
        <v>184</v>
      </c>
      <c r="K131" s="49">
        <v>-2340</v>
      </c>
      <c r="L131" s="45" t="s">
        <v>4210</v>
      </c>
      <c r="M131" s="46"/>
      <c r="N131" s="45" t="s">
        <v>20</v>
      </c>
      <c r="O131" s="45" t="s">
        <v>26</v>
      </c>
      <c r="P131" s="45" t="s">
        <v>4275</v>
      </c>
      <c r="Q131" s="45" t="s">
        <v>135</v>
      </c>
      <c r="R131" s="45" t="s">
        <v>4168</v>
      </c>
    </row>
    <row r="132" spans="1:18" hidden="1" x14ac:dyDescent="0.25">
      <c r="A132" s="45" t="s">
        <v>6592</v>
      </c>
      <c r="B132" s="45" t="s">
        <v>6592</v>
      </c>
      <c r="C132" s="45" t="s">
        <v>4209</v>
      </c>
      <c r="D132" s="45" t="s">
        <v>4209</v>
      </c>
      <c r="E132" s="46"/>
      <c r="F132" s="45" t="s">
        <v>1082</v>
      </c>
      <c r="G132" s="46"/>
      <c r="H132" s="45" t="s">
        <v>1083</v>
      </c>
      <c r="I132" s="45" t="s">
        <v>1085</v>
      </c>
      <c r="J132" s="45" t="s">
        <v>1086</v>
      </c>
      <c r="K132" s="49">
        <v>-3600</v>
      </c>
      <c r="L132" s="45" t="s">
        <v>4210</v>
      </c>
      <c r="M132" s="46"/>
      <c r="N132" s="45" t="s">
        <v>20</v>
      </c>
      <c r="O132" s="45" t="s">
        <v>26</v>
      </c>
      <c r="P132" s="45" t="s">
        <v>4276</v>
      </c>
      <c r="Q132" s="45" t="s">
        <v>135</v>
      </c>
      <c r="R132" s="45" t="s">
        <v>4168</v>
      </c>
    </row>
    <row r="133" spans="1:18" hidden="1" x14ac:dyDescent="0.25">
      <c r="A133" s="45" t="s">
        <v>6592</v>
      </c>
      <c r="B133" s="45" t="s">
        <v>6592</v>
      </c>
      <c r="C133" s="45" t="s">
        <v>4209</v>
      </c>
      <c r="D133" s="45" t="s">
        <v>4209</v>
      </c>
      <c r="E133" s="46"/>
      <c r="F133" s="45" t="s">
        <v>1082</v>
      </c>
      <c r="G133" s="46"/>
      <c r="H133" s="45" t="s">
        <v>1083</v>
      </c>
      <c r="I133" s="45" t="s">
        <v>1085</v>
      </c>
      <c r="J133" s="45" t="s">
        <v>1086</v>
      </c>
      <c r="K133" s="49">
        <v>-2250</v>
      </c>
      <c r="L133" s="45" t="s">
        <v>4210</v>
      </c>
      <c r="M133" s="46"/>
      <c r="N133" s="45" t="s">
        <v>20</v>
      </c>
      <c r="O133" s="45" t="s">
        <v>26</v>
      </c>
      <c r="P133" s="45" t="s">
        <v>4276</v>
      </c>
      <c r="Q133" s="45" t="s">
        <v>135</v>
      </c>
      <c r="R133" s="45" t="s">
        <v>4168</v>
      </c>
    </row>
    <row r="134" spans="1:18" hidden="1" x14ac:dyDescent="0.25">
      <c r="A134" s="45" t="s">
        <v>6592</v>
      </c>
      <c r="B134" s="45" t="s">
        <v>6592</v>
      </c>
      <c r="C134" s="45" t="s">
        <v>4215</v>
      </c>
      <c r="D134" s="45" t="s">
        <v>4216</v>
      </c>
      <c r="E134" s="46"/>
      <c r="F134" s="45" t="s">
        <v>1025</v>
      </c>
      <c r="G134" s="46"/>
      <c r="H134" s="45" t="s">
        <v>1026</v>
      </c>
      <c r="I134" s="45" t="s">
        <v>1028</v>
      </c>
      <c r="J134" s="45" t="s">
        <v>1029</v>
      </c>
      <c r="K134" s="49">
        <v>-3200</v>
      </c>
      <c r="L134" s="45" t="s">
        <v>4210</v>
      </c>
      <c r="M134" s="46"/>
      <c r="N134" s="45" t="s">
        <v>20</v>
      </c>
      <c r="O134" s="45" t="s">
        <v>26</v>
      </c>
      <c r="P134" s="45" t="s">
        <v>4277</v>
      </c>
      <c r="Q134" s="45" t="s">
        <v>135</v>
      </c>
      <c r="R134" s="45" t="s">
        <v>4168</v>
      </c>
    </row>
    <row r="135" spans="1:18" hidden="1" x14ac:dyDescent="0.25">
      <c r="A135" s="45" t="s">
        <v>6592</v>
      </c>
      <c r="B135" s="45" t="s">
        <v>6592</v>
      </c>
      <c r="C135" s="45" t="s">
        <v>4215</v>
      </c>
      <c r="D135" s="45" t="s">
        <v>4216</v>
      </c>
      <c r="E135" s="46"/>
      <c r="F135" s="45" t="s">
        <v>1025</v>
      </c>
      <c r="G135" s="46"/>
      <c r="H135" s="45" t="s">
        <v>1026</v>
      </c>
      <c r="I135" s="45" t="s">
        <v>1028</v>
      </c>
      <c r="J135" s="45" t="s">
        <v>1029</v>
      </c>
      <c r="K135" s="49">
        <v>-2050</v>
      </c>
      <c r="L135" s="45" t="s">
        <v>4210</v>
      </c>
      <c r="M135" s="46"/>
      <c r="N135" s="45" t="s">
        <v>20</v>
      </c>
      <c r="O135" s="45" t="s">
        <v>26</v>
      </c>
      <c r="P135" s="45" t="s">
        <v>4277</v>
      </c>
      <c r="Q135" s="45" t="s">
        <v>135</v>
      </c>
      <c r="R135" s="45" t="s">
        <v>4168</v>
      </c>
    </row>
    <row r="136" spans="1:18" hidden="1" x14ac:dyDescent="0.25">
      <c r="A136" s="45" t="s">
        <v>6592</v>
      </c>
      <c r="B136" s="45" t="s">
        <v>6592</v>
      </c>
      <c r="C136" s="45" t="s">
        <v>4215</v>
      </c>
      <c r="D136" s="45" t="s">
        <v>4216</v>
      </c>
      <c r="E136" s="46"/>
      <c r="F136" s="45" t="s">
        <v>3849</v>
      </c>
      <c r="G136" s="46"/>
      <c r="H136" s="45" t="s">
        <v>3855</v>
      </c>
      <c r="I136" s="45" t="s">
        <v>3857</v>
      </c>
      <c r="J136" s="45" t="s">
        <v>3858</v>
      </c>
      <c r="K136" s="49">
        <v>-3600</v>
      </c>
      <c r="L136" s="45" t="s">
        <v>4210</v>
      </c>
      <c r="M136" s="46"/>
      <c r="N136" s="45" t="s">
        <v>20</v>
      </c>
      <c r="O136" s="45" t="s">
        <v>26</v>
      </c>
      <c r="P136" s="45" t="s">
        <v>4278</v>
      </c>
      <c r="Q136" s="45" t="s">
        <v>135</v>
      </c>
      <c r="R136" s="45" t="s">
        <v>4168</v>
      </c>
    </row>
    <row r="137" spans="1:18" hidden="1" x14ac:dyDescent="0.25">
      <c r="A137" s="45" t="s">
        <v>6592</v>
      </c>
      <c r="B137" s="45" t="s">
        <v>6592</v>
      </c>
      <c r="C137" s="45" t="s">
        <v>4215</v>
      </c>
      <c r="D137" s="45" t="s">
        <v>4216</v>
      </c>
      <c r="E137" s="46"/>
      <c r="F137" s="45" t="s">
        <v>3849</v>
      </c>
      <c r="G137" s="46"/>
      <c r="H137" s="45" t="s">
        <v>3855</v>
      </c>
      <c r="I137" s="45" t="s">
        <v>3857</v>
      </c>
      <c r="J137" s="45" t="s">
        <v>3858</v>
      </c>
      <c r="K137" s="49">
        <v>-2250</v>
      </c>
      <c r="L137" s="45" t="s">
        <v>4210</v>
      </c>
      <c r="M137" s="46"/>
      <c r="N137" s="45" t="s">
        <v>20</v>
      </c>
      <c r="O137" s="45" t="s">
        <v>26</v>
      </c>
      <c r="P137" s="45" t="s">
        <v>4278</v>
      </c>
      <c r="Q137" s="45" t="s">
        <v>135</v>
      </c>
      <c r="R137" s="45" t="s">
        <v>4168</v>
      </c>
    </row>
    <row r="138" spans="1:18" hidden="1" x14ac:dyDescent="0.25">
      <c r="A138" s="45" t="s">
        <v>6592</v>
      </c>
      <c r="B138" s="45" t="s">
        <v>6592</v>
      </c>
      <c r="C138" s="45" t="s">
        <v>4209</v>
      </c>
      <c r="D138" s="45" t="s">
        <v>4209</v>
      </c>
      <c r="E138" s="46"/>
      <c r="F138" s="45" t="s">
        <v>1790</v>
      </c>
      <c r="G138" s="46"/>
      <c r="H138" s="45" t="s">
        <v>1796</v>
      </c>
      <c r="I138" s="45" t="s">
        <v>106</v>
      </c>
      <c r="J138" s="45" t="s">
        <v>169</v>
      </c>
      <c r="K138" s="49">
        <v>-3780</v>
      </c>
      <c r="L138" s="45" t="s">
        <v>4210</v>
      </c>
      <c r="M138" s="46"/>
      <c r="N138" s="45" t="s">
        <v>20</v>
      </c>
      <c r="O138" s="45" t="s">
        <v>26</v>
      </c>
      <c r="P138" s="45" t="s">
        <v>4279</v>
      </c>
      <c r="Q138" s="45" t="s">
        <v>135</v>
      </c>
      <c r="R138" s="45" t="s">
        <v>4168</v>
      </c>
    </row>
    <row r="139" spans="1:18" hidden="1" x14ac:dyDescent="0.25">
      <c r="A139" s="45" t="s">
        <v>6592</v>
      </c>
      <c r="B139" s="45" t="s">
        <v>6592</v>
      </c>
      <c r="C139" s="45" t="s">
        <v>4209</v>
      </c>
      <c r="D139" s="45" t="s">
        <v>4209</v>
      </c>
      <c r="E139" s="46"/>
      <c r="F139" s="45" t="s">
        <v>1790</v>
      </c>
      <c r="G139" s="46"/>
      <c r="H139" s="45" t="s">
        <v>1796</v>
      </c>
      <c r="I139" s="45" t="s">
        <v>106</v>
      </c>
      <c r="J139" s="45" t="s">
        <v>169</v>
      </c>
      <c r="K139" s="49">
        <v>-2340</v>
      </c>
      <c r="L139" s="45" t="s">
        <v>4210</v>
      </c>
      <c r="M139" s="46"/>
      <c r="N139" s="45" t="s">
        <v>20</v>
      </c>
      <c r="O139" s="45" t="s">
        <v>26</v>
      </c>
      <c r="P139" s="45" t="s">
        <v>4279</v>
      </c>
      <c r="Q139" s="45" t="s">
        <v>135</v>
      </c>
      <c r="R139" s="45" t="s">
        <v>4168</v>
      </c>
    </row>
    <row r="140" spans="1:18" hidden="1" x14ac:dyDescent="0.25">
      <c r="A140" s="45" t="s">
        <v>6593</v>
      </c>
      <c r="B140" s="45" t="s">
        <v>6593</v>
      </c>
      <c r="C140" s="45" t="s">
        <v>4215</v>
      </c>
      <c r="D140" s="45" t="s">
        <v>4216</v>
      </c>
      <c r="E140" s="46"/>
      <c r="F140" s="45" t="s">
        <v>3039</v>
      </c>
      <c r="G140" s="46"/>
      <c r="H140" s="45" t="s">
        <v>3044</v>
      </c>
      <c r="I140" s="45" t="s">
        <v>157</v>
      </c>
      <c r="J140" s="45" t="s">
        <v>158</v>
      </c>
      <c r="K140" s="49">
        <v>-3360</v>
      </c>
      <c r="L140" s="45" t="s">
        <v>4210</v>
      </c>
      <c r="M140" s="46"/>
      <c r="N140" s="45" t="s">
        <v>20</v>
      </c>
      <c r="O140" s="45" t="s">
        <v>26</v>
      </c>
      <c r="P140" s="45" t="s">
        <v>4280</v>
      </c>
      <c r="Q140" s="45" t="s">
        <v>25</v>
      </c>
      <c r="R140" s="45" t="s">
        <v>4168</v>
      </c>
    </row>
    <row r="141" spans="1:18" hidden="1" x14ac:dyDescent="0.25">
      <c r="A141" s="45" t="s">
        <v>6593</v>
      </c>
      <c r="B141" s="45" t="s">
        <v>6593</v>
      </c>
      <c r="C141" s="45" t="s">
        <v>4215</v>
      </c>
      <c r="D141" s="45" t="s">
        <v>4216</v>
      </c>
      <c r="E141" s="46"/>
      <c r="F141" s="45" t="s">
        <v>3039</v>
      </c>
      <c r="G141" s="46"/>
      <c r="H141" s="45" t="s">
        <v>3044</v>
      </c>
      <c r="I141" s="45" t="s">
        <v>157</v>
      </c>
      <c r="J141" s="45" t="s">
        <v>158</v>
      </c>
      <c r="K141" s="49">
        <v>-2130</v>
      </c>
      <c r="L141" s="45" t="s">
        <v>4210</v>
      </c>
      <c r="M141" s="46"/>
      <c r="N141" s="45" t="s">
        <v>20</v>
      </c>
      <c r="O141" s="45" t="s">
        <v>26</v>
      </c>
      <c r="P141" s="45" t="s">
        <v>4280</v>
      </c>
      <c r="Q141" s="45" t="s">
        <v>25</v>
      </c>
      <c r="R141" s="45" t="s">
        <v>4168</v>
      </c>
    </row>
    <row r="142" spans="1:18" hidden="1" x14ac:dyDescent="0.25">
      <c r="A142" s="45" t="s">
        <v>6594</v>
      </c>
      <c r="B142" s="45" t="s">
        <v>6594</v>
      </c>
      <c r="C142" s="45" t="s">
        <v>4209</v>
      </c>
      <c r="D142" s="45" t="s">
        <v>4209</v>
      </c>
      <c r="E142" s="46"/>
      <c r="F142" s="45" t="s">
        <v>1060</v>
      </c>
      <c r="G142" s="46"/>
      <c r="H142" s="45" t="s">
        <v>1061</v>
      </c>
      <c r="I142" s="45" t="s">
        <v>1063</v>
      </c>
      <c r="J142" s="45" t="s">
        <v>1064</v>
      </c>
      <c r="K142" s="49">
        <v>-3200</v>
      </c>
      <c r="L142" s="45" t="s">
        <v>4210</v>
      </c>
      <c r="M142" s="46"/>
      <c r="N142" s="45" t="s">
        <v>20</v>
      </c>
      <c r="O142" s="45" t="s">
        <v>26</v>
      </c>
      <c r="P142" s="45" t="s">
        <v>4281</v>
      </c>
      <c r="Q142" s="45" t="s">
        <v>135</v>
      </c>
      <c r="R142" s="45" t="s">
        <v>4168</v>
      </c>
    </row>
    <row r="143" spans="1:18" hidden="1" x14ac:dyDescent="0.25">
      <c r="A143" s="45" t="s">
        <v>6594</v>
      </c>
      <c r="B143" s="45" t="s">
        <v>6594</v>
      </c>
      <c r="C143" s="45" t="s">
        <v>4209</v>
      </c>
      <c r="D143" s="45" t="s">
        <v>4209</v>
      </c>
      <c r="E143" s="46"/>
      <c r="F143" s="45" t="s">
        <v>1060</v>
      </c>
      <c r="G143" s="46"/>
      <c r="H143" s="45" t="s">
        <v>1061</v>
      </c>
      <c r="I143" s="45" t="s">
        <v>1063</v>
      </c>
      <c r="J143" s="45" t="s">
        <v>1064</v>
      </c>
      <c r="K143" s="49">
        <v>-2050</v>
      </c>
      <c r="L143" s="45" t="s">
        <v>4210</v>
      </c>
      <c r="M143" s="46"/>
      <c r="N143" s="45" t="s">
        <v>20</v>
      </c>
      <c r="O143" s="45" t="s">
        <v>26</v>
      </c>
      <c r="P143" s="45" t="s">
        <v>4281</v>
      </c>
      <c r="Q143" s="45" t="s">
        <v>135</v>
      </c>
      <c r="R143" s="45" t="s">
        <v>4168</v>
      </c>
    </row>
    <row r="144" spans="1:18" hidden="1" x14ac:dyDescent="0.25">
      <c r="A144" s="45" t="s">
        <v>6594</v>
      </c>
      <c r="B144" s="45" t="s">
        <v>6594</v>
      </c>
      <c r="C144" s="45" t="s">
        <v>4215</v>
      </c>
      <c r="D144" s="45" t="s">
        <v>4216</v>
      </c>
      <c r="E144" s="46"/>
      <c r="F144" s="45" t="s">
        <v>1075</v>
      </c>
      <c r="G144" s="46"/>
      <c r="H144" s="45" t="s">
        <v>1076</v>
      </c>
      <c r="I144" s="45" t="s">
        <v>1078</v>
      </c>
      <c r="J144" s="45" t="s">
        <v>1079</v>
      </c>
      <c r="K144" s="49">
        <v>-3200</v>
      </c>
      <c r="L144" s="45" t="s">
        <v>4210</v>
      </c>
      <c r="M144" s="46"/>
      <c r="N144" s="45" t="s">
        <v>20</v>
      </c>
      <c r="O144" s="45" t="s">
        <v>26</v>
      </c>
      <c r="P144" s="45" t="s">
        <v>4282</v>
      </c>
      <c r="Q144" s="45" t="s">
        <v>135</v>
      </c>
      <c r="R144" s="45" t="s">
        <v>4168</v>
      </c>
    </row>
    <row r="145" spans="1:18" hidden="1" x14ac:dyDescent="0.25">
      <c r="A145" s="45" t="s">
        <v>6594</v>
      </c>
      <c r="B145" s="45" t="s">
        <v>6594</v>
      </c>
      <c r="C145" s="45" t="s">
        <v>4215</v>
      </c>
      <c r="D145" s="45" t="s">
        <v>4216</v>
      </c>
      <c r="E145" s="46"/>
      <c r="F145" s="45" t="s">
        <v>1075</v>
      </c>
      <c r="G145" s="46"/>
      <c r="H145" s="45" t="s">
        <v>1076</v>
      </c>
      <c r="I145" s="45" t="s">
        <v>1078</v>
      </c>
      <c r="J145" s="45" t="s">
        <v>1079</v>
      </c>
      <c r="K145" s="49">
        <v>-2050</v>
      </c>
      <c r="L145" s="45" t="s">
        <v>4210</v>
      </c>
      <c r="M145" s="46"/>
      <c r="N145" s="45" t="s">
        <v>20</v>
      </c>
      <c r="O145" s="45" t="s">
        <v>26</v>
      </c>
      <c r="P145" s="45" t="s">
        <v>4282</v>
      </c>
      <c r="Q145" s="45" t="s">
        <v>135</v>
      </c>
      <c r="R145" s="45" t="s">
        <v>4168</v>
      </c>
    </row>
    <row r="146" spans="1:18" hidden="1" x14ac:dyDescent="0.25">
      <c r="A146" s="45" t="s">
        <v>6595</v>
      </c>
      <c r="B146" s="45" t="s">
        <v>6595</v>
      </c>
      <c r="C146" s="45" t="s">
        <v>4215</v>
      </c>
      <c r="D146" s="45" t="s">
        <v>4216</v>
      </c>
      <c r="E146" s="46"/>
      <c r="F146" s="45" t="s">
        <v>4091</v>
      </c>
      <c r="G146" s="46"/>
      <c r="H146" s="45" t="s">
        <v>4092</v>
      </c>
      <c r="I146" s="45" t="s">
        <v>4095</v>
      </c>
      <c r="J146" s="45" t="s">
        <v>4096</v>
      </c>
      <c r="K146" s="49">
        <v>-3600</v>
      </c>
      <c r="L146" s="45" t="s">
        <v>4210</v>
      </c>
      <c r="M146" s="46"/>
      <c r="N146" s="45" t="s">
        <v>20</v>
      </c>
      <c r="O146" s="45" t="s">
        <v>26</v>
      </c>
      <c r="P146" s="45" t="s">
        <v>4283</v>
      </c>
      <c r="Q146" s="45" t="s">
        <v>135</v>
      </c>
      <c r="R146" s="45" t="s">
        <v>4168</v>
      </c>
    </row>
    <row r="147" spans="1:18" hidden="1" x14ac:dyDescent="0.25">
      <c r="A147" s="45" t="s">
        <v>6595</v>
      </c>
      <c r="B147" s="45" t="s">
        <v>6595</v>
      </c>
      <c r="C147" s="45" t="s">
        <v>4215</v>
      </c>
      <c r="D147" s="45" t="s">
        <v>4216</v>
      </c>
      <c r="E147" s="46"/>
      <c r="F147" s="45" t="s">
        <v>4091</v>
      </c>
      <c r="G147" s="46"/>
      <c r="H147" s="45" t="s">
        <v>4092</v>
      </c>
      <c r="I147" s="45" t="s">
        <v>4095</v>
      </c>
      <c r="J147" s="45" t="s">
        <v>4096</v>
      </c>
      <c r="K147" s="49">
        <v>-2250</v>
      </c>
      <c r="L147" s="45" t="s">
        <v>4210</v>
      </c>
      <c r="M147" s="46"/>
      <c r="N147" s="45" t="s">
        <v>20</v>
      </c>
      <c r="O147" s="45" t="s">
        <v>26</v>
      </c>
      <c r="P147" s="45" t="s">
        <v>4283</v>
      </c>
      <c r="Q147" s="45" t="s">
        <v>135</v>
      </c>
      <c r="R147" s="45" t="s">
        <v>4168</v>
      </c>
    </row>
    <row r="148" spans="1:18" hidden="1" x14ac:dyDescent="0.25">
      <c r="A148" s="45" t="s">
        <v>6595</v>
      </c>
      <c r="B148" s="45" t="s">
        <v>6595</v>
      </c>
      <c r="C148" s="45" t="s">
        <v>4209</v>
      </c>
      <c r="D148" s="45" t="s">
        <v>4209</v>
      </c>
      <c r="E148" s="46"/>
      <c r="F148" s="45" t="s">
        <v>3169</v>
      </c>
      <c r="G148" s="46"/>
      <c r="H148" s="45" t="s">
        <v>3175</v>
      </c>
      <c r="I148" s="45" t="s">
        <v>3173</v>
      </c>
      <c r="J148" s="45" t="s">
        <v>3174</v>
      </c>
      <c r="K148" s="49">
        <v>-4000</v>
      </c>
      <c r="L148" s="45" t="s">
        <v>4210</v>
      </c>
      <c r="M148" s="46"/>
      <c r="N148" s="45" t="s">
        <v>20</v>
      </c>
      <c r="O148" s="45" t="s">
        <v>26</v>
      </c>
      <c r="P148" s="45" t="s">
        <v>4284</v>
      </c>
      <c r="Q148" s="45" t="s">
        <v>135</v>
      </c>
      <c r="R148" s="45" t="s">
        <v>4168</v>
      </c>
    </row>
    <row r="149" spans="1:18" hidden="1" x14ac:dyDescent="0.25">
      <c r="A149" s="45" t="s">
        <v>6595</v>
      </c>
      <c r="B149" s="45" t="s">
        <v>6595</v>
      </c>
      <c r="C149" s="45" t="s">
        <v>4209</v>
      </c>
      <c r="D149" s="45" t="s">
        <v>4209</v>
      </c>
      <c r="E149" s="46"/>
      <c r="F149" s="45" t="s">
        <v>3169</v>
      </c>
      <c r="G149" s="46"/>
      <c r="H149" s="45" t="s">
        <v>3175</v>
      </c>
      <c r="I149" s="45" t="s">
        <v>3173</v>
      </c>
      <c r="J149" s="45" t="s">
        <v>3174</v>
      </c>
      <c r="K149" s="49">
        <v>-2450</v>
      </c>
      <c r="L149" s="45" t="s">
        <v>4210</v>
      </c>
      <c r="M149" s="46"/>
      <c r="N149" s="45" t="s">
        <v>20</v>
      </c>
      <c r="O149" s="45" t="s">
        <v>26</v>
      </c>
      <c r="P149" s="45" t="s">
        <v>4284</v>
      </c>
      <c r="Q149" s="45" t="s">
        <v>135</v>
      </c>
      <c r="R149" s="45" t="s">
        <v>4168</v>
      </c>
    </row>
    <row r="150" spans="1:18" hidden="1" x14ac:dyDescent="0.25">
      <c r="A150" s="45" t="s">
        <v>6595</v>
      </c>
      <c r="B150" s="45" t="s">
        <v>6595</v>
      </c>
      <c r="C150" s="45" t="s">
        <v>4209</v>
      </c>
      <c r="D150" s="45" t="s">
        <v>4209</v>
      </c>
      <c r="E150" s="46"/>
      <c r="F150" s="45" t="s">
        <v>3585</v>
      </c>
      <c r="G150" s="46"/>
      <c r="H150" s="45" t="s">
        <v>3590</v>
      </c>
      <c r="I150" s="45" t="s">
        <v>3592</v>
      </c>
      <c r="J150" s="45" t="s">
        <v>3593</v>
      </c>
      <c r="K150" s="49">
        <v>-3780</v>
      </c>
      <c r="L150" s="45" t="s">
        <v>4210</v>
      </c>
      <c r="M150" s="46"/>
      <c r="N150" s="45" t="s">
        <v>20</v>
      </c>
      <c r="O150" s="45" t="s">
        <v>26</v>
      </c>
      <c r="P150" s="45" t="s">
        <v>4285</v>
      </c>
      <c r="Q150" s="45" t="s">
        <v>135</v>
      </c>
      <c r="R150" s="45" t="s">
        <v>4168</v>
      </c>
    </row>
    <row r="151" spans="1:18" hidden="1" x14ac:dyDescent="0.25">
      <c r="A151" s="45" t="s">
        <v>6595</v>
      </c>
      <c r="B151" s="45" t="s">
        <v>6595</v>
      </c>
      <c r="C151" s="45" t="s">
        <v>4209</v>
      </c>
      <c r="D151" s="45" t="s">
        <v>4209</v>
      </c>
      <c r="E151" s="46"/>
      <c r="F151" s="45" t="s">
        <v>3585</v>
      </c>
      <c r="G151" s="46"/>
      <c r="H151" s="45" t="s">
        <v>3590</v>
      </c>
      <c r="I151" s="45" t="s">
        <v>3592</v>
      </c>
      <c r="J151" s="45" t="s">
        <v>3593</v>
      </c>
      <c r="K151" s="49">
        <v>-2340</v>
      </c>
      <c r="L151" s="45" t="s">
        <v>4210</v>
      </c>
      <c r="M151" s="46"/>
      <c r="N151" s="45" t="s">
        <v>20</v>
      </c>
      <c r="O151" s="45" t="s">
        <v>26</v>
      </c>
      <c r="P151" s="45" t="s">
        <v>4285</v>
      </c>
      <c r="Q151" s="45" t="s">
        <v>135</v>
      </c>
      <c r="R151" s="45" t="s">
        <v>4168</v>
      </c>
    </row>
    <row r="152" spans="1:18" hidden="1" x14ac:dyDescent="0.25">
      <c r="A152" s="45" t="s">
        <v>6595</v>
      </c>
      <c r="B152" s="45" t="s">
        <v>6595</v>
      </c>
      <c r="C152" s="45" t="s">
        <v>4215</v>
      </c>
      <c r="D152" s="45" t="s">
        <v>4216</v>
      </c>
      <c r="E152" s="46"/>
      <c r="F152" s="45" t="s">
        <v>1089</v>
      </c>
      <c r="G152" s="46"/>
      <c r="H152" s="45" t="s">
        <v>1090</v>
      </c>
      <c r="I152" s="45" t="s">
        <v>1092</v>
      </c>
      <c r="J152" s="45" t="s">
        <v>1093</v>
      </c>
      <c r="K152" s="49">
        <v>-3200</v>
      </c>
      <c r="L152" s="45" t="s">
        <v>4210</v>
      </c>
      <c r="M152" s="46"/>
      <c r="N152" s="45" t="s">
        <v>20</v>
      </c>
      <c r="O152" s="45" t="s">
        <v>26</v>
      </c>
      <c r="P152" s="45" t="s">
        <v>4286</v>
      </c>
      <c r="Q152" s="45" t="s">
        <v>135</v>
      </c>
      <c r="R152" s="45" t="s">
        <v>4168</v>
      </c>
    </row>
    <row r="153" spans="1:18" hidden="1" x14ac:dyDescent="0.25">
      <c r="A153" s="45" t="s">
        <v>6595</v>
      </c>
      <c r="B153" s="45" t="s">
        <v>6595</v>
      </c>
      <c r="C153" s="45" t="s">
        <v>4215</v>
      </c>
      <c r="D153" s="45" t="s">
        <v>4216</v>
      </c>
      <c r="E153" s="46"/>
      <c r="F153" s="45" t="s">
        <v>1089</v>
      </c>
      <c r="G153" s="46"/>
      <c r="H153" s="45" t="s">
        <v>1090</v>
      </c>
      <c r="I153" s="45" t="s">
        <v>1092</v>
      </c>
      <c r="J153" s="45" t="s">
        <v>1093</v>
      </c>
      <c r="K153" s="49">
        <v>-2050</v>
      </c>
      <c r="L153" s="45" t="s">
        <v>4210</v>
      </c>
      <c r="M153" s="46"/>
      <c r="N153" s="45" t="s">
        <v>20</v>
      </c>
      <c r="O153" s="45" t="s">
        <v>26</v>
      </c>
      <c r="P153" s="45" t="s">
        <v>4286</v>
      </c>
      <c r="Q153" s="45" t="s">
        <v>135</v>
      </c>
      <c r="R153" s="45" t="s">
        <v>4168</v>
      </c>
    </row>
    <row r="154" spans="1:18" hidden="1" x14ac:dyDescent="0.25">
      <c r="A154" s="45" t="s">
        <v>6596</v>
      </c>
      <c r="B154" s="45" t="s">
        <v>6596</v>
      </c>
      <c r="C154" s="45" t="s">
        <v>4209</v>
      </c>
      <c r="D154" s="45" t="s">
        <v>4209</v>
      </c>
      <c r="E154" s="46"/>
      <c r="F154" s="45" t="s">
        <v>3055</v>
      </c>
      <c r="G154" s="46"/>
      <c r="H154" s="45" t="s">
        <v>3060</v>
      </c>
      <c r="I154" s="45" t="s">
        <v>200</v>
      </c>
      <c r="J154" s="45" t="s">
        <v>201</v>
      </c>
      <c r="K154" s="49">
        <v>-3360</v>
      </c>
      <c r="L154" s="45" t="s">
        <v>4210</v>
      </c>
      <c r="M154" s="46"/>
      <c r="N154" s="45" t="s">
        <v>20</v>
      </c>
      <c r="O154" s="45" t="s">
        <v>26</v>
      </c>
      <c r="P154" s="45" t="s">
        <v>4287</v>
      </c>
      <c r="Q154" s="45" t="s">
        <v>135</v>
      </c>
      <c r="R154" s="45" t="s">
        <v>4168</v>
      </c>
    </row>
    <row r="155" spans="1:18" hidden="1" x14ac:dyDescent="0.25">
      <c r="A155" s="45" t="s">
        <v>6596</v>
      </c>
      <c r="B155" s="45" t="s">
        <v>6596</v>
      </c>
      <c r="C155" s="45" t="s">
        <v>4209</v>
      </c>
      <c r="D155" s="45" t="s">
        <v>4209</v>
      </c>
      <c r="E155" s="46"/>
      <c r="F155" s="45" t="s">
        <v>3055</v>
      </c>
      <c r="G155" s="46"/>
      <c r="H155" s="45" t="s">
        <v>3060</v>
      </c>
      <c r="I155" s="45" t="s">
        <v>200</v>
      </c>
      <c r="J155" s="45" t="s">
        <v>201</v>
      </c>
      <c r="K155" s="49">
        <v>-2130</v>
      </c>
      <c r="L155" s="45" t="s">
        <v>4210</v>
      </c>
      <c r="M155" s="46"/>
      <c r="N155" s="45" t="s">
        <v>20</v>
      </c>
      <c r="O155" s="45" t="s">
        <v>26</v>
      </c>
      <c r="P155" s="45" t="s">
        <v>4287</v>
      </c>
      <c r="Q155" s="45" t="s">
        <v>135</v>
      </c>
      <c r="R155" s="45" t="s">
        <v>4168</v>
      </c>
    </row>
    <row r="156" spans="1:18" hidden="1" x14ac:dyDescent="0.25">
      <c r="A156" s="45" t="s">
        <v>6596</v>
      </c>
      <c r="B156" s="45" t="s">
        <v>6596</v>
      </c>
      <c r="C156" s="45" t="s">
        <v>4209</v>
      </c>
      <c r="D156" s="45" t="s">
        <v>4209</v>
      </c>
      <c r="E156" s="46"/>
      <c r="F156" s="45" t="s">
        <v>1014</v>
      </c>
      <c r="G156" s="46"/>
      <c r="H156" s="45" t="s">
        <v>1020</v>
      </c>
      <c r="I156" s="45" t="s">
        <v>1022</v>
      </c>
      <c r="J156" s="45" t="s">
        <v>1023</v>
      </c>
      <c r="K156" s="49">
        <v>-3780</v>
      </c>
      <c r="L156" s="45" t="s">
        <v>4210</v>
      </c>
      <c r="M156" s="46"/>
      <c r="N156" s="45" t="s">
        <v>20</v>
      </c>
      <c r="O156" s="45" t="s">
        <v>26</v>
      </c>
      <c r="P156" s="45" t="s">
        <v>4288</v>
      </c>
      <c r="Q156" s="45" t="s">
        <v>135</v>
      </c>
      <c r="R156" s="45" t="s">
        <v>4168</v>
      </c>
    </row>
    <row r="157" spans="1:18" hidden="1" x14ac:dyDescent="0.25">
      <c r="A157" s="45" t="s">
        <v>6596</v>
      </c>
      <c r="B157" s="45" t="s">
        <v>6596</v>
      </c>
      <c r="C157" s="45" t="s">
        <v>4209</v>
      </c>
      <c r="D157" s="45" t="s">
        <v>4209</v>
      </c>
      <c r="E157" s="46"/>
      <c r="F157" s="45" t="s">
        <v>1014</v>
      </c>
      <c r="G157" s="46"/>
      <c r="H157" s="45" t="s">
        <v>1020</v>
      </c>
      <c r="I157" s="45" t="s">
        <v>1022</v>
      </c>
      <c r="J157" s="45" t="s">
        <v>1023</v>
      </c>
      <c r="K157" s="49">
        <v>-2340</v>
      </c>
      <c r="L157" s="45" t="s">
        <v>4210</v>
      </c>
      <c r="M157" s="46"/>
      <c r="N157" s="45" t="s">
        <v>20</v>
      </c>
      <c r="O157" s="45" t="s">
        <v>26</v>
      </c>
      <c r="P157" s="45" t="s">
        <v>4288</v>
      </c>
      <c r="Q157" s="45" t="s">
        <v>135</v>
      </c>
      <c r="R157" s="45" t="s">
        <v>4168</v>
      </c>
    </row>
    <row r="158" spans="1:18" hidden="1" x14ac:dyDescent="0.25">
      <c r="A158" s="45" t="s">
        <v>5687</v>
      </c>
      <c r="B158" s="45" t="s">
        <v>5687</v>
      </c>
      <c r="C158" s="45" t="s">
        <v>4209</v>
      </c>
      <c r="D158" s="45" t="s">
        <v>4209</v>
      </c>
      <c r="E158" s="46"/>
      <c r="F158" s="45" t="s">
        <v>1095</v>
      </c>
      <c r="G158" s="46"/>
      <c r="H158" s="45" t="s">
        <v>1096</v>
      </c>
      <c r="I158" s="45" t="s">
        <v>193</v>
      </c>
      <c r="J158" s="45" t="s">
        <v>194</v>
      </c>
      <c r="K158" s="49">
        <v>-3600</v>
      </c>
      <c r="L158" s="45" t="s">
        <v>4210</v>
      </c>
      <c r="M158" s="46"/>
      <c r="N158" s="45" t="s">
        <v>20</v>
      </c>
      <c r="O158" s="45" t="s">
        <v>26</v>
      </c>
      <c r="P158" s="45" t="s">
        <v>4289</v>
      </c>
      <c r="Q158" s="45" t="s">
        <v>135</v>
      </c>
      <c r="R158" s="45" t="s">
        <v>4168</v>
      </c>
    </row>
    <row r="159" spans="1:18" hidden="1" x14ac:dyDescent="0.25">
      <c r="A159" s="45" t="s">
        <v>5687</v>
      </c>
      <c r="B159" s="45" t="s">
        <v>5687</v>
      </c>
      <c r="C159" s="45" t="s">
        <v>4209</v>
      </c>
      <c r="D159" s="45" t="s">
        <v>4209</v>
      </c>
      <c r="E159" s="46"/>
      <c r="F159" s="45" t="s">
        <v>1095</v>
      </c>
      <c r="G159" s="46"/>
      <c r="H159" s="45" t="s">
        <v>1096</v>
      </c>
      <c r="I159" s="45" t="s">
        <v>193</v>
      </c>
      <c r="J159" s="45" t="s">
        <v>194</v>
      </c>
      <c r="K159" s="49">
        <v>-2250</v>
      </c>
      <c r="L159" s="45" t="s">
        <v>4210</v>
      </c>
      <c r="M159" s="46"/>
      <c r="N159" s="45" t="s">
        <v>20</v>
      </c>
      <c r="O159" s="45" t="s">
        <v>26</v>
      </c>
      <c r="P159" s="45" t="s">
        <v>4289</v>
      </c>
      <c r="Q159" s="45" t="s">
        <v>135</v>
      </c>
      <c r="R159" s="45" t="s">
        <v>4168</v>
      </c>
    </row>
    <row r="160" spans="1:18" hidden="1" x14ac:dyDescent="0.25">
      <c r="A160" s="45" t="s">
        <v>5687</v>
      </c>
      <c r="B160" s="45" t="s">
        <v>5687</v>
      </c>
      <c r="C160" s="45" t="s">
        <v>4209</v>
      </c>
      <c r="D160" s="45" t="s">
        <v>4209</v>
      </c>
      <c r="E160" s="46"/>
      <c r="F160" s="45" t="s">
        <v>1126</v>
      </c>
      <c r="G160" s="46"/>
      <c r="H160" s="45" t="s">
        <v>1127</v>
      </c>
      <c r="I160" s="45" t="s">
        <v>1129</v>
      </c>
      <c r="J160" s="45" t="s">
        <v>1130</v>
      </c>
      <c r="K160" s="49">
        <v>-3200</v>
      </c>
      <c r="L160" s="45" t="s">
        <v>4210</v>
      </c>
      <c r="M160" s="46"/>
      <c r="N160" s="45" t="s">
        <v>20</v>
      </c>
      <c r="O160" s="45" t="s">
        <v>26</v>
      </c>
      <c r="P160" s="45" t="s">
        <v>4290</v>
      </c>
      <c r="Q160" s="45" t="s">
        <v>135</v>
      </c>
      <c r="R160" s="45" t="s">
        <v>4168</v>
      </c>
    </row>
    <row r="161" spans="1:18" hidden="1" x14ac:dyDescent="0.25">
      <c r="A161" s="45" t="s">
        <v>5687</v>
      </c>
      <c r="B161" s="45" t="s">
        <v>5687</v>
      </c>
      <c r="C161" s="45" t="s">
        <v>4209</v>
      </c>
      <c r="D161" s="45" t="s">
        <v>4209</v>
      </c>
      <c r="E161" s="46"/>
      <c r="F161" s="45" t="s">
        <v>1126</v>
      </c>
      <c r="G161" s="46"/>
      <c r="H161" s="45" t="s">
        <v>1127</v>
      </c>
      <c r="I161" s="45" t="s">
        <v>1129</v>
      </c>
      <c r="J161" s="45" t="s">
        <v>1130</v>
      </c>
      <c r="K161" s="49">
        <v>-2050</v>
      </c>
      <c r="L161" s="45" t="s">
        <v>4210</v>
      </c>
      <c r="M161" s="46"/>
      <c r="N161" s="45" t="s">
        <v>20</v>
      </c>
      <c r="O161" s="45" t="s">
        <v>26</v>
      </c>
      <c r="P161" s="45" t="s">
        <v>4290</v>
      </c>
      <c r="Q161" s="45" t="s">
        <v>135</v>
      </c>
      <c r="R161" s="45" t="s">
        <v>4168</v>
      </c>
    </row>
    <row r="162" spans="1:18" hidden="1" x14ac:dyDescent="0.25">
      <c r="A162" s="45" t="s">
        <v>5687</v>
      </c>
      <c r="B162" s="45" t="s">
        <v>5687</v>
      </c>
      <c r="C162" s="45" t="s">
        <v>4215</v>
      </c>
      <c r="D162" s="45" t="s">
        <v>4216</v>
      </c>
      <c r="E162" s="46"/>
      <c r="F162" s="45" t="s">
        <v>2946</v>
      </c>
      <c r="G162" s="46"/>
      <c r="H162" s="45" t="s">
        <v>2951</v>
      </c>
      <c r="I162" s="45" t="s">
        <v>426</v>
      </c>
      <c r="J162" s="45" t="s">
        <v>2950</v>
      </c>
      <c r="K162" s="49">
        <v>-3600</v>
      </c>
      <c r="L162" s="45" t="s">
        <v>4210</v>
      </c>
      <c r="M162" s="46"/>
      <c r="N162" s="45" t="s">
        <v>20</v>
      </c>
      <c r="O162" s="45" t="s">
        <v>26</v>
      </c>
      <c r="P162" s="45" t="s">
        <v>4291</v>
      </c>
      <c r="Q162" s="45" t="s">
        <v>135</v>
      </c>
      <c r="R162" s="45" t="s">
        <v>4168</v>
      </c>
    </row>
    <row r="163" spans="1:18" hidden="1" x14ac:dyDescent="0.25">
      <c r="A163" s="45" t="s">
        <v>5687</v>
      </c>
      <c r="B163" s="45" t="s">
        <v>5687</v>
      </c>
      <c r="C163" s="45" t="s">
        <v>4215</v>
      </c>
      <c r="D163" s="45" t="s">
        <v>4216</v>
      </c>
      <c r="E163" s="46"/>
      <c r="F163" s="45" t="s">
        <v>2946</v>
      </c>
      <c r="G163" s="46"/>
      <c r="H163" s="45" t="s">
        <v>2951</v>
      </c>
      <c r="I163" s="45" t="s">
        <v>426</v>
      </c>
      <c r="J163" s="45" t="s">
        <v>2950</v>
      </c>
      <c r="K163" s="49">
        <v>-2250</v>
      </c>
      <c r="L163" s="45" t="s">
        <v>4210</v>
      </c>
      <c r="M163" s="46"/>
      <c r="N163" s="45" t="s">
        <v>20</v>
      </c>
      <c r="O163" s="45" t="s">
        <v>26</v>
      </c>
      <c r="P163" s="45" t="s">
        <v>4291</v>
      </c>
      <c r="Q163" s="45" t="s">
        <v>135</v>
      </c>
      <c r="R163" s="45" t="s">
        <v>4168</v>
      </c>
    </row>
    <row r="164" spans="1:18" hidden="1" x14ac:dyDescent="0.25">
      <c r="A164" s="45" t="s">
        <v>6164</v>
      </c>
      <c r="B164" s="45" t="s">
        <v>6164</v>
      </c>
      <c r="C164" s="45" t="s">
        <v>4215</v>
      </c>
      <c r="D164" s="45" t="s">
        <v>4216</v>
      </c>
      <c r="E164" s="46"/>
      <c r="F164" s="45" t="s">
        <v>3122</v>
      </c>
      <c r="G164" s="46"/>
      <c r="H164" s="45" t="s">
        <v>3127</v>
      </c>
      <c r="I164" s="45" t="s">
        <v>434</v>
      </c>
      <c r="J164" s="45" t="s">
        <v>3126</v>
      </c>
      <c r="K164" s="49">
        <v>-3360</v>
      </c>
      <c r="L164" s="45" t="s">
        <v>4210</v>
      </c>
      <c r="M164" s="46"/>
      <c r="N164" s="45" t="s">
        <v>20</v>
      </c>
      <c r="O164" s="45" t="s">
        <v>26</v>
      </c>
      <c r="P164" s="45" t="s">
        <v>4292</v>
      </c>
      <c r="Q164" s="45" t="s">
        <v>135</v>
      </c>
      <c r="R164" s="45" t="s">
        <v>4168</v>
      </c>
    </row>
    <row r="165" spans="1:18" hidden="1" x14ac:dyDescent="0.25">
      <c r="A165" s="45" t="s">
        <v>6164</v>
      </c>
      <c r="B165" s="45" t="s">
        <v>6164</v>
      </c>
      <c r="C165" s="45" t="s">
        <v>4215</v>
      </c>
      <c r="D165" s="45" t="s">
        <v>4216</v>
      </c>
      <c r="E165" s="46"/>
      <c r="F165" s="45" t="s">
        <v>3122</v>
      </c>
      <c r="G165" s="46"/>
      <c r="H165" s="45" t="s">
        <v>3127</v>
      </c>
      <c r="I165" s="45" t="s">
        <v>434</v>
      </c>
      <c r="J165" s="45" t="s">
        <v>3126</v>
      </c>
      <c r="K165" s="49">
        <v>-2130</v>
      </c>
      <c r="L165" s="45" t="s">
        <v>4210</v>
      </c>
      <c r="M165" s="46"/>
      <c r="N165" s="45" t="s">
        <v>20</v>
      </c>
      <c r="O165" s="45" t="s">
        <v>26</v>
      </c>
      <c r="P165" s="45" t="s">
        <v>4292</v>
      </c>
      <c r="Q165" s="45" t="s">
        <v>135</v>
      </c>
      <c r="R165" s="45" t="s">
        <v>4168</v>
      </c>
    </row>
    <row r="166" spans="1:18" hidden="1" x14ac:dyDescent="0.25">
      <c r="A166" s="45" t="s">
        <v>6366</v>
      </c>
      <c r="B166" s="45" t="s">
        <v>6366</v>
      </c>
      <c r="C166" s="45" t="s">
        <v>4209</v>
      </c>
      <c r="D166" s="45" t="s">
        <v>4209</v>
      </c>
      <c r="E166" s="46"/>
      <c r="F166" s="45" t="s">
        <v>1145</v>
      </c>
      <c r="G166" s="46"/>
      <c r="H166" s="45" t="s">
        <v>1146</v>
      </c>
      <c r="I166" s="45" t="s">
        <v>189</v>
      </c>
      <c r="J166" s="45" t="s">
        <v>190</v>
      </c>
      <c r="K166" s="49">
        <v>-1800</v>
      </c>
      <c r="L166" s="45" t="s">
        <v>4210</v>
      </c>
      <c r="M166" s="46"/>
      <c r="N166" s="45" t="s">
        <v>20</v>
      </c>
      <c r="O166" s="45" t="s">
        <v>26</v>
      </c>
      <c r="P166" s="45" t="s">
        <v>4293</v>
      </c>
      <c r="Q166" s="45" t="s">
        <v>135</v>
      </c>
      <c r="R166" s="45" t="s">
        <v>4168</v>
      </c>
    </row>
    <row r="167" spans="1:18" hidden="1" x14ac:dyDescent="0.25">
      <c r="A167" s="45" t="s">
        <v>6366</v>
      </c>
      <c r="B167" s="45" t="s">
        <v>6366</v>
      </c>
      <c r="C167" s="45" t="s">
        <v>4209</v>
      </c>
      <c r="D167" s="45" t="s">
        <v>4209</v>
      </c>
      <c r="E167" s="46"/>
      <c r="F167" s="45" t="s">
        <v>1145</v>
      </c>
      <c r="G167" s="46"/>
      <c r="H167" s="45" t="s">
        <v>1146</v>
      </c>
      <c r="I167" s="45" t="s">
        <v>189</v>
      </c>
      <c r="J167" s="45" t="s">
        <v>190</v>
      </c>
      <c r="K167" s="49">
        <v>-2250</v>
      </c>
      <c r="L167" s="45" t="s">
        <v>4210</v>
      </c>
      <c r="M167" s="46"/>
      <c r="N167" s="45" t="s">
        <v>20</v>
      </c>
      <c r="O167" s="45" t="s">
        <v>26</v>
      </c>
      <c r="P167" s="45" t="s">
        <v>4293</v>
      </c>
      <c r="Q167" s="45" t="s">
        <v>135</v>
      </c>
      <c r="R167" s="45" t="s">
        <v>4168</v>
      </c>
    </row>
    <row r="168" spans="1:18" hidden="1" x14ac:dyDescent="0.25">
      <c r="A168" s="45" t="s">
        <v>6597</v>
      </c>
      <c r="B168" s="45" t="s">
        <v>6597</v>
      </c>
      <c r="C168" s="45" t="s">
        <v>4215</v>
      </c>
      <c r="D168" s="45" t="s">
        <v>4216</v>
      </c>
      <c r="E168" s="46"/>
      <c r="F168" s="45" t="s">
        <v>1603</v>
      </c>
      <c r="G168" s="46"/>
      <c r="H168" s="45" t="s">
        <v>1615</v>
      </c>
      <c r="I168" s="45" t="s">
        <v>1617</v>
      </c>
      <c r="J168" s="45" t="s">
        <v>1618</v>
      </c>
      <c r="K168" s="49">
        <v>-2000</v>
      </c>
      <c r="L168" s="45" t="s">
        <v>4210</v>
      </c>
      <c r="M168" s="46"/>
      <c r="N168" s="45" t="s">
        <v>20</v>
      </c>
      <c r="O168" s="45" t="s">
        <v>26</v>
      </c>
      <c r="P168" s="45" t="s">
        <v>4294</v>
      </c>
      <c r="Q168" s="45" t="s">
        <v>135</v>
      </c>
      <c r="R168" s="45" t="s">
        <v>4168</v>
      </c>
    </row>
    <row r="169" spans="1:18" hidden="1" x14ac:dyDescent="0.25">
      <c r="A169" s="45" t="s">
        <v>6597</v>
      </c>
      <c r="B169" s="45" t="s">
        <v>6597</v>
      </c>
      <c r="C169" s="45" t="s">
        <v>4215</v>
      </c>
      <c r="D169" s="45" t="s">
        <v>4216</v>
      </c>
      <c r="E169" s="46"/>
      <c r="F169" s="45" t="s">
        <v>1603</v>
      </c>
      <c r="G169" s="46"/>
      <c r="H169" s="45" t="s">
        <v>1615</v>
      </c>
      <c r="I169" s="45" t="s">
        <v>1617</v>
      </c>
      <c r="J169" s="45" t="s">
        <v>1618</v>
      </c>
      <c r="K169" s="49">
        <v>-2450</v>
      </c>
      <c r="L169" s="45" t="s">
        <v>4210</v>
      </c>
      <c r="M169" s="46"/>
      <c r="N169" s="45" t="s">
        <v>20</v>
      </c>
      <c r="O169" s="45" t="s">
        <v>26</v>
      </c>
      <c r="P169" s="45" t="s">
        <v>4294</v>
      </c>
      <c r="Q169" s="45" t="s">
        <v>135</v>
      </c>
      <c r="R169" s="45" t="s">
        <v>4168</v>
      </c>
    </row>
    <row r="170" spans="1:18" hidden="1" x14ac:dyDescent="0.25">
      <c r="A170" s="45" t="s">
        <v>6598</v>
      </c>
      <c r="B170" s="45" t="s">
        <v>6598</v>
      </c>
      <c r="C170" s="45" t="s">
        <v>4215</v>
      </c>
      <c r="D170" s="45" t="s">
        <v>4216</v>
      </c>
      <c r="E170" s="46"/>
      <c r="F170" s="45" t="s">
        <v>1138</v>
      </c>
      <c r="G170" s="46"/>
      <c r="H170" s="45" t="s">
        <v>1139</v>
      </c>
      <c r="I170" s="45" t="s">
        <v>1141</v>
      </c>
      <c r="J170" s="45" t="s">
        <v>1142</v>
      </c>
      <c r="K170" s="49">
        <v>-1600</v>
      </c>
      <c r="L170" s="45" t="s">
        <v>4210</v>
      </c>
      <c r="M170" s="46"/>
      <c r="N170" s="45" t="s">
        <v>20</v>
      </c>
      <c r="O170" s="45" t="s">
        <v>26</v>
      </c>
      <c r="P170" s="45" t="s">
        <v>4295</v>
      </c>
      <c r="Q170" s="45" t="s">
        <v>135</v>
      </c>
      <c r="R170" s="45" t="s">
        <v>4168</v>
      </c>
    </row>
    <row r="171" spans="1:18" hidden="1" x14ac:dyDescent="0.25">
      <c r="A171" s="45" t="s">
        <v>6598</v>
      </c>
      <c r="B171" s="45" t="s">
        <v>6598</v>
      </c>
      <c r="C171" s="45" t="s">
        <v>4215</v>
      </c>
      <c r="D171" s="45" t="s">
        <v>4216</v>
      </c>
      <c r="E171" s="46"/>
      <c r="F171" s="45" t="s">
        <v>1138</v>
      </c>
      <c r="G171" s="46"/>
      <c r="H171" s="45" t="s">
        <v>1139</v>
      </c>
      <c r="I171" s="45" t="s">
        <v>1141</v>
      </c>
      <c r="J171" s="45" t="s">
        <v>1142</v>
      </c>
      <c r="K171" s="49">
        <v>-2050</v>
      </c>
      <c r="L171" s="45" t="s">
        <v>4210</v>
      </c>
      <c r="M171" s="46"/>
      <c r="N171" s="45" t="s">
        <v>20</v>
      </c>
      <c r="O171" s="45" t="s">
        <v>26</v>
      </c>
      <c r="P171" s="45" t="s">
        <v>4295</v>
      </c>
      <c r="Q171" s="45" t="s">
        <v>135</v>
      </c>
      <c r="R171" s="45" t="s">
        <v>4168</v>
      </c>
    </row>
    <row r="172" spans="1:18" hidden="1" x14ac:dyDescent="0.25">
      <c r="A172" s="45" t="s">
        <v>6598</v>
      </c>
      <c r="B172" s="45" t="s">
        <v>6598</v>
      </c>
      <c r="C172" s="45" t="s">
        <v>4215</v>
      </c>
      <c r="D172" s="45" t="s">
        <v>4216</v>
      </c>
      <c r="E172" s="46"/>
      <c r="F172" s="45" t="s">
        <v>1133</v>
      </c>
      <c r="G172" s="46"/>
      <c r="H172" s="45" t="s">
        <v>1134</v>
      </c>
      <c r="I172" s="45" t="s">
        <v>204</v>
      </c>
      <c r="J172" s="45" t="s">
        <v>205</v>
      </c>
      <c r="K172" s="49">
        <v>-1600</v>
      </c>
      <c r="L172" s="45" t="s">
        <v>4210</v>
      </c>
      <c r="M172" s="46"/>
      <c r="N172" s="45" t="s">
        <v>20</v>
      </c>
      <c r="O172" s="45" t="s">
        <v>26</v>
      </c>
      <c r="P172" s="45" t="s">
        <v>4296</v>
      </c>
      <c r="Q172" s="45" t="s">
        <v>135</v>
      </c>
      <c r="R172" s="45" t="s">
        <v>4168</v>
      </c>
    </row>
    <row r="173" spans="1:18" hidden="1" x14ac:dyDescent="0.25">
      <c r="A173" s="45" t="s">
        <v>6598</v>
      </c>
      <c r="B173" s="45" t="s">
        <v>6598</v>
      </c>
      <c r="C173" s="45" t="s">
        <v>4215</v>
      </c>
      <c r="D173" s="45" t="s">
        <v>4216</v>
      </c>
      <c r="E173" s="46"/>
      <c r="F173" s="45" t="s">
        <v>1133</v>
      </c>
      <c r="G173" s="46"/>
      <c r="H173" s="45" t="s">
        <v>1134</v>
      </c>
      <c r="I173" s="45" t="s">
        <v>204</v>
      </c>
      <c r="J173" s="45" t="s">
        <v>205</v>
      </c>
      <c r="K173" s="49">
        <v>-2050</v>
      </c>
      <c r="L173" s="45" t="s">
        <v>4210</v>
      </c>
      <c r="M173" s="46"/>
      <c r="N173" s="45" t="s">
        <v>20</v>
      </c>
      <c r="O173" s="45" t="s">
        <v>26</v>
      </c>
      <c r="P173" s="45" t="s">
        <v>4296</v>
      </c>
      <c r="Q173" s="45" t="s">
        <v>135</v>
      </c>
      <c r="R173" s="45" t="s">
        <v>4168</v>
      </c>
    </row>
    <row r="174" spans="1:18" hidden="1" x14ac:dyDescent="0.25">
      <c r="A174" s="45" t="s">
        <v>6598</v>
      </c>
      <c r="B174" s="45" t="s">
        <v>6598</v>
      </c>
      <c r="C174" s="45" t="s">
        <v>4215</v>
      </c>
      <c r="D174" s="45" t="s">
        <v>4216</v>
      </c>
      <c r="E174" s="46"/>
      <c r="F174" s="45" t="s">
        <v>1099</v>
      </c>
      <c r="G174" s="46"/>
      <c r="H174" s="45" t="s">
        <v>1100</v>
      </c>
      <c r="I174" s="45" t="s">
        <v>1102</v>
      </c>
      <c r="J174" s="45" t="s">
        <v>1103</v>
      </c>
      <c r="K174" s="49">
        <v>-1800</v>
      </c>
      <c r="L174" s="45" t="s">
        <v>4210</v>
      </c>
      <c r="M174" s="46"/>
      <c r="N174" s="45" t="s">
        <v>20</v>
      </c>
      <c r="O174" s="45" t="s">
        <v>26</v>
      </c>
      <c r="P174" s="45" t="s">
        <v>4297</v>
      </c>
      <c r="Q174" s="45" t="s">
        <v>135</v>
      </c>
      <c r="R174" s="45" t="s">
        <v>4168</v>
      </c>
    </row>
    <row r="175" spans="1:18" hidden="1" x14ac:dyDescent="0.25">
      <c r="A175" s="45" t="s">
        <v>6598</v>
      </c>
      <c r="B175" s="45" t="s">
        <v>6598</v>
      </c>
      <c r="C175" s="45" t="s">
        <v>4215</v>
      </c>
      <c r="D175" s="45" t="s">
        <v>4216</v>
      </c>
      <c r="E175" s="46"/>
      <c r="F175" s="45" t="s">
        <v>1099</v>
      </c>
      <c r="G175" s="46"/>
      <c r="H175" s="45" t="s">
        <v>1100</v>
      </c>
      <c r="I175" s="45" t="s">
        <v>1102</v>
      </c>
      <c r="J175" s="45" t="s">
        <v>1103</v>
      </c>
      <c r="K175" s="49">
        <v>-2250</v>
      </c>
      <c r="L175" s="45" t="s">
        <v>4210</v>
      </c>
      <c r="M175" s="46"/>
      <c r="N175" s="45" t="s">
        <v>20</v>
      </c>
      <c r="O175" s="45" t="s">
        <v>26</v>
      </c>
      <c r="P175" s="45" t="s">
        <v>4297</v>
      </c>
      <c r="Q175" s="45" t="s">
        <v>135</v>
      </c>
      <c r="R175" s="45" t="s">
        <v>4168</v>
      </c>
    </row>
    <row r="176" spans="1:18" hidden="1" x14ac:dyDescent="0.25">
      <c r="A176" s="45" t="s">
        <v>6599</v>
      </c>
      <c r="B176" s="45" t="s">
        <v>6599</v>
      </c>
      <c r="C176" s="45" t="s">
        <v>4209</v>
      </c>
      <c r="D176" s="45" t="s">
        <v>4209</v>
      </c>
      <c r="E176" s="46"/>
      <c r="F176" s="45" t="s">
        <v>2418</v>
      </c>
      <c r="G176" s="46"/>
      <c r="H176" s="45" t="s">
        <v>2419</v>
      </c>
      <c r="I176" s="45" t="s">
        <v>2421</v>
      </c>
      <c r="J176" s="45" t="s">
        <v>2422</v>
      </c>
      <c r="K176" s="49">
        <v>-1900</v>
      </c>
      <c r="L176" s="45" t="s">
        <v>4210</v>
      </c>
      <c r="M176" s="46"/>
      <c r="N176" s="45" t="s">
        <v>20</v>
      </c>
      <c r="O176" s="45" t="s">
        <v>26</v>
      </c>
      <c r="P176" s="45" t="s">
        <v>4298</v>
      </c>
      <c r="Q176" s="45" t="s">
        <v>135</v>
      </c>
      <c r="R176" s="45" t="s">
        <v>4168</v>
      </c>
    </row>
    <row r="177" spans="1:18" hidden="1" x14ac:dyDescent="0.25">
      <c r="A177" s="45" t="s">
        <v>6599</v>
      </c>
      <c r="B177" s="45" t="s">
        <v>6599</v>
      </c>
      <c r="C177" s="45" t="s">
        <v>4209</v>
      </c>
      <c r="D177" s="45" t="s">
        <v>4209</v>
      </c>
      <c r="E177" s="46"/>
      <c r="F177" s="45" t="s">
        <v>2418</v>
      </c>
      <c r="G177" s="46"/>
      <c r="H177" s="45" t="s">
        <v>2419</v>
      </c>
      <c r="I177" s="45" t="s">
        <v>2421</v>
      </c>
      <c r="J177" s="45" t="s">
        <v>2422</v>
      </c>
      <c r="K177" s="49">
        <v>-2350</v>
      </c>
      <c r="L177" s="45" t="s">
        <v>4210</v>
      </c>
      <c r="M177" s="46"/>
      <c r="N177" s="45" t="s">
        <v>20</v>
      </c>
      <c r="O177" s="45" t="s">
        <v>26</v>
      </c>
      <c r="P177" s="45" t="s">
        <v>4298</v>
      </c>
      <c r="Q177" s="45" t="s">
        <v>135</v>
      </c>
      <c r="R177" s="45" t="s">
        <v>4168</v>
      </c>
    </row>
    <row r="178" spans="1:18" hidden="1" x14ac:dyDescent="0.25">
      <c r="A178" s="45" t="s">
        <v>6599</v>
      </c>
      <c r="B178" s="45" t="s">
        <v>6599</v>
      </c>
      <c r="C178" s="45" t="s">
        <v>4209</v>
      </c>
      <c r="D178" s="45" t="s">
        <v>4209</v>
      </c>
      <c r="E178" s="46"/>
      <c r="F178" s="45" t="s">
        <v>3199</v>
      </c>
      <c r="G178" s="46"/>
      <c r="H178" s="45" t="s">
        <v>3205</v>
      </c>
      <c r="I178" s="45" t="s">
        <v>605</v>
      </c>
      <c r="J178" s="45" t="s">
        <v>3207</v>
      </c>
      <c r="K178" s="49">
        <v>-1890</v>
      </c>
      <c r="L178" s="45" t="s">
        <v>4210</v>
      </c>
      <c r="M178" s="46"/>
      <c r="N178" s="45" t="s">
        <v>20</v>
      </c>
      <c r="O178" s="45" t="s">
        <v>26</v>
      </c>
      <c r="P178" s="45" t="s">
        <v>4299</v>
      </c>
      <c r="Q178" s="45" t="s">
        <v>135</v>
      </c>
      <c r="R178" s="45" t="s">
        <v>4168</v>
      </c>
    </row>
    <row r="179" spans="1:18" hidden="1" x14ac:dyDescent="0.25">
      <c r="A179" s="45" t="s">
        <v>6599</v>
      </c>
      <c r="B179" s="45" t="s">
        <v>6599</v>
      </c>
      <c r="C179" s="45" t="s">
        <v>4209</v>
      </c>
      <c r="D179" s="45" t="s">
        <v>4209</v>
      </c>
      <c r="E179" s="46"/>
      <c r="F179" s="45" t="s">
        <v>3199</v>
      </c>
      <c r="G179" s="46"/>
      <c r="H179" s="45" t="s">
        <v>3205</v>
      </c>
      <c r="I179" s="45" t="s">
        <v>605</v>
      </c>
      <c r="J179" s="45" t="s">
        <v>3207</v>
      </c>
      <c r="K179" s="49">
        <v>-2340</v>
      </c>
      <c r="L179" s="45" t="s">
        <v>4210</v>
      </c>
      <c r="M179" s="46"/>
      <c r="N179" s="45" t="s">
        <v>20</v>
      </c>
      <c r="O179" s="45" t="s">
        <v>26</v>
      </c>
      <c r="P179" s="45" t="s">
        <v>4299</v>
      </c>
      <c r="Q179" s="45" t="s">
        <v>135</v>
      </c>
      <c r="R179" s="45" t="s">
        <v>4168</v>
      </c>
    </row>
    <row r="180" spans="1:18" hidden="1" x14ac:dyDescent="0.25">
      <c r="A180" s="45" t="s">
        <v>6599</v>
      </c>
      <c r="B180" s="45" t="s">
        <v>6599</v>
      </c>
      <c r="C180" s="45" t="s">
        <v>4209</v>
      </c>
      <c r="D180" s="45" t="s">
        <v>4209</v>
      </c>
      <c r="E180" s="46"/>
      <c r="F180" s="45" t="s">
        <v>1155</v>
      </c>
      <c r="G180" s="46"/>
      <c r="H180" s="45" t="s">
        <v>1156</v>
      </c>
      <c r="I180" s="45" t="s">
        <v>1158</v>
      </c>
      <c r="J180" s="45" t="s">
        <v>1159</v>
      </c>
      <c r="K180" s="49">
        <v>-1800</v>
      </c>
      <c r="L180" s="45" t="s">
        <v>4210</v>
      </c>
      <c r="M180" s="46"/>
      <c r="N180" s="45" t="s">
        <v>20</v>
      </c>
      <c r="O180" s="45" t="s">
        <v>26</v>
      </c>
      <c r="P180" s="45" t="s">
        <v>4300</v>
      </c>
      <c r="Q180" s="45" t="s">
        <v>135</v>
      </c>
      <c r="R180" s="45" t="s">
        <v>4168</v>
      </c>
    </row>
    <row r="181" spans="1:18" hidden="1" x14ac:dyDescent="0.25">
      <c r="A181" s="45" t="s">
        <v>6599</v>
      </c>
      <c r="B181" s="45" t="s">
        <v>6599</v>
      </c>
      <c r="C181" s="45" t="s">
        <v>4209</v>
      </c>
      <c r="D181" s="45" t="s">
        <v>4209</v>
      </c>
      <c r="E181" s="46"/>
      <c r="F181" s="45" t="s">
        <v>1155</v>
      </c>
      <c r="G181" s="46"/>
      <c r="H181" s="45" t="s">
        <v>1156</v>
      </c>
      <c r="I181" s="45" t="s">
        <v>1158</v>
      </c>
      <c r="J181" s="45" t="s">
        <v>1159</v>
      </c>
      <c r="K181" s="49">
        <v>-2250</v>
      </c>
      <c r="L181" s="45" t="s">
        <v>4210</v>
      </c>
      <c r="M181" s="46"/>
      <c r="N181" s="45" t="s">
        <v>20</v>
      </c>
      <c r="O181" s="45" t="s">
        <v>26</v>
      </c>
      <c r="P181" s="45" t="s">
        <v>4300</v>
      </c>
      <c r="Q181" s="45" t="s">
        <v>135</v>
      </c>
      <c r="R181" s="45" t="s">
        <v>4168</v>
      </c>
    </row>
    <row r="182" spans="1:18" hidden="1" x14ac:dyDescent="0.25">
      <c r="A182" s="45" t="s">
        <v>6600</v>
      </c>
      <c r="B182" s="45" t="s">
        <v>6600</v>
      </c>
      <c r="C182" s="45" t="s">
        <v>4215</v>
      </c>
      <c r="D182" s="45" t="s">
        <v>4216</v>
      </c>
      <c r="E182" s="46"/>
      <c r="F182" s="45" t="s">
        <v>1685</v>
      </c>
      <c r="G182" s="46"/>
      <c r="H182" s="45" t="s">
        <v>1691</v>
      </c>
      <c r="I182" s="45" t="s">
        <v>226</v>
      </c>
      <c r="J182" s="45" t="s">
        <v>1693</v>
      </c>
      <c r="K182" s="49">
        <v>-2900</v>
      </c>
      <c r="L182" s="45" t="s">
        <v>4210</v>
      </c>
      <c r="M182" s="46"/>
      <c r="N182" s="45" t="s">
        <v>20</v>
      </c>
      <c r="O182" s="45" t="s">
        <v>26</v>
      </c>
      <c r="P182" s="45" t="s">
        <v>4301</v>
      </c>
      <c r="Q182" s="45" t="s">
        <v>135</v>
      </c>
      <c r="R182" s="45" t="s">
        <v>4168</v>
      </c>
    </row>
    <row r="183" spans="1:18" hidden="1" x14ac:dyDescent="0.25">
      <c r="A183" s="45" t="s">
        <v>6600</v>
      </c>
      <c r="B183" s="45" t="s">
        <v>6600</v>
      </c>
      <c r="C183" s="45" t="s">
        <v>4215</v>
      </c>
      <c r="D183" s="45" t="s">
        <v>4216</v>
      </c>
      <c r="E183" s="46"/>
      <c r="F183" s="45" t="s">
        <v>1685</v>
      </c>
      <c r="G183" s="46"/>
      <c r="H183" s="45" t="s">
        <v>1691</v>
      </c>
      <c r="I183" s="45" t="s">
        <v>226</v>
      </c>
      <c r="J183" s="45" t="s">
        <v>1693</v>
      </c>
      <c r="K183" s="49">
        <v>-3350</v>
      </c>
      <c r="L183" s="45" t="s">
        <v>4210</v>
      </c>
      <c r="M183" s="46"/>
      <c r="N183" s="45" t="s">
        <v>20</v>
      </c>
      <c r="O183" s="45" t="s">
        <v>26</v>
      </c>
      <c r="P183" s="45" t="s">
        <v>4301</v>
      </c>
      <c r="Q183" s="45" t="s">
        <v>135</v>
      </c>
      <c r="R183" s="45" t="s">
        <v>4168</v>
      </c>
    </row>
    <row r="184" spans="1:18" hidden="1" x14ac:dyDescent="0.25">
      <c r="A184" s="45" t="s">
        <v>6600</v>
      </c>
      <c r="B184" s="45" t="s">
        <v>6600</v>
      </c>
      <c r="C184" s="45" t="s">
        <v>4209</v>
      </c>
      <c r="D184" s="45" t="s">
        <v>4209</v>
      </c>
      <c r="E184" s="46"/>
      <c r="F184" s="45" t="s">
        <v>3458</v>
      </c>
      <c r="G184" s="46"/>
      <c r="H184" s="45" t="s">
        <v>3464</v>
      </c>
      <c r="I184" s="45" t="s">
        <v>3466</v>
      </c>
      <c r="J184" s="45" t="s">
        <v>3467</v>
      </c>
      <c r="K184" s="49">
        <v>-1890</v>
      </c>
      <c r="L184" s="45" t="s">
        <v>4210</v>
      </c>
      <c r="M184" s="46"/>
      <c r="N184" s="45" t="s">
        <v>20</v>
      </c>
      <c r="O184" s="45" t="s">
        <v>26</v>
      </c>
      <c r="P184" s="45" t="s">
        <v>4302</v>
      </c>
      <c r="Q184" s="45" t="s">
        <v>135</v>
      </c>
      <c r="R184" s="45" t="s">
        <v>4168</v>
      </c>
    </row>
    <row r="185" spans="1:18" hidden="1" x14ac:dyDescent="0.25">
      <c r="A185" s="45" t="s">
        <v>6600</v>
      </c>
      <c r="B185" s="45" t="s">
        <v>6600</v>
      </c>
      <c r="C185" s="45" t="s">
        <v>4209</v>
      </c>
      <c r="D185" s="45" t="s">
        <v>4209</v>
      </c>
      <c r="E185" s="46"/>
      <c r="F185" s="45" t="s">
        <v>3458</v>
      </c>
      <c r="G185" s="46"/>
      <c r="H185" s="45" t="s">
        <v>3464</v>
      </c>
      <c r="I185" s="45" t="s">
        <v>3466</v>
      </c>
      <c r="J185" s="45" t="s">
        <v>3467</v>
      </c>
      <c r="K185" s="49">
        <v>-2340</v>
      </c>
      <c r="L185" s="45" t="s">
        <v>4210</v>
      </c>
      <c r="M185" s="46"/>
      <c r="N185" s="45" t="s">
        <v>20</v>
      </c>
      <c r="O185" s="45" t="s">
        <v>26</v>
      </c>
      <c r="P185" s="45" t="s">
        <v>4302</v>
      </c>
      <c r="Q185" s="45" t="s">
        <v>135</v>
      </c>
      <c r="R185" s="45" t="s">
        <v>4168</v>
      </c>
    </row>
    <row r="186" spans="1:18" hidden="1" x14ac:dyDescent="0.25">
      <c r="A186" s="45" t="s">
        <v>6601</v>
      </c>
      <c r="B186" s="45" t="s">
        <v>6601</v>
      </c>
      <c r="C186" s="45" t="s">
        <v>4209</v>
      </c>
      <c r="D186" s="45" t="s">
        <v>4209</v>
      </c>
      <c r="E186" s="46"/>
      <c r="F186" s="45" t="s">
        <v>1476</v>
      </c>
      <c r="G186" s="46"/>
      <c r="H186" s="45" t="s">
        <v>1478</v>
      </c>
      <c r="I186" s="45" t="s">
        <v>1480</v>
      </c>
      <c r="J186" s="45" t="s">
        <v>1481</v>
      </c>
      <c r="K186" s="49">
        <v>-1680</v>
      </c>
      <c r="L186" s="45" t="s">
        <v>4210</v>
      </c>
      <c r="M186" s="46"/>
      <c r="N186" s="45" t="s">
        <v>20</v>
      </c>
      <c r="O186" s="45" t="s">
        <v>26</v>
      </c>
      <c r="P186" s="45" t="s">
        <v>4303</v>
      </c>
      <c r="Q186" s="45" t="s">
        <v>135</v>
      </c>
      <c r="R186" s="45" t="s">
        <v>4168</v>
      </c>
    </row>
    <row r="187" spans="1:18" hidden="1" x14ac:dyDescent="0.25">
      <c r="A187" s="45" t="s">
        <v>6601</v>
      </c>
      <c r="B187" s="45" t="s">
        <v>6601</v>
      </c>
      <c r="C187" s="45" t="s">
        <v>4209</v>
      </c>
      <c r="D187" s="45" t="s">
        <v>4209</v>
      </c>
      <c r="E187" s="46"/>
      <c r="F187" s="45" t="s">
        <v>1476</v>
      </c>
      <c r="G187" s="46"/>
      <c r="H187" s="45" t="s">
        <v>1478</v>
      </c>
      <c r="I187" s="45" t="s">
        <v>1480</v>
      </c>
      <c r="J187" s="45" t="s">
        <v>1481</v>
      </c>
      <c r="K187" s="49">
        <v>-2130</v>
      </c>
      <c r="L187" s="45" t="s">
        <v>4210</v>
      </c>
      <c r="M187" s="46"/>
      <c r="N187" s="45" t="s">
        <v>20</v>
      </c>
      <c r="O187" s="45" t="s">
        <v>26</v>
      </c>
      <c r="P187" s="45" t="s">
        <v>4303</v>
      </c>
      <c r="Q187" s="45" t="s">
        <v>135</v>
      </c>
      <c r="R187" s="45" t="s">
        <v>4168</v>
      </c>
    </row>
    <row r="188" spans="1:18" hidden="1" x14ac:dyDescent="0.25">
      <c r="A188" s="45" t="s">
        <v>6601</v>
      </c>
      <c r="B188" s="45" t="s">
        <v>6601</v>
      </c>
      <c r="C188" s="45" t="s">
        <v>4209</v>
      </c>
      <c r="D188" s="45" t="s">
        <v>4209</v>
      </c>
      <c r="E188" s="46"/>
      <c r="F188" s="45" t="s">
        <v>1846</v>
      </c>
      <c r="G188" s="46"/>
      <c r="H188" s="45" t="s">
        <v>1851</v>
      </c>
      <c r="I188" s="45" t="s">
        <v>366</v>
      </c>
      <c r="J188" s="45" t="s">
        <v>1853</v>
      </c>
      <c r="K188" s="49">
        <v>-2000</v>
      </c>
      <c r="L188" s="45" t="s">
        <v>4210</v>
      </c>
      <c r="M188" s="46"/>
      <c r="N188" s="45" t="s">
        <v>20</v>
      </c>
      <c r="O188" s="45" t="s">
        <v>26</v>
      </c>
      <c r="P188" s="45" t="s">
        <v>4304</v>
      </c>
      <c r="Q188" s="45" t="s">
        <v>135</v>
      </c>
      <c r="R188" s="45" t="s">
        <v>4168</v>
      </c>
    </row>
    <row r="189" spans="1:18" hidden="1" x14ac:dyDescent="0.25">
      <c r="A189" s="45" t="s">
        <v>6601</v>
      </c>
      <c r="B189" s="45" t="s">
        <v>6601</v>
      </c>
      <c r="C189" s="45" t="s">
        <v>4209</v>
      </c>
      <c r="D189" s="45" t="s">
        <v>4209</v>
      </c>
      <c r="E189" s="46"/>
      <c r="F189" s="45" t="s">
        <v>1846</v>
      </c>
      <c r="G189" s="46"/>
      <c r="H189" s="45" t="s">
        <v>1851</v>
      </c>
      <c r="I189" s="45" t="s">
        <v>366</v>
      </c>
      <c r="J189" s="45" t="s">
        <v>1853</v>
      </c>
      <c r="K189" s="49">
        <v>-2450</v>
      </c>
      <c r="L189" s="45" t="s">
        <v>4210</v>
      </c>
      <c r="M189" s="46"/>
      <c r="N189" s="45" t="s">
        <v>20</v>
      </c>
      <c r="O189" s="45" t="s">
        <v>26</v>
      </c>
      <c r="P189" s="45" t="s">
        <v>4304</v>
      </c>
      <c r="Q189" s="45" t="s">
        <v>135</v>
      </c>
      <c r="R189" s="45" t="s">
        <v>4168</v>
      </c>
    </row>
    <row r="190" spans="1:18" hidden="1" x14ac:dyDescent="0.25">
      <c r="A190" s="45" t="s">
        <v>6601</v>
      </c>
      <c r="B190" s="45" t="s">
        <v>6601</v>
      </c>
      <c r="C190" s="45" t="s">
        <v>4209</v>
      </c>
      <c r="D190" s="45" t="s">
        <v>4209</v>
      </c>
      <c r="E190" s="46"/>
      <c r="F190" s="45" t="s">
        <v>1149</v>
      </c>
      <c r="G190" s="46"/>
      <c r="H190" s="45" t="s">
        <v>1150</v>
      </c>
      <c r="I190" s="45" t="s">
        <v>491</v>
      </c>
      <c r="J190" s="45" t="s">
        <v>1152</v>
      </c>
      <c r="K190" s="49">
        <v>-1680</v>
      </c>
      <c r="L190" s="45" t="s">
        <v>4210</v>
      </c>
      <c r="M190" s="46"/>
      <c r="N190" s="45" t="s">
        <v>20</v>
      </c>
      <c r="O190" s="45" t="s">
        <v>26</v>
      </c>
      <c r="P190" s="45" t="s">
        <v>4305</v>
      </c>
      <c r="Q190" s="45" t="s">
        <v>135</v>
      </c>
      <c r="R190" s="45" t="s">
        <v>4168</v>
      </c>
    </row>
    <row r="191" spans="1:18" hidden="1" x14ac:dyDescent="0.25">
      <c r="A191" s="45" t="s">
        <v>6601</v>
      </c>
      <c r="B191" s="45" t="s">
        <v>6601</v>
      </c>
      <c r="C191" s="45" t="s">
        <v>4209</v>
      </c>
      <c r="D191" s="45" t="s">
        <v>4209</v>
      </c>
      <c r="E191" s="46"/>
      <c r="F191" s="45" t="s">
        <v>1149</v>
      </c>
      <c r="G191" s="46"/>
      <c r="H191" s="45" t="s">
        <v>1150</v>
      </c>
      <c r="I191" s="45" t="s">
        <v>491</v>
      </c>
      <c r="J191" s="45" t="s">
        <v>1152</v>
      </c>
      <c r="K191" s="49">
        <v>-2130</v>
      </c>
      <c r="L191" s="45" t="s">
        <v>4210</v>
      </c>
      <c r="M191" s="46"/>
      <c r="N191" s="45" t="s">
        <v>20</v>
      </c>
      <c r="O191" s="45" t="s">
        <v>26</v>
      </c>
      <c r="P191" s="45" t="s">
        <v>4305</v>
      </c>
      <c r="Q191" s="45" t="s">
        <v>135</v>
      </c>
      <c r="R191" s="45" t="s">
        <v>4168</v>
      </c>
    </row>
    <row r="192" spans="1:18" hidden="1" x14ac:dyDescent="0.25">
      <c r="A192" s="45" t="s">
        <v>6602</v>
      </c>
      <c r="B192" s="45" t="s">
        <v>6602</v>
      </c>
      <c r="C192" s="45" t="s">
        <v>4209</v>
      </c>
      <c r="D192" s="45" t="s">
        <v>4209</v>
      </c>
      <c r="E192" s="46"/>
      <c r="F192" s="45" t="s">
        <v>3859</v>
      </c>
      <c r="G192" s="45" t="s">
        <v>110</v>
      </c>
      <c r="H192" s="45" t="s">
        <v>3861</v>
      </c>
      <c r="I192" s="45" t="s">
        <v>111</v>
      </c>
      <c r="J192" s="45" t="s">
        <v>112</v>
      </c>
      <c r="K192" s="49">
        <v>-1800</v>
      </c>
      <c r="L192" s="45" t="s">
        <v>4210</v>
      </c>
      <c r="M192" s="46"/>
      <c r="N192" s="45" t="s">
        <v>20</v>
      </c>
      <c r="O192" s="45" t="s">
        <v>26</v>
      </c>
      <c r="P192" s="45" t="s">
        <v>4306</v>
      </c>
      <c r="Q192" s="45" t="s">
        <v>135</v>
      </c>
      <c r="R192" s="45" t="s">
        <v>4168</v>
      </c>
    </row>
    <row r="193" spans="1:18" hidden="1" x14ac:dyDescent="0.25">
      <c r="A193" s="45" t="s">
        <v>6602</v>
      </c>
      <c r="B193" s="45" t="s">
        <v>6602</v>
      </c>
      <c r="C193" s="45" t="s">
        <v>4209</v>
      </c>
      <c r="D193" s="45" t="s">
        <v>4209</v>
      </c>
      <c r="E193" s="46"/>
      <c r="F193" s="45" t="s">
        <v>3859</v>
      </c>
      <c r="G193" s="45" t="s">
        <v>110</v>
      </c>
      <c r="H193" s="45" t="s">
        <v>3861</v>
      </c>
      <c r="I193" s="45" t="s">
        <v>111</v>
      </c>
      <c r="J193" s="45" t="s">
        <v>112</v>
      </c>
      <c r="K193" s="49">
        <v>-2250</v>
      </c>
      <c r="L193" s="45" t="s">
        <v>4210</v>
      </c>
      <c r="M193" s="46"/>
      <c r="N193" s="45" t="s">
        <v>20</v>
      </c>
      <c r="O193" s="45" t="s">
        <v>26</v>
      </c>
      <c r="P193" s="45" t="s">
        <v>4306</v>
      </c>
      <c r="Q193" s="45" t="s">
        <v>135</v>
      </c>
      <c r="R193" s="45" t="s">
        <v>4168</v>
      </c>
    </row>
    <row r="194" spans="1:18" hidden="1" x14ac:dyDescent="0.25">
      <c r="A194" s="45" t="s">
        <v>6602</v>
      </c>
      <c r="B194" s="45" t="s">
        <v>6602</v>
      </c>
      <c r="C194" s="45" t="s">
        <v>4215</v>
      </c>
      <c r="D194" s="45" t="s">
        <v>4216</v>
      </c>
      <c r="E194" s="46"/>
      <c r="F194" s="45" t="s">
        <v>3397</v>
      </c>
      <c r="G194" s="46"/>
      <c r="H194" s="45" t="s">
        <v>3403</v>
      </c>
      <c r="I194" s="45" t="s">
        <v>189</v>
      </c>
      <c r="J194" s="45" t="s">
        <v>3405</v>
      </c>
      <c r="K194" s="49">
        <v>-2000</v>
      </c>
      <c r="L194" s="45" t="s">
        <v>4210</v>
      </c>
      <c r="M194" s="46"/>
      <c r="N194" s="45" t="s">
        <v>20</v>
      </c>
      <c r="O194" s="45" t="s">
        <v>26</v>
      </c>
      <c r="P194" s="45" t="s">
        <v>4307</v>
      </c>
      <c r="Q194" s="45" t="s">
        <v>135</v>
      </c>
      <c r="R194" s="45" t="s">
        <v>4168</v>
      </c>
    </row>
    <row r="195" spans="1:18" hidden="1" x14ac:dyDescent="0.25">
      <c r="A195" s="45" t="s">
        <v>6602</v>
      </c>
      <c r="B195" s="45" t="s">
        <v>6602</v>
      </c>
      <c r="C195" s="45" t="s">
        <v>4215</v>
      </c>
      <c r="D195" s="45" t="s">
        <v>4216</v>
      </c>
      <c r="E195" s="46"/>
      <c r="F195" s="45" t="s">
        <v>3397</v>
      </c>
      <c r="G195" s="46"/>
      <c r="H195" s="45" t="s">
        <v>3403</v>
      </c>
      <c r="I195" s="45" t="s">
        <v>189</v>
      </c>
      <c r="J195" s="45" t="s">
        <v>3405</v>
      </c>
      <c r="K195" s="49">
        <v>-2450</v>
      </c>
      <c r="L195" s="45" t="s">
        <v>4210</v>
      </c>
      <c r="M195" s="46"/>
      <c r="N195" s="45" t="s">
        <v>20</v>
      </c>
      <c r="O195" s="45" t="s">
        <v>26</v>
      </c>
      <c r="P195" s="45" t="s">
        <v>4307</v>
      </c>
      <c r="Q195" s="45" t="s">
        <v>135</v>
      </c>
      <c r="R195" s="45" t="s">
        <v>4168</v>
      </c>
    </row>
    <row r="196" spans="1:18" hidden="1" x14ac:dyDescent="0.25">
      <c r="A196" s="45" t="s">
        <v>6602</v>
      </c>
      <c r="B196" s="45" t="s">
        <v>6602</v>
      </c>
      <c r="C196" s="45" t="s">
        <v>4215</v>
      </c>
      <c r="D196" s="45" t="s">
        <v>4216</v>
      </c>
      <c r="E196" s="46"/>
      <c r="F196" s="45" t="s">
        <v>3539</v>
      </c>
      <c r="G196" s="46"/>
      <c r="H196" s="45" t="s">
        <v>3544</v>
      </c>
      <c r="I196" s="45" t="s">
        <v>3546</v>
      </c>
      <c r="J196" s="45" t="s">
        <v>3547</v>
      </c>
      <c r="K196" s="49">
        <v>-1890</v>
      </c>
      <c r="L196" s="45" t="s">
        <v>4210</v>
      </c>
      <c r="M196" s="46"/>
      <c r="N196" s="45" t="s">
        <v>20</v>
      </c>
      <c r="O196" s="45" t="s">
        <v>26</v>
      </c>
      <c r="P196" s="45" t="s">
        <v>4308</v>
      </c>
      <c r="Q196" s="45" t="s">
        <v>135</v>
      </c>
      <c r="R196" s="45" t="s">
        <v>4168</v>
      </c>
    </row>
    <row r="197" spans="1:18" hidden="1" x14ac:dyDescent="0.25">
      <c r="A197" s="45" t="s">
        <v>6602</v>
      </c>
      <c r="B197" s="45" t="s">
        <v>6602</v>
      </c>
      <c r="C197" s="45" t="s">
        <v>4215</v>
      </c>
      <c r="D197" s="45" t="s">
        <v>4216</v>
      </c>
      <c r="E197" s="46"/>
      <c r="F197" s="45" t="s">
        <v>3539</v>
      </c>
      <c r="G197" s="46"/>
      <c r="H197" s="45" t="s">
        <v>3544</v>
      </c>
      <c r="I197" s="45" t="s">
        <v>3546</v>
      </c>
      <c r="J197" s="45" t="s">
        <v>3547</v>
      </c>
      <c r="K197" s="49">
        <v>-2340</v>
      </c>
      <c r="L197" s="45" t="s">
        <v>4210</v>
      </c>
      <c r="M197" s="46"/>
      <c r="N197" s="45" t="s">
        <v>20</v>
      </c>
      <c r="O197" s="45" t="s">
        <v>26</v>
      </c>
      <c r="P197" s="45" t="s">
        <v>4308</v>
      </c>
      <c r="Q197" s="45" t="s">
        <v>135</v>
      </c>
      <c r="R197" s="45" t="s">
        <v>4168</v>
      </c>
    </row>
    <row r="198" spans="1:18" hidden="1" x14ac:dyDescent="0.25">
      <c r="A198" s="45" t="s">
        <v>6602</v>
      </c>
      <c r="B198" s="45" t="s">
        <v>6602</v>
      </c>
      <c r="C198" s="45" t="s">
        <v>4209</v>
      </c>
      <c r="D198" s="45" t="s">
        <v>4209</v>
      </c>
      <c r="E198" s="46"/>
      <c r="F198" s="45" t="s">
        <v>1168</v>
      </c>
      <c r="G198" s="46"/>
      <c r="H198" s="45" t="s">
        <v>1174</v>
      </c>
      <c r="I198" s="45" t="s">
        <v>1176</v>
      </c>
      <c r="J198" s="45" t="s">
        <v>1177</v>
      </c>
      <c r="K198" s="49">
        <v>-1680</v>
      </c>
      <c r="L198" s="45" t="s">
        <v>4210</v>
      </c>
      <c r="M198" s="46"/>
      <c r="N198" s="45" t="s">
        <v>20</v>
      </c>
      <c r="O198" s="45" t="s">
        <v>26</v>
      </c>
      <c r="P198" s="45" t="s">
        <v>4309</v>
      </c>
      <c r="Q198" s="45" t="s">
        <v>135</v>
      </c>
      <c r="R198" s="45" t="s">
        <v>4168</v>
      </c>
    </row>
    <row r="199" spans="1:18" hidden="1" x14ac:dyDescent="0.25">
      <c r="A199" s="45" t="s">
        <v>6602</v>
      </c>
      <c r="B199" s="45" t="s">
        <v>6602</v>
      </c>
      <c r="C199" s="45" t="s">
        <v>4209</v>
      </c>
      <c r="D199" s="45" t="s">
        <v>4209</v>
      </c>
      <c r="E199" s="46"/>
      <c r="F199" s="45" t="s">
        <v>1168</v>
      </c>
      <c r="G199" s="46"/>
      <c r="H199" s="45" t="s">
        <v>1174</v>
      </c>
      <c r="I199" s="45" t="s">
        <v>1176</v>
      </c>
      <c r="J199" s="45" t="s">
        <v>1177</v>
      </c>
      <c r="K199" s="49">
        <v>-2130</v>
      </c>
      <c r="L199" s="45" t="s">
        <v>4210</v>
      </c>
      <c r="M199" s="46"/>
      <c r="N199" s="45" t="s">
        <v>20</v>
      </c>
      <c r="O199" s="45" t="s">
        <v>26</v>
      </c>
      <c r="P199" s="45" t="s">
        <v>4309</v>
      </c>
      <c r="Q199" s="45" t="s">
        <v>135</v>
      </c>
      <c r="R199" s="45" t="s">
        <v>4168</v>
      </c>
    </row>
    <row r="200" spans="1:18" hidden="1" x14ac:dyDescent="0.25">
      <c r="A200" s="45" t="s">
        <v>6603</v>
      </c>
      <c r="B200" s="45" t="s">
        <v>6603</v>
      </c>
      <c r="C200" s="45" t="s">
        <v>4209</v>
      </c>
      <c r="D200" s="45" t="s">
        <v>4209</v>
      </c>
      <c r="E200" s="46"/>
      <c r="F200" s="45" t="s">
        <v>1544</v>
      </c>
      <c r="G200" s="46"/>
      <c r="H200" s="45" t="s">
        <v>643</v>
      </c>
      <c r="I200" s="45" t="s">
        <v>189</v>
      </c>
      <c r="J200" s="45" t="s">
        <v>642</v>
      </c>
      <c r="K200" s="49">
        <v>-1890</v>
      </c>
      <c r="L200" s="45" t="s">
        <v>4210</v>
      </c>
      <c r="M200" s="46"/>
      <c r="N200" s="45" t="s">
        <v>20</v>
      </c>
      <c r="O200" s="45" t="s">
        <v>26</v>
      </c>
      <c r="P200" s="45" t="s">
        <v>4310</v>
      </c>
      <c r="Q200" s="45" t="s">
        <v>135</v>
      </c>
      <c r="R200" s="45" t="s">
        <v>4168</v>
      </c>
    </row>
    <row r="201" spans="1:18" hidden="1" x14ac:dyDescent="0.25">
      <c r="A201" s="45" t="s">
        <v>6603</v>
      </c>
      <c r="B201" s="45" t="s">
        <v>6603</v>
      </c>
      <c r="C201" s="45" t="s">
        <v>4209</v>
      </c>
      <c r="D201" s="45" t="s">
        <v>4209</v>
      </c>
      <c r="E201" s="46"/>
      <c r="F201" s="45" t="s">
        <v>1544</v>
      </c>
      <c r="G201" s="46"/>
      <c r="H201" s="45" t="s">
        <v>643</v>
      </c>
      <c r="I201" s="45" t="s">
        <v>189</v>
      </c>
      <c r="J201" s="45" t="s">
        <v>642</v>
      </c>
      <c r="K201" s="49">
        <v>-2340</v>
      </c>
      <c r="L201" s="45" t="s">
        <v>4210</v>
      </c>
      <c r="M201" s="46"/>
      <c r="N201" s="45" t="s">
        <v>20</v>
      </c>
      <c r="O201" s="45" t="s">
        <v>26</v>
      </c>
      <c r="P201" s="45" t="s">
        <v>4310</v>
      </c>
      <c r="Q201" s="45" t="s">
        <v>135</v>
      </c>
      <c r="R201" s="45" t="s">
        <v>4168</v>
      </c>
    </row>
    <row r="202" spans="1:18" hidden="1" x14ac:dyDescent="0.25">
      <c r="A202" s="45" t="s">
        <v>6603</v>
      </c>
      <c r="B202" s="45" t="s">
        <v>6603</v>
      </c>
      <c r="C202" s="45" t="s">
        <v>4215</v>
      </c>
      <c r="D202" s="45" t="s">
        <v>4216</v>
      </c>
      <c r="E202" s="46"/>
      <c r="F202" s="45" t="s">
        <v>3567</v>
      </c>
      <c r="G202" s="46"/>
      <c r="H202" s="45" t="s">
        <v>3573</v>
      </c>
      <c r="I202" s="45" t="s">
        <v>178</v>
      </c>
      <c r="J202" s="45" t="s">
        <v>179</v>
      </c>
      <c r="K202" s="49">
        <v>-1890</v>
      </c>
      <c r="L202" s="45" t="s">
        <v>4210</v>
      </c>
      <c r="M202" s="46"/>
      <c r="N202" s="45" t="s">
        <v>20</v>
      </c>
      <c r="O202" s="45" t="s">
        <v>26</v>
      </c>
      <c r="P202" s="45" t="s">
        <v>4311</v>
      </c>
      <c r="Q202" s="45" t="s">
        <v>135</v>
      </c>
      <c r="R202" s="45" t="s">
        <v>4168</v>
      </c>
    </row>
    <row r="203" spans="1:18" hidden="1" x14ac:dyDescent="0.25">
      <c r="A203" s="45" t="s">
        <v>6603</v>
      </c>
      <c r="B203" s="45" t="s">
        <v>6603</v>
      </c>
      <c r="C203" s="45" t="s">
        <v>4215</v>
      </c>
      <c r="D203" s="45" t="s">
        <v>4216</v>
      </c>
      <c r="E203" s="46"/>
      <c r="F203" s="45" t="s">
        <v>3567</v>
      </c>
      <c r="G203" s="46"/>
      <c r="H203" s="45" t="s">
        <v>3573</v>
      </c>
      <c r="I203" s="45" t="s">
        <v>178</v>
      </c>
      <c r="J203" s="45" t="s">
        <v>179</v>
      </c>
      <c r="K203" s="49">
        <v>-2340</v>
      </c>
      <c r="L203" s="45" t="s">
        <v>4210</v>
      </c>
      <c r="M203" s="46"/>
      <c r="N203" s="45" t="s">
        <v>20</v>
      </c>
      <c r="O203" s="45" t="s">
        <v>26</v>
      </c>
      <c r="P203" s="45" t="s">
        <v>4311</v>
      </c>
      <c r="Q203" s="45" t="s">
        <v>135</v>
      </c>
      <c r="R203" s="45" t="s">
        <v>4168</v>
      </c>
    </row>
    <row r="204" spans="1:18" hidden="1" x14ac:dyDescent="0.25">
      <c r="A204" s="45" t="s">
        <v>6604</v>
      </c>
      <c r="B204" s="45" t="s">
        <v>6604</v>
      </c>
      <c r="C204" s="45" t="s">
        <v>4215</v>
      </c>
      <c r="D204" s="45" t="s">
        <v>4216</v>
      </c>
      <c r="E204" s="46"/>
      <c r="F204" s="45" t="s">
        <v>1179</v>
      </c>
      <c r="G204" s="46"/>
      <c r="H204" s="45" t="s">
        <v>1180</v>
      </c>
      <c r="I204" s="45" t="s">
        <v>1182</v>
      </c>
      <c r="J204" s="45" t="s">
        <v>1183</v>
      </c>
      <c r="K204" s="49">
        <v>-1800</v>
      </c>
      <c r="L204" s="45" t="s">
        <v>4210</v>
      </c>
      <c r="M204" s="46"/>
      <c r="N204" s="45" t="s">
        <v>20</v>
      </c>
      <c r="O204" s="45" t="s">
        <v>26</v>
      </c>
      <c r="P204" s="45" t="s">
        <v>4312</v>
      </c>
      <c r="Q204" s="45" t="s">
        <v>135</v>
      </c>
      <c r="R204" s="45" t="s">
        <v>4168</v>
      </c>
    </row>
    <row r="205" spans="1:18" hidden="1" x14ac:dyDescent="0.25">
      <c r="A205" s="45" t="s">
        <v>6604</v>
      </c>
      <c r="B205" s="45" t="s">
        <v>6604</v>
      </c>
      <c r="C205" s="45" t="s">
        <v>4215</v>
      </c>
      <c r="D205" s="45" t="s">
        <v>4216</v>
      </c>
      <c r="E205" s="46"/>
      <c r="F205" s="45" t="s">
        <v>1179</v>
      </c>
      <c r="G205" s="46"/>
      <c r="H205" s="45" t="s">
        <v>1180</v>
      </c>
      <c r="I205" s="45" t="s">
        <v>1182</v>
      </c>
      <c r="J205" s="45" t="s">
        <v>1183</v>
      </c>
      <c r="K205" s="49">
        <v>-2250</v>
      </c>
      <c r="L205" s="45" t="s">
        <v>4210</v>
      </c>
      <c r="M205" s="46"/>
      <c r="N205" s="45" t="s">
        <v>20</v>
      </c>
      <c r="O205" s="45" t="s">
        <v>26</v>
      </c>
      <c r="P205" s="45" t="s">
        <v>4312</v>
      </c>
      <c r="Q205" s="45" t="s">
        <v>135</v>
      </c>
      <c r="R205" s="45" t="s">
        <v>4168</v>
      </c>
    </row>
    <row r="206" spans="1:18" hidden="1" x14ac:dyDescent="0.25">
      <c r="A206" s="45" t="s">
        <v>6604</v>
      </c>
      <c r="B206" s="45" t="s">
        <v>6604</v>
      </c>
      <c r="C206" s="45" t="s">
        <v>4215</v>
      </c>
      <c r="D206" s="45" t="s">
        <v>4216</v>
      </c>
      <c r="E206" s="46"/>
      <c r="F206" s="45" t="s">
        <v>1619</v>
      </c>
      <c r="G206" s="46"/>
      <c r="H206" s="45" t="s">
        <v>1620</v>
      </c>
      <c r="I206" s="45" t="s">
        <v>977</v>
      </c>
      <c r="J206" s="45" t="s">
        <v>1622</v>
      </c>
      <c r="K206" s="49">
        <v>-1900</v>
      </c>
      <c r="L206" s="45" t="s">
        <v>4210</v>
      </c>
      <c r="M206" s="46"/>
      <c r="N206" s="45" t="s">
        <v>20</v>
      </c>
      <c r="O206" s="45" t="s">
        <v>26</v>
      </c>
      <c r="P206" s="45" t="s">
        <v>4313</v>
      </c>
      <c r="Q206" s="45" t="s">
        <v>135</v>
      </c>
      <c r="R206" s="45" t="s">
        <v>4168</v>
      </c>
    </row>
    <row r="207" spans="1:18" hidden="1" x14ac:dyDescent="0.25">
      <c r="A207" s="45" t="s">
        <v>6604</v>
      </c>
      <c r="B207" s="45" t="s">
        <v>6604</v>
      </c>
      <c r="C207" s="45" t="s">
        <v>4215</v>
      </c>
      <c r="D207" s="45" t="s">
        <v>4216</v>
      </c>
      <c r="E207" s="46"/>
      <c r="F207" s="45" t="s">
        <v>1619</v>
      </c>
      <c r="G207" s="46"/>
      <c r="H207" s="45" t="s">
        <v>1620</v>
      </c>
      <c r="I207" s="45" t="s">
        <v>977</v>
      </c>
      <c r="J207" s="45" t="s">
        <v>1622</v>
      </c>
      <c r="K207" s="49">
        <v>-2350</v>
      </c>
      <c r="L207" s="45" t="s">
        <v>4210</v>
      </c>
      <c r="M207" s="46"/>
      <c r="N207" s="45" t="s">
        <v>20</v>
      </c>
      <c r="O207" s="45" t="s">
        <v>26</v>
      </c>
      <c r="P207" s="45" t="s">
        <v>4313</v>
      </c>
      <c r="Q207" s="45" t="s">
        <v>135</v>
      </c>
      <c r="R207" s="45" t="s">
        <v>4168</v>
      </c>
    </row>
    <row r="208" spans="1:18" hidden="1" x14ac:dyDescent="0.25">
      <c r="A208" s="45" t="s">
        <v>6604</v>
      </c>
      <c r="B208" s="45" t="s">
        <v>6604</v>
      </c>
      <c r="C208" s="45" t="s">
        <v>4215</v>
      </c>
      <c r="D208" s="45" t="s">
        <v>4216</v>
      </c>
      <c r="E208" s="46"/>
      <c r="F208" s="45" t="s">
        <v>3480</v>
      </c>
      <c r="G208" s="46"/>
      <c r="H208" s="45" t="s">
        <v>3485</v>
      </c>
      <c r="I208" s="45" t="s">
        <v>3487</v>
      </c>
      <c r="J208" s="45" t="s">
        <v>3488</v>
      </c>
      <c r="K208" s="49">
        <v>-1890</v>
      </c>
      <c r="L208" s="45" t="s">
        <v>4210</v>
      </c>
      <c r="M208" s="46"/>
      <c r="N208" s="45" t="s">
        <v>20</v>
      </c>
      <c r="O208" s="45" t="s">
        <v>26</v>
      </c>
      <c r="P208" s="45" t="s">
        <v>4314</v>
      </c>
      <c r="Q208" s="45" t="s">
        <v>135</v>
      </c>
      <c r="R208" s="45" t="s">
        <v>4168</v>
      </c>
    </row>
    <row r="209" spans="1:18" hidden="1" x14ac:dyDescent="0.25">
      <c r="A209" s="45" t="s">
        <v>6604</v>
      </c>
      <c r="B209" s="45" t="s">
        <v>6604</v>
      </c>
      <c r="C209" s="45" t="s">
        <v>4215</v>
      </c>
      <c r="D209" s="45" t="s">
        <v>4216</v>
      </c>
      <c r="E209" s="46"/>
      <c r="F209" s="45" t="s">
        <v>3480</v>
      </c>
      <c r="G209" s="46"/>
      <c r="H209" s="45" t="s">
        <v>3485</v>
      </c>
      <c r="I209" s="45" t="s">
        <v>3487</v>
      </c>
      <c r="J209" s="45" t="s">
        <v>3488</v>
      </c>
      <c r="K209" s="49">
        <v>-2340</v>
      </c>
      <c r="L209" s="45" t="s">
        <v>4210</v>
      </c>
      <c r="M209" s="46"/>
      <c r="N209" s="45" t="s">
        <v>20</v>
      </c>
      <c r="O209" s="45" t="s">
        <v>26</v>
      </c>
      <c r="P209" s="45" t="s">
        <v>4314</v>
      </c>
      <c r="Q209" s="45" t="s">
        <v>135</v>
      </c>
      <c r="R209" s="45" t="s">
        <v>4168</v>
      </c>
    </row>
    <row r="210" spans="1:18" hidden="1" x14ac:dyDescent="0.25">
      <c r="A210" s="45" t="s">
        <v>6605</v>
      </c>
      <c r="B210" s="45" t="s">
        <v>6605</v>
      </c>
      <c r="C210" s="45" t="s">
        <v>4209</v>
      </c>
      <c r="D210" s="45" t="s">
        <v>4209</v>
      </c>
      <c r="E210" s="46"/>
      <c r="F210" s="45" t="s">
        <v>3029</v>
      </c>
      <c r="G210" s="46"/>
      <c r="H210" s="45" t="s">
        <v>3035</v>
      </c>
      <c r="I210" s="45" t="s">
        <v>3037</v>
      </c>
      <c r="J210" s="45" t="s">
        <v>3038</v>
      </c>
      <c r="K210" s="49">
        <v>-1890</v>
      </c>
      <c r="L210" s="45" t="s">
        <v>4210</v>
      </c>
      <c r="M210" s="46"/>
      <c r="N210" s="45" t="s">
        <v>20</v>
      </c>
      <c r="O210" s="45" t="s">
        <v>26</v>
      </c>
      <c r="P210" s="45" t="s">
        <v>4315</v>
      </c>
      <c r="Q210" s="45" t="s">
        <v>135</v>
      </c>
      <c r="R210" s="45" t="s">
        <v>4168</v>
      </c>
    </row>
    <row r="211" spans="1:18" hidden="1" x14ac:dyDescent="0.25">
      <c r="A211" s="45" t="s">
        <v>6605</v>
      </c>
      <c r="B211" s="45" t="s">
        <v>6605</v>
      </c>
      <c r="C211" s="45" t="s">
        <v>4209</v>
      </c>
      <c r="D211" s="45" t="s">
        <v>4209</v>
      </c>
      <c r="E211" s="46"/>
      <c r="F211" s="45" t="s">
        <v>3029</v>
      </c>
      <c r="G211" s="46"/>
      <c r="H211" s="45" t="s">
        <v>3035</v>
      </c>
      <c r="I211" s="45" t="s">
        <v>3037</v>
      </c>
      <c r="J211" s="45" t="s">
        <v>3038</v>
      </c>
      <c r="K211" s="49">
        <v>-2340</v>
      </c>
      <c r="L211" s="45" t="s">
        <v>4210</v>
      </c>
      <c r="M211" s="46"/>
      <c r="N211" s="45" t="s">
        <v>20</v>
      </c>
      <c r="O211" s="45" t="s">
        <v>26</v>
      </c>
      <c r="P211" s="45" t="s">
        <v>4315</v>
      </c>
      <c r="Q211" s="45" t="s">
        <v>135</v>
      </c>
      <c r="R211" s="45" t="s">
        <v>4168</v>
      </c>
    </row>
    <row r="212" spans="1:18" hidden="1" x14ac:dyDescent="0.25">
      <c r="A212" s="45" t="s">
        <v>6605</v>
      </c>
      <c r="B212" s="45" t="s">
        <v>6605</v>
      </c>
      <c r="C212" s="45" t="s">
        <v>4215</v>
      </c>
      <c r="D212" s="45" t="s">
        <v>4216</v>
      </c>
      <c r="E212" s="46"/>
      <c r="F212" s="45" t="s">
        <v>2736</v>
      </c>
      <c r="G212" s="46"/>
      <c r="H212" s="45" t="s">
        <v>2742</v>
      </c>
      <c r="I212" s="45" t="s">
        <v>1220</v>
      </c>
      <c r="J212" s="45" t="s">
        <v>2744</v>
      </c>
      <c r="K212" s="49">
        <v>-1800</v>
      </c>
      <c r="L212" s="45" t="s">
        <v>4210</v>
      </c>
      <c r="M212" s="46"/>
      <c r="N212" s="45" t="s">
        <v>20</v>
      </c>
      <c r="O212" s="45" t="s">
        <v>26</v>
      </c>
      <c r="P212" s="45" t="s">
        <v>4316</v>
      </c>
      <c r="Q212" s="45" t="s">
        <v>135</v>
      </c>
      <c r="R212" s="45" t="s">
        <v>4168</v>
      </c>
    </row>
    <row r="213" spans="1:18" hidden="1" x14ac:dyDescent="0.25">
      <c r="A213" s="45" t="s">
        <v>6605</v>
      </c>
      <c r="B213" s="45" t="s">
        <v>6605</v>
      </c>
      <c r="C213" s="45" t="s">
        <v>4215</v>
      </c>
      <c r="D213" s="45" t="s">
        <v>4216</v>
      </c>
      <c r="E213" s="46"/>
      <c r="F213" s="45" t="s">
        <v>2736</v>
      </c>
      <c r="G213" s="46"/>
      <c r="H213" s="45" t="s">
        <v>2742</v>
      </c>
      <c r="I213" s="45" t="s">
        <v>1220</v>
      </c>
      <c r="J213" s="45" t="s">
        <v>2744</v>
      </c>
      <c r="K213" s="49">
        <v>-2250</v>
      </c>
      <c r="L213" s="45" t="s">
        <v>4210</v>
      </c>
      <c r="M213" s="46"/>
      <c r="N213" s="45" t="s">
        <v>20</v>
      </c>
      <c r="O213" s="45" t="s">
        <v>26</v>
      </c>
      <c r="P213" s="45" t="s">
        <v>4316</v>
      </c>
      <c r="Q213" s="45" t="s">
        <v>135</v>
      </c>
      <c r="R213" s="45" t="s">
        <v>4168</v>
      </c>
    </row>
    <row r="214" spans="1:18" hidden="1" x14ac:dyDescent="0.25">
      <c r="A214" s="45" t="s">
        <v>6605</v>
      </c>
      <c r="B214" s="45" t="s">
        <v>6605</v>
      </c>
      <c r="C214" s="45" t="s">
        <v>4215</v>
      </c>
      <c r="D214" s="45" t="s">
        <v>4216</v>
      </c>
      <c r="E214" s="46"/>
      <c r="F214" s="45" t="s">
        <v>422</v>
      </c>
      <c r="G214" s="46"/>
      <c r="H214" s="45" t="s">
        <v>428</v>
      </c>
      <c r="I214" s="45" t="s">
        <v>426</v>
      </c>
      <c r="J214" s="45" t="s">
        <v>427</v>
      </c>
      <c r="K214" s="49">
        <v>-1890</v>
      </c>
      <c r="L214" s="45" t="s">
        <v>4210</v>
      </c>
      <c r="M214" s="46"/>
      <c r="N214" s="45" t="s">
        <v>20</v>
      </c>
      <c r="O214" s="45" t="s">
        <v>26</v>
      </c>
      <c r="P214" s="45" t="s">
        <v>4317</v>
      </c>
      <c r="Q214" s="45" t="s">
        <v>135</v>
      </c>
      <c r="R214" s="45" t="s">
        <v>4168</v>
      </c>
    </row>
    <row r="215" spans="1:18" hidden="1" x14ac:dyDescent="0.25">
      <c r="A215" s="45" t="s">
        <v>6605</v>
      </c>
      <c r="B215" s="45" t="s">
        <v>6605</v>
      </c>
      <c r="C215" s="45" t="s">
        <v>4215</v>
      </c>
      <c r="D215" s="45" t="s">
        <v>4216</v>
      </c>
      <c r="E215" s="46"/>
      <c r="F215" s="45" t="s">
        <v>422</v>
      </c>
      <c r="G215" s="46"/>
      <c r="H215" s="45" t="s">
        <v>428</v>
      </c>
      <c r="I215" s="45" t="s">
        <v>426</v>
      </c>
      <c r="J215" s="45" t="s">
        <v>427</v>
      </c>
      <c r="K215" s="49">
        <v>-2340</v>
      </c>
      <c r="L215" s="45" t="s">
        <v>4210</v>
      </c>
      <c r="M215" s="46"/>
      <c r="N215" s="45" t="s">
        <v>20</v>
      </c>
      <c r="O215" s="45" t="s">
        <v>26</v>
      </c>
      <c r="P215" s="45" t="s">
        <v>4317</v>
      </c>
      <c r="Q215" s="45" t="s">
        <v>135</v>
      </c>
      <c r="R215" s="45" t="s">
        <v>4168</v>
      </c>
    </row>
    <row r="216" spans="1:18" hidden="1" x14ac:dyDescent="0.25">
      <c r="A216" s="45" t="s">
        <v>6605</v>
      </c>
      <c r="B216" s="45" t="s">
        <v>6605</v>
      </c>
      <c r="C216" s="45" t="s">
        <v>4215</v>
      </c>
      <c r="D216" s="45" t="s">
        <v>4216</v>
      </c>
      <c r="E216" s="46"/>
      <c r="F216" s="45" t="s">
        <v>4014</v>
      </c>
      <c r="G216" s="46"/>
      <c r="H216" s="45" t="s">
        <v>4021</v>
      </c>
      <c r="I216" s="45" t="s">
        <v>178</v>
      </c>
      <c r="J216" s="45" t="s">
        <v>4023</v>
      </c>
      <c r="K216" s="49">
        <v>-1890</v>
      </c>
      <c r="L216" s="45" t="s">
        <v>4210</v>
      </c>
      <c r="M216" s="46"/>
      <c r="N216" s="45" t="s">
        <v>20</v>
      </c>
      <c r="O216" s="45" t="s">
        <v>26</v>
      </c>
      <c r="P216" s="45" t="s">
        <v>4318</v>
      </c>
      <c r="Q216" s="45" t="s">
        <v>135</v>
      </c>
      <c r="R216" s="45" t="s">
        <v>4168</v>
      </c>
    </row>
    <row r="217" spans="1:18" hidden="1" x14ac:dyDescent="0.25">
      <c r="A217" s="45" t="s">
        <v>6605</v>
      </c>
      <c r="B217" s="45" t="s">
        <v>6605</v>
      </c>
      <c r="C217" s="45" t="s">
        <v>4215</v>
      </c>
      <c r="D217" s="45" t="s">
        <v>4216</v>
      </c>
      <c r="E217" s="46"/>
      <c r="F217" s="45" t="s">
        <v>4014</v>
      </c>
      <c r="G217" s="46"/>
      <c r="H217" s="45" t="s">
        <v>4021</v>
      </c>
      <c r="I217" s="45" t="s">
        <v>178</v>
      </c>
      <c r="J217" s="45" t="s">
        <v>4023</v>
      </c>
      <c r="K217" s="49">
        <v>-2340</v>
      </c>
      <c r="L217" s="45" t="s">
        <v>4210</v>
      </c>
      <c r="M217" s="46"/>
      <c r="N217" s="45" t="s">
        <v>20</v>
      </c>
      <c r="O217" s="45" t="s">
        <v>26</v>
      </c>
      <c r="P217" s="45" t="s">
        <v>4318</v>
      </c>
      <c r="Q217" s="45" t="s">
        <v>135</v>
      </c>
      <c r="R217" s="45" t="s">
        <v>4168</v>
      </c>
    </row>
    <row r="218" spans="1:18" hidden="1" x14ac:dyDescent="0.25">
      <c r="A218" s="45" t="s">
        <v>5384</v>
      </c>
      <c r="B218" s="45" t="s">
        <v>5384</v>
      </c>
      <c r="C218" s="45" t="s">
        <v>4209</v>
      </c>
      <c r="D218" s="45" t="s">
        <v>4209</v>
      </c>
      <c r="E218" s="46"/>
      <c r="F218" s="45" t="s">
        <v>2094</v>
      </c>
      <c r="G218" s="46"/>
      <c r="H218" s="45" t="s">
        <v>2099</v>
      </c>
      <c r="I218" s="45" t="s">
        <v>2101</v>
      </c>
      <c r="J218" s="45" t="s">
        <v>2102</v>
      </c>
      <c r="K218" s="49">
        <v>-2000</v>
      </c>
      <c r="L218" s="45" t="s">
        <v>4210</v>
      </c>
      <c r="M218" s="46"/>
      <c r="N218" s="45" t="s">
        <v>20</v>
      </c>
      <c r="O218" s="45" t="s">
        <v>26</v>
      </c>
      <c r="P218" s="45" t="s">
        <v>4319</v>
      </c>
      <c r="Q218" s="45" t="s">
        <v>135</v>
      </c>
      <c r="R218" s="45" t="s">
        <v>4168</v>
      </c>
    </row>
    <row r="219" spans="1:18" hidden="1" x14ac:dyDescent="0.25">
      <c r="A219" s="45" t="s">
        <v>5384</v>
      </c>
      <c r="B219" s="45" t="s">
        <v>5384</v>
      </c>
      <c r="C219" s="45" t="s">
        <v>4209</v>
      </c>
      <c r="D219" s="45" t="s">
        <v>4209</v>
      </c>
      <c r="E219" s="46"/>
      <c r="F219" s="45" t="s">
        <v>2094</v>
      </c>
      <c r="G219" s="46"/>
      <c r="H219" s="45" t="s">
        <v>2099</v>
      </c>
      <c r="I219" s="45" t="s">
        <v>2101</v>
      </c>
      <c r="J219" s="45" t="s">
        <v>2102</v>
      </c>
      <c r="K219" s="49">
        <v>-2450</v>
      </c>
      <c r="L219" s="45" t="s">
        <v>4210</v>
      </c>
      <c r="M219" s="46"/>
      <c r="N219" s="45" t="s">
        <v>20</v>
      </c>
      <c r="O219" s="45" t="s">
        <v>26</v>
      </c>
      <c r="P219" s="45" t="s">
        <v>4319</v>
      </c>
      <c r="Q219" s="45" t="s">
        <v>135</v>
      </c>
      <c r="R219" s="45" t="s">
        <v>4168</v>
      </c>
    </row>
    <row r="220" spans="1:18" hidden="1" x14ac:dyDescent="0.25">
      <c r="A220" s="45" t="s">
        <v>5384</v>
      </c>
      <c r="B220" s="45" t="s">
        <v>5384</v>
      </c>
      <c r="C220" s="45" t="s">
        <v>4215</v>
      </c>
      <c r="D220" s="45" t="s">
        <v>4216</v>
      </c>
      <c r="E220" s="46"/>
      <c r="F220" s="45" t="s">
        <v>1186</v>
      </c>
      <c r="G220" s="46"/>
      <c r="H220" s="45" t="s">
        <v>1187</v>
      </c>
      <c r="I220" s="45" t="s">
        <v>226</v>
      </c>
      <c r="J220" s="45" t="s">
        <v>227</v>
      </c>
      <c r="K220" s="49">
        <v>-1600</v>
      </c>
      <c r="L220" s="45" t="s">
        <v>4210</v>
      </c>
      <c r="M220" s="46"/>
      <c r="N220" s="45" t="s">
        <v>20</v>
      </c>
      <c r="O220" s="45" t="s">
        <v>26</v>
      </c>
      <c r="P220" s="45" t="s">
        <v>4320</v>
      </c>
      <c r="Q220" s="45" t="s">
        <v>135</v>
      </c>
      <c r="R220" s="45" t="s">
        <v>4168</v>
      </c>
    </row>
    <row r="221" spans="1:18" hidden="1" x14ac:dyDescent="0.25">
      <c r="A221" s="45" t="s">
        <v>5384</v>
      </c>
      <c r="B221" s="45" t="s">
        <v>5384</v>
      </c>
      <c r="C221" s="45" t="s">
        <v>4215</v>
      </c>
      <c r="D221" s="45" t="s">
        <v>4216</v>
      </c>
      <c r="E221" s="46"/>
      <c r="F221" s="45" t="s">
        <v>1186</v>
      </c>
      <c r="G221" s="46"/>
      <c r="H221" s="45" t="s">
        <v>1187</v>
      </c>
      <c r="I221" s="45" t="s">
        <v>226</v>
      </c>
      <c r="J221" s="45" t="s">
        <v>227</v>
      </c>
      <c r="K221" s="49">
        <v>-2050</v>
      </c>
      <c r="L221" s="45" t="s">
        <v>4210</v>
      </c>
      <c r="M221" s="46"/>
      <c r="N221" s="45" t="s">
        <v>20</v>
      </c>
      <c r="O221" s="45" t="s">
        <v>26</v>
      </c>
      <c r="P221" s="45" t="s">
        <v>4320</v>
      </c>
      <c r="Q221" s="45" t="s">
        <v>135</v>
      </c>
      <c r="R221" s="45" t="s">
        <v>4168</v>
      </c>
    </row>
    <row r="222" spans="1:18" hidden="1" x14ac:dyDescent="0.25">
      <c r="A222" s="45" t="s">
        <v>6312</v>
      </c>
      <c r="B222" s="45" t="s">
        <v>6312</v>
      </c>
      <c r="C222" s="45" t="s">
        <v>4209</v>
      </c>
      <c r="D222" s="45" t="s">
        <v>4209</v>
      </c>
      <c r="E222" s="46"/>
      <c r="F222" s="45" t="s">
        <v>1197</v>
      </c>
      <c r="G222" s="46"/>
      <c r="H222" s="45" t="s">
        <v>1198</v>
      </c>
      <c r="I222" s="45" t="s">
        <v>1200</v>
      </c>
      <c r="J222" s="45" t="s">
        <v>1201</v>
      </c>
      <c r="K222" s="49">
        <v>-1680</v>
      </c>
      <c r="L222" s="45" t="s">
        <v>4210</v>
      </c>
      <c r="M222" s="46"/>
      <c r="N222" s="45" t="s">
        <v>20</v>
      </c>
      <c r="O222" s="45" t="s">
        <v>26</v>
      </c>
      <c r="P222" s="45" t="s">
        <v>4321</v>
      </c>
      <c r="Q222" s="45" t="s">
        <v>135</v>
      </c>
      <c r="R222" s="45" t="s">
        <v>4168</v>
      </c>
    </row>
    <row r="223" spans="1:18" hidden="1" x14ac:dyDescent="0.25">
      <c r="A223" s="45" t="s">
        <v>6312</v>
      </c>
      <c r="B223" s="45" t="s">
        <v>6312</v>
      </c>
      <c r="C223" s="45" t="s">
        <v>4209</v>
      </c>
      <c r="D223" s="45" t="s">
        <v>4209</v>
      </c>
      <c r="E223" s="46"/>
      <c r="F223" s="45" t="s">
        <v>1197</v>
      </c>
      <c r="G223" s="46"/>
      <c r="H223" s="45" t="s">
        <v>1198</v>
      </c>
      <c r="I223" s="45" t="s">
        <v>1200</v>
      </c>
      <c r="J223" s="45" t="s">
        <v>1201</v>
      </c>
      <c r="K223" s="49">
        <v>-2130</v>
      </c>
      <c r="L223" s="45" t="s">
        <v>4210</v>
      </c>
      <c r="M223" s="46"/>
      <c r="N223" s="45" t="s">
        <v>20</v>
      </c>
      <c r="O223" s="45" t="s">
        <v>26</v>
      </c>
      <c r="P223" s="45" t="s">
        <v>4321</v>
      </c>
      <c r="Q223" s="45" t="s">
        <v>135</v>
      </c>
      <c r="R223" s="45" t="s">
        <v>4168</v>
      </c>
    </row>
    <row r="224" spans="1:18" hidden="1" x14ac:dyDescent="0.25">
      <c r="A224" s="45" t="s">
        <v>6312</v>
      </c>
      <c r="B224" s="45" t="s">
        <v>6312</v>
      </c>
      <c r="C224" s="45" t="s">
        <v>4209</v>
      </c>
      <c r="D224" s="45" t="s">
        <v>4209</v>
      </c>
      <c r="E224" s="46"/>
      <c r="F224" s="45" t="s">
        <v>1653</v>
      </c>
      <c r="G224" s="46"/>
      <c r="H224" s="45" t="s">
        <v>1654</v>
      </c>
      <c r="I224" s="45" t="s">
        <v>1657</v>
      </c>
      <c r="J224" s="45" t="s">
        <v>1658</v>
      </c>
      <c r="K224" s="49">
        <v>-1600</v>
      </c>
      <c r="L224" s="45" t="s">
        <v>4210</v>
      </c>
      <c r="M224" s="46"/>
      <c r="N224" s="45" t="s">
        <v>20</v>
      </c>
      <c r="O224" s="45" t="s">
        <v>26</v>
      </c>
      <c r="P224" s="45" t="s">
        <v>4322</v>
      </c>
      <c r="Q224" s="45" t="s">
        <v>135</v>
      </c>
      <c r="R224" s="45" t="s">
        <v>4168</v>
      </c>
    </row>
    <row r="225" spans="1:18" hidden="1" x14ac:dyDescent="0.25">
      <c r="A225" s="45" t="s">
        <v>6312</v>
      </c>
      <c r="B225" s="45" t="s">
        <v>6312</v>
      </c>
      <c r="C225" s="45" t="s">
        <v>4209</v>
      </c>
      <c r="D225" s="45" t="s">
        <v>4209</v>
      </c>
      <c r="E225" s="46"/>
      <c r="F225" s="45" t="s">
        <v>1653</v>
      </c>
      <c r="G225" s="46"/>
      <c r="H225" s="45" t="s">
        <v>1654</v>
      </c>
      <c r="I225" s="45" t="s">
        <v>1657</v>
      </c>
      <c r="J225" s="45" t="s">
        <v>1658</v>
      </c>
      <c r="K225" s="49">
        <v>-2050</v>
      </c>
      <c r="L225" s="45" t="s">
        <v>4210</v>
      </c>
      <c r="M225" s="46"/>
      <c r="N225" s="45" t="s">
        <v>20</v>
      </c>
      <c r="O225" s="45" t="s">
        <v>26</v>
      </c>
      <c r="P225" s="45" t="s">
        <v>4322</v>
      </c>
      <c r="Q225" s="45" t="s">
        <v>135</v>
      </c>
      <c r="R225" s="45" t="s">
        <v>4168</v>
      </c>
    </row>
    <row r="226" spans="1:18" hidden="1" x14ac:dyDescent="0.25">
      <c r="A226" s="45" t="s">
        <v>6312</v>
      </c>
      <c r="B226" s="45" t="s">
        <v>6312</v>
      </c>
      <c r="C226" s="45" t="s">
        <v>3182</v>
      </c>
      <c r="D226" s="45" t="s">
        <v>4323</v>
      </c>
      <c r="E226" s="46"/>
      <c r="F226" s="45" t="s">
        <v>2029</v>
      </c>
      <c r="G226" s="46"/>
      <c r="H226" s="45" t="s">
        <v>2036</v>
      </c>
      <c r="I226" s="45" t="s">
        <v>2038</v>
      </c>
      <c r="J226" s="45" t="s">
        <v>2039</v>
      </c>
      <c r="K226" s="49">
        <v>-1900</v>
      </c>
      <c r="L226" s="45" t="s">
        <v>4210</v>
      </c>
      <c r="M226" s="46"/>
      <c r="N226" s="45" t="s">
        <v>20</v>
      </c>
      <c r="O226" s="45" t="s">
        <v>26</v>
      </c>
      <c r="P226" s="45" t="s">
        <v>4324</v>
      </c>
      <c r="Q226" s="45" t="s">
        <v>135</v>
      </c>
      <c r="R226" s="45" t="s">
        <v>4168</v>
      </c>
    </row>
    <row r="227" spans="1:18" hidden="1" x14ac:dyDescent="0.25">
      <c r="A227" s="45" t="s">
        <v>6312</v>
      </c>
      <c r="B227" s="45" t="s">
        <v>6312</v>
      </c>
      <c r="C227" s="45" t="s">
        <v>3182</v>
      </c>
      <c r="D227" s="45" t="s">
        <v>4323</v>
      </c>
      <c r="E227" s="46"/>
      <c r="F227" s="45" t="s">
        <v>2029</v>
      </c>
      <c r="G227" s="46"/>
      <c r="H227" s="45" t="s">
        <v>2036</v>
      </c>
      <c r="I227" s="45" t="s">
        <v>2038</v>
      </c>
      <c r="J227" s="45" t="s">
        <v>2039</v>
      </c>
      <c r="K227" s="49">
        <v>-2350</v>
      </c>
      <c r="L227" s="45" t="s">
        <v>4210</v>
      </c>
      <c r="M227" s="46"/>
      <c r="N227" s="45" t="s">
        <v>20</v>
      </c>
      <c r="O227" s="45" t="s">
        <v>26</v>
      </c>
      <c r="P227" s="45" t="s">
        <v>4324</v>
      </c>
      <c r="Q227" s="45" t="s">
        <v>135</v>
      </c>
      <c r="R227" s="45" t="s">
        <v>4168</v>
      </c>
    </row>
    <row r="228" spans="1:18" hidden="1" x14ac:dyDescent="0.25">
      <c r="A228" s="45" t="s">
        <v>6312</v>
      </c>
      <c r="B228" s="45" t="s">
        <v>6312</v>
      </c>
      <c r="C228" s="45" t="s">
        <v>3182</v>
      </c>
      <c r="D228" s="45" t="s">
        <v>4323</v>
      </c>
      <c r="E228" s="46"/>
      <c r="F228" s="45" t="s">
        <v>3499</v>
      </c>
      <c r="G228" s="46"/>
      <c r="H228" s="45" t="s">
        <v>3504</v>
      </c>
      <c r="I228" s="45" t="s">
        <v>3506</v>
      </c>
      <c r="J228" s="45" t="s">
        <v>3507</v>
      </c>
      <c r="K228" s="49">
        <v>-1890</v>
      </c>
      <c r="L228" s="45" t="s">
        <v>4210</v>
      </c>
      <c r="M228" s="46"/>
      <c r="N228" s="45" t="s">
        <v>20</v>
      </c>
      <c r="O228" s="45" t="s">
        <v>26</v>
      </c>
      <c r="P228" s="45" t="s">
        <v>4325</v>
      </c>
      <c r="Q228" s="45" t="s">
        <v>135</v>
      </c>
      <c r="R228" s="45" t="s">
        <v>4168</v>
      </c>
    </row>
    <row r="229" spans="1:18" hidden="1" x14ac:dyDescent="0.25">
      <c r="A229" s="45" t="s">
        <v>6312</v>
      </c>
      <c r="B229" s="45" t="s">
        <v>6312</v>
      </c>
      <c r="C229" s="45" t="s">
        <v>3182</v>
      </c>
      <c r="D229" s="45" t="s">
        <v>4323</v>
      </c>
      <c r="E229" s="46"/>
      <c r="F229" s="45" t="s">
        <v>3499</v>
      </c>
      <c r="G229" s="46"/>
      <c r="H229" s="45" t="s">
        <v>3504</v>
      </c>
      <c r="I229" s="45" t="s">
        <v>3506</v>
      </c>
      <c r="J229" s="45" t="s">
        <v>3507</v>
      </c>
      <c r="K229" s="49">
        <v>-2340</v>
      </c>
      <c r="L229" s="45" t="s">
        <v>4210</v>
      </c>
      <c r="M229" s="46"/>
      <c r="N229" s="45" t="s">
        <v>20</v>
      </c>
      <c r="O229" s="45" t="s">
        <v>26</v>
      </c>
      <c r="P229" s="45" t="s">
        <v>4325</v>
      </c>
      <c r="Q229" s="45" t="s">
        <v>135</v>
      </c>
      <c r="R229" s="45" t="s">
        <v>4168</v>
      </c>
    </row>
    <row r="230" spans="1:18" hidden="1" x14ac:dyDescent="0.25">
      <c r="A230" s="45" t="s">
        <v>6606</v>
      </c>
      <c r="B230" s="45" t="s">
        <v>6606</v>
      </c>
      <c r="C230" s="45" t="s">
        <v>4215</v>
      </c>
      <c r="D230" s="45" t="s">
        <v>4216</v>
      </c>
      <c r="E230" s="46"/>
      <c r="F230" s="45" t="s">
        <v>4030</v>
      </c>
      <c r="G230" s="46"/>
      <c r="H230" s="45" t="s">
        <v>4031</v>
      </c>
      <c r="I230" s="45" t="s">
        <v>4033</v>
      </c>
      <c r="J230" s="45" t="s">
        <v>4034</v>
      </c>
      <c r="K230" s="49">
        <v>-2000</v>
      </c>
      <c r="L230" s="45" t="s">
        <v>4210</v>
      </c>
      <c r="M230" s="46"/>
      <c r="N230" s="45" t="s">
        <v>20</v>
      </c>
      <c r="O230" s="45" t="s">
        <v>26</v>
      </c>
      <c r="P230" s="45" t="s">
        <v>4326</v>
      </c>
      <c r="Q230" s="45" t="s">
        <v>135</v>
      </c>
      <c r="R230" s="45" t="s">
        <v>4168</v>
      </c>
    </row>
    <row r="231" spans="1:18" hidden="1" x14ac:dyDescent="0.25">
      <c r="A231" s="45" t="s">
        <v>6606</v>
      </c>
      <c r="B231" s="45" t="s">
        <v>6606</v>
      </c>
      <c r="C231" s="45" t="s">
        <v>4215</v>
      </c>
      <c r="D231" s="45" t="s">
        <v>4216</v>
      </c>
      <c r="E231" s="46"/>
      <c r="F231" s="45" t="s">
        <v>4030</v>
      </c>
      <c r="G231" s="46"/>
      <c r="H231" s="45" t="s">
        <v>4031</v>
      </c>
      <c r="I231" s="45" t="s">
        <v>4033</v>
      </c>
      <c r="J231" s="45" t="s">
        <v>4034</v>
      </c>
      <c r="K231" s="49">
        <v>-2450</v>
      </c>
      <c r="L231" s="45" t="s">
        <v>4210</v>
      </c>
      <c r="M231" s="46"/>
      <c r="N231" s="45" t="s">
        <v>20</v>
      </c>
      <c r="O231" s="45" t="s">
        <v>26</v>
      </c>
      <c r="P231" s="45" t="s">
        <v>4326</v>
      </c>
      <c r="Q231" s="45" t="s">
        <v>135</v>
      </c>
      <c r="R231" s="45" t="s">
        <v>4168</v>
      </c>
    </row>
    <row r="232" spans="1:18" hidden="1" x14ac:dyDescent="0.25">
      <c r="A232" s="45" t="s">
        <v>6606</v>
      </c>
      <c r="B232" s="45" t="s">
        <v>6606</v>
      </c>
      <c r="C232" s="45" t="s">
        <v>4215</v>
      </c>
      <c r="D232" s="45" t="s">
        <v>4216</v>
      </c>
      <c r="E232" s="46"/>
      <c r="F232" s="45" t="s">
        <v>4005</v>
      </c>
      <c r="G232" s="46"/>
      <c r="H232" s="45" t="s">
        <v>4010</v>
      </c>
      <c r="I232" s="45" t="s">
        <v>2067</v>
      </c>
      <c r="J232" s="45" t="s">
        <v>4012</v>
      </c>
      <c r="K232" s="49">
        <v>-1890</v>
      </c>
      <c r="L232" s="45" t="s">
        <v>4210</v>
      </c>
      <c r="M232" s="46"/>
      <c r="N232" s="45" t="s">
        <v>20</v>
      </c>
      <c r="O232" s="45" t="s">
        <v>26</v>
      </c>
      <c r="P232" s="45" t="s">
        <v>4327</v>
      </c>
      <c r="Q232" s="45" t="s">
        <v>135</v>
      </c>
      <c r="R232" s="45" t="s">
        <v>4168</v>
      </c>
    </row>
    <row r="233" spans="1:18" hidden="1" x14ac:dyDescent="0.25">
      <c r="A233" s="45" t="s">
        <v>6606</v>
      </c>
      <c r="B233" s="45" t="s">
        <v>6606</v>
      </c>
      <c r="C233" s="45" t="s">
        <v>4215</v>
      </c>
      <c r="D233" s="45" t="s">
        <v>4216</v>
      </c>
      <c r="E233" s="46"/>
      <c r="F233" s="45" t="s">
        <v>4005</v>
      </c>
      <c r="G233" s="46"/>
      <c r="H233" s="45" t="s">
        <v>4010</v>
      </c>
      <c r="I233" s="45" t="s">
        <v>2067</v>
      </c>
      <c r="J233" s="45" t="s">
        <v>4012</v>
      </c>
      <c r="K233" s="49">
        <v>-2340</v>
      </c>
      <c r="L233" s="45" t="s">
        <v>4210</v>
      </c>
      <c r="M233" s="46"/>
      <c r="N233" s="45" t="s">
        <v>20</v>
      </c>
      <c r="O233" s="45" t="s">
        <v>26</v>
      </c>
      <c r="P233" s="45" t="s">
        <v>4327</v>
      </c>
      <c r="Q233" s="45" t="s">
        <v>135</v>
      </c>
      <c r="R233" s="45" t="s">
        <v>4168</v>
      </c>
    </row>
    <row r="234" spans="1:18" hidden="1" x14ac:dyDescent="0.25">
      <c r="A234" s="45" t="s">
        <v>6607</v>
      </c>
      <c r="B234" s="45" t="s">
        <v>6607</v>
      </c>
      <c r="C234" s="45" t="s">
        <v>4215</v>
      </c>
      <c r="D234" s="45" t="s">
        <v>4216</v>
      </c>
      <c r="E234" s="46"/>
      <c r="F234" s="45" t="s">
        <v>2048</v>
      </c>
      <c r="G234" s="46"/>
      <c r="H234" s="45" t="s">
        <v>2051</v>
      </c>
      <c r="I234" s="45" t="s">
        <v>172</v>
      </c>
      <c r="J234" s="45" t="s">
        <v>173</v>
      </c>
      <c r="K234" s="49">
        <v>-1680</v>
      </c>
      <c r="L234" s="45" t="s">
        <v>4210</v>
      </c>
      <c r="M234" s="46"/>
      <c r="N234" s="45" t="s">
        <v>20</v>
      </c>
      <c r="O234" s="45" t="s">
        <v>26</v>
      </c>
      <c r="P234" s="45" t="s">
        <v>4328</v>
      </c>
      <c r="Q234" s="45" t="s">
        <v>135</v>
      </c>
      <c r="R234" s="45" t="s">
        <v>4168</v>
      </c>
    </row>
    <row r="235" spans="1:18" hidden="1" x14ac:dyDescent="0.25">
      <c r="A235" s="45" t="s">
        <v>6607</v>
      </c>
      <c r="B235" s="45" t="s">
        <v>6607</v>
      </c>
      <c r="C235" s="45" t="s">
        <v>4215</v>
      </c>
      <c r="D235" s="45" t="s">
        <v>4216</v>
      </c>
      <c r="E235" s="46"/>
      <c r="F235" s="45" t="s">
        <v>2048</v>
      </c>
      <c r="G235" s="46"/>
      <c r="H235" s="45" t="s">
        <v>2051</v>
      </c>
      <c r="I235" s="45" t="s">
        <v>172</v>
      </c>
      <c r="J235" s="45" t="s">
        <v>173</v>
      </c>
      <c r="K235" s="49">
        <v>-2130</v>
      </c>
      <c r="L235" s="45" t="s">
        <v>4210</v>
      </c>
      <c r="M235" s="46"/>
      <c r="N235" s="45" t="s">
        <v>20</v>
      </c>
      <c r="O235" s="45" t="s">
        <v>26</v>
      </c>
      <c r="P235" s="45" t="s">
        <v>4328</v>
      </c>
      <c r="Q235" s="45" t="s">
        <v>135</v>
      </c>
      <c r="R235" s="45" t="s">
        <v>4168</v>
      </c>
    </row>
    <row r="236" spans="1:18" hidden="1" x14ac:dyDescent="0.25">
      <c r="A236" s="45" t="s">
        <v>6607</v>
      </c>
      <c r="B236" s="45" t="s">
        <v>6607</v>
      </c>
      <c r="C236" s="45" t="s">
        <v>3182</v>
      </c>
      <c r="D236" s="45" t="s">
        <v>4323</v>
      </c>
      <c r="E236" s="46"/>
      <c r="F236" s="45" t="s">
        <v>1363</v>
      </c>
      <c r="G236" s="46"/>
      <c r="H236" s="45" t="s">
        <v>1364</v>
      </c>
      <c r="I236" s="45" t="s">
        <v>222</v>
      </c>
      <c r="J236" s="45" t="s">
        <v>223</v>
      </c>
      <c r="K236" s="49">
        <v>-2000</v>
      </c>
      <c r="L236" s="45" t="s">
        <v>4210</v>
      </c>
      <c r="M236" s="46"/>
      <c r="N236" s="45" t="s">
        <v>20</v>
      </c>
      <c r="O236" s="45" t="s">
        <v>26</v>
      </c>
      <c r="P236" s="45" t="s">
        <v>4329</v>
      </c>
      <c r="Q236" s="45" t="s">
        <v>135</v>
      </c>
      <c r="R236" s="45" t="s">
        <v>4168</v>
      </c>
    </row>
    <row r="237" spans="1:18" hidden="1" x14ac:dyDescent="0.25">
      <c r="A237" s="45" t="s">
        <v>6607</v>
      </c>
      <c r="B237" s="45" t="s">
        <v>6607</v>
      </c>
      <c r="C237" s="45" t="s">
        <v>3182</v>
      </c>
      <c r="D237" s="45" t="s">
        <v>4323</v>
      </c>
      <c r="E237" s="46"/>
      <c r="F237" s="45" t="s">
        <v>1363</v>
      </c>
      <c r="G237" s="46"/>
      <c r="H237" s="45" t="s">
        <v>1364</v>
      </c>
      <c r="I237" s="45" t="s">
        <v>222</v>
      </c>
      <c r="J237" s="45" t="s">
        <v>223</v>
      </c>
      <c r="K237" s="49">
        <v>-2450</v>
      </c>
      <c r="L237" s="45" t="s">
        <v>4210</v>
      </c>
      <c r="M237" s="46"/>
      <c r="N237" s="45" t="s">
        <v>20</v>
      </c>
      <c r="O237" s="45" t="s">
        <v>26</v>
      </c>
      <c r="P237" s="45" t="s">
        <v>4329</v>
      </c>
      <c r="Q237" s="45" t="s">
        <v>135</v>
      </c>
      <c r="R237" s="45" t="s">
        <v>4168</v>
      </c>
    </row>
    <row r="238" spans="1:18" hidden="1" x14ac:dyDescent="0.25">
      <c r="A238" s="45" t="s">
        <v>6608</v>
      </c>
      <c r="B238" s="45" t="s">
        <v>6608</v>
      </c>
      <c r="C238" s="45" t="s">
        <v>4209</v>
      </c>
      <c r="D238" s="45" t="s">
        <v>4209</v>
      </c>
      <c r="E238" s="46"/>
      <c r="F238" s="45" t="s">
        <v>2053</v>
      </c>
      <c r="G238" s="46"/>
      <c r="H238" s="45" t="s">
        <v>2055</v>
      </c>
      <c r="I238" s="45" t="s">
        <v>2057</v>
      </c>
      <c r="J238" s="45" t="s">
        <v>2058</v>
      </c>
      <c r="K238" s="49">
        <v>-1680</v>
      </c>
      <c r="L238" s="45" t="s">
        <v>4210</v>
      </c>
      <c r="M238" s="46"/>
      <c r="N238" s="45" t="s">
        <v>20</v>
      </c>
      <c r="O238" s="45" t="s">
        <v>26</v>
      </c>
      <c r="P238" s="45" t="s">
        <v>4330</v>
      </c>
      <c r="Q238" s="45" t="s">
        <v>135</v>
      </c>
      <c r="R238" s="45" t="s">
        <v>4168</v>
      </c>
    </row>
    <row r="239" spans="1:18" hidden="1" x14ac:dyDescent="0.25">
      <c r="A239" s="45" t="s">
        <v>6608</v>
      </c>
      <c r="B239" s="45" t="s">
        <v>6608</v>
      </c>
      <c r="C239" s="45" t="s">
        <v>4209</v>
      </c>
      <c r="D239" s="45" t="s">
        <v>4209</v>
      </c>
      <c r="E239" s="46"/>
      <c r="F239" s="45" t="s">
        <v>2053</v>
      </c>
      <c r="G239" s="46"/>
      <c r="H239" s="45" t="s">
        <v>2055</v>
      </c>
      <c r="I239" s="45" t="s">
        <v>2057</v>
      </c>
      <c r="J239" s="45" t="s">
        <v>2058</v>
      </c>
      <c r="K239" s="49">
        <v>-2130</v>
      </c>
      <c r="L239" s="45" t="s">
        <v>4210</v>
      </c>
      <c r="M239" s="46"/>
      <c r="N239" s="45" t="s">
        <v>20</v>
      </c>
      <c r="O239" s="45" t="s">
        <v>26</v>
      </c>
      <c r="P239" s="45" t="s">
        <v>4330</v>
      </c>
      <c r="Q239" s="45" t="s">
        <v>135</v>
      </c>
      <c r="R239" s="45" t="s">
        <v>4168</v>
      </c>
    </row>
    <row r="240" spans="1:18" hidden="1" x14ac:dyDescent="0.25">
      <c r="A240" s="45" t="s">
        <v>6609</v>
      </c>
      <c r="B240" s="45" t="s">
        <v>6609</v>
      </c>
      <c r="C240" s="45" t="s">
        <v>4209</v>
      </c>
      <c r="D240" s="45" t="s">
        <v>4209</v>
      </c>
      <c r="E240" s="46"/>
      <c r="F240" s="45" t="s">
        <v>796</v>
      </c>
      <c r="G240" s="46"/>
      <c r="H240" s="45" t="s">
        <v>797</v>
      </c>
      <c r="I240" s="45" t="s">
        <v>799</v>
      </c>
      <c r="J240" s="45" t="s">
        <v>800</v>
      </c>
      <c r="K240" s="49">
        <v>-1680</v>
      </c>
      <c r="L240" s="45" t="s">
        <v>4210</v>
      </c>
      <c r="M240" s="46"/>
      <c r="N240" s="45" t="s">
        <v>20</v>
      </c>
      <c r="O240" s="45" t="s">
        <v>26</v>
      </c>
      <c r="P240" s="45" t="s">
        <v>4331</v>
      </c>
      <c r="Q240" s="45" t="s">
        <v>135</v>
      </c>
      <c r="R240" s="45" t="s">
        <v>4168</v>
      </c>
    </row>
    <row r="241" spans="1:18" hidden="1" x14ac:dyDescent="0.25">
      <c r="A241" s="45" t="s">
        <v>6609</v>
      </c>
      <c r="B241" s="45" t="s">
        <v>6609</v>
      </c>
      <c r="C241" s="45" t="s">
        <v>4209</v>
      </c>
      <c r="D241" s="45" t="s">
        <v>4209</v>
      </c>
      <c r="E241" s="46"/>
      <c r="F241" s="45" t="s">
        <v>796</v>
      </c>
      <c r="G241" s="46"/>
      <c r="H241" s="45" t="s">
        <v>797</v>
      </c>
      <c r="I241" s="45" t="s">
        <v>799</v>
      </c>
      <c r="J241" s="45" t="s">
        <v>800</v>
      </c>
      <c r="K241" s="49">
        <v>-2130</v>
      </c>
      <c r="L241" s="45" t="s">
        <v>4210</v>
      </c>
      <c r="M241" s="46"/>
      <c r="N241" s="45" t="s">
        <v>20</v>
      </c>
      <c r="O241" s="45" t="s">
        <v>26</v>
      </c>
      <c r="P241" s="45" t="s">
        <v>4331</v>
      </c>
      <c r="Q241" s="45" t="s">
        <v>135</v>
      </c>
      <c r="R241" s="45" t="s">
        <v>4168</v>
      </c>
    </row>
    <row r="242" spans="1:18" hidden="1" x14ac:dyDescent="0.25">
      <c r="A242" s="45" t="s">
        <v>5774</v>
      </c>
      <c r="B242" s="45" t="s">
        <v>5774</v>
      </c>
      <c r="C242" s="45" t="s">
        <v>4215</v>
      </c>
      <c r="D242" s="45" t="s">
        <v>4216</v>
      </c>
      <c r="E242" s="46"/>
      <c r="F242" s="45" t="s">
        <v>2766</v>
      </c>
      <c r="G242" s="46"/>
      <c r="H242" s="45" t="s">
        <v>1754</v>
      </c>
      <c r="I242" s="45" t="s">
        <v>1756</v>
      </c>
      <c r="J242" s="45" t="s">
        <v>1757</v>
      </c>
      <c r="K242" s="49">
        <v>-1890</v>
      </c>
      <c r="L242" s="45" t="s">
        <v>4210</v>
      </c>
      <c r="M242" s="46"/>
      <c r="N242" s="45" t="s">
        <v>20</v>
      </c>
      <c r="O242" s="45" t="s">
        <v>26</v>
      </c>
      <c r="P242" s="45" t="s">
        <v>4332</v>
      </c>
      <c r="Q242" s="45" t="s">
        <v>135</v>
      </c>
      <c r="R242" s="45" t="s">
        <v>4168</v>
      </c>
    </row>
    <row r="243" spans="1:18" hidden="1" x14ac:dyDescent="0.25">
      <c r="A243" s="45" t="s">
        <v>5774</v>
      </c>
      <c r="B243" s="45" t="s">
        <v>5774</v>
      </c>
      <c r="C243" s="45" t="s">
        <v>4215</v>
      </c>
      <c r="D243" s="45" t="s">
        <v>4216</v>
      </c>
      <c r="E243" s="46"/>
      <c r="F243" s="45" t="s">
        <v>2766</v>
      </c>
      <c r="G243" s="46"/>
      <c r="H243" s="45" t="s">
        <v>1754</v>
      </c>
      <c r="I243" s="45" t="s">
        <v>1756</v>
      </c>
      <c r="J243" s="45" t="s">
        <v>1757</v>
      </c>
      <c r="K243" s="49">
        <v>-2340</v>
      </c>
      <c r="L243" s="45" t="s">
        <v>4210</v>
      </c>
      <c r="M243" s="46"/>
      <c r="N243" s="45" t="s">
        <v>20</v>
      </c>
      <c r="O243" s="45" t="s">
        <v>26</v>
      </c>
      <c r="P243" s="45" t="s">
        <v>4332</v>
      </c>
      <c r="Q243" s="45" t="s">
        <v>135</v>
      </c>
      <c r="R243" s="45" t="s">
        <v>4168</v>
      </c>
    </row>
    <row r="244" spans="1:18" hidden="1" x14ac:dyDescent="0.25">
      <c r="A244" s="45" t="s">
        <v>5774</v>
      </c>
      <c r="B244" s="45" t="s">
        <v>5774</v>
      </c>
      <c r="C244" s="45" t="s">
        <v>4215</v>
      </c>
      <c r="D244" s="45" t="s">
        <v>4216</v>
      </c>
      <c r="E244" s="46"/>
      <c r="F244" s="45" t="s">
        <v>2970</v>
      </c>
      <c r="G244" s="46"/>
      <c r="H244" s="45" t="s">
        <v>2976</v>
      </c>
      <c r="I244" s="45" t="s">
        <v>2398</v>
      </c>
      <c r="J244" s="45" t="s">
        <v>2979</v>
      </c>
      <c r="K244" s="49">
        <v>-1800</v>
      </c>
      <c r="L244" s="45" t="s">
        <v>4210</v>
      </c>
      <c r="M244" s="46"/>
      <c r="N244" s="45" t="s">
        <v>20</v>
      </c>
      <c r="O244" s="45" t="s">
        <v>26</v>
      </c>
      <c r="P244" s="45" t="s">
        <v>4333</v>
      </c>
      <c r="Q244" s="45" t="s">
        <v>135</v>
      </c>
      <c r="R244" s="45" t="s">
        <v>4168</v>
      </c>
    </row>
    <row r="245" spans="1:18" hidden="1" x14ac:dyDescent="0.25">
      <c r="A245" s="45" t="s">
        <v>5774</v>
      </c>
      <c r="B245" s="45" t="s">
        <v>5774</v>
      </c>
      <c r="C245" s="45" t="s">
        <v>4215</v>
      </c>
      <c r="D245" s="45" t="s">
        <v>4216</v>
      </c>
      <c r="E245" s="46"/>
      <c r="F245" s="45" t="s">
        <v>2970</v>
      </c>
      <c r="G245" s="46"/>
      <c r="H245" s="45" t="s">
        <v>2976</v>
      </c>
      <c r="I245" s="45" t="s">
        <v>2398</v>
      </c>
      <c r="J245" s="45" t="s">
        <v>2979</v>
      </c>
      <c r="K245" s="49">
        <v>-2250</v>
      </c>
      <c r="L245" s="45" t="s">
        <v>4210</v>
      </c>
      <c r="M245" s="46"/>
      <c r="N245" s="45" t="s">
        <v>20</v>
      </c>
      <c r="O245" s="45" t="s">
        <v>26</v>
      </c>
      <c r="P245" s="45" t="s">
        <v>4333</v>
      </c>
      <c r="Q245" s="45" t="s">
        <v>135</v>
      </c>
      <c r="R245" s="45" t="s">
        <v>4168</v>
      </c>
    </row>
    <row r="246" spans="1:18" hidden="1" x14ac:dyDescent="0.25">
      <c r="A246" s="45" t="s">
        <v>6610</v>
      </c>
      <c r="B246" s="45" t="s">
        <v>6610</v>
      </c>
      <c r="C246" s="45" t="s">
        <v>4209</v>
      </c>
      <c r="D246" s="45" t="s">
        <v>4209</v>
      </c>
      <c r="E246" s="46"/>
      <c r="F246" s="45" t="s">
        <v>2021</v>
      </c>
      <c r="G246" s="46"/>
      <c r="H246" s="45" t="s">
        <v>2027</v>
      </c>
      <c r="I246" s="45" t="s">
        <v>2025</v>
      </c>
      <c r="J246" s="45" t="s">
        <v>2026</v>
      </c>
      <c r="K246" s="49">
        <v>-1900</v>
      </c>
      <c r="L246" s="45" t="s">
        <v>4210</v>
      </c>
      <c r="M246" s="46"/>
      <c r="N246" s="45" t="s">
        <v>20</v>
      </c>
      <c r="O246" s="45" t="s">
        <v>26</v>
      </c>
      <c r="P246" s="45" t="s">
        <v>4334</v>
      </c>
      <c r="Q246" s="45" t="s">
        <v>135</v>
      </c>
      <c r="R246" s="45" t="s">
        <v>4168</v>
      </c>
    </row>
    <row r="247" spans="1:18" hidden="1" x14ac:dyDescent="0.25">
      <c r="A247" s="45" t="s">
        <v>6610</v>
      </c>
      <c r="B247" s="45" t="s">
        <v>6610</v>
      </c>
      <c r="C247" s="45" t="s">
        <v>4209</v>
      </c>
      <c r="D247" s="45" t="s">
        <v>4209</v>
      </c>
      <c r="E247" s="46"/>
      <c r="F247" s="45" t="s">
        <v>2021</v>
      </c>
      <c r="G247" s="46"/>
      <c r="H247" s="45" t="s">
        <v>2027</v>
      </c>
      <c r="I247" s="45" t="s">
        <v>2025</v>
      </c>
      <c r="J247" s="45" t="s">
        <v>2026</v>
      </c>
      <c r="K247" s="49">
        <v>-2350</v>
      </c>
      <c r="L247" s="45" t="s">
        <v>4210</v>
      </c>
      <c r="M247" s="46"/>
      <c r="N247" s="45" t="s">
        <v>20</v>
      </c>
      <c r="O247" s="45" t="s">
        <v>26</v>
      </c>
      <c r="P247" s="45" t="s">
        <v>4334</v>
      </c>
      <c r="Q247" s="45" t="s">
        <v>135</v>
      </c>
      <c r="R247" s="45" t="s">
        <v>4168</v>
      </c>
    </row>
    <row r="248" spans="1:18" hidden="1" x14ac:dyDescent="0.25">
      <c r="A248" s="45" t="s">
        <v>6611</v>
      </c>
      <c r="B248" s="45" t="s">
        <v>6611</v>
      </c>
      <c r="C248" s="45" t="s">
        <v>4209</v>
      </c>
      <c r="D248" s="45" t="s">
        <v>4209</v>
      </c>
      <c r="E248" s="46"/>
      <c r="F248" s="45" t="s">
        <v>1554</v>
      </c>
      <c r="G248" s="46"/>
      <c r="H248" s="45" t="s">
        <v>1562</v>
      </c>
      <c r="I248" s="45" t="s">
        <v>1564</v>
      </c>
      <c r="J248" s="45" t="s">
        <v>1565</v>
      </c>
      <c r="K248" s="49">
        <v>-1890</v>
      </c>
      <c r="L248" s="45" t="s">
        <v>4210</v>
      </c>
      <c r="M248" s="46"/>
      <c r="N248" s="45" t="s">
        <v>20</v>
      </c>
      <c r="O248" s="45" t="s">
        <v>26</v>
      </c>
      <c r="P248" s="45" t="s">
        <v>4335</v>
      </c>
      <c r="Q248" s="45" t="s">
        <v>135</v>
      </c>
      <c r="R248" s="45" t="s">
        <v>4168</v>
      </c>
    </row>
    <row r="249" spans="1:18" hidden="1" x14ac:dyDescent="0.25">
      <c r="A249" s="45" t="s">
        <v>6611</v>
      </c>
      <c r="B249" s="45" t="s">
        <v>6611</v>
      </c>
      <c r="C249" s="45" t="s">
        <v>4209</v>
      </c>
      <c r="D249" s="45" t="s">
        <v>4209</v>
      </c>
      <c r="E249" s="46"/>
      <c r="F249" s="45" t="s">
        <v>1554</v>
      </c>
      <c r="G249" s="46"/>
      <c r="H249" s="45" t="s">
        <v>1562</v>
      </c>
      <c r="I249" s="45" t="s">
        <v>1564</v>
      </c>
      <c r="J249" s="45" t="s">
        <v>1565</v>
      </c>
      <c r="K249" s="49">
        <v>-2340</v>
      </c>
      <c r="L249" s="45" t="s">
        <v>4210</v>
      </c>
      <c r="M249" s="46"/>
      <c r="N249" s="45" t="s">
        <v>20</v>
      </c>
      <c r="O249" s="45" t="s">
        <v>26</v>
      </c>
      <c r="P249" s="45" t="s">
        <v>4335</v>
      </c>
      <c r="Q249" s="45" t="s">
        <v>135</v>
      </c>
      <c r="R249" s="45" t="s">
        <v>4168</v>
      </c>
    </row>
    <row r="250" spans="1:18" hidden="1" x14ac:dyDescent="0.25">
      <c r="A250" s="45" t="s">
        <v>5540</v>
      </c>
      <c r="B250" s="45" t="s">
        <v>5540</v>
      </c>
      <c r="C250" s="45" t="s">
        <v>4215</v>
      </c>
      <c r="D250" s="45" t="s">
        <v>4216</v>
      </c>
      <c r="E250" s="46"/>
      <c r="F250" s="45" t="s">
        <v>3764</v>
      </c>
      <c r="G250" s="46"/>
      <c r="H250" s="45" t="s">
        <v>3770</v>
      </c>
      <c r="I250" s="45" t="s">
        <v>214</v>
      </c>
      <c r="J250" s="45" t="s">
        <v>57</v>
      </c>
      <c r="K250" s="49">
        <v>-2250</v>
      </c>
      <c r="L250" s="45" t="s">
        <v>4210</v>
      </c>
      <c r="M250" s="46"/>
      <c r="N250" s="45" t="s">
        <v>20</v>
      </c>
      <c r="O250" s="45" t="s">
        <v>26</v>
      </c>
      <c r="P250" s="45" t="s">
        <v>4336</v>
      </c>
      <c r="Q250" s="45" t="s">
        <v>135</v>
      </c>
      <c r="R250" s="45" t="s">
        <v>4168</v>
      </c>
    </row>
    <row r="251" spans="1:18" hidden="1" x14ac:dyDescent="0.25">
      <c r="A251" s="45" t="s">
        <v>5540</v>
      </c>
      <c r="B251" s="45" t="s">
        <v>5540</v>
      </c>
      <c r="C251" s="45" t="s">
        <v>4215</v>
      </c>
      <c r="D251" s="45" t="s">
        <v>4216</v>
      </c>
      <c r="E251" s="46"/>
      <c r="F251" s="45" t="s">
        <v>3764</v>
      </c>
      <c r="G251" s="46"/>
      <c r="H251" s="45" t="s">
        <v>3770</v>
      </c>
      <c r="I251" s="45" t="s">
        <v>214</v>
      </c>
      <c r="J251" s="45" t="s">
        <v>57</v>
      </c>
      <c r="K251" s="49">
        <v>-2700</v>
      </c>
      <c r="L251" s="45" t="s">
        <v>4210</v>
      </c>
      <c r="M251" s="46"/>
      <c r="N251" s="45" t="s">
        <v>20</v>
      </c>
      <c r="O251" s="45" t="s">
        <v>26</v>
      </c>
      <c r="P251" s="45" t="s">
        <v>4336</v>
      </c>
      <c r="Q251" s="45" t="s">
        <v>135</v>
      </c>
      <c r="R251" s="45" t="s">
        <v>4168</v>
      </c>
    </row>
    <row r="252" spans="1:18" hidden="1" x14ac:dyDescent="0.25">
      <c r="A252" s="45" t="s">
        <v>6612</v>
      </c>
      <c r="B252" s="45" t="s">
        <v>6612</v>
      </c>
      <c r="C252" s="45" t="s">
        <v>4209</v>
      </c>
      <c r="D252" s="45" t="s">
        <v>4209</v>
      </c>
      <c r="E252" s="46"/>
      <c r="F252" s="45" t="s">
        <v>1358</v>
      </c>
      <c r="G252" s="46"/>
      <c r="H252" s="45" t="s">
        <v>1359</v>
      </c>
      <c r="I252" s="45" t="s">
        <v>1361</v>
      </c>
      <c r="J252" s="45" t="s">
        <v>1362</v>
      </c>
      <c r="K252" s="49">
        <v>-1600</v>
      </c>
      <c r="L252" s="45" t="s">
        <v>4210</v>
      </c>
      <c r="M252" s="46"/>
      <c r="N252" s="45" t="s">
        <v>20</v>
      </c>
      <c r="O252" s="45" t="s">
        <v>26</v>
      </c>
      <c r="P252" s="45" t="s">
        <v>4337</v>
      </c>
      <c r="Q252" s="45" t="s">
        <v>135</v>
      </c>
      <c r="R252" s="45" t="s">
        <v>4168</v>
      </c>
    </row>
    <row r="253" spans="1:18" hidden="1" x14ac:dyDescent="0.25">
      <c r="A253" s="45" t="s">
        <v>6612</v>
      </c>
      <c r="B253" s="45" t="s">
        <v>6612</v>
      </c>
      <c r="C253" s="45" t="s">
        <v>4209</v>
      </c>
      <c r="D253" s="45" t="s">
        <v>4209</v>
      </c>
      <c r="E253" s="46"/>
      <c r="F253" s="45" t="s">
        <v>1358</v>
      </c>
      <c r="G253" s="46"/>
      <c r="H253" s="45" t="s">
        <v>1359</v>
      </c>
      <c r="I253" s="45" t="s">
        <v>1361</v>
      </c>
      <c r="J253" s="45" t="s">
        <v>1362</v>
      </c>
      <c r="K253" s="49">
        <v>-2050</v>
      </c>
      <c r="L253" s="45" t="s">
        <v>4210</v>
      </c>
      <c r="M253" s="46"/>
      <c r="N253" s="45" t="s">
        <v>20</v>
      </c>
      <c r="O253" s="45" t="s">
        <v>26</v>
      </c>
      <c r="P253" s="45" t="s">
        <v>4337</v>
      </c>
      <c r="Q253" s="45" t="s">
        <v>135</v>
      </c>
      <c r="R253" s="45" t="s">
        <v>4168</v>
      </c>
    </row>
    <row r="254" spans="1:18" hidden="1" x14ac:dyDescent="0.25">
      <c r="A254" s="45" t="s">
        <v>6613</v>
      </c>
      <c r="B254" s="45" t="s">
        <v>6613</v>
      </c>
      <c r="C254" s="45" t="s">
        <v>4209</v>
      </c>
      <c r="D254" s="45" t="s">
        <v>4209</v>
      </c>
      <c r="E254" s="46"/>
      <c r="F254" s="45" t="s">
        <v>3489</v>
      </c>
      <c r="G254" s="46"/>
      <c r="H254" s="45" t="s">
        <v>3495</v>
      </c>
      <c r="I254" s="45" t="s">
        <v>1078</v>
      </c>
      <c r="J254" s="45" t="s">
        <v>3497</v>
      </c>
      <c r="K254" s="49">
        <v>-1600</v>
      </c>
      <c r="L254" s="45" t="s">
        <v>4210</v>
      </c>
      <c r="M254" s="46"/>
      <c r="N254" s="45" t="s">
        <v>20</v>
      </c>
      <c r="O254" s="45" t="s">
        <v>26</v>
      </c>
      <c r="P254" s="45" t="s">
        <v>4338</v>
      </c>
      <c r="Q254" s="45" t="s">
        <v>135</v>
      </c>
      <c r="R254" s="45" t="s">
        <v>4168</v>
      </c>
    </row>
    <row r="255" spans="1:18" hidden="1" x14ac:dyDescent="0.25">
      <c r="A255" s="45" t="s">
        <v>6613</v>
      </c>
      <c r="B255" s="45" t="s">
        <v>6613</v>
      </c>
      <c r="C255" s="45" t="s">
        <v>4209</v>
      </c>
      <c r="D255" s="45" t="s">
        <v>4209</v>
      </c>
      <c r="E255" s="46"/>
      <c r="F255" s="45" t="s">
        <v>3489</v>
      </c>
      <c r="G255" s="46"/>
      <c r="H255" s="45" t="s">
        <v>3495</v>
      </c>
      <c r="I255" s="45" t="s">
        <v>1078</v>
      </c>
      <c r="J255" s="45" t="s">
        <v>3497</v>
      </c>
      <c r="K255" s="49">
        <v>-2050</v>
      </c>
      <c r="L255" s="45" t="s">
        <v>4210</v>
      </c>
      <c r="M255" s="46"/>
      <c r="N255" s="45" t="s">
        <v>20</v>
      </c>
      <c r="O255" s="45" t="s">
        <v>26</v>
      </c>
      <c r="P255" s="45" t="s">
        <v>4338</v>
      </c>
      <c r="Q255" s="45" t="s">
        <v>135</v>
      </c>
      <c r="R255" s="45" t="s">
        <v>4168</v>
      </c>
    </row>
    <row r="256" spans="1:18" hidden="1" x14ac:dyDescent="0.25">
      <c r="A256" s="45" t="s">
        <v>6173</v>
      </c>
      <c r="B256" s="45" t="s">
        <v>6173</v>
      </c>
      <c r="C256" s="45" t="s">
        <v>4215</v>
      </c>
      <c r="D256" s="45" t="s">
        <v>4216</v>
      </c>
      <c r="E256" s="46"/>
      <c r="F256" s="45" t="s">
        <v>3186</v>
      </c>
      <c r="G256" s="46"/>
      <c r="H256" s="45" t="s">
        <v>3191</v>
      </c>
      <c r="I256" s="45" t="s">
        <v>1900</v>
      </c>
      <c r="J256" s="45" t="s">
        <v>1901</v>
      </c>
      <c r="K256" s="49">
        <v>-2000</v>
      </c>
      <c r="L256" s="45" t="s">
        <v>4210</v>
      </c>
      <c r="M256" s="46"/>
      <c r="N256" s="45" t="s">
        <v>20</v>
      </c>
      <c r="O256" s="45" t="s">
        <v>26</v>
      </c>
      <c r="P256" s="45" t="s">
        <v>4339</v>
      </c>
      <c r="Q256" s="45" t="s">
        <v>135</v>
      </c>
      <c r="R256" s="45" t="s">
        <v>4168</v>
      </c>
    </row>
    <row r="257" spans="1:20" hidden="1" x14ac:dyDescent="0.25">
      <c r="A257" s="45" t="s">
        <v>6173</v>
      </c>
      <c r="B257" s="45" t="s">
        <v>6173</v>
      </c>
      <c r="C257" s="45" t="s">
        <v>4215</v>
      </c>
      <c r="D257" s="45" t="s">
        <v>4216</v>
      </c>
      <c r="E257" s="46"/>
      <c r="F257" s="45" t="s">
        <v>3186</v>
      </c>
      <c r="G257" s="46"/>
      <c r="H257" s="45" t="s">
        <v>3191</v>
      </c>
      <c r="I257" s="45" t="s">
        <v>1900</v>
      </c>
      <c r="J257" s="45" t="s">
        <v>1901</v>
      </c>
      <c r="K257" s="49">
        <v>-2450</v>
      </c>
      <c r="L257" s="45" t="s">
        <v>4210</v>
      </c>
      <c r="M257" s="46"/>
      <c r="N257" s="45" t="s">
        <v>20</v>
      </c>
      <c r="O257" s="45" t="s">
        <v>26</v>
      </c>
      <c r="P257" s="45" t="s">
        <v>4339</v>
      </c>
      <c r="Q257" s="45" t="s">
        <v>135</v>
      </c>
      <c r="R257" s="45" t="s">
        <v>4168</v>
      </c>
    </row>
    <row r="258" spans="1:20" hidden="1" x14ac:dyDescent="0.25">
      <c r="A258" s="45" t="s">
        <v>6173</v>
      </c>
      <c r="B258" s="45" t="s">
        <v>6173</v>
      </c>
      <c r="C258" s="45" t="s">
        <v>4209</v>
      </c>
      <c r="D258" s="45" t="s">
        <v>4209</v>
      </c>
      <c r="E258" s="46"/>
      <c r="F258" s="45" t="s">
        <v>1537</v>
      </c>
      <c r="G258" s="46"/>
      <c r="H258" s="45" t="s">
        <v>1543</v>
      </c>
      <c r="I258" s="45" t="s">
        <v>244</v>
      </c>
      <c r="J258" s="45" t="s">
        <v>245</v>
      </c>
      <c r="K258" s="49">
        <v>-1890</v>
      </c>
      <c r="L258" s="45" t="s">
        <v>4210</v>
      </c>
      <c r="M258" s="46"/>
      <c r="N258" s="45" t="s">
        <v>20</v>
      </c>
      <c r="O258" s="45" t="s">
        <v>26</v>
      </c>
      <c r="P258" s="45" t="s">
        <v>4340</v>
      </c>
      <c r="Q258" s="45" t="s">
        <v>135</v>
      </c>
      <c r="R258" s="45" t="s">
        <v>4168</v>
      </c>
    </row>
    <row r="259" spans="1:20" hidden="1" x14ac:dyDescent="0.25">
      <c r="A259" s="45" t="s">
        <v>6173</v>
      </c>
      <c r="B259" s="45" t="s">
        <v>6173</v>
      </c>
      <c r="C259" s="45" t="s">
        <v>4209</v>
      </c>
      <c r="D259" s="45" t="s">
        <v>4209</v>
      </c>
      <c r="E259" s="46"/>
      <c r="F259" s="45" t="s">
        <v>1537</v>
      </c>
      <c r="G259" s="46"/>
      <c r="H259" s="45" t="s">
        <v>1543</v>
      </c>
      <c r="I259" s="45" t="s">
        <v>244</v>
      </c>
      <c r="J259" s="45" t="s">
        <v>245</v>
      </c>
      <c r="K259" s="49">
        <v>-2340</v>
      </c>
      <c r="L259" s="45" t="s">
        <v>4210</v>
      </c>
      <c r="M259" s="46"/>
      <c r="N259" s="45" t="s">
        <v>20</v>
      </c>
      <c r="O259" s="45" t="s">
        <v>26</v>
      </c>
      <c r="P259" s="45" t="s">
        <v>4340</v>
      </c>
      <c r="Q259" s="45" t="s">
        <v>135</v>
      </c>
      <c r="R259" s="45" t="s">
        <v>4168</v>
      </c>
    </row>
    <row r="260" spans="1:20" s="57" customFormat="1" ht="15.75" customHeight="1" x14ac:dyDescent="0.25">
      <c r="A260" s="52" t="s">
        <v>6173</v>
      </c>
      <c r="B260" s="52" t="s">
        <v>6173</v>
      </c>
      <c r="C260" s="52" t="s">
        <v>3182</v>
      </c>
      <c r="D260" s="52" t="s">
        <v>4323</v>
      </c>
      <c r="E260" s="53"/>
      <c r="F260" s="52" t="s">
        <v>3628</v>
      </c>
      <c r="G260" s="53"/>
      <c r="H260" s="52" t="s">
        <v>3629</v>
      </c>
      <c r="I260" s="52" t="s">
        <v>189</v>
      </c>
      <c r="J260" s="52" t="s">
        <v>612</v>
      </c>
      <c r="K260" s="54">
        <v>-1680</v>
      </c>
      <c r="L260" s="52" t="s">
        <v>4210</v>
      </c>
      <c r="M260" s="53"/>
      <c r="N260" s="52" t="s">
        <v>20</v>
      </c>
      <c r="O260" s="52" t="s">
        <v>26</v>
      </c>
      <c r="P260" s="52" t="s">
        <v>4341</v>
      </c>
      <c r="Q260" s="52" t="s">
        <v>92</v>
      </c>
      <c r="R260" s="52" t="s">
        <v>4168</v>
      </c>
      <c r="S260" s="55" t="s">
        <v>6630</v>
      </c>
      <c r="T260" s="86" t="s">
        <v>6700</v>
      </c>
    </row>
    <row r="261" spans="1:20" s="57" customFormat="1" x14ac:dyDescent="0.25">
      <c r="A261" s="52" t="s">
        <v>6173</v>
      </c>
      <c r="B261" s="52" t="s">
        <v>6173</v>
      </c>
      <c r="C261" s="52" t="s">
        <v>3182</v>
      </c>
      <c r="D261" s="52" t="s">
        <v>4323</v>
      </c>
      <c r="E261" s="53"/>
      <c r="F261" s="52" t="s">
        <v>3628</v>
      </c>
      <c r="G261" s="53"/>
      <c r="H261" s="52" t="s">
        <v>3629</v>
      </c>
      <c r="I261" s="52" t="s">
        <v>189</v>
      </c>
      <c r="J261" s="52" t="s">
        <v>612</v>
      </c>
      <c r="K261" s="54">
        <v>-2130</v>
      </c>
      <c r="L261" s="52" t="s">
        <v>4210</v>
      </c>
      <c r="M261" s="53"/>
      <c r="N261" s="52" t="s">
        <v>20</v>
      </c>
      <c r="O261" s="52" t="s">
        <v>26</v>
      </c>
      <c r="P261" s="52" t="s">
        <v>4341</v>
      </c>
      <c r="Q261" s="52" t="s">
        <v>92</v>
      </c>
      <c r="R261" s="52" t="s">
        <v>4168</v>
      </c>
      <c r="S261" s="55" t="s">
        <v>6630</v>
      </c>
      <c r="T261" s="86" t="s">
        <v>6700</v>
      </c>
    </row>
    <row r="262" spans="1:20" hidden="1" x14ac:dyDescent="0.25">
      <c r="A262" s="45" t="s">
        <v>5746</v>
      </c>
      <c r="B262" s="45" t="s">
        <v>5746</v>
      </c>
      <c r="C262" s="45" t="s">
        <v>4215</v>
      </c>
      <c r="D262" s="45" t="s">
        <v>4216</v>
      </c>
      <c r="E262" s="46"/>
      <c r="F262" s="45" t="s">
        <v>1204</v>
      </c>
      <c r="G262" s="46"/>
      <c r="H262" s="45" t="s">
        <v>1205</v>
      </c>
      <c r="I262" s="45" t="s">
        <v>1207</v>
      </c>
      <c r="J262" s="45" t="s">
        <v>1208</v>
      </c>
      <c r="K262" s="49">
        <v>-1800</v>
      </c>
      <c r="L262" s="45" t="s">
        <v>4210</v>
      </c>
      <c r="M262" s="46"/>
      <c r="N262" s="45" t="s">
        <v>20</v>
      </c>
      <c r="O262" s="45" t="s">
        <v>26</v>
      </c>
      <c r="P262" s="45" t="s">
        <v>4342</v>
      </c>
      <c r="Q262" s="45" t="s">
        <v>135</v>
      </c>
      <c r="R262" s="45" t="s">
        <v>4168</v>
      </c>
    </row>
    <row r="263" spans="1:20" hidden="1" x14ac:dyDescent="0.25">
      <c r="A263" s="45" t="s">
        <v>5746</v>
      </c>
      <c r="B263" s="45" t="s">
        <v>5746</v>
      </c>
      <c r="C263" s="45" t="s">
        <v>4215</v>
      </c>
      <c r="D263" s="45" t="s">
        <v>4216</v>
      </c>
      <c r="E263" s="46"/>
      <c r="F263" s="45" t="s">
        <v>1204</v>
      </c>
      <c r="G263" s="46"/>
      <c r="H263" s="45" t="s">
        <v>1205</v>
      </c>
      <c r="I263" s="45" t="s">
        <v>1207</v>
      </c>
      <c r="J263" s="45" t="s">
        <v>1208</v>
      </c>
      <c r="K263" s="49">
        <v>-2250</v>
      </c>
      <c r="L263" s="45" t="s">
        <v>4210</v>
      </c>
      <c r="M263" s="46"/>
      <c r="N263" s="45" t="s">
        <v>20</v>
      </c>
      <c r="O263" s="45" t="s">
        <v>26</v>
      </c>
      <c r="P263" s="45" t="s">
        <v>4342</v>
      </c>
      <c r="Q263" s="45" t="s">
        <v>135</v>
      </c>
      <c r="R263" s="45" t="s">
        <v>4168</v>
      </c>
    </row>
    <row r="264" spans="1:20" s="57" customFormat="1" x14ac:dyDescent="0.25">
      <c r="A264" s="52" t="s">
        <v>5746</v>
      </c>
      <c r="B264" s="52" t="s">
        <v>5746</v>
      </c>
      <c r="C264" s="52" t="s">
        <v>4209</v>
      </c>
      <c r="D264" s="52" t="s">
        <v>4209</v>
      </c>
      <c r="E264" s="53"/>
      <c r="F264" s="52" t="s">
        <v>1260</v>
      </c>
      <c r="G264" s="53"/>
      <c r="H264" s="52" t="s">
        <v>1261</v>
      </c>
      <c r="I264" s="52" t="s">
        <v>189</v>
      </c>
      <c r="J264" s="52" t="s">
        <v>230</v>
      </c>
      <c r="K264" s="54">
        <v>-1900</v>
      </c>
      <c r="L264" s="52" t="s">
        <v>4210</v>
      </c>
      <c r="M264" s="53"/>
      <c r="N264" s="52" t="s">
        <v>20</v>
      </c>
      <c r="O264" s="52" t="s">
        <v>26</v>
      </c>
      <c r="P264" s="52" t="s">
        <v>4343</v>
      </c>
      <c r="Q264" s="56" t="s">
        <v>25</v>
      </c>
      <c r="R264" s="52" t="s">
        <v>4162</v>
      </c>
      <c r="S264" s="55" t="s">
        <v>6629</v>
      </c>
      <c r="T264" s="86" t="s">
        <v>6701</v>
      </c>
    </row>
    <row r="265" spans="1:20" s="57" customFormat="1" x14ac:dyDescent="0.25">
      <c r="A265" s="52" t="s">
        <v>5746</v>
      </c>
      <c r="B265" s="52" t="s">
        <v>5746</v>
      </c>
      <c r="C265" s="52" t="s">
        <v>4209</v>
      </c>
      <c r="D265" s="52" t="s">
        <v>4209</v>
      </c>
      <c r="E265" s="53"/>
      <c r="F265" s="52" t="s">
        <v>1260</v>
      </c>
      <c r="G265" s="53"/>
      <c r="H265" s="52" t="s">
        <v>1261</v>
      </c>
      <c r="I265" s="52" t="s">
        <v>189</v>
      </c>
      <c r="J265" s="52" t="s">
        <v>230</v>
      </c>
      <c r="K265" s="54">
        <v>-2350</v>
      </c>
      <c r="L265" s="52" t="s">
        <v>4210</v>
      </c>
      <c r="M265" s="53"/>
      <c r="N265" s="52" t="s">
        <v>20</v>
      </c>
      <c r="O265" s="52" t="s">
        <v>26</v>
      </c>
      <c r="P265" s="52" t="s">
        <v>4343</v>
      </c>
      <c r="Q265" s="56" t="s">
        <v>25</v>
      </c>
      <c r="R265" s="52" t="s">
        <v>4162</v>
      </c>
      <c r="S265" s="55" t="s">
        <v>6629</v>
      </c>
      <c r="T265" s="86" t="s">
        <v>6701</v>
      </c>
    </row>
    <row r="266" spans="1:20" hidden="1" x14ac:dyDescent="0.25">
      <c r="A266" s="45" t="s">
        <v>6614</v>
      </c>
      <c r="B266" s="45" t="s">
        <v>6614</v>
      </c>
      <c r="C266" s="45" t="s">
        <v>4215</v>
      </c>
      <c r="D266" s="45" t="s">
        <v>4216</v>
      </c>
      <c r="E266" s="46"/>
      <c r="F266" s="45" t="s">
        <v>3933</v>
      </c>
      <c r="G266" s="46"/>
      <c r="H266" s="45" t="s">
        <v>3934</v>
      </c>
      <c r="I266" s="45" t="s">
        <v>3936</v>
      </c>
      <c r="J266" s="45" t="s">
        <v>3937</v>
      </c>
      <c r="K266" s="49">
        <v>-1800</v>
      </c>
      <c r="L266" s="45" t="s">
        <v>4210</v>
      </c>
      <c r="M266" s="46"/>
      <c r="N266" s="45" t="s">
        <v>20</v>
      </c>
      <c r="O266" s="45" t="s">
        <v>26</v>
      </c>
      <c r="P266" s="45" t="s">
        <v>4344</v>
      </c>
      <c r="Q266" s="45" t="s">
        <v>135</v>
      </c>
      <c r="R266" s="45" t="s">
        <v>4168</v>
      </c>
    </row>
    <row r="267" spans="1:20" hidden="1" x14ac:dyDescent="0.25">
      <c r="A267" s="45" t="s">
        <v>6614</v>
      </c>
      <c r="B267" s="45" t="s">
        <v>6614</v>
      </c>
      <c r="C267" s="45" t="s">
        <v>4215</v>
      </c>
      <c r="D267" s="45" t="s">
        <v>4216</v>
      </c>
      <c r="E267" s="46"/>
      <c r="F267" s="45" t="s">
        <v>3933</v>
      </c>
      <c r="G267" s="46"/>
      <c r="H267" s="45" t="s">
        <v>3934</v>
      </c>
      <c r="I267" s="45" t="s">
        <v>3936</v>
      </c>
      <c r="J267" s="45" t="s">
        <v>3937</v>
      </c>
      <c r="K267" s="49">
        <v>-2250</v>
      </c>
      <c r="L267" s="45" t="s">
        <v>4210</v>
      </c>
      <c r="M267" s="46"/>
      <c r="N267" s="45" t="s">
        <v>20</v>
      </c>
      <c r="O267" s="45" t="s">
        <v>26</v>
      </c>
      <c r="P267" s="45" t="s">
        <v>4344</v>
      </c>
      <c r="Q267" s="45" t="s">
        <v>135</v>
      </c>
      <c r="R267" s="45" t="s">
        <v>4168</v>
      </c>
    </row>
    <row r="268" spans="1:20" hidden="1" x14ac:dyDescent="0.25">
      <c r="A268" s="45" t="s">
        <v>6615</v>
      </c>
      <c r="B268" s="45" t="s">
        <v>6615</v>
      </c>
      <c r="C268" s="45" t="s">
        <v>4215</v>
      </c>
      <c r="D268" s="45" t="s">
        <v>4216</v>
      </c>
      <c r="E268" s="46"/>
      <c r="F268" s="45" t="s">
        <v>3619</v>
      </c>
      <c r="G268" s="46"/>
      <c r="H268" s="45" t="s">
        <v>3626</v>
      </c>
      <c r="I268" s="45" t="s">
        <v>249</v>
      </c>
      <c r="J268" s="45" t="s">
        <v>250</v>
      </c>
      <c r="K268" s="49">
        <v>-1600</v>
      </c>
      <c r="L268" s="45" t="s">
        <v>4210</v>
      </c>
      <c r="M268" s="46"/>
      <c r="N268" s="45" t="s">
        <v>20</v>
      </c>
      <c r="O268" s="45" t="s">
        <v>26</v>
      </c>
      <c r="P268" s="45" t="s">
        <v>4345</v>
      </c>
      <c r="Q268" s="45" t="s">
        <v>135</v>
      </c>
      <c r="R268" s="45" t="s">
        <v>4168</v>
      </c>
    </row>
    <row r="269" spans="1:20" hidden="1" x14ac:dyDescent="0.25">
      <c r="A269" s="45" t="s">
        <v>6615</v>
      </c>
      <c r="B269" s="45" t="s">
        <v>6615</v>
      </c>
      <c r="C269" s="45" t="s">
        <v>4215</v>
      </c>
      <c r="D269" s="45" t="s">
        <v>4216</v>
      </c>
      <c r="E269" s="46"/>
      <c r="F269" s="45" t="s">
        <v>3619</v>
      </c>
      <c r="G269" s="46"/>
      <c r="H269" s="45" t="s">
        <v>3626</v>
      </c>
      <c r="I269" s="45" t="s">
        <v>249</v>
      </c>
      <c r="J269" s="45" t="s">
        <v>250</v>
      </c>
      <c r="K269" s="49">
        <v>-2050</v>
      </c>
      <c r="L269" s="45" t="s">
        <v>4210</v>
      </c>
      <c r="M269" s="46"/>
      <c r="N269" s="45" t="s">
        <v>20</v>
      </c>
      <c r="O269" s="45" t="s">
        <v>26</v>
      </c>
      <c r="P269" s="45" t="s">
        <v>4345</v>
      </c>
      <c r="Q269" s="45" t="s">
        <v>135</v>
      </c>
      <c r="R269" s="45" t="s">
        <v>4168</v>
      </c>
    </row>
    <row r="270" spans="1:20" hidden="1" x14ac:dyDescent="0.25">
      <c r="A270" s="45" t="s">
        <v>6615</v>
      </c>
      <c r="B270" s="45" t="s">
        <v>6615</v>
      </c>
      <c r="C270" s="45" t="s">
        <v>4215</v>
      </c>
      <c r="D270" s="45" t="s">
        <v>4216</v>
      </c>
      <c r="E270" s="46"/>
      <c r="F270" s="45" t="s">
        <v>935</v>
      </c>
      <c r="G270" s="46"/>
      <c r="H270" s="45" t="s">
        <v>941</v>
      </c>
      <c r="I270" s="45" t="s">
        <v>943</v>
      </c>
      <c r="J270" s="45" t="s">
        <v>944</v>
      </c>
      <c r="K270" s="49">
        <v>-1600</v>
      </c>
      <c r="L270" s="45" t="s">
        <v>4210</v>
      </c>
      <c r="M270" s="46"/>
      <c r="N270" s="45" t="s">
        <v>20</v>
      </c>
      <c r="O270" s="45" t="s">
        <v>26</v>
      </c>
      <c r="P270" s="45" t="s">
        <v>4346</v>
      </c>
      <c r="Q270" s="45" t="s">
        <v>135</v>
      </c>
      <c r="R270" s="45" t="s">
        <v>4168</v>
      </c>
    </row>
    <row r="271" spans="1:20" hidden="1" x14ac:dyDescent="0.25">
      <c r="A271" s="45" t="s">
        <v>6615</v>
      </c>
      <c r="B271" s="45" t="s">
        <v>6615</v>
      </c>
      <c r="C271" s="45" t="s">
        <v>4215</v>
      </c>
      <c r="D271" s="45" t="s">
        <v>4216</v>
      </c>
      <c r="E271" s="46"/>
      <c r="F271" s="45" t="s">
        <v>935</v>
      </c>
      <c r="G271" s="46"/>
      <c r="H271" s="45" t="s">
        <v>941</v>
      </c>
      <c r="I271" s="45" t="s">
        <v>943</v>
      </c>
      <c r="J271" s="45" t="s">
        <v>944</v>
      </c>
      <c r="K271" s="49">
        <v>-2050</v>
      </c>
      <c r="L271" s="45" t="s">
        <v>4210</v>
      </c>
      <c r="M271" s="46"/>
      <c r="N271" s="45" t="s">
        <v>20</v>
      </c>
      <c r="O271" s="45" t="s">
        <v>26</v>
      </c>
      <c r="P271" s="45" t="s">
        <v>4346</v>
      </c>
      <c r="Q271" s="45" t="s">
        <v>135</v>
      </c>
      <c r="R271" s="45" t="s">
        <v>4168</v>
      </c>
    </row>
    <row r="272" spans="1:20" hidden="1" x14ac:dyDescent="0.25">
      <c r="A272" s="45" t="s">
        <v>6616</v>
      </c>
      <c r="B272" s="45" t="s">
        <v>6616</v>
      </c>
      <c r="C272" s="45" t="s">
        <v>4209</v>
      </c>
      <c r="D272" s="45" t="s">
        <v>4209</v>
      </c>
      <c r="E272" s="46"/>
      <c r="F272" s="45" t="s">
        <v>2301</v>
      </c>
      <c r="G272" s="46"/>
      <c r="H272" s="45" t="s">
        <v>2307</v>
      </c>
      <c r="I272" s="45" t="s">
        <v>2309</v>
      </c>
      <c r="J272" s="45" t="s">
        <v>2310</v>
      </c>
      <c r="K272" s="49">
        <v>-1900</v>
      </c>
      <c r="L272" s="45" t="s">
        <v>4210</v>
      </c>
      <c r="M272" s="46"/>
      <c r="N272" s="45" t="s">
        <v>20</v>
      </c>
      <c r="O272" s="45" t="s">
        <v>26</v>
      </c>
      <c r="P272" s="45" t="s">
        <v>4347</v>
      </c>
      <c r="Q272" s="45" t="s">
        <v>135</v>
      </c>
      <c r="R272" s="45" t="s">
        <v>4168</v>
      </c>
    </row>
    <row r="273" spans="1:18" hidden="1" x14ac:dyDescent="0.25">
      <c r="A273" s="45" t="s">
        <v>6616</v>
      </c>
      <c r="B273" s="45" t="s">
        <v>6616</v>
      </c>
      <c r="C273" s="45" t="s">
        <v>4209</v>
      </c>
      <c r="D273" s="45" t="s">
        <v>4209</v>
      </c>
      <c r="E273" s="46"/>
      <c r="F273" s="45" t="s">
        <v>2301</v>
      </c>
      <c r="G273" s="46"/>
      <c r="H273" s="45" t="s">
        <v>2307</v>
      </c>
      <c r="I273" s="45" t="s">
        <v>2309</v>
      </c>
      <c r="J273" s="45" t="s">
        <v>2310</v>
      </c>
      <c r="K273" s="49">
        <v>-2350</v>
      </c>
      <c r="L273" s="45" t="s">
        <v>4210</v>
      </c>
      <c r="M273" s="46"/>
      <c r="N273" s="45" t="s">
        <v>20</v>
      </c>
      <c r="O273" s="45" t="s">
        <v>26</v>
      </c>
      <c r="P273" s="45" t="s">
        <v>4347</v>
      </c>
      <c r="Q273" s="45" t="s">
        <v>135</v>
      </c>
      <c r="R273" s="45" t="s">
        <v>4168</v>
      </c>
    </row>
    <row r="274" spans="1:18" hidden="1" x14ac:dyDescent="0.25">
      <c r="A274" s="45" t="s">
        <v>6616</v>
      </c>
      <c r="B274" s="45" t="s">
        <v>6616</v>
      </c>
      <c r="C274" s="45" t="s">
        <v>4215</v>
      </c>
      <c r="D274" s="45" t="s">
        <v>4216</v>
      </c>
      <c r="E274" s="46"/>
      <c r="F274" s="45" t="s">
        <v>1855</v>
      </c>
      <c r="G274" s="46"/>
      <c r="H274" s="45" t="s">
        <v>1862</v>
      </c>
      <c r="I274" s="45" t="s">
        <v>1129</v>
      </c>
      <c r="J274" s="45" t="s">
        <v>1860</v>
      </c>
      <c r="K274" s="49">
        <v>-2300</v>
      </c>
      <c r="L274" s="45" t="s">
        <v>4210</v>
      </c>
      <c r="M274" s="46"/>
      <c r="N274" s="45" t="s">
        <v>20</v>
      </c>
      <c r="O274" s="45" t="s">
        <v>26</v>
      </c>
      <c r="P274" s="45" t="s">
        <v>4348</v>
      </c>
      <c r="Q274" s="45" t="s">
        <v>135</v>
      </c>
      <c r="R274" s="45" t="s">
        <v>4168</v>
      </c>
    </row>
    <row r="275" spans="1:18" hidden="1" x14ac:dyDescent="0.25">
      <c r="A275" s="45" t="s">
        <v>6616</v>
      </c>
      <c r="B275" s="45" t="s">
        <v>6616</v>
      </c>
      <c r="C275" s="45" t="s">
        <v>4215</v>
      </c>
      <c r="D275" s="45" t="s">
        <v>4216</v>
      </c>
      <c r="E275" s="46"/>
      <c r="F275" s="45" t="s">
        <v>1855</v>
      </c>
      <c r="G275" s="46"/>
      <c r="H275" s="45" t="s">
        <v>1862</v>
      </c>
      <c r="I275" s="45" t="s">
        <v>1129</v>
      </c>
      <c r="J275" s="45" t="s">
        <v>1860</v>
      </c>
      <c r="K275" s="49">
        <v>-2750</v>
      </c>
      <c r="L275" s="45" t="s">
        <v>4210</v>
      </c>
      <c r="M275" s="46"/>
      <c r="N275" s="45" t="s">
        <v>20</v>
      </c>
      <c r="O275" s="45" t="s">
        <v>26</v>
      </c>
      <c r="P275" s="45" t="s">
        <v>4348</v>
      </c>
      <c r="Q275" s="45" t="s">
        <v>135</v>
      </c>
      <c r="R275" s="45" t="s">
        <v>4168</v>
      </c>
    </row>
    <row r="276" spans="1:18" hidden="1" x14ac:dyDescent="0.25">
      <c r="A276" s="45" t="s">
        <v>6616</v>
      </c>
      <c r="B276" s="45" t="s">
        <v>6616</v>
      </c>
      <c r="C276" s="45" t="s">
        <v>4215</v>
      </c>
      <c r="D276" s="45" t="s">
        <v>4216</v>
      </c>
      <c r="E276" s="46"/>
      <c r="F276" s="45" t="s">
        <v>2063</v>
      </c>
      <c r="G276" s="46"/>
      <c r="H276" s="45" t="s">
        <v>2065</v>
      </c>
      <c r="I276" s="45" t="s">
        <v>2067</v>
      </c>
      <c r="J276" s="45" t="s">
        <v>2068</v>
      </c>
      <c r="K276" s="49">
        <v>-1680</v>
      </c>
      <c r="L276" s="45" t="s">
        <v>4210</v>
      </c>
      <c r="M276" s="46"/>
      <c r="N276" s="45" t="s">
        <v>20</v>
      </c>
      <c r="O276" s="45" t="s">
        <v>26</v>
      </c>
      <c r="P276" s="45" t="s">
        <v>4349</v>
      </c>
      <c r="Q276" s="45" t="s">
        <v>135</v>
      </c>
      <c r="R276" s="45" t="s">
        <v>4168</v>
      </c>
    </row>
    <row r="277" spans="1:18" hidden="1" x14ac:dyDescent="0.25">
      <c r="A277" s="45" t="s">
        <v>6616</v>
      </c>
      <c r="B277" s="45" t="s">
        <v>6616</v>
      </c>
      <c r="C277" s="45" t="s">
        <v>4215</v>
      </c>
      <c r="D277" s="45" t="s">
        <v>4216</v>
      </c>
      <c r="E277" s="46"/>
      <c r="F277" s="45" t="s">
        <v>2063</v>
      </c>
      <c r="G277" s="46"/>
      <c r="H277" s="45" t="s">
        <v>2065</v>
      </c>
      <c r="I277" s="45" t="s">
        <v>2067</v>
      </c>
      <c r="J277" s="45" t="s">
        <v>2068</v>
      </c>
      <c r="K277" s="49">
        <v>-2130</v>
      </c>
      <c r="L277" s="45" t="s">
        <v>4210</v>
      </c>
      <c r="M277" s="46"/>
      <c r="N277" s="45" t="s">
        <v>20</v>
      </c>
      <c r="O277" s="45" t="s">
        <v>26</v>
      </c>
      <c r="P277" s="45" t="s">
        <v>4349</v>
      </c>
      <c r="Q277" s="45" t="s">
        <v>135</v>
      </c>
      <c r="R277" s="45" t="s">
        <v>4168</v>
      </c>
    </row>
    <row r="278" spans="1:18" hidden="1" x14ac:dyDescent="0.25">
      <c r="A278" s="45" t="s">
        <v>6616</v>
      </c>
      <c r="B278" s="45" t="s">
        <v>6616</v>
      </c>
      <c r="C278" s="45" t="s">
        <v>3182</v>
      </c>
      <c r="D278" s="45" t="s">
        <v>4323</v>
      </c>
      <c r="E278" s="46"/>
      <c r="F278" s="45" t="s">
        <v>2127</v>
      </c>
      <c r="G278" s="46"/>
      <c r="H278" s="45" t="s">
        <v>2129</v>
      </c>
      <c r="I278" s="45" t="s">
        <v>2131</v>
      </c>
      <c r="J278" s="45" t="s">
        <v>2132</v>
      </c>
      <c r="K278" s="49">
        <v>-1680</v>
      </c>
      <c r="L278" s="45" t="s">
        <v>4210</v>
      </c>
      <c r="M278" s="46"/>
      <c r="N278" s="45" t="s">
        <v>20</v>
      </c>
      <c r="O278" s="45" t="s">
        <v>26</v>
      </c>
      <c r="P278" s="45" t="s">
        <v>4350</v>
      </c>
      <c r="Q278" s="45" t="s">
        <v>135</v>
      </c>
      <c r="R278" s="45" t="s">
        <v>4168</v>
      </c>
    </row>
    <row r="279" spans="1:18" hidden="1" x14ac:dyDescent="0.25">
      <c r="A279" s="45" t="s">
        <v>6616</v>
      </c>
      <c r="B279" s="45" t="s">
        <v>6616</v>
      </c>
      <c r="C279" s="45" t="s">
        <v>3182</v>
      </c>
      <c r="D279" s="45" t="s">
        <v>4323</v>
      </c>
      <c r="E279" s="46"/>
      <c r="F279" s="45" t="s">
        <v>2127</v>
      </c>
      <c r="G279" s="46"/>
      <c r="H279" s="45" t="s">
        <v>2129</v>
      </c>
      <c r="I279" s="45" t="s">
        <v>2131</v>
      </c>
      <c r="J279" s="45" t="s">
        <v>2132</v>
      </c>
      <c r="K279" s="49">
        <v>-2130</v>
      </c>
      <c r="L279" s="45" t="s">
        <v>4210</v>
      </c>
      <c r="M279" s="46"/>
      <c r="N279" s="45" t="s">
        <v>20</v>
      </c>
      <c r="O279" s="45" t="s">
        <v>26</v>
      </c>
      <c r="P279" s="45" t="s">
        <v>4350</v>
      </c>
      <c r="Q279" s="45" t="s">
        <v>135</v>
      </c>
      <c r="R279" s="45" t="s">
        <v>4168</v>
      </c>
    </row>
    <row r="280" spans="1:18" hidden="1" x14ac:dyDescent="0.25">
      <c r="A280" s="45" t="s">
        <v>6617</v>
      </c>
      <c r="B280" s="45" t="s">
        <v>6617</v>
      </c>
      <c r="C280" s="45" t="s">
        <v>4209</v>
      </c>
      <c r="D280" s="45" t="s">
        <v>4209</v>
      </c>
      <c r="E280" s="46"/>
      <c r="F280" s="45" t="s">
        <v>1164</v>
      </c>
      <c r="G280" s="46"/>
      <c r="H280" s="45" t="s">
        <v>1166</v>
      </c>
      <c r="I280" s="45" t="s">
        <v>265</v>
      </c>
      <c r="J280" s="45" t="s">
        <v>266</v>
      </c>
      <c r="K280" s="49">
        <v>-1890</v>
      </c>
      <c r="L280" s="45" t="s">
        <v>4210</v>
      </c>
      <c r="M280" s="46"/>
      <c r="N280" s="45" t="s">
        <v>20</v>
      </c>
      <c r="O280" s="45" t="s">
        <v>26</v>
      </c>
      <c r="P280" s="45" t="s">
        <v>4351</v>
      </c>
      <c r="Q280" s="45" t="s">
        <v>135</v>
      </c>
      <c r="R280" s="45" t="s">
        <v>4168</v>
      </c>
    </row>
    <row r="281" spans="1:18" hidden="1" x14ac:dyDescent="0.25">
      <c r="A281" s="45" t="s">
        <v>6617</v>
      </c>
      <c r="B281" s="45" t="s">
        <v>6617</v>
      </c>
      <c r="C281" s="45" t="s">
        <v>4209</v>
      </c>
      <c r="D281" s="45" t="s">
        <v>4209</v>
      </c>
      <c r="E281" s="46"/>
      <c r="F281" s="45" t="s">
        <v>1164</v>
      </c>
      <c r="G281" s="46"/>
      <c r="H281" s="45" t="s">
        <v>1166</v>
      </c>
      <c r="I281" s="45" t="s">
        <v>265</v>
      </c>
      <c r="J281" s="45" t="s">
        <v>266</v>
      </c>
      <c r="K281" s="49">
        <v>-2340</v>
      </c>
      <c r="L281" s="45" t="s">
        <v>4210</v>
      </c>
      <c r="M281" s="46"/>
      <c r="N281" s="45" t="s">
        <v>20</v>
      </c>
      <c r="O281" s="45" t="s">
        <v>26</v>
      </c>
      <c r="P281" s="45" t="s">
        <v>4351</v>
      </c>
      <c r="Q281" s="45" t="s">
        <v>135</v>
      </c>
      <c r="R281" s="45" t="s">
        <v>4168</v>
      </c>
    </row>
    <row r="282" spans="1:18" hidden="1" x14ac:dyDescent="0.25">
      <c r="A282" s="45" t="s">
        <v>5478</v>
      </c>
      <c r="B282" s="45" t="s">
        <v>5478</v>
      </c>
      <c r="C282" s="45" t="s">
        <v>4352</v>
      </c>
      <c r="D282" s="45" t="s">
        <v>4353</v>
      </c>
      <c r="E282" s="46"/>
      <c r="F282" s="45" t="s">
        <v>1231</v>
      </c>
      <c r="G282" s="46"/>
      <c r="H282" s="45" t="s">
        <v>1233</v>
      </c>
      <c r="I282" s="45" t="s">
        <v>1235</v>
      </c>
      <c r="J282" s="45" t="s">
        <v>1236</v>
      </c>
      <c r="K282" s="49">
        <v>-1890</v>
      </c>
      <c r="L282" s="45" t="s">
        <v>4210</v>
      </c>
      <c r="M282" s="46"/>
      <c r="N282" s="45" t="s">
        <v>20</v>
      </c>
      <c r="O282" s="45" t="s">
        <v>26</v>
      </c>
      <c r="P282" s="45" t="s">
        <v>4354</v>
      </c>
      <c r="Q282" s="45" t="s">
        <v>135</v>
      </c>
      <c r="R282" s="45" t="s">
        <v>4168</v>
      </c>
    </row>
    <row r="283" spans="1:18" hidden="1" x14ac:dyDescent="0.25">
      <c r="A283" s="45" t="s">
        <v>5478</v>
      </c>
      <c r="B283" s="45" t="s">
        <v>5478</v>
      </c>
      <c r="C283" s="45" t="s">
        <v>4352</v>
      </c>
      <c r="D283" s="45" t="s">
        <v>4353</v>
      </c>
      <c r="E283" s="46"/>
      <c r="F283" s="45" t="s">
        <v>1231</v>
      </c>
      <c r="G283" s="46"/>
      <c r="H283" s="45" t="s">
        <v>1233</v>
      </c>
      <c r="I283" s="45" t="s">
        <v>1235</v>
      </c>
      <c r="J283" s="45" t="s">
        <v>1236</v>
      </c>
      <c r="K283" s="49">
        <v>-2340</v>
      </c>
      <c r="L283" s="45" t="s">
        <v>4210</v>
      </c>
      <c r="M283" s="46"/>
      <c r="N283" s="45" t="s">
        <v>20</v>
      </c>
      <c r="O283" s="45" t="s">
        <v>26</v>
      </c>
      <c r="P283" s="45" t="s">
        <v>4354</v>
      </c>
      <c r="Q283" s="45" t="s">
        <v>135</v>
      </c>
      <c r="R283" s="45" t="s">
        <v>4168</v>
      </c>
    </row>
    <row r="284" spans="1:18" hidden="1" x14ac:dyDescent="0.25">
      <c r="A284" s="45" t="s">
        <v>5478</v>
      </c>
      <c r="B284" s="45" t="s">
        <v>5478</v>
      </c>
      <c r="C284" s="45" t="s">
        <v>4209</v>
      </c>
      <c r="D284" s="45" t="s">
        <v>4209</v>
      </c>
      <c r="E284" s="46"/>
      <c r="F284" s="45" t="s">
        <v>1244</v>
      </c>
      <c r="G284" s="46"/>
      <c r="H284" s="45" t="s">
        <v>1246</v>
      </c>
      <c r="I284" s="45" t="s">
        <v>1248</v>
      </c>
      <c r="J284" s="45" t="s">
        <v>1249</v>
      </c>
      <c r="K284" s="49">
        <v>-1890</v>
      </c>
      <c r="L284" s="45" t="s">
        <v>4210</v>
      </c>
      <c r="M284" s="46"/>
      <c r="N284" s="45" t="s">
        <v>20</v>
      </c>
      <c r="O284" s="45" t="s">
        <v>26</v>
      </c>
      <c r="P284" s="45" t="s">
        <v>4355</v>
      </c>
      <c r="Q284" s="45" t="s">
        <v>135</v>
      </c>
      <c r="R284" s="45" t="s">
        <v>4168</v>
      </c>
    </row>
    <row r="285" spans="1:18" hidden="1" x14ac:dyDescent="0.25">
      <c r="A285" s="45" t="s">
        <v>5478</v>
      </c>
      <c r="B285" s="45" t="s">
        <v>5478</v>
      </c>
      <c r="C285" s="45" t="s">
        <v>4209</v>
      </c>
      <c r="D285" s="45" t="s">
        <v>4209</v>
      </c>
      <c r="E285" s="46"/>
      <c r="F285" s="45" t="s">
        <v>1244</v>
      </c>
      <c r="G285" s="46"/>
      <c r="H285" s="45" t="s">
        <v>1246</v>
      </c>
      <c r="I285" s="45" t="s">
        <v>1248</v>
      </c>
      <c r="J285" s="45" t="s">
        <v>1249</v>
      </c>
      <c r="K285" s="49">
        <v>-2340</v>
      </c>
      <c r="L285" s="45" t="s">
        <v>4210</v>
      </c>
      <c r="M285" s="46"/>
      <c r="N285" s="45" t="s">
        <v>20</v>
      </c>
      <c r="O285" s="45" t="s">
        <v>26</v>
      </c>
      <c r="P285" s="45" t="s">
        <v>4355</v>
      </c>
      <c r="Q285" s="45" t="s">
        <v>135</v>
      </c>
      <c r="R285" s="45" t="s">
        <v>4168</v>
      </c>
    </row>
    <row r="286" spans="1:18" hidden="1" x14ac:dyDescent="0.25">
      <c r="A286" s="45" t="s">
        <v>5428</v>
      </c>
      <c r="B286" s="45" t="s">
        <v>5428</v>
      </c>
      <c r="C286" s="45" t="s">
        <v>4209</v>
      </c>
      <c r="D286" s="45" t="s">
        <v>4209</v>
      </c>
      <c r="E286" s="46"/>
      <c r="F286" s="45" t="s">
        <v>3064</v>
      </c>
      <c r="G286" s="46"/>
      <c r="H286" s="45" t="s">
        <v>3070</v>
      </c>
      <c r="I286" s="45" t="s">
        <v>1417</v>
      </c>
      <c r="J286" s="45" t="s">
        <v>3068</v>
      </c>
      <c r="K286" s="49">
        <v>-1600</v>
      </c>
      <c r="L286" s="45" t="s">
        <v>4210</v>
      </c>
      <c r="M286" s="46"/>
      <c r="N286" s="45" t="s">
        <v>20</v>
      </c>
      <c r="O286" s="45" t="s">
        <v>26</v>
      </c>
      <c r="P286" s="45" t="s">
        <v>4356</v>
      </c>
      <c r="Q286" s="45" t="s">
        <v>135</v>
      </c>
      <c r="R286" s="45" t="s">
        <v>4168</v>
      </c>
    </row>
    <row r="287" spans="1:18" hidden="1" x14ac:dyDescent="0.25">
      <c r="A287" s="45" t="s">
        <v>5428</v>
      </c>
      <c r="B287" s="45" t="s">
        <v>5428</v>
      </c>
      <c r="C287" s="45" t="s">
        <v>4209</v>
      </c>
      <c r="D287" s="45" t="s">
        <v>4209</v>
      </c>
      <c r="E287" s="46"/>
      <c r="F287" s="45" t="s">
        <v>3064</v>
      </c>
      <c r="G287" s="46"/>
      <c r="H287" s="45" t="s">
        <v>3070</v>
      </c>
      <c r="I287" s="45" t="s">
        <v>1417</v>
      </c>
      <c r="J287" s="45" t="s">
        <v>3068</v>
      </c>
      <c r="K287" s="49">
        <v>-2050</v>
      </c>
      <c r="L287" s="45" t="s">
        <v>4210</v>
      </c>
      <c r="M287" s="46"/>
      <c r="N287" s="45" t="s">
        <v>20</v>
      </c>
      <c r="O287" s="45" t="s">
        <v>26</v>
      </c>
      <c r="P287" s="45" t="s">
        <v>4356</v>
      </c>
      <c r="Q287" s="45" t="s">
        <v>135</v>
      </c>
      <c r="R287" s="45" t="s">
        <v>4168</v>
      </c>
    </row>
    <row r="288" spans="1:18" hidden="1" x14ac:dyDescent="0.25">
      <c r="A288" s="45" t="s">
        <v>6618</v>
      </c>
      <c r="B288" s="45" t="s">
        <v>6618</v>
      </c>
      <c r="C288" s="45" t="s">
        <v>4215</v>
      </c>
      <c r="D288" s="45" t="s">
        <v>4216</v>
      </c>
      <c r="E288" s="46"/>
      <c r="F288" s="45" t="s">
        <v>1215</v>
      </c>
      <c r="G288" s="46"/>
      <c r="H288" s="45" t="s">
        <v>1217</v>
      </c>
      <c r="I288" s="45" t="s">
        <v>1220</v>
      </c>
      <c r="J288" s="45" t="s">
        <v>1221</v>
      </c>
      <c r="K288" s="49">
        <v>-1600</v>
      </c>
      <c r="L288" s="45" t="s">
        <v>4210</v>
      </c>
      <c r="M288" s="46"/>
      <c r="N288" s="45" t="s">
        <v>20</v>
      </c>
      <c r="O288" s="45" t="s">
        <v>26</v>
      </c>
      <c r="P288" s="45" t="s">
        <v>4357</v>
      </c>
      <c r="Q288" s="45" t="s">
        <v>135</v>
      </c>
      <c r="R288" s="45" t="s">
        <v>4168</v>
      </c>
    </row>
    <row r="289" spans="1:18" hidden="1" x14ac:dyDescent="0.25">
      <c r="A289" s="45" t="s">
        <v>6618</v>
      </c>
      <c r="B289" s="45" t="s">
        <v>6618</v>
      </c>
      <c r="C289" s="45" t="s">
        <v>4215</v>
      </c>
      <c r="D289" s="45" t="s">
        <v>4216</v>
      </c>
      <c r="E289" s="46"/>
      <c r="F289" s="45" t="s">
        <v>1215</v>
      </c>
      <c r="G289" s="46"/>
      <c r="H289" s="45" t="s">
        <v>1217</v>
      </c>
      <c r="I289" s="45" t="s">
        <v>1220</v>
      </c>
      <c r="J289" s="45" t="s">
        <v>1221</v>
      </c>
      <c r="K289" s="49">
        <v>-1850</v>
      </c>
      <c r="L289" s="45" t="s">
        <v>4210</v>
      </c>
      <c r="M289" s="46"/>
      <c r="N289" s="45" t="s">
        <v>20</v>
      </c>
      <c r="O289" s="45" t="s">
        <v>26</v>
      </c>
      <c r="P289" s="45" t="s">
        <v>4357</v>
      </c>
      <c r="Q289" s="45" t="s">
        <v>135</v>
      </c>
      <c r="R289" s="45" t="s">
        <v>4168</v>
      </c>
    </row>
    <row r="290" spans="1:18" hidden="1" x14ac:dyDescent="0.25">
      <c r="A290" s="45" t="s">
        <v>6618</v>
      </c>
      <c r="B290" s="45" t="s">
        <v>6618</v>
      </c>
      <c r="C290" s="45" t="s">
        <v>4209</v>
      </c>
      <c r="D290" s="45" t="s">
        <v>4209</v>
      </c>
      <c r="E290" s="46"/>
      <c r="F290" s="45" t="s">
        <v>2433</v>
      </c>
      <c r="G290" s="46"/>
      <c r="H290" s="45" t="s">
        <v>2435</v>
      </c>
      <c r="I290" s="45" t="s">
        <v>1480</v>
      </c>
      <c r="J290" s="45" t="s">
        <v>2437</v>
      </c>
      <c r="K290" s="49">
        <v>-1900</v>
      </c>
      <c r="L290" s="45" t="s">
        <v>4210</v>
      </c>
      <c r="M290" s="46"/>
      <c r="N290" s="45" t="s">
        <v>20</v>
      </c>
      <c r="O290" s="45" t="s">
        <v>26</v>
      </c>
      <c r="P290" s="45" t="s">
        <v>4358</v>
      </c>
      <c r="Q290" s="45" t="s">
        <v>135</v>
      </c>
      <c r="R290" s="45" t="s">
        <v>4168</v>
      </c>
    </row>
    <row r="291" spans="1:18" hidden="1" x14ac:dyDescent="0.25">
      <c r="A291" s="45" t="s">
        <v>6618</v>
      </c>
      <c r="B291" s="45" t="s">
        <v>6618</v>
      </c>
      <c r="C291" s="45" t="s">
        <v>4209</v>
      </c>
      <c r="D291" s="45" t="s">
        <v>4209</v>
      </c>
      <c r="E291" s="46"/>
      <c r="F291" s="45" t="s">
        <v>2433</v>
      </c>
      <c r="G291" s="46"/>
      <c r="H291" s="45" t="s">
        <v>2435</v>
      </c>
      <c r="I291" s="45" t="s">
        <v>1480</v>
      </c>
      <c r="J291" s="45" t="s">
        <v>2437</v>
      </c>
      <c r="K291" s="49">
        <v>-2150</v>
      </c>
      <c r="L291" s="45" t="s">
        <v>4210</v>
      </c>
      <c r="M291" s="46"/>
      <c r="N291" s="45" t="s">
        <v>20</v>
      </c>
      <c r="O291" s="45" t="s">
        <v>26</v>
      </c>
      <c r="P291" s="45" t="s">
        <v>4358</v>
      </c>
      <c r="Q291" s="45" t="s">
        <v>135</v>
      </c>
      <c r="R291" s="45" t="s">
        <v>4168</v>
      </c>
    </row>
    <row r="292" spans="1:18" hidden="1" x14ac:dyDescent="0.25">
      <c r="A292" s="45" t="s">
        <v>6619</v>
      </c>
      <c r="B292" s="45" t="s">
        <v>6619</v>
      </c>
      <c r="C292" s="45" t="s">
        <v>3182</v>
      </c>
      <c r="D292" s="45" t="s">
        <v>4323</v>
      </c>
      <c r="E292" s="46"/>
      <c r="F292" s="45" t="s">
        <v>3610</v>
      </c>
      <c r="G292" s="46"/>
      <c r="H292" s="45" t="s">
        <v>3616</v>
      </c>
      <c r="I292" s="45" t="s">
        <v>1085</v>
      </c>
      <c r="J292" s="45" t="s">
        <v>3618</v>
      </c>
      <c r="K292" s="49">
        <v>-1890</v>
      </c>
      <c r="L292" s="45" t="s">
        <v>4210</v>
      </c>
      <c r="M292" s="46"/>
      <c r="N292" s="45" t="s">
        <v>20</v>
      </c>
      <c r="O292" s="45" t="s">
        <v>26</v>
      </c>
      <c r="P292" s="45" t="s">
        <v>4359</v>
      </c>
      <c r="Q292" s="45" t="s">
        <v>135</v>
      </c>
      <c r="R292" s="45" t="s">
        <v>4168</v>
      </c>
    </row>
    <row r="293" spans="1:18" hidden="1" x14ac:dyDescent="0.25">
      <c r="A293" s="45" t="s">
        <v>6619</v>
      </c>
      <c r="B293" s="45" t="s">
        <v>6619</v>
      </c>
      <c r="C293" s="45" t="s">
        <v>3182</v>
      </c>
      <c r="D293" s="45" t="s">
        <v>4323</v>
      </c>
      <c r="E293" s="46"/>
      <c r="F293" s="45" t="s">
        <v>3610</v>
      </c>
      <c r="G293" s="46"/>
      <c r="H293" s="45" t="s">
        <v>3616</v>
      </c>
      <c r="I293" s="45" t="s">
        <v>1085</v>
      </c>
      <c r="J293" s="45" t="s">
        <v>3618</v>
      </c>
      <c r="K293" s="49">
        <v>-2140</v>
      </c>
      <c r="L293" s="45" t="s">
        <v>4210</v>
      </c>
      <c r="M293" s="46"/>
      <c r="N293" s="45" t="s">
        <v>20</v>
      </c>
      <c r="O293" s="45" t="s">
        <v>26</v>
      </c>
      <c r="P293" s="45" t="s">
        <v>4359</v>
      </c>
      <c r="Q293" s="45" t="s">
        <v>135</v>
      </c>
      <c r="R293" s="45" t="s">
        <v>4168</v>
      </c>
    </row>
    <row r="294" spans="1:18" hidden="1" x14ac:dyDescent="0.25">
      <c r="A294" s="45" t="s">
        <v>5820</v>
      </c>
      <c r="B294" s="45" t="s">
        <v>5820</v>
      </c>
      <c r="C294" s="45" t="s">
        <v>4215</v>
      </c>
      <c r="D294" s="45" t="s">
        <v>4216</v>
      </c>
      <c r="E294" s="46"/>
      <c r="F294" s="45" t="s">
        <v>1223</v>
      </c>
      <c r="G294" s="46"/>
      <c r="H294" s="45" t="s">
        <v>1225</v>
      </c>
      <c r="I294" s="45" t="s">
        <v>259</v>
      </c>
      <c r="J294" s="45" t="s">
        <v>260</v>
      </c>
      <c r="K294" s="49">
        <v>-1600</v>
      </c>
      <c r="L294" s="45" t="s">
        <v>4210</v>
      </c>
      <c r="M294" s="46"/>
      <c r="N294" s="45" t="s">
        <v>20</v>
      </c>
      <c r="O294" s="45" t="s">
        <v>26</v>
      </c>
      <c r="P294" s="45" t="s">
        <v>4360</v>
      </c>
      <c r="Q294" s="45" t="s">
        <v>135</v>
      </c>
      <c r="R294" s="45" t="s">
        <v>4168</v>
      </c>
    </row>
    <row r="295" spans="1:18" hidden="1" x14ac:dyDescent="0.25">
      <c r="A295" s="45" t="s">
        <v>5820</v>
      </c>
      <c r="B295" s="45" t="s">
        <v>5820</v>
      </c>
      <c r="C295" s="45" t="s">
        <v>4215</v>
      </c>
      <c r="D295" s="45" t="s">
        <v>4216</v>
      </c>
      <c r="E295" s="46"/>
      <c r="F295" s="45" t="s">
        <v>1223</v>
      </c>
      <c r="G295" s="46"/>
      <c r="H295" s="45" t="s">
        <v>1225</v>
      </c>
      <c r="I295" s="45" t="s">
        <v>259</v>
      </c>
      <c r="J295" s="45" t="s">
        <v>260</v>
      </c>
      <c r="K295" s="49">
        <v>-1850</v>
      </c>
      <c r="L295" s="45" t="s">
        <v>4210</v>
      </c>
      <c r="M295" s="46"/>
      <c r="N295" s="45" t="s">
        <v>20</v>
      </c>
      <c r="O295" s="45" t="s">
        <v>26</v>
      </c>
      <c r="P295" s="45" t="s">
        <v>4360</v>
      </c>
      <c r="Q295" s="45" t="s">
        <v>135</v>
      </c>
      <c r="R295" s="45" t="s">
        <v>4168</v>
      </c>
    </row>
    <row r="296" spans="1:18" hidden="1" x14ac:dyDescent="0.25">
      <c r="A296" s="45" t="s">
        <v>5820</v>
      </c>
      <c r="B296" s="45" t="s">
        <v>5820</v>
      </c>
      <c r="C296" s="45" t="s">
        <v>4209</v>
      </c>
      <c r="D296" s="45" t="s">
        <v>4209</v>
      </c>
      <c r="E296" s="46"/>
      <c r="F296" s="45" t="s">
        <v>3177</v>
      </c>
      <c r="G296" s="46"/>
      <c r="H296" s="45" t="s">
        <v>3181</v>
      </c>
      <c r="I296" s="45" t="s">
        <v>3184</v>
      </c>
      <c r="J296" s="45" t="s">
        <v>3185</v>
      </c>
      <c r="K296" s="49">
        <v>-1900</v>
      </c>
      <c r="L296" s="45" t="s">
        <v>4210</v>
      </c>
      <c r="M296" s="46"/>
      <c r="N296" s="45" t="s">
        <v>20</v>
      </c>
      <c r="O296" s="45" t="s">
        <v>26</v>
      </c>
      <c r="P296" s="45" t="s">
        <v>4361</v>
      </c>
      <c r="Q296" s="45" t="s">
        <v>135</v>
      </c>
      <c r="R296" s="45" t="s">
        <v>4168</v>
      </c>
    </row>
    <row r="297" spans="1:18" hidden="1" x14ac:dyDescent="0.25">
      <c r="A297" s="45" t="s">
        <v>5820</v>
      </c>
      <c r="B297" s="45" t="s">
        <v>5820</v>
      </c>
      <c r="C297" s="45" t="s">
        <v>4209</v>
      </c>
      <c r="D297" s="45" t="s">
        <v>4209</v>
      </c>
      <c r="E297" s="46"/>
      <c r="F297" s="45" t="s">
        <v>3177</v>
      </c>
      <c r="G297" s="46"/>
      <c r="H297" s="45" t="s">
        <v>3181</v>
      </c>
      <c r="I297" s="45" t="s">
        <v>3184</v>
      </c>
      <c r="J297" s="45" t="s">
        <v>3185</v>
      </c>
      <c r="K297" s="49">
        <v>-2150</v>
      </c>
      <c r="L297" s="45" t="s">
        <v>4210</v>
      </c>
      <c r="M297" s="46"/>
      <c r="N297" s="45" t="s">
        <v>20</v>
      </c>
      <c r="O297" s="45" t="s">
        <v>26</v>
      </c>
      <c r="P297" s="45" t="s">
        <v>4361</v>
      </c>
      <c r="Q297" s="45" t="s">
        <v>135</v>
      </c>
      <c r="R297" s="45" t="s">
        <v>4168</v>
      </c>
    </row>
    <row r="298" spans="1:18" hidden="1" x14ac:dyDescent="0.25">
      <c r="A298" s="45" t="s">
        <v>5820</v>
      </c>
      <c r="B298" s="45" t="s">
        <v>5820</v>
      </c>
      <c r="C298" s="45" t="s">
        <v>3182</v>
      </c>
      <c r="D298" s="45" t="s">
        <v>4323</v>
      </c>
      <c r="E298" s="46"/>
      <c r="F298" s="45" t="s">
        <v>710</v>
      </c>
      <c r="G298" s="46"/>
      <c r="H298" s="45" t="s">
        <v>711</v>
      </c>
      <c r="I298" s="45" t="s">
        <v>189</v>
      </c>
      <c r="J298" s="45" t="s">
        <v>219</v>
      </c>
      <c r="K298" s="49">
        <v>-2730</v>
      </c>
      <c r="L298" s="45" t="s">
        <v>4210</v>
      </c>
      <c r="M298" s="46"/>
      <c r="N298" s="45" t="s">
        <v>20</v>
      </c>
      <c r="O298" s="45" t="s">
        <v>26</v>
      </c>
      <c r="P298" s="45" t="s">
        <v>4362</v>
      </c>
      <c r="Q298" s="45" t="s">
        <v>135</v>
      </c>
      <c r="R298" s="45" t="s">
        <v>4168</v>
      </c>
    </row>
    <row r="299" spans="1:18" hidden="1" x14ac:dyDescent="0.25">
      <c r="A299" s="45" t="s">
        <v>5820</v>
      </c>
      <c r="B299" s="45" t="s">
        <v>5820</v>
      </c>
      <c r="C299" s="45" t="s">
        <v>3182</v>
      </c>
      <c r="D299" s="45" t="s">
        <v>4323</v>
      </c>
      <c r="E299" s="46"/>
      <c r="F299" s="45" t="s">
        <v>710</v>
      </c>
      <c r="G299" s="46"/>
      <c r="H299" s="45" t="s">
        <v>711</v>
      </c>
      <c r="I299" s="45" t="s">
        <v>189</v>
      </c>
      <c r="J299" s="45" t="s">
        <v>219</v>
      </c>
      <c r="K299" s="49">
        <v>-2980</v>
      </c>
      <c r="L299" s="45" t="s">
        <v>4210</v>
      </c>
      <c r="M299" s="46"/>
      <c r="N299" s="45" t="s">
        <v>20</v>
      </c>
      <c r="O299" s="45" t="s">
        <v>26</v>
      </c>
      <c r="P299" s="45" t="s">
        <v>4362</v>
      </c>
      <c r="Q299" s="45" t="s">
        <v>135</v>
      </c>
      <c r="R299" s="45" t="s">
        <v>4168</v>
      </c>
    </row>
    <row r="300" spans="1:18" hidden="1" x14ac:dyDescent="0.25">
      <c r="A300" s="45" t="s">
        <v>5820</v>
      </c>
      <c r="B300" s="45" t="s">
        <v>5820</v>
      </c>
      <c r="C300" s="45" t="s">
        <v>3182</v>
      </c>
      <c r="D300" s="45" t="s">
        <v>4323</v>
      </c>
      <c r="E300" s="46"/>
      <c r="F300" s="45" t="s">
        <v>3217</v>
      </c>
      <c r="G300" s="46"/>
      <c r="H300" s="45" t="s">
        <v>3218</v>
      </c>
      <c r="I300" s="45" t="s">
        <v>259</v>
      </c>
      <c r="J300" s="45" t="s">
        <v>1450</v>
      </c>
      <c r="K300" s="49">
        <v>-1680</v>
      </c>
      <c r="L300" s="45" t="s">
        <v>4210</v>
      </c>
      <c r="M300" s="46"/>
      <c r="N300" s="45" t="s">
        <v>20</v>
      </c>
      <c r="O300" s="45" t="s">
        <v>26</v>
      </c>
      <c r="P300" s="45" t="s">
        <v>4363</v>
      </c>
      <c r="Q300" s="45" t="s">
        <v>135</v>
      </c>
      <c r="R300" s="45" t="s">
        <v>4168</v>
      </c>
    </row>
    <row r="301" spans="1:18" hidden="1" x14ac:dyDescent="0.25">
      <c r="A301" s="45" t="s">
        <v>5820</v>
      </c>
      <c r="B301" s="45" t="s">
        <v>5820</v>
      </c>
      <c r="C301" s="45" t="s">
        <v>3182</v>
      </c>
      <c r="D301" s="45" t="s">
        <v>4323</v>
      </c>
      <c r="E301" s="46"/>
      <c r="F301" s="45" t="s">
        <v>3217</v>
      </c>
      <c r="G301" s="46"/>
      <c r="H301" s="45" t="s">
        <v>3218</v>
      </c>
      <c r="I301" s="45" t="s">
        <v>259</v>
      </c>
      <c r="J301" s="45" t="s">
        <v>1450</v>
      </c>
      <c r="K301" s="49">
        <v>-1930</v>
      </c>
      <c r="L301" s="45" t="s">
        <v>4210</v>
      </c>
      <c r="M301" s="46"/>
      <c r="N301" s="45" t="s">
        <v>20</v>
      </c>
      <c r="O301" s="45" t="s">
        <v>26</v>
      </c>
      <c r="P301" s="45" t="s">
        <v>4363</v>
      </c>
      <c r="Q301" s="45" t="s">
        <v>135</v>
      </c>
      <c r="R301" s="45" t="s">
        <v>4168</v>
      </c>
    </row>
    <row r="302" spans="1:18" hidden="1" x14ac:dyDescent="0.25">
      <c r="A302" s="45" t="s">
        <v>5820</v>
      </c>
      <c r="B302" s="45" t="s">
        <v>5820</v>
      </c>
      <c r="C302" s="45" t="s">
        <v>4352</v>
      </c>
      <c r="D302" s="45" t="s">
        <v>4353</v>
      </c>
      <c r="E302" s="46"/>
      <c r="F302" s="45" t="s">
        <v>3221</v>
      </c>
      <c r="G302" s="46"/>
      <c r="H302" s="45" t="s">
        <v>3227</v>
      </c>
      <c r="I302" s="45" t="s">
        <v>189</v>
      </c>
      <c r="J302" s="45" t="s">
        <v>3225</v>
      </c>
      <c r="K302" s="49">
        <v>-1890</v>
      </c>
      <c r="L302" s="45" t="s">
        <v>4210</v>
      </c>
      <c r="M302" s="46"/>
      <c r="N302" s="45" t="s">
        <v>20</v>
      </c>
      <c r="O302" s="45" t="s">
        <v>26</v>
      </c>
      <c r="P302" s="45" t="s">
        <v>4364</v>
      </c>
      <c r="Q302" s="45" t="s">
        <v>135</v>
      </c>
      <c r="R302" s="45" t="s">
        <v>4168</v>
      </c>
    </row>
    <row r="303" spans="1:18" hidden="1" x14ac:dyDescent="0.25">
      <c r="A303" s="45" t="s">
        <v>5820</v>
      </c>
      <c r="B303" s="45" t="s">
        <v>5820</v>
      </c>
      <c r="C303" s="45" t="s">
        <v>4352</v>
      </c>
      <c r="D303" s="45" t="s">
        <v>4353</v>
      </c>
      <c r="E303" s="46"/>
      <c r="F303" s="45" t="s">
        <v>3221</v>
      </c>
      <c r="G303" s="46"/>
      <c r="H303" s="45" t="s">
        <v>3227</v>
      </c>
      <c r="I303" s="45" t="s">
        <v>189</v>
      </c>
      <c r="J303" s="45" t="s">
        <v>3225</v>
      </c>
      <c r="K303" s="49">
        <v>-2140</v>
      </c>
      <c r="L303" s="45" t="s">
        <v>4210</v>
      </c>
      <c r="M303" s="46"/>
      <c r="N303" s="45" t="s">
        <v>20</v>
      </c>
      <c r="O303" s="45" t="s">
        <v>26</v>
      </c>
      <c r="P303" s="45" t="s">
        <v>4364</v>
      </c>
      <c r="Q303" s="45" t="s">
        <v>135</v>
      </c>
      <c r="R303" s="45" t="s">
        <v>4168</v>
      </c>
    </row>
    <row r="304" spans="1:18" hidden="1" x14ac:dyDescent="0.25">
      <c r="A304" s="45" t="s">
        <v>5820</v>
      </c>
      <c r="B304" s="45" t="s">
        <v>5820</v>
      </c>
      <c r="C304" s="45" t="s">
        <v>4352</v>
      </c>
      <c r="D304" s="45" t="s">
        <v>4353</v>
      </c>
      <c r="E304" s="46"/>
      <c r="F304" s="45" t="s">
        <v>4138</v>
      </c>
      <c r="G304" s="46"/>
      <c r="H304" s="45" t="s">
        <v>4141</v>
      </c>
      <c r="I304" s="45" t="s">
        <v>271</v>
      </c>
      <c r="J304" s="45" t="s">
        <v>272</v>
      </c>
      <c r="K304" s="49">
        <v>-1890</v>
      </c>
      <c r="L304" s="45" t="s">
        <v>4210</v>
      </c>
      <c r="M304" s="46"/>
      <c r="N304" s="45" t="s">
        <v>20</v>
      </c>
      <c r="O304" s="45" t="s">
        <v>26</v>
      </c>
      <c r="P304" s="45" t="s">
        <v>4365</v>
      </c>
      <c r="Q304" s="45" t="s">
        <v>135</v>
      </c>
      <c r="R304" s="45" t="s">
        <v>4168</v>
      </c>
    </row>
    <row r="305" spans="1:18" hidden="1" x14ac:dyDescent="0.25">
      <c r="A305" s="45" t="s">
        <v>5820</v>
      </c>
      <c r="B305" s="45" t="s">
        <v>5820</v>
      </c>
      <c r="C305" s="45" t="s">
        <v>4352</v>
      </c>
      <c r="D305" s="45" t="s">
        <v>4353</v>
      </c>
      <c r="E305" s="46"/>
      <c r="F305" s="45" t="s">
        <v>4138</v>
      </c>
      <c r="G305" s="46"/>
      <c r="H305" s="45" t="s">
        <v>4141</v>
      </c>
      <c r="I305" s="45" t="s">
        <v>271</v>
      </c>
      <c r="J305" s="45" t="s">
        <v>272</v>
      </c>
      <c r="K305" s="49">
        <v>-2140</v>
      </c>
      <c r="L305" s="45" t="s">
        <v>4210</v>
      </c>
      <c r="M305" s="46"/>
      <c r="N305" s="45" t="s">
        <v>20</v>
      </c>
      <c r="O305" s="45" t="s">
        <v>26</v>
      </c>
      <c r="P305" s="45" t="s">
        <v>4365</v>
      </c>
      <c r="Q305" s="45" t="s">
        <v>135</v>
      </c>
      <c r="R305" s="45" t="s">
        <v>4168</v>
      </c>
    </row>
    <row r="306" spans="1:18" hidden="1" x14ac:dyDescent="0.25">
      <c r="A306" s="45" t="s">
        <v>5820</v>
      </c>
      <c r="B306" s="45" t="s">
        <v>5820</v>
      </c>
      <c r="C306" s="45" t="s">
        <v>4209</v>
      </c>
      <c r="D306" s="45" t="s">
        <v>4209</v>
      </c>
      <c r="E306" s="46"/>
      <c r="F306" s="45" t="s">
        <v>1238</v>
      </c>
      <c r="G306" s="46"/>
      <c r="H306" s="45" t="s">
        <v>1240</v>
      </c>
      <c r="I306" s="45" t="s">
        <v>100</v>
      </c>
      <c r="J306" s="45" t="s">
        <v>1242</v>
      </c>
      <c r="K306" s="49">
        <v>-1680</v>
      </c>
      <c r="L306" s="45" t="s">
        <v>4210</v>
      </c>
      <c r="M306" s="46"/>
      <c r="N306" s="45" t="s">
        <v>20</v>
      </c>
      <c r="O306" s="45" t="s">
        <v>26</v>
      </c>
      <c r="P306" s="45" t="s">
        <v>4366</v>
      </c>
      <c r="Q306" s="45" t="s">
        <v>135</v>
      </c>
      <c r="R306" s="45" t="s">
        <v>4168</v>
      </c>
    </row>
    <row r="307" spans="1:18" hidden="1" x14ac:dyDescent="0.25">
      <c r="A307" s="45" t="s">
        <v>5820</v>
      </c>
      <c r="B307" s="45" t="s">
        <v>5820</v>
      </c>
      <c r="C307" s="45" t="s">
        <v>4209</v>
      </c>
      <c r="D307" s="45" t="s">
        <v>4209</v>
      </c>
      <c r="E307" s="46"/>
      <c r="F307" s="45" t="s">
        <v>1238</v>
      </c>
      <c r="G307" s="46"/>
      <c r="H307" s="45" t="s">
        <v>1240</v>
      </c>
      <c r="I307" s="45" t="s">
        <v>100</v>
      </c>
      <c r="J307" s="45" t="s">
        <v>1242</v>
      </c>
      <c r="K307" s="49">
        <v>-1930</v>
      </c>
      <c r="L307" s="45" t="s">
        <v>4210</v>
      </c>
      <c r="M307" s="46"/>
      <c r="N307" s="45" t="s">
        <v>20</v>
      </c>
      <c r="O307" s="45" t="s">
        <v>26</v>
      </c>
      <c r="P307" s="45" t="s">
        <v>4366</v>
      </c>
      <c r="Q307" s="45" t="s">
        <v>135</v>
      </c>
      <c r="R307" s="45" t="s">
        <v>4168</v>
      </c>
    </row>
    <row r="308" spans="1:18" hidden="1" x14ac:dyDescent="0.25">
      <c r="A308" s="45" t="s">
        <v>6593</v>
      </c>
      <c r="B308" s="45" t="s">
        <v>6562</v>
      </c>
      <c r="C308" s="45" t="s">
        <v>4215</v>
      </c>
      <c r="D308" s="45" t="s">
        <v>4216</v>
      </c>
      <c r="E308" s="46"/>
      <c r="F308" s="45" t="s">
        <v>3039</v>
      </c>
      <c r="G308" s="46"/>
      <c r="H308" s="45" t="s">
        <v>3044</v>
      </c>
      <c r="I308" s="45" t="s">
        <v>157</v>
      </c>
      <c r="J308" s="45" t="s">
        <v>158</v>
      </c>
      <c r="K308" s="49">
        <v>3360</v>
      </c>
      <c r="L308" s="45" t="s">
        <v>4210</v>
      </c>
      <c r="M308" s="45" t="s">
        <v>4367</v>
      </c>
      <c r="N308" s="45" t="s">
        <v>20</v>
      </c>
      <c r="O308" s="45" t="s">
        <v>26</v>
      </c>
      <c r="P308" s="45" t="s">
        <v>4280</v>
      </c>
      <c r="Q308" s="45" t="s">
        <v>25</v>
      </c>
      <c r="R308" s="45" t="s">
        <v>4168</v>
      </c>
    </row>
    <row r="309" spans="1:18" hidden="1" x14ac:dyDescent="0.25">
      <c r="A309" s="45" t="s">
        <v>6593</v>
      </c>
      <c r="B309" s="45" t="s">
        <v>6562</v>
      </c>
      <c r="C309" s="45" t="s">
        <v>4215</v>
      </c>
      <c r="D309" s="45" t="s">
        <v>4216</v>
      </c>
      <c r="E309" s="46"/>
      <c r="F309" s="45" t="s">
        <v>4165</v>
      </c>
      <c r="G309" s="46"/>
      <c r="H309" s="45" t="s">
        <v>4166</v>
      </c>
      <c r="I309" s="45" t="s">
        <v>157</v>
      </c>
      <c r="J309" s="45" t="s">
        <v>158</v>
      </c>
      <c r="K309" s="49">
        <v>-3360</v>
      </c>
      <c r="L309" s="45" t="s">
        <v>4210</v>
      </c>
      <c r="M309" s="45" t="s">
        <v>4368</v>
      </c>
      <c r="N309" s="45" t="s">
        <v>20</v>
      </c>
      <c r="O309" s="45" t="s">
        <v>26</v>
      </c>
      <c r="P309" s="45" t="s">
        <v>4280</v>
      </c>
      <c r="Q309" s="45" t="s">
        <v>377</v>
      </c>
      <c r="R309" s="45" t="s">
        <v>4168</v>
      </c>
    </row>
    <row r="310" spans="1:18" hidden="1" x14ac:dyDescent="0.25">
      <c r="A310" s="45" t="s">
        <v>6593</v>
      </c>
      <c r="B310" s="45" t="s">
        <v>6562</v>
      </c>
      <c r="C310" s="45" t="s">
        <v>4215</v>
      </c>
      <c r="D310" s="45" t="s">
        <v>4216</v>
      </c>
      <c r="E310" s="46"/>
      <c r="F310" s="45" t="s">
        <v>3039</v>
      </c>
      <c r="G310" s="46"/>
      <c r="H310" s="45" t="s">
        <v>3044</v>
      </c>
      <c r="I310" s="45" t="s">
        <v>157</v>
      </c>
      <c r="J310" s="45" t="s">
        <v>158</v>
      </c>
      <c r="K310" s="49">
        <v>2130</v>
      </c>
      <c r="L310" s="45" t="s">
        <v>4210</v>
      </c>
      <c r="M310" s="45" t="s">
        <v>4367</v>
      </c>
      <c r="N310" s="45" t="s">
        <v>20</v>
      </c>
      <c r="O310" s="45" t="s">
        <v>26</v>
      </c>
      <c r="P310" s="45" t="s">
        <v>4280</v>
      </c>
      <c r="Q310" s="45" t="s">
        <v>25</v>
      </c>
      <c r="R310" s="45" t="s">
        <v>4168</v>
      </c>
    </row>
    <row r="311" spans="1:18" hidden="1" x14ac:dyDescent="0.25">
      <c r="A311" s="45" t="s">
        <v>6593</v>
      </c>
      <c r="B311" s="45" t="s">
        <v>6562</v>
      </c>
      <c r="C311" s="45" t="s">
        <v>4215</v>
      </c>
      <c r="D311" s="45" t="s">
        <v>4216</v>
      </c>
      <c r="E311" s="46"/>
      <c r="F311" s="45" t="s">
        <v>4165</v>
      </c>
      <c r="G311" s="46"/>
      <c r="H311" s="45" t="s">
        <v>4166</v>
      </c>
      <c r="I311" s="45" t="s">
        <v>157</v>
      </c>
      <c r="J311" s="45" t="s">
        <v>158</v>
      </c>
      <c r="K311" s="49">
        <v>-2130</v>
      </c>
      <c r="L311" s="45" t="s">
        <v>4210</v>
      </c>
      <c r="M311" s="45" t="s">
        <v>4368</v>
      </c>
      <c r="N311" s="45" t="s">
        <v>20</v>
      </c>
      <c r="O311" s="45" t="s">
        <v>26</v>
      </c>
      <c r="P311" s="45" t="s">
        <v>4280</v>
      </c>
      <c r="Q311" s="45" t="s">
        <v>377</v>
      </c>
      <c r="R311" s="45" t="s">
        <v>4168</v>
      </c>
    </row>
    <row r="312" spans="1:18" hidden="1" x14ac:dyDescent="0.25">
      <c r="A312" s="45" t="s">
        <v>6593</v>
      </c>
      <c r="B312" s="45" t="s">
        <v>6562</v>
      </c>
      <c r="C312" s="45" t="s">
        <v>4215</v>
      </c>
      <c r="D312" s="45" t="s">
        <v>4216</v>
      </c>
      <c r="E312" s="46"/>
      <c r="F312" s="45" t="s">
        <v>4165</v>
      </c>
      <c r="G312" s="46"/>
      <c r="H312" s="45" t="s">
        <v>4166</v>
      </c>
      <c r="I312" s="45" t="s">
        <v>157</v>
      </c>
      <c r="J312" s="45" t="s">
        <v>158</v>
      </c>
      <c r="K312" s="49">
        <v>250</v>
      </c>
      <c r="L312" s="45" t="s">
        <v>4210</v>
      </c>
      <c r="M312" s="46"/>
      <c r="N312" s="45" t="s">
        <v>20</v>
      </c>
      <c r="O312" s="45" t="s">
        <v>26</v>
      </c>
      <c r="P312" s="45" t="s">
        <v>4280</v>
      </c>
      <c r="Q312" s="45" t="s">
        <v>377</v>
      </c>
      <c r="R312" s="45" t="s">
        <v>4168</v>
      </c>
    </row>
    <row r="313" spans="1:18" hidden="1" x14ac:dyDescent="0.25">
      <c r="A313" s="45" t="s">
        <v>6593</v>
      </c>
      <c r="B313" s="45" t="s">
        <v>6562</v>
      </c>
      <c r="C313" s="45" t="s">
        <v>4215</v>
      </c>
      <c r="D313" s="45" t="s">
        <v>4216</v>
      </c>
      <c r="E313" s="46"/>
      <c r="F313" s="45" t="s">
        <v>4165</v>
      </c>
      <c r="G313" s="46"/>
      <c r="H313" s="45" t="s">
        <v>4166</v>
      </c>
      <c r="I313" s="45" t="s">
        <v>157</v>
      </c>
      <c r="J313" s="45" t="s">
        <v>158</v>
      </c>
      <c r="K313" s="49">
        <v>-250</v>
      </c>
      <c r="L313" s="45" t="s">
        <v>4210</v>
      </c>
      <c r="M313" s="46"/>
      <c r="N313" s="45" t="s">
        <v>20</v>
      </c>
      <c r="O313" s="45" t="s">
        <v>26</v>
      </c>
      <c r="P313" s="45" t="s">
        <v>4280</v>
      </c>
      <c r="Q313" s="45" t="s">
        <v>377</v>
      </c>
      <c r="R313" s="45" t="s">
        <v>4168</v>
      </c>
    </row>
    <row r="314" spans="1:18" hidden="1" x14ac:dyDescent="0.25">
      <c r="A314" s="45" t="s">
        <v>6562</v>
      </c>
      <c r="B314" s="45" t="s">
        <v>5820</v>
      </c>
      <c r="C314" s="45" t="s">
        <v>4215</v>
      </c>
      <c r="D314" s="45" t="s">
        <v>4216</v>
      </c>
      <c r="E314" s="46"/>
      <c r="F314" s="45" t="s">
        <v>4165</v>
      </c>
      <c r="G314" s="46"/>
      <c r="H314" s="45" t="s">
        <v>4166</v>
      </c>
      <c r="I314" s="45" t="s">
        <v>157</v>
      </c>
      <c r="J314" s="45" t="s">
        <v>158</v>
      </c>
      <c r="K314" s="49">
        <v>5240</v>
      </c>
      <c r="L314" s="45" t="s">
        <v>4210</v>
      </c>
      <c r="M314" s="46"/>
      <c r="N314" s="45" t="s">
        <v>20</v>
      </c>
      <c r="O314" s="45" t="s">
        <v>26</v>
      </c>
      <c r="P314" s="46"/>
      <c r="Q314" s="45" t="s">
        <v>377</v>
      </c>
      <c r="R314" s="45" t="s">
        <v>4168</v>
      </c>
    </row>
    <row r="315" spans="1:18" hidden="1" x14ac:dyDescent="0.25">
      <c r="A315" s="45" t="s">
        <v>6620</v>
      </c>
      <c r="B315" s="45" t="s">
        <v>6620</v>
      </c>
      <c r="C315" s="45" t="s">
        <v>4215</v>
      </c>
      <c r="D315" s="45" t="s">
        <v>4216</v>
      </c>
      <c r="E315" s="46"/>
      <c r="F315" s="45" t="s">
        <v>2138</v>
      </c>
      <c r="G315" s="46"/>
      <c r="H315" s="45" t="s">
        <v>2140</v>
      </c>
      <c r="I315" s="45" t="s">
        <v>2142</v>
      </c>
      <c r="J315" s="45" t="s">
        <v>2143</v>
      </c>
      <c r="K315" s="49">
        <v>-1680</v>
      </c>
      <c r="L315" s="45" t="s">
        <v>4210</v>
      </c>
      <c r="M315" s="46"/>
      <c r="N315" s="45" t="s">
        <v>20</v>
      </c>
      <c r="O315" s="45" t="s">
        <v>26</v>
      </c>
      <c r="P315" s="45" t="s">
        <v>4369</v>
      </c>
      <c r="Q315" s="45" t="s">
        <v>135</v>
      </c>
      <c r="R315" s="45" t="s">
        <v>4168</v>
      </c>
    </row>
    <row r="316" spans="1:18" hidden="1" x14ac:dyDescent="0.25">
      <c r="A316" s="45" t="s">
        <v>6620</v>
      </c>
      <c r="B316" s="45" t="s">
        <v>6620</v>
      </c>
      <c r="C316" s="45" t="s">
        <v>4215</v>
      </c>
      <c r="D316" s="45" t="s">
        <v>4216</v>
      </c>
      <c r="E316" s="46"/>
      <c r="F316" s="45" t="s">
        <v>2138</v>
      </c>
      <c r="G316" s="46"/>
      <c r="H316" s="45" t="s">
        <v>2140</v>
      </c>
      <c r="I316" s="45" t="s">
        <v>2142</v>
      </c>
      <c r="J316" s="45" t="s">
        <v>2143</v>
      </c>
      <c r="K316" s="49">
        <v>-1930</v>
      </c>
      <c r="L316" s="45" t="s">
        <v>4210</v>
      </c>
      <c r="M316" s="46"/>
      <c r="N316" s="45" t="s">
        <v>20</v>
      </c>
      <c r="O316" s="45" t="s">
        <v>26</v>
      </c>
      <c r="P316" s="45" t="s">
        <v>4369</v>
      </c>
      <c r="Q316" s="45" t="s">
        <v>135</v>
      </c>
      <c r="R316" s="45" t="s">
        <v>4168</v>
      </c>
    </row>
    <row r="317" spans="1:18" hidden="1" x14ac:dyDescent="0.25">
      <c r="A317" s="45" t="s">
        <v>6620</v>
      </c>
      <c r="B317" s="45" t="s">
        <v>6620</v>
      </c>
      <c r="C317" s="45" t="s">
        <v>4215</v>
      </c>
      <c r="D317" s="45" t="s">
        <v>4216</v>
      </c>
      <c r="E317" s="46"/>
      <c r="F317" s="45" t="s">
        <v>2149</v>
      </c>
      <c r="G317" s="46"/>
      <c r="H317" s="45" t="s">
        <v>2151</v>
      </c>
      <c r="I317" s="45" t="s">
        <v>2153</v>
      </c>
      <c r="J317" s="45" t="s">
        <v>2154</v>
      </c>
      <c r="K317" s="49">
        <v>-1680</v>
      </c>
      <c r="L317" s="45" t="s">
        <v>4210</v>
      </c>
      <c r="M317" s="46"/>
      <c r="N317" s="45" t="s">
        <v>20</v>
      </c>
      <c r="O317" s="45" t="s">
        <v>26</v>
      </c>
      <c r="P317" s="45" t="s">
        <v>4370</v>
      </c>
      <c r="Q317" s="45" t="s">
        <v>135</v>
      </c>
      <c r="R317" s="45" t="s">
        <v>4168</v>
      </c>
    </row>
    <row r="318" spans="1:18" hidden="1" x14ac:dyDescent="0.25">
      <c r="A318" s="45" t="s">
        <v>6620</v>
      </c>
      <c r="B318" s="45" t="s">
        <v>6620</v>
      </c>
      <c r="C318" s="45" t="s">
        <v>4215</v>
      </c>
      <c r="D318" s="45" t="s">
        <v>4216</v>
      </c>
      <c r="E318" s="46"/>
      <c r="F318" s="45" t="s">
        <v>2149</v>
      </c>
      <c r="G318" s="46"/>
      <c r="H318" s="45" t="s">
        <v>2151</v>
      </c>
      <c r="I318" s="45" t="s">
        <v>2153</v>
      </c>
      <c r="J318" s="45" t="s">
        <v>2154</v>
      </c>
      <c r="K318" s="49">
        <v>-1930</v>
      </c>
      <c r="L318" s="45" t="s">
        <v>4210</v>
      </c>
      <c r="M318" s="46"/>
      <c r="N318" s="45" t="s">
        <v>20</v>
      </c>
      <c r="O318" s="45" t="s">
        <v>26</v>
      </c>
      <c r="P318" s="45" t="s">
        <v>4370</v>
      </c>
      <c r="Q318" s="45" t="s">
        <v>135</v>
      </c>
      <c r="R318" s="45" t="s">
        <v>4168</v>
      </c>
    </row>
    <row r="319" spans="1:18" hidden="1" x14ac:dyDescent="0.25">
      <c r="A319" s="45" t="s">
        <v>6621</v>
      </c>
      <c r="B319" s="45" t="s">
        <v>6621</v>
      </c>
      <c r="C319" s="45" t="s">
        <v>4215</v>
      </c>
      <c r="D319" s="45" t="s">
        <v>4216</v>
      </c>
      <c r="E319" s="46"/>
      <c r="F319" s="46"/>
      <c r="G319" s="46"/>
      <c r="H319" s="45" t="s">
        <v>277</v>
      </c>
      <c r="I319" s="45" t="s">
        <v>279</v>
      </c>
      <c r="J319" s="45" t="s">
        <v>280</v>
      </c>
      <c r="K319" s="49">
        <v>-1890</v>
      </c>
      <c r="L319" s="45" t="s">
        <v>4210</v>
      </c>
      <c r="M319" s="46"/>
      <c r="N319" s="45" t="s">
        <v>20</v>
      </c>
      <c r="O319" s="45" t="s">
        <v>26</v>
      </c>
      <c r="P319" s="45" t="s">
        <v>4371</v>
      </c>
      <c r="Q319" s="45" t="s">
        <v>135</v>
      </c>
      <c r="R319" s="45" t="s">
        <v>4168</v>
      </c>
    </row>
    <row r="320" spans="1:18" hidden="1" x14ac:dyDescent="0.25">
      <c r="A320" s="45" t="s">
        <v>6621</v>
      </c>
      <c r="B320" s="45" t="s">
        <v>6621</v>
      </c>
      <c r="C320" s="45" t="s">
        <v>4215</v>
      </c>
      <c r="D320" s="45" t="s">
        <v>4216</v>
      </c>
      <c r="E320" s="46"/>
      <c r="F320" s="46"/>
      <c r="G320" s="46"/>
      <c r="H320" s="45" t="s">
        <v>277</v>
      </c>
      <c r="I320" s="45" t="s">
        <v>279</v>
      </c>
      <c r="J320" s="45" t="s">
        <v>280</v>
      </c>
      <c r="K320" s="49">
        <v>-2140</v>
      </c>
      <c r="L320" s="45" t="s">
        <v>4210</v>
      </c>
      <c r="M320" s="46"/>
      <c r="N320" s="45" t="s">
        <v>20</v>
      </c>
      <c r="O320" s="45" t="s">
        <v>26</v>
      </c>
      <c r="P320" s="45" t="s">
        <v>4371</v>
      </c>
      <c r="Q320" s="45" t="s">
        <v>135</v>
      </c>
      <c r="R320" s="45" t="s">
        <v>4168</v>
      </c>
    </row>
    <row r="321" spans="1:18" hidden="1" x14ac:dyDescent="0.25">
      <c r="A321" s="45" t="s">
        <v>6621</v>
      </c>
      <c r="B321" s="45" t="s">
        <v>6621</v>
      </c>
      <c r="C321" s="45" t="s">
        <v>3182</v>
      </c>
      <c r="D321" s="45" t="s">
        <v>4323</v>
      </c>
      <c r="E321" s="46"/>
      <c r="F321" s="45" t="s">
        <v>2160</v>
      </c>
      <c r="G321" s="46"/>
      <c r="H321" s="45" t="s">
        <v>2162</v>
      </c>
      <c r="I321" s="45" t="s">
        <v>259</v>
      </c>
      <c r="J321" s="45" t="s">
        <v>2164</v>
      </c>
      <c r="K321" s="49">
        <v>-1680</v>
      </c>
      <c r="L321" s="45" t="s">
        <v>4210</v>
      </c>
      <c r="M321" s="46"/>
      <c r="N321" s="45" t="s">
        <v>20</v>
      </c>
      <c r="O321" s="45" t="s">
        <v>26</v>
      </c>
      <c r="P321" s="45" t="s">
        <v>4372</v>
      </c>
      <c r="Q321" s="45" t="s">
        <v>135</v>
      </c>
      <c r="R321" s="45" t="s">
        <v>4168</v>
      </c>
    </row>
    <row r="322" spans="1:18" hidden="1" x14ac:dyDescent="0.25">
      <c r="A322" s="45" t="s">
        <v>6621</v>
      </c>
      <c r="B322" s="45" t="s">
        <v>6621</v>
      </c>
      <c r="C322" s="45" t="s">
        <v>3182</v>
      </c>
      <c r="D322" s="45" t="s">
        <v>4323</v>
      </c>
      <c r="E322" s="46"/>
      <c r="F322" s="45" t="s">
        <v>2160</v>
      </c>
      <c r="G322" s="46"/>
      <c r="H322" s="45" t="s">
        <v>2162</v>
      </c>
      <c r="I322" s="45" t="s">
        <v>259</v>
      </c>
      <c r="J322" s="45" t="s">
        <v>2164</v>
      </c>
      <c r="K322" s="49">
        <v>-1930</v>
      </c>
      <c r="L322" s="45" t="s">
        <v>4210</v>
      </c>
      <c r="M322" s="46"/>
      <c r="N322" s="45" t="s">
        <v>20</v>
      </c>
      <c r="O322" s="45" t="s">
        <v>26</v>
      </c>
      <c r="P322" s="45" t="s">
        <v>4372</v>
      </c>
      <c r="Q322" s="45" t="s">
        <v>135</v>
      </c>
      <c r="R322" s="45" t="s">
        <v>4168</v>
      </c>
    </row>
    <row r="323" spans="1:18" hidden="1" x14ac:dyDescent="0.25">
      <c r="A323" s="45" t="s">
        <v>6622</v>
      </c>
      <c r="B323" s="45" t="s">
        <v>6622</v>
      </c>
      <c r="C323" s="45" t="s">
        <v>4215</v>
      </c>
      <c r="D323" s="45" t="s">
        <v>4216</v>
      </c>
      <c r="E323" s="46"/>
      <c r="F323" s="45" t="s">
        <v>2172</v>
      </c>
      <c r="G323" s="46"/>
      <c r="H323" s="45" t="s">
        <v>2174</v>
      </c>
      <c r="I323" s="45" t="s">
        <v>157</v>
      </c>
      <c r="J323" s="45" t="s">
        <v>158</v>
      </c>
      <c r="K323" s="49">
        <v>-1680</v>
      </c>
      <c r="L323" s="45" t="s">
        <v>4210</v>
      </c>
      <c r="M323" s="46"/>
      <c r="N323" s="45" t="s">
        <v>20</v>
      </c>
      <c r="O323" s="45" t="s">
        <v>26</v>
      </c>
      <c r="P323" s="45" t="s">
        <v>4373</v>
      </c>
      <c r="Q323" s="45" t="s">
        <v>135</v>
      </c>
      <c r="R323" s="45" t="s">
        <v>4168</v>
      </c>
    </row>
    <row r="324" spans="1:18" hidden="1" x14ac:dyDescent="0.25">
      <c r="A324" s="45" t="s">
        <v>6622</v>
      </c>
      <c r="B324" s="45" t="s">
        <v>6622</v>
      </c>
      <c r="C324" s="45" t="s">
        <v>4215</v>
      </c>
      <c r="D324" s="45" t="s">
        <v>4216</v>
      </c>
      <c r="E324" s="46"/>
      <c r="F324" s="45" t="s">
        <v>2172</v>
      </c>
      <c r="G324" s="46"/>
      <c r="H324" s="45" t="s">
        <v>2174</v>
      </c>
      <c r="I324" s="45" t="s">
        <v>157</v>
      </c>
      <c r="J324" s="45" t="s">
        <v>158</v>
      </c>
      <c r="K324" s="49">
        <v>-1930</v>
      </c>
      <c r="L324" s="45" t="s">
        <v>4210</v>
      </c>
      <c r="M324" s="46"/>
      <c r="N324" s="45" t="s">
        <v>20</v>
      </c>
      <c r="O324" s="45" t="s">
        <v>26</v>
      </c>
      <c r="P324" s="45" t="s">
        <v>4373</v>
      </c>
      <c r="Q324" s="45" t="s">
        <v>135</v>
      </c>
      <c r="R324" s="45" t="s">
        <v>4168</v>
      </c>
    </row>
    <row r="325" spans="1:18" hidden="1" x14ac:dyDescent="0.25">
      <c r="A325" s="45" t="s">
        <v>6622</v>
      </c>
      <c r="B325" s="45" t="s">
        <v>6622</v>
      </c>
      <c r="C325" s="45" t="s">
        <v>4209</v>
      </c>
      <c r="D325" s="45" t="s">
        <v>4209</v>
      </c>
      <c r="E325" s="46"/>
      <c r="F325" s="45" t="s">
        <v>1265</v>
      </c>
      <c r="G325" s="46"/>
      <c r="H325" s="45" t="s">
        <v>1267</v>
      </c>
      <c r="I325" s="45" t="s">
        <v>1270</v>
      </c>
      <c r="J325" s="45" t="s">
        <v>1271</v>
      </c>
      <c r="K325" s="49">
        <v>-1800</v>
      </c>
      <c r="L325" s="45" t="s">
        <v>4210</v>
      </c>
      <c r="M325" s="46"/>
      <c r="N325" s="45" t="s">
        <v>20</v>
      </c>
      <c r="O325" s="45" t="s">
        <v>26</v>
      </c>
      <c r="P325" s="45" t="s">
        <v>4374</v>
      </c>
      <c r="Q325" s="45" t="s">
        <v>135</v>
      </c>
      <c r="R325" s="45" t="s">
        <v>4168</v>
      </c>
    </row>
    <row r="326" spans="1:18" hidden="1" x14ac:dyDescent="0.25">
      <c r="A326" s="45" t="s">
        <v>6622</v>
      </c>
      <c r="B326" s="45" t="s">
        <v>6622</v>
      </c>
      <c r="C326" s="45" t="s">
        <v>4209</v>
      </c>
      <c r="D326" s="45" t="s">
        <v>4209</v>
      </c>
      <c r="E326" s="46"/>
      <c r="F326" s="45" t="s">
        <v>1265</v>
      </c>
      <c r="G326" s="46"/>
      <c r="H326" s="45" t="s">
        <v>1267</v>
      </c>
      <c r="I326" s="45" t="s">
        <v>1270</v>
      </c>
      <c r="J326" s="45" t="s">
        <v>1271</v>
      </c>
      <c r="K326" s="49">
        <v>-2050</v>
      </c>
      <c r="L326" s="45" t="s">
        <v>4210</v>
      </c>
      <c r="M326" s="46"/>
      <c r="N326" s="45" t="s">
        <v>20</v>
      </c>
      <c r="O326" s="45" t="s">
        <v>26</v>
      </c>
      <c r="P326" s="45" t="s">
        <v>4374</v>
      </c>
      <c r="Q326" s="45" t="s">
        <v>135</v>
      </c>
      <c r="R326" s="45" t="s">
        <v>4168</v>
      </c>
    </row>
    <row r="327" spans="1:18" hidden="1" x14ac:dyDescent="0.25">
      <c r="A327" s="45" t="s">
        <v>6622</v>
      </c>
      <c r="B327" s="45" t="s">
        <v>6622</v>
      </c>
      <c r="C327" s="45" t="s">
        <v>3182</v>
      </c>
      <c r="D327" s="45" t="s">
        <v>4323</v>
      </c>
      <c r="E327" s="46"/>
      <c r="F327" s="45" t="s">
        <v>2439</v>
      </c>
      <c r="G327" s="46"/>
      <c r="H327" s="45" t="s">
        <v>2441</v>
      </c>
      <c r="I327" s="45" t="s">
        <v>434</v>
      </c>
      <c r="J327" s="45" t="s">
        <v>2443</v>
      </c>
      <c r="K327" s="49">
        <v>-1900</v>
      </c>
      <c r="L327" s="45" t="s">
        <v>4210</v>
      </c>
      <c r="M327" s="46"/>
      <c r="N327" s="45" t="s">
        <v>20</v>
      </c>
      <c r="O327" s="45" t="s">
        <v>26</v>
      </c>
      <c r="P327" s="45" t="s">
        <v>4375</v>
      </c>
      <c r="Q327" s="45" t="s">
        <v>135</v>
      </c>
      <c r="R327" s="45" t="s">
        <v>4168</v>
      </c>
    </row>
    <row r="328" spans="1:18" hidden="1" x14ac:dyDescent="0.25">
      <c r="A328" s="45" t="s">
        <v>6622</v>
      </c>
      <c r="B328" s="45" t="s">
        <v>6622</v>
      </c>
      <c r="C328" s="45" t="s">
        <v>3182</v>
      </c>
      <c r="D328" s="45" t="s">
        <v>4323</v>
      </c>
      <c r="E328" s="46"/>
      <c r="F328" s="45" t="s">
        <v>2439</v>
      </c>
      <c r="G328" s="46"/>
      <c r="H328" s="45" t="s">
        <v>2441</v>
      </c>
      <c r="I328" s="45" t="s">
        <v>434</v>
      </c>
      <c r="J328" s="45" t="s">
        <v>2443</v>
      </c>
      <c r="K328" s="49">
        <v>-2150</v>
      </c>
      <c r="L328" s="45" t="s">
        <v>4210</v>
      </c>
      <c r="M328" s="46"/>
      <c r="N328" s="45" t="s">
        <v>20</v>
      </c>
      <c r="O328" s="45" t="s">
        <v>26</v>
      </c>
      <c r="P328" s="45" t="s">
        <v>4375</v>
      </c>
      <c r="Q328" s="45" t="s">
        <v>135</v>
      </c>
      <c r="R328" s="45" t="s">
        <v>4168</v>
      </c>
    </row>
    <row r="329" spans="1:18" hidden="1" x14ac:dyDescent="0.25">
      <c r="A329" s="45" t="s">
        <v>6177</v>
      </c>
      <c r="B329" s="45" t="s">
        <v>6177</v>
      </c>
      <c r="C329" s="45" t="s">
        <v>4352</v>
      </c>
      <c r="D329" s="45" t="s">
        <v>4353</v>
      </c>
      <c r="E329" s="46"/>
      <c r="F329" s="45" t="s">
        <v>2180</v>
      </c>
      <c r="G329" s="46"/>
      <c r="H329" s="45" t="s">
        <v>2182</v>
      </c>
      <c r="I329" s="45" t="s">
        <v>2184</v>
      </c>
      <c r="J329" s="45" t="s">
        <v>2185</v>
      </c>
      <c r="K329" s="49">
        <v>-1680</v>
      </c>
      <c r="L329" s="45" t="s">
        <v>4210</v>
      </c>
      <c r="M329" s="46"/>
      <c r="N329" s="45" t="s">
        <v>20</v>
      </c>
      <c r="O329" s="45" t="s">
        <v>26</v>
      </c>
      <c r="P329" s="45" t="s">
        <v>4376</v>
      </c>
      <c r="Q329" s="45" t="s">
        <v>135</v>
      </c>
      <c r="R329" s="45" t="s">
        <v>4168</v>
      </c>
    </row>
    <row r="330" spans="1:18" hidden="1" x14ac:dyDescent="0.25">
      <c r="A330" s="45" t="s">
        <v>6177</v>
      </c>
      <c r="B330" s="45" t="s">
        <v>6177</v>
      </c>
      <c r="C330" s="45" t="s">
        <v>4352</v>
      </c>
      <c r="D330" s="45" t="s">
        <v>4353</v>
      </c>
      <c r="E330" s="46"/>
      <c r="F330" s="45" t="s">
        <v>2180</v>
      </c>
      <c r="G330" s="46"/>
      <c r="H330" s="45" t="s">
        <v>2182</v>
      </c>
      <c r="I330" s="45" t="s">
        <v>2184</v>
      </c>
      <c r="J330" s="45" t="s">
        <v>2185</v>
      </c>
      <c r="K330" s="49">
        <v>-1930</v>
      </c>
      <c r="L330" s="45" t="s">
        <v>4210</v>
      </c>
      <c r="M330" s="46"/>
      <c r="N330" s="45" t="s">
        <v>20</v>
      </c>
      <c r="O330" s="45" t="s">
        <v>26</v>
      </c>
      <c r="P330" s="45" t="s">
        <v>4376</v>
      </c>
      <c r="Q330" s="45" t="s">
        <v>135</v>
      </c>
      <c r="R330" s="45" t="s">
        <v>4168</v>
      </c>
    </row>
    <row r="331" spans="1:18" hidden="1" x14ac:dyDescent="0.25">
      <c r="A331" s="45" t="s">
        <v>6177</v>
      </c>
      <c r="B331" s="45" t="s">
        <v>6177</v>
      </c>
      <c r="C331" s="45" t="s">
        <v>4215</v>
      </c>
      <c r="D331" s="45" t="s">
        <v>4216</v>
      </c>
      <c r="E331" s="46"/>
      <c r="F331" s="45" t="s">
        <v>651</v>
      </c>
      <c r="G331" s="46"/>
      <c r="H331" s="45" t="s">
        <v>659</v>
      </c>
      <c r="I331" s="45" t="s">
        <v>661</v>
      </c>
      <c r="J331" s="45" t="s">
        <v>662</v>
      </c>
      <c r="K331" s="49">
        <v>-1890</v>
      </c>
      <c r="L331" s="45" t="s">
        <v>4210</v>
      </c>
      <c r="M331" s="46"/>
      <c r="N331" s="45" t="s">
        <v>20</v>
      </c>
      <c r="O331" s="45" t="s">
        <v>26</v>
      </c>
      <c r="P331" s="45" t="s">
        <v>4377</v>
      </c>
      <c r="Q331" s="45" t="s">
        <v>135</v>
      </c>
      <c r="R331" s="45" t="s">
        <v>4168</v>
      </c>
    </row>
    <row r="332" spans="1:18" hidden="1" x14ac:dyDescent="0.25">
      <c r="A332" s="45" t="s">
        <v>6177</v>
      </c>
      <c r="B332" s="45" t="s">
        <v>6177</v>
      </c>
      <c r="C332" s="45" t="s">
        <v>4215</v>
      </c>
      <c r="D332" s="45" t="s">
        <v>4216</v>
      </c>
      <c r="E332" s="46"/>
      <c r="F332" s="45" t="s">
        <v>651</v>
      </c>
      <c r="G332" s="46"/>
      <c r="H332" s="45" t="s">
        <v>659</v>
      </c>
      <c r="I332" s="45" t="s">
        <v>661</v>
      </c>
      <c r="J332" s="45" t="s">
        <v>662</v>
      </c>
      <c r="K332" s="49">
        <v>-2140</v>
      </c>
      <c r="L332" s="45" t="s">
        <v>4210</v>
      </c>
      <c r="M332" s="46"/>
      <c r="N332" s="45" t="s">
        <v>20</v>
      </c>
      <c r="O332" s="45" t="s">
        <v>26</v>
      </c>
      <c r="P332" s="45" t="s">
        <v>4377</v>
      </c>
      <c r="Q332" s="45" t="s">
        <v>135</v>
      </c>
      <c r="R332" s="45" t="s">
        <v>4168</v>
      </c>
    </row>
    <row r="333" spans="1:18" hidden="1" x14ac:dyDescent="0.25">
      <c r="A333" s="45" t="s">
        <v>6177</v>
      </c>
      <c r="B333" s="45" t="s">
        <v>6177</v>
      </c>
      <c r="C333" s="45" t="s">
        <v>4215</v>
      </c>
      <c r="D333" s="45" t="s">
        <v>4216</v>
      </c>
      <c r="E333" s="46"/>
      <c r="F333" s="45" t="s">
        <v>1276</v>
      </c>
      <c r="G333" s="46"/>
      <c r="H333" s="45" t="s">
        <v>1278</v>
      </c>
      <c r="I333" s="45" t="s">
        <v>1280</v>
      </c>
      <c r="J333" s="45" t="s">
        <v>1281</v>
      </c>
      <c r="K333" s="49">
        <v>-1890</v>
      </c>
      <c r="L333" s="45" t="s">
        <v>4210</v>
      </c>
      <c r="M333" s="46"/>
      <c r="N333" s="45" t="s">
        <v>20</v>
      </c>
      <c r="O333" s="45" t="s">
        <v>26</v>
      </c>
      <c r="P333" s="45" t="s">
        <v>4378</v>
      </c>
      <c r="Q333" s="45" t="s">
        <v>135</v>
      </c>
      <c r="R333" s="45" t="s">
        <v>4168</v>
      </c>
    </row>
    <row r="334" spans="1:18" hidden="1" x14ac:dyDescent="0.25">
      <c r="A334" s="45" t="s">
        <v>6177</v>
      </c>
      <c r="B334" s="45" t="s">
        <v>6177</v>
      </c>
      <c r="C334" s="45" t="s">
        <v>4215</v>
      </c>
      <c r="D334" s="45" t="s">
        <v>4216</v>
      </c>
      <c r="E334" s="46"/>
      <c r="F334" s="45" t="s">
        <v>1276</v>
      </c>
      <c r="G334" s="46"/>
      <c r="H334" s="45" t="s">
        <v>1278</v>
      </c>
      <c r="I334" s="45" t="s">
        <v>1280</v>
      </c>
      <c r="J334" s="45" t="s">
        <v>1281</v>
      </c>
      <c r="K334" s="49">
        <v>-2140</v>
      </c>
      <c r="L334" s="45" t="s">
        <v>4210</v>
      </c>
      <c r="M334" s="46"/>
      <c r="N334" s="45" t="s">
        <v>20</v>
      </c>
      <c r="O334" s="45" t="s">
        <v>26</v>
      </c>
      <c r="P334" s="45" t="s">
        <v>4378</v>
      </c>
      <c r="Q334" s="45" t="s">
        <v>135</v>
      </c>
      <c r="R334" s="45" t="s">
        <v>4168</v>
      </c>
    </row>
    <row r="335" spans="1:18" hidden="1" x14ac:dyDescent="0.25">
      <c r="A335" s="45" t="s">
        <v>5679</v>
      </c>
      <c r="B335" s="45" t="s">
        <v>5679</v>
      </c>
      <c r="C335" s="45" t="s">
        <v>4215</v>
      </c>
      <c r="D335" s="45" t="s">
        <v>4216</v>
      </c>
      <c r="E335" s="46"/>
      <c r="F335" s="45" t="s">
        <v>2465</v>
      </c>
      <c r="G335" s="46"/>
      <c r="H335" s="45" t="s">
        <v>2467</v>
      </c>
      <c r="I335" s="45" t="s">
        <v>293</v>
      </c>
      <c r="J335" s="45" t="s">
        <v>294</v>
      </c>
      <c r="K335" s="49">
        <v>-1900</v>
      </c>
      <c r="L335" s="45" t="s">
        <v>4210</v>
      </c>
      <c r="M335" s="46"/>
      <c r="N335" s="45" t="s">
        <v>20</v>
      </c>
      <c r="O335" s="45" t="s">
        <v>26</v>
      </c>
      <c r="P335" s="45" t="s">
        <v>4379</v>
      </c>
      <c r="Q335" s="45" t="s">
        <v>135</v>
      </c>
      <c r="R335" s="45" t="s">
        <v>4168</v>
      </c>
    </row>
    <row r="336" spans="1:18" hidden="1" x14ac:dyDescent="0.25">
      <c r="A336" s="45" t="s">
        <v>5679</v>
      </c>
      <c r="B336" s="45" t="s">
        <v>5679</v>
      </c>
      <c r="C336" s="45" t="s">
        <v>4215</v>
      </c>
      <c r="D336" s="45" t="s">
        <v>4216</v>
      </c>
      <c r="E336" s="46"/>
      <c r="F336" s="45" t="s">
        <v>2465</v>
      </c>
      <c r="G336" s="46"/>
      <c r="H336" s="45" t="s">
        <v>2467</v>
      </c>
      <c r="I336" s="45" t="s">
        <v>293</v>
      </c>
      <c r="J336" s="45" t="s">
        <v>294</v>
      </c>
      <c r="K336" s="49">
        <v>-2150</v>
      </c>
      <c r="L336" s="45" t="s">
        <v>4210</v>
      </c>
      <c r="M336" s="46"/>
      <c r="N336" s="45" t="s">
        <v>20</v>
      </c>
      <c r="O336" s="45" t="s">
        <v>26</v>
      </c>
      <c r="P336" s="45" t="s">
        <v>4379</v>
      </c>
      <c r="Q336" s="45" t="s">
        <v>135</v>
      </c>
      <c r="R336" s="45" t="s">
        <v>4168</v>
      </c>
    </row>
    <row r="337" spans="1:18" hidden="1" x14ac:dyDescent="0.25">
      <c r="A337" s="45" t="s">
        <v>5679</v>
      </c>
      <c r="B337" s="45" t="s">
        <v>5679</v>
      </c>
      <c r="C337" s="45" t="s">
        <v>4352</v>
      </c>
      <c r="D337" s="45" t="s">
        <v>4353</v>
      </c>
      <c r="E337" s="46"/>
      <c r="F337" s="45" t="s">
        <v>1285</v>
      </c>
      <c r="G337" s="46"/>
      <c r="H337" s="45" t="s">
        <v>1287</v>
      </c>
      <c r="I337" s="45" t="s">
        <v>1235</v>
      </c>
      <c r="J337" s="45" t="s">
        <v>1289</v>
      </c>
      <c r="K337" s="49">
        <v>-1890</v>
      </c>
      <c r="L337" s="45" t="s">
        <v>4210</v>
      </c>
      <c r="M337" s="46"/>
      <c r="N337" s="45" t="s">
        <v>20</v>
      </c>
      <c r="O337" s="45" t="s">
        <v>26</v>
      </c>
      <c r="P337" s="45" t="s">
        <v>4380</v>
      </c>
      <c r="Q337" s="45" t="s">
        <v>135</v>
      </c>
      <c r="R337" s="45" t="s">
        <v>4168</v>
      </c>
    </row>
    <row r="338" spans="1:18" hidden="1" x14ac:dyDescent="0.25">
      <c r="A338" s="45" t="s">
        <v>5679</v>
      </c>
      <c r="B338" s="45" t="s">
        <v>5679</v>
      </c>
      <c r="C338" s="45" t="s">
        <v>4352</v>
      </c>
      <c r="D338" s="45" t="s">
        <v>4353</v>
      </c>
      <c r="E338" s="46"/>
      <c r="F338" s="45" t="s">
        <v>1285</v>
      </c>
      <c r="G338" s="46"/>
      <c r="H338" s="45" t="s">
        <v>1287</v>
      </c>
      <c r="I338" s="45" t="s">
        <v>1235</v>
      </c>
      <c r="J338" s="45" t="s">
        <v>1289</v>
      </c>
      <c r="K338" s="49">
        <v>-2140</v>
      </c>
      <c r="L338" s="45" t="s">
        <v>4210</v>
      </c>
      <c r="M338" s="46"/>
      <c r="N338" s="45" t="s">
        <v>20</v>
      </c>
      <c r="O338" s="45" t="s">
        <v>26</v>
      </c>
      <c r="P338" s="45" t="s">
        <v>4380</v>
      </c>
      <c r="Q338" s="45" t="s">
        <v>135</v>
      </c>
      <c r="R338" s="45" t="s">
        <v>4168</v>
      </c>
    </row>
    <row r="339" spans="1:18" hidden="1" x14ac:dyDescent="0.25">
      <c r="A339" s="45" t="s">
        <v>5869</v>
      </c>
      <c r="B339" s="45" t="s">
        <v>5869</v>
      </c>
      <c r="C339" s="45" t="s">
        <v>4215</v>
      </c>
      <c r="D339" s="45" t="s">
        <v>4216</v>
      </c>
      <c r="E339" s="46"/>
      <c r="F339" s="45" t="s">
        <v>4143</v>
      </c>
      <c r="G339" s="46"/>
      <c r="H339" s="45" t="s">
        <v>296</v>
      </c>
      <c r="I339" s="45" t="s">
        <v>285</v>
      </c>
      <c r="J339" s="45" t="s">
        <v>286</v>
      </c>
      <c r="K339" s="49">
        <v>-1800</v>
      </c>
      <c r="L339" s="45" t="s">
        <v>4210</v>
      </c>
      <c r="M339" s="46"/>
      <c r="N339" s="45" t="s">
        <v>20</v>
      </c>
      <c r="O339" s="45" t="s">
        <v>26</v>
      </c>
      <c r="P339" s="45" t="s">
        <v>4381</v>
      </c>
      <c r="Q339" s="45" t="s">
        <v>135</v>
      </c>
      <c r="R339" s="45" t="s">
        <v>4168</v>
      </c>
    </row>
    <row r="340" spans="1:18" hidden="1" x14ac:dyDescent="0.25">
      <c r="A340" s="45" t="s">
        <v>5869</v>
      </c>
      <c r="B340" s="45" t="s">
        <v>5869</v>
      </c>
      <c r="C340" s="45" t="s">
        <v>4215</v>
      </c>
      <c r="D340" s="45" t="s">
        <v>4216</v>
      </c>
      <c r="E340" s="46"/>
      <c r="F340" s="45" t="s">
        <v>4143</v>
      </c>
      <c r="G340" s="46"/>
      <c r="H340" s="45" t="s">
        <v>296</v>
      </c>
      <c r="I340" s="45" t="s">
        <v>285</v>
      </c>
      <c r="J340" s="45" t="s">
        <v>286</v>
      </c>
      <c r="K340" s="49">
        <v>-2050</v>
      </c>
      <c r="L340" s="45" t="s">
        <v>4210</v>
      </c>
      <c r="M340" s="46"/>
      <c r="N340" s="45" t="s">
        <v>20</v>
      </c>
      <c r="O340" s="45" t="s">
        <v>26</v>
      </c>
      <c r="P340" s="45" t="s">
        <v>4381</v>
      </c>
      <c r="Q340" s="45" t="s">
        <v>135</v>
      </c>
      <c r="R340" s="45" t="s">
        <v>4168</v>
      </c>
    </row>
    <row r="341" spans="1:18" hidden="1" x14ac:dyDescent="0.25">
      <c r="A341" s="45" t="s">
        <v>5869</v>
      </c>
      <c r="B341" s="45" t="s">
        <v>5869</v>
      </c>
      <c r="C341" s="45" t="s">
        <v>4209</v>
      </c>
      <c r="D341" s="45" t="s">
        <v>4209</v>
      </c>
      <c r="E341" s="46"/>
      <c r="F341" s="45" t="s">
        <v>1300</v>
      </c>
      <c r="G341" s="46"/>
      <c r="H341" s="45" t="s">
        <v>1302</v>
      </c>
      <c r="I341" s="45" t="s">
        <v>254</v>
      </c>
      <c r="J341" s="45" t="s">
        <v>255</v>
      </c>
      <c r="K341" s="49">
        <v>-1800</v>
      </c>
      <c r="L341" s="45" t="s">
        <v>4210</v>
      </c>
      <c r="M341" s="46"/>
      <c r="N341" s="45" t="s">
        <v>20</v>
      </c>
      <c r="O341" s="45" t="s">
        <v>26</v>
      </c>
      <c r="P341" s="45" t="s">
        <v>4382</v>
      </c>
      <c r="Q341" s="45" t="s">
        <v>135</v>
      </c>
      <c r="R341" s="45" t="s">
        <v>4168</v>
      </c>
    </row>
    <row r="342" spans="1:18" hidden="1" x14ac:dyDescent="0.25">
      <c r="A342" s="45" t="s">
        <v>5869</v>
      </c>
      <c r="B342" s="45" t="s">
        <v>5869</v>
      </c>
      <c r="C342" s="45" t="s">
        <v>4209</v>
      </c>
      <c r="D342" s="45" t="s">
        <v>4209</v>
      </c>
      <c r="E342" s="46"/>
      <c r="F342" s="45" t="s">
        <v>1300</v>
      </c>
      <c r="G342" s="46"/>
      <c r="H342" s="45" t="s">
        <v>1302</v>
      </c>
      <c r="I342" s="45" t="s">
        <v>254</v>
      </c>
      <c r="J342" s="45" t="s">
        <v>255</v>
      </c>
      <c r="K342" s="49">
        <v>-2050</v>
      </c>
      <c r="L342" s="45" t="s">
        <v>4210</v>
      </c>
      <c r="M342" s="46"/>
      <c r="N342" s="45" t="s">
        <v>20</v>
      </c>
      <c r="O342" s="45" t="s">
        <v>26</v>
      </c>
      <c r="P342" s="45" t="s">
        <v>4382</v>
      </c>
      <c r="Q342" s="45" t="s">
        <v>135</v>
      </c>
      <c r="R342" s="45" t="s">
        <v>4168</v>
      </c>
    </row>
    <row r="343" spans="1:18" hidden="1" x14ac:dyDescent="0.25">
      <c r="A343" s="45" t="s">
        <v>5869</v>
      </c>
      <c r="B343" s="45" t="s">
        <v>5869</v>
      </c>
      <c r="C343" s="45" t="s">
        <v>4352</v>
      </c>
      <c r="D343" s="45" t="s">
        <v>4353</v>
      </c>
      <c r="E343" s="46"/>
      <c r="F343" s="45" t="s">
        <v>2003</v>
      </c>
      <c r="G343" s="46"/>
      <c r="H343" s="45" t="s">
        <v>2010</v>
      </c>
      <c r="I343" s="45" t="s">
        <v>605</v>
      </c>
      <c r="J343" s="45" t="s">
        <v>2012</v>
      </c>
      <c r="K343" s="49">
        <v>-2000</v>
      </c>
      <c r="L343" s="45" t="s">
        <v>4210</v>
      </c>
      <c r="M343" s="46"/>
      <c r="N343" s="45" t="s">
        <v>20</v>
      </c>
      <c r="O343" s="45" t="s">
        <v>26</v>
      </c>
      <c r="P343" s="45" t="s">
        <v>4383</v>
      </c>
      <c r="Q343" s="45" t="s">
        <v>135</v>
      </c>
      <c r="R343" s="45" t="s">
        <v>4168</v>
      </c>
    </row>
    <row r="344" spans="1:18" hidden="1" x14ac:dyDescent="0.25">
      <c r="A344" s="45" t="s">
        <v>5869</v>
      </c>
      <c r="B344" s="45" t="s">
        <v>5869</v>
      </c>
      <c r="C344" s="45" t="s">
        <v>4352</v>
      </c>
      <c r="D344" s="45" t="s">
        <v>4353</v>
      </c>
      <c r="E344" s="46"/>
      <c r="F344" s="45" t="s">
        <v>2003</v>
      </c>
      <c r="G344" s="46"/>
      <c r="H344" s="45" t="s">
        <v>2010</v>
      </c>
      <c r="I344" s="45" t="s">
        <v>605</v>
      </c>
      <c r="J344" s="45" t="s">
        <v>2012</v>
      </c>
      <c r="K344" s="49">
        <v>-2250</v>
      </c>
      <c r="L344" s="45" t="s">
        <v>4210</v>
      </c>
      <c r="M344" s="46"/>
      <c r="N344" s="45" t="s">
        <v>20</v>
      </c>
      <c r="O344" s="45" t="s">
        <v>26</v>
      </c>
      <c r="P344" s="45" t="s">
        <v>4383</v>
      </c>
      <c r="Q344" s="45" t="s">
        <v>135</v>
      </c>
      <c r="R344" s="45" t="s">
        <v>4168</v>
      </c>
    </row>
    <row r="345" spans="1:18" hidden="1" x14ac:dyDescent="0.25">
      <c r="A345" s="45" t="s">
        <v>5869</v>
      </c>
      <c r="B345" s="45" t="s">
        <v>5869</v>
      </c>
      <c r="C345" s="45" t="s">
        <v>3182</v>
      </c>
      <c r="D345" s="45" t="s">
        <v>4323</v>
      </c>
      <c r="E345" s="46"/>
      <c r="F345" s="45" t="s">
        <v>2191</v>
      </c>
      <c r="G345" s="46"/>
      <c r="H345" s="45" t="s">
        <v>2193</v>
      </c>
      <c r="I345" s="45" t="s">
        <v>271</v>
      </c>
      <c r="J345" s="45" t="s">
        <v>2195</v>
      </c>
      <c r="K345" s="49">
        <v>-1680</v>
      </c>
      <c r="L345" s="45" t="s">
        <v>4210</v>
      </c>
      <c r="M345" s="46"/>
      <c r="N345" s="45" t="s">
        <v>20</v>
      </c>
      <c r="O345" s="45" t="s">
        <v>26</v>
      </c>
      <c r="P345" s="45" t="s">
        <v>4384</v>
      </c>
      <c r="Q345" s="45" t="s">
        <v>135</v>
      </c>
      <c r="R345" s="45" t="s">
        <v>4168</v>
      </c>
    </row>
    <row r="346" spans="1:18" hidden="1" x14ac:dyDescent="0.25">
      <c r="A346" s="45" t="s">
        <v>5869</v>
      </c>
      <c r="B346" s="45" t="s">
        <v>5869</v>
      </c>
      <c r="C346" s="45" t="s">
        <v>3182</v>
      </c>
      <c r="D346" s="45" t="s">
        <v>4323</v>
      </c>
      <c r="E346" s="46"/>
      <c r="F346" s="45" t="s">
        <v>2191</v>
      </c>
      <c r="G346" s="46"/>
      <c r="H346" s="45" t="s">
        <v>2193</v>
      </c>
      <c r="I346" s="45" t="s">
        <v>271</v>
      </c>
      <c r="J346" s="45" t="s">
        <v>2195</v>
      </c>
      <c r="K346" s="49">
        <v>-1930</v>
      </c>
      <c r="L346" s="45" t="s">
        <v>4210</v>
      </c>
      <c r="M346" s="46"/>
      <c r="N346" s="45" t="s">
        <v>20</v>
      </c>
      <c r="O346" s="45" t="s">
        <v>26</v>
      </c>
      <c r="P346" s="45" t="s">
        <v>4384</v>
      </c>
      <c r="Q346" s="45" t="s">
        <v>135</v>
      </c>
      <c r="R346" s="45" t="s">
        <v>4168</v>
      </c>
    </row>
    <row r="347" spans="1:18" hidden="1" x14ac:dyDescent="0.25">
      <c r="A347" s="45" t="s">
        <v>5869</v>
      </c>
      <c r="B347" s="45" t="s">
        <v>5869</v>
      </c>
      <c r="C347" s="45" t="s">
        <v>4215</v>
      </c>
      <c r="D347" s="45" t="s">
        <v>4216</v>
      </c>
      <c r="E347" s="46"/>
      <c r="F347" s="45" t="s">
        <v>2472</v>
      </c>
      <c r="G347" s="46"/>
      <c r="H347" s="45" t="s">
        <v>2474</v>
      </c>
      <c r="I347" s="45" t="s">
        <v>2476</v>
      </c>
      <c r="J347" s="45" t="s">
        <v>1158</v>
      </c>
      <c r="K347" s="49">
        <v>-2000</v>
      </c>
      <c r="L347" s="45" t="s">
        <v>4210</v>
      </c>
      <c r="M347" s="46"/>
      <c r="N347" s="45" t="s">
        <v>20</v>
      </c>
      <c r="O347" s="45" t="s">
        <v>26</v>
      </c>
      <c r="P347" s="45" t="s">
        <v>4385</v>
      </c>
      <c r="Q347" s="45" t="s">
        <v>135</v>
      </c>
      <c r="R347" s="45" t="s">
        <v>4168</v>
      </c>
    </row>
    <row r="348" spans="1:18" hidden="1" x14ac:dyDescent="0.25">
      <c r="A348" s="45" t="s">
        <v>5869</v>
      </c>
      <c r="B348" s="45" t="s">
        <v>5869</v>
      </c>
      <c r="C348" s="45" t="s">
        <v>4215</v>
      </c>
      <c r="D348" s="45" t="s">
        <v>4216</v>
      </c>
      <c r="E348" s="46"/>
      <c r="F348" s="45" t="s">
        <v>2472</v>
      </c>
      <c r="G348" s="46"/>
      <c r="H348" s="45" t="s">
        <v>2474</v>
      </c>
      <c r="I348" s="45" t="s">
        <v>2476</v>
      </c>
      <c r="J348" s="45" t="s">
        <v>1158</v>
      </c>
      <c r="K348" s="49">
        <v>-2250</v>
      </c>
      <c r="L348" s="45" t="s">
        <v>4210</v>
      </c>
      <c r="M348" s="46"/>
      <c r="N348" s="45" t="s">
        <v>20</v>
      </c>
      <c r="O348" s="45" t="s">
        <v>26</v>
      </c>
      <c r="P348" s="45" t="s">
        <v>4385</v>
      </c>
      <c r="Q348" s="45" t="s">
        <v>135</v>
      </c>
      <c r="R348" s="45" t="s">
        <v>4168</v>
      </c>
    </row>
    <row r="349" spans="1:18" hidden="1" x14ac:dyDescent="0.25">
      <c r="A349" s="45" t="s">
        <v>5869</v>
      </c>
      <c r="B349" s="45" t="s">
        <v>5869</v>
      </c>
      <c r="C349" s="45" t="s">
        <v>4215</v>
      </c>
      <c r="D349" s="45" t="s">
        <v>4216</v>
      </c>
      <c r="E349" s="46"/>
      <c r="F349" s="45" t="s">
        <v>2258</v>
      </c>
      <c r="G349" s="46"/>
      <c r="H349" s="45" t="s">
        <v>2265</v>
      </c>
      <c r="I349" s="45" t="s">
        <v>2267</v>
      </c>
      <c r="J349" s="45" t="s">
        <v>1158</v>
      </c>
      <c r="K349" s="49">
        <v>-2000</v>
      </c>
      <c r="L349" s="45" t="s">
        <v>4210</v>
      </c>
      <c r="M349" s="46"/>
      <c r="N349" s="45" t="s">
        <v>20</v>
      </c>
      <c r="O349" s="45" t="s">
        <v>26</v>
      </c>
      <c r="P349" s="45" t="s">
        <v>4386</v>
      </c>
      <c r="Q349" s="45" t="s">
        <v>135</v>
      </c>
      <c r="R349" s="45" t="s">
        <v>4168</v>
      </c>
    </row>
    <row r="350" spans="1:18" hidden="1" x14ac:dyDescent="0.25">
      <c r="A350" s="45" t="s">
        <v>5869</v>
      </c>
      <c r="B350" s="45" t="s">
        <v>5869</v>
      </c>
      <c r="C350" s="45" t="s">
        <v>4215</v>
      </c>
      <c r="D350" s="45" t="s">
        <v>4216</v>
      </c>
      <c r="E350" s="46"/>
      <c r="F350" s="45" t="s">
        <v>2258</v>
      </c>
      <c r="G350" s="46"/>
      <c r="H350" s="45" t="s">
        <v>2265</v>
      </c>
      <c r="I350" s="45" t="s">
        <v>2267</v>
      </c>
      <c r="J350" s="45" t="s">
        <v>1158</v>
      </c>
      <c r="K350" s="49">
        <v>-2250</v>
      </c>
      <c r="L350" s="45" t="s">
        <v>4210</v>
      </c>
      <c r="M350" s="46"/>
      <c r="N350" s="45" t="s">
        <v>20</v>
      </c>
      <c r="O350" s="45" t="s">
        <v>26</v>
      </c>
      <c r="P350" s="45" t="s">
        <v>4386</v>
      </c>
      <c r="Q350" s="45" t="s">
        <v>135</v>
      </c>
      <c r="R350" s="45" t="s">
        <v>4168</v>
      </c>
    </row>
    <row r="351" spans="1:18" hidden="1" x14ac:dyDescent="0.25">
      <c r="A351" s="45" t="s">
        <v>6623</v>
      </c>
      <c r="B351" s="45" t="s">
        <v>6623</v>
      </c>
      <c r="C351" s="45" t="s">
        <v>4209</v>
      </c>
      <c r="D351" s="45" t="s">
        <v>4209</v>
      </c>
      <c r="E351" s="46"/>
      <c r="F351" s="45" t="s">
        <v>2201</v>
      </c>
      <c r="G351" s="46"/>
      <c r="H351" s="45" t="s">
        <v>2203</v>
      </c>
      <c r="I351" s="45" t="s">
        <v>2205</v>
      </c>
      <c r="J351" s="45" t="s">
        <v>2206</v>
      </c>
      <c r="K351" s="49">
        <v>-1680</v>
      </c>
      <c r="L351" s="45" t="s">
        <v>4210</v>
      </c>
      <c r="M351" s="46"/>
      <c r="N351" s="45" t="s">
        <v>20</v>
      </c>
      <c r="O351" s="45" t="s">
        <v>26</v>
      </c>
      <c r="P351" s="45" t="s">
        <v>4387</v>
      </c>
      <c r="Q351" s="45" t="s">
        <v>135</v>
      </c>
      <c r="R351" s="45" t="s">
        <v>4168</v>
      </c>
    </row>
    <row r="352" spans="1:18" hidden="1" x14ac:dyDescent="0.25">
      <c r="A352" s="45" t="s">
        <v>6623</v>
      </c>
      <c r="B352" s="45" t="s">
        <v>6623</v>
      </c>
      <c r="C352" s="45" t="s">
        <v>4209</v>
      </c>
      <c r="D352" s="45" t="s">
        <v>4209</v>
      </c>
      <c r="E352" s="46"/>
      <c r="F352" s="45" t="s">
        <v>2201</v>
      </c>
      <c r="G352" s="46"/>
      <c r="H352" s="45" t="s">
        <v>2203</v>
      </c>
      <c r="I352" s="45" t="s">
        <v>2205</v>
      </c>
      <c r="J352" s="45" t="s">
        <v>2206</v>
      </c>
      <c r="K352" s="49">
        <v>-1930</v>
      </c>
      <c r="L352" s="45" t="s">
        <v>4210</v>
      </c>
      <c r="M352" s="46"/>
      <c r="N352" s="45" t="s">
        <v>20</v>
      </c>
      <c r="O352" s="45" t="s">
        <v>26</v>
      </c>
      <c r="P352" s="45" t="s">
        <v>4387</v>
      </c>
      <c r="Q352" s="45" t="s">
        <v>135</v>
      </c>
      <c r="R352" s="45" t="s">
        <v>4168</v>
      </c>
    </row>
    <row r="353" spans="1:18" hidden="1" x14ac:dyDescent="0.25">
      <c r="A353" s="45" t="s">
        <v>6623</v>
      </c>
      <c r="B353" s="45" t="s">
        <v>6623</v>
      </c>
      <c r="C353" s="45" t="s">
        <v>4209</v>
      </c>
      <c r="D353" s="45" t="s">
        <v>4209</v>
      </c>
      <c r="E353" s="46"/>
      <c r="F353" s="45" t="s">
        <v>3077</v>
      </c>
      <c r="G353" s="46"/>
      <c r="H353" s="45" t="s">
        <v>3083</v>
      </c>
      <c r="I353" s="45" t="s">
        <v>3085</v>
      </c>
      <c r="J353" s="45" t="s">
        <v>3086</v>
      </c>
      <c r="K353" s="49">
        <v>-1600</v>
      </c>
      <c r="L353" s="45" t="s">
        <v>4210</v>
      </c>
      <c r="M353" s="46"/>
      <c r="N353" s="45" t="s">
        <v>20</v>
      </c>
      <c r="O353" s="45" t="s">
        <v>26</v>
      </c>
      <c r="P353" s="45" t="s">
        <v>4388</v>
      </c>
      <c r="Q353" s="45" t="s">
        <v>135</v>
      </c>
      <c r="R353" s="45" t="s">
        <v>4168</v>
      </c>
    </row>
    <row r="354" spans="1:18" hidden="1" x14ac:dyDescent="0.25">
      <c r="A354" s="45" t="s">
        <v>6623</v>
      </c>
      <c r="B354" s="45" t="s">
        <v>6623</v>
      </c>
      <c r="C354" s="45" t="s">
        <v>4209</v>
      </c>
      <c r="D354" s="45" t="s">
        <v>4209</v>
      </c>
      <c r="E354" s="46"/>
      <c r="F354" s="45" t="s">
        <v>3077</v>
      </c>
      <c r="G354" s="46"/>
      <c r="H354" s="45" t="s">
        <v>3083</v>
      </c>
      <c r="I354" s="45" t="s">
        <v>3085</v>
      </c>
      <c r="J354" s="45" t="s">
        <v>3086</v>
      </c>
      <c r="K354" s="49">
        <v>-1850</v>
      </c>
      <c r="L354" s="45" t="s">
        <v>4210</v>
      </c>
      <c r="M354" s="46"/>
      <c r="N354" s="45" t="s">
        <v>20</v>
      </c>
      <c r="O354" s="45" t="s">
        <v>26</v>
      </c>
      <c r="P354" s="45" t="s">
        <v>4388</v>
      </c>
      <c r="Q354" s="45" t="s">
        <v>135</v>
      </c>
      <c r="R354" s="45" t="s">
        <v>4168</v>
      </c>
    </row>
    <row r="355" spans="1:18" hidden="1" x14ac:dyDescent="0.25">
      <c r="A355" s="45" t="s">
        <v>6623</v>
      </c>
      <c r="B355" s="45" t="s">
        <v>6623</v>
      </c>
      <c r="C355" s="45" t="s">
        <v>4209</v>
      </c>
      <c r="D355" s="45" t="s">
        <v>4209</v>
      </c>
      <c r="E355" s="46"/>
      <c r="F355" s="45" t="s">
        <v>1307</v>
      </c>
      <c r="G355" s="46"/>
      <c r="H355" s="45" t="s">
        <v>1309</v>
      </c>
      <c r="I355" s="45" t="s">
        <v>1311</v>
      </c>
      <c r="J355" s="45" t="s">
        <v>1312</v>
      </c>
      <c r="K355" s="49">
        <v>-1890</v>
      </c>
      <c r="L355" s="45" t="s">
        <v>4210</v>
      </c>
      <c r="M355" s="46"/>
      <c r="N355" s="45" t="s">
        <v>20</v>
      </c>
      <c r="O355" s="45" t="s">
        <v>26</v>
      </c>
      <c r="P355" s="45" t="s">
        <v>4389</v>
      </c>
      <c r="Q355" s="45" t="s">
        <v>135</v>
      </c>
      <c r="R355" s="45" t="s">
        <v>4168</v>
      </c>
    </row>
    <row r="356" spans="1:18" hidden="1" x14ac:dyDescent="0.25">
      <c r="A356" s="45" t="s">
        <v>6623</v>
      </c>
      <c r="B356" s="45" t="s">
        <v>6623</v>
      </c>
      <c r="C356" s="45" t="s">
        <v>4209</v>
      </c>
      <c r="D356" s="45" t="s">
        <v>4209</v>
      </c>
      <c r="E356" s="46"/>
      <c r="F356" s="45" t="s">
        <v>1307</v>
      </c>
      <c r="G356" s="46"/>
      <c r="H356" s="45" t="s">
        <v>1309</v>
      </c>
      <c r="I356" s="45" t="s">
        <v>1311</v>
      </c>
      <c r="J356" s="45" t="s">
        <v>1312</v>
      </c>
      <c r="K356" s="49">
        <v>-2340</v>
      </c>
      <c r="L356" s="45" t="s">
        <v>4210</v>
      </c>
      <c r="M356" s="46"/>
      <c r="N356" s="45" t="s">
        <v>20</v>
      </c>
      <c r="O356" s="45" t="s">
        <v>26</v>
      </c>
      <c r="P356" s="45" t="s">
        <v>4389</v>
      </c>
      <c r="Q356" s="45" t="s">
        <v>135</v>
      </c>
      <c r="R356" s="45" t="s">
        <v>4168</v>
      </c>
    </row>
    <row r="357" spans="1:18" hidden="1" x14ac:dyDescent="0.25">
      <c r="A357" s="45" t="s">
        <v>6623</v>
      </c>
      <c r="B357" s="45" t="s">
        <v>6623</v>
      </c>
      <c r="C357" s="45" t="s">
        <v>4209</v>
      </c>
      <c r="D357" s="45" t="s">
        <v>4209</v>
      </c>
      <c r="E357" s="46"/>
      <c r="F357" s="45" t="s">
        <v>3659</v>
      </c>
      <c r="G357" s="46"/>
      <c r="H357" s="45" t="s">
        <v>3667</v>
      </c>
      <c r="I357" s="45" t="s">
        <v>1235</v>
      </c>
      <c r="J357" s="45" t="s">
        <v>3589</v>
      </c>
      <c r="K357" s="49">
        <v>-1890</v>
      </c>
      <c r="L357" s="45" t="s">
        <v>4210</v>
      </c>
      <c r="M357" s="46"/>
      <c r="N357" s="45" t="s">
        <v>20</v>
      </c>
      <c r="O357" s="45" t="s">
        <v>26</v>
      </c>
      <c r="P357" s="45" t="s">
        <v>4390</v>
      </c>
      <c r="Q357" s="45" t="s">
        <v>135</v>
      </c>
      <c r="R357" s="45" t="s">
        <v>4168</v>
      </c>
    </row>
    <row r="358" spans="1:18" hidden="1" x14ac:dyDescent="0.25">
      <c r="A358" s="45" t="s">
        <v>6623</v>
      </c>
      <c r="B358" s="45" t="s">
        <v>6623</v>
      </c>
      <c r="C358" s="45" t="s">
        <v>4209</v>
      </c>
      <c r="D358" s="45" t="s">
        <v>4209</v>
      </c>
      <c r="E358" s="46"/>
      <c r="F358" s="45" t="s">
        <v>3659</v>
      </c>
      <c r="G358" s="46"/>
      <c r="H358" s="45" t="s">
        <v>3667</v>
      </c>
      <c r="I358" s="45" t="s">
        <v>1235</v>
      </c>
      <c r="J358" s="45" t="s">
        <v>3589</v>
      </c>
      <c r="K358" s="49">
        <v>-2140</v>
      </c>
      <c r="L358" s="45" t="s">
        <v>4210</v>
      </c>
      <c r="M358" s="46"/>
      <c r="N358" s="45" t="s">
        <v>20</v>
      </c>
      <c r="O358" s="45" t="s">
        <v>26</v>
      </c>
      <c r="P358" s="45" t="s">
        <v>4390</v>
      </c>
      <c r="Q358" s="45" t="s">
        <v>135</v>
      </c>
      <c r="R358" s="45" t="s">
        <v>4168</v>
      </c>
    </row>
    <row r="359" spans="1:18" hidden="1" x14ac:dyDescent="0.25">
      <c r="A359" s="45" t="s">
        <v>5404</v>
      </c>
      <c r="B359" s="45" t="s">
        <v>5404</v>
      </c>
      <c r="C359" s="45" t="s">
        <v>4209</v>
      </c>
      <c r="D359" s="45" t="s">
        <v>4209</v>
      </c>
      <c r="E359" s="46"/>
      <c r="F359" s="45" t="s">
        <v>1314</v>
      </c>
      <c r="G359" s="46"/>
      <c r="H359" s="45" t="s">
        <v>1316</v>
      </c>
      <c r="I359" s="45" t="s">
        <v>1318</v>
      </c>
      <c r="J359" s="45" t="s">
        <v>1319</v>
      </c>
      <c r="K359" s="49">
        <v>-1890</v>
      </c>
      <c r="L359" s="45" t="s">
        <v>4210</v>
      </c>
      <c r="M359" s="46"/>
      <c r="N359" s="45" t="s">
        <v>20</v>
      </c>
      <c r="O359" s="45" t="s">
        <v>26</v>
      </c>
      <c r="P359" s="45" t="s">
        <v>4391</v>
      </c>
      <c r="Q359" s="45" t="s">
        <v>135</v>
      </c>
      <c r="R359" s="45" t="s">
        <v>4168</v>
      </c>
    </row>
    <row r="360" spans="1:18" hidden="1" x14ac:dyDescent="0.25">
      <c r="A360" s="45" t="s">
        <v>5404</v>
      </c>
      <c r="B360" s="45" t="s">
        <v>5404</v>
      </c>
      <c r="C360" s="45" t="s">
        <v>4209</v>
      </c>
      <c r="D360" s="45" t="s">
        <v>4209</v>
      </c>
      <c r="E360" s="46"/>
      <c r="F360" s="45" t="s">
        <v>1314</v>
      </c>
      <c r="G360" s="46"/>
      <c r="H360" s="45" t="s">
        <v>1316</v>
      </c>
      <c r="I360" s="45" t="s">
        <v>1318</v>
      </c>
      <c r="J360" s="45" t="s">
        <v>1319</v>
      </c>
      <c r="K360" s="49">
        <v>-2140</v>
      </c>
      <c r="L360" s="45" t="s">
        <v>4210</v>
      </c>
      <c r="M360" s="46"/>
      <c r="N360" s="45" t="s">
        <v>20</v>
      </c>
      <c r="O360" s="45" t="s">
        <v>26</v>
      </c>
      <c r="P360" s="45" t="s">
        <v>4391</v>
      </c>
      <c r="Q360" s="45" t="s">
        <v>135</v>
      </c>
      <c r="R360" s="45" t="s">
        <v>4168</v>
      </c>
    </row>
    <row r="361" spans="1:18" hidden="1" x14ac:dyDescent="0.25">
      <c r="A361" s="45" t="s">
        <v>5404</v>
      </c>
      <c r="B361" s="45" t="s">
        <v>5404</v>
      </c>
      <c r="C361" s="45" t="s">
        <v>4215</v>
      </c>
      <c r="D361" s="45" t="s">
        <v>4216</v>
      </c>
      <c r="E361" s="46"/>
      <c r="F361" s="45" t="s">
        <v>1971</v>
      </c>
      <c r="G361" s="46"/>
      <c r="H361" s="45" t="s">
        <v>1978</v>
      </c>
      <c r="I361" s="45" t="s">
        <v>183</v>
      </c>
      <c r="J361" s="45" t="s">
        <v>1980</v>
      </c>
      <c r="K361" s="49">
        <v>-2580</v>
      </c>
      <c r="L361" s="45" t="s">
        <v>4210</v>
      </c>
      <c r="M361" s="46"/>
      <c r="N361" s="45" t="s">
        <v>20</v>
      </c>
      <c r="O361" s="45" t="s">
        <v>26</v>
      </c>
      <c r="P361" s="45" t="s">
        <v>4392</v>
      </c>
      <c r="Q361" s="45" t="s">
        <v>135</v>
      </c>
      <c r="R361" s="45" t="s">
        <v>4168</v>
      </c>
    </row>
    <row r="362" spans="1:18" hidden="1" x14ac:dyDescent="0.25">
      <c r="A362" s="45" t="s">
        <v>5404</v>
      </c>
      <c r="B362" s="45" t="s">
        <v>5404</v>
      </c>
      <c r="C362" s="45" t="s">
        <v>4215</v>
      </c>
      <c r="D362" s="45" t="s">
        <v>4216</v>
      </c>
      <c r="E362" s="46"/>
      <c r="F362" s="45" t="s">
        <v>1971</v>
      </c>
      <c r="G362" s="46"/>
      <c r="H362" s="45" t="s">
        <v>1978</v>
      </c>
      <c r="I362" s="45" t="s">
        <v>183</v>
      </c>
      <c r="J362" s="45" t="s">
        <v>1980</v>
      </c>
      <c r="K362" s="49">
        <v>-2830</v>
      </c>
      <c r="L362" s="45" t="s">
        <v>4210</v>
      </c>
      <c r="M362" s="46"/>
      <c r="N362" s="45" t="s">
        <v>20</v>
      </c>
      <c r="O362" s="45" t="s">
        <v>26</v>
      </c>
      <c r="P362" s="45" t="s">
        <v>4392</v>
      </c>
      <c r="Q362" s="45" t="s">
        <v>135</v>
      </c>
      <c r="R362" s="45" t="s">
        <v>4168</v>
      </c>
    </row>
    <row r="363" spans="1:18" hidden="1" x14ac:dyDescent="0.25">
      <c r="A363" s="45" t="s">
        <v>6564</v>
      </c>
      <c r="B363" s="45" t="s">
        <v>6564</v>
      </c>
      <c r="C363" s="45" t="s">
        <v>4215</v>
      </c>
      <c r="D363" s="45" t="s">
        <v>4216</v>
      </c>
      <c r="E363" s="46"/>
      <c r="F363" s="45" t="s">
        <v>3948</v>
      </c>
      <c r="G363" s="46"/>
      <c r="H363" s="45" t="s">
        <v>3950</v>
      </c>
      <c r="I363" s="45" t="s">
        <v>316</v>
      </c>
      <c r="J363" s="45" t="s">
        <v>317</v>
      </c>
      <c r="K363" s="49">
        <v>-1890</v>
      </c>
      <c r="L363" s="45" t="s">
        <v>4210</v>
      </c>
      <c r="M363" s="46"/>
      <c r="N363" s="45" t="s">
        <v>20</v>
      </c>
      <c r="O363" s="45" t="s">
        <v>26</v>
      </c>
      <c r="P363" s="45" t="s">
        <v>4399</v>
      </c>
      <c r="Q363" s="45" t="s">
        <v>135</v>
      </c>
      <c r="R363" s="45" t="s">
        <v>4168</v>
      </c>
    </row>
    <row r="364" spans="1:18" hidden="1" x14ac:dyDescent="0.25">
      <c r="A364" s="45" t="s">
        <v>6564</v>
      </c>
      <c r="B364" s="45" t="s">
        <v>6564</v>
      </c>
      <c r="C364" s="45" t="s">
        <v>4215</v>
      </c>
      <c r="D364" s="45" t="s">
        <v>4216</v>
      </c>
      <c r="E364" s="46"/>
      <c r="F364" s="45" t="s">
        <v>3948</v>
      </c>
      <c r="G364" s="46"/>
      <c r="H364" s="45" t="s">
        <v>3950</v>
      </c>
      <c r="I364" s="45" t="s">
        <v>316</v>
      </c>
      <c r="J364" s="45" t="s">
        <v>317</v>
      </c>
      <c r="K364" s="49">
        <v>-2140</v>
      </c>
      <c r="L364" s="45" t="s">
        <v>4210</v>
      </c>
      <c r="M364" s="46"/>
      <c r="N364" s="45" t="s">
        <v>20</v>
      </c>
      <c r="O364" s="45" t="s">
        <v>26</v>
      </c>
      <c r="P364" s="45" t="s">
        <v>4399</v>
      </c>
      <c r="Q364" s="45" t="s">
        <v>135</v>
      </c>
      <c r="R364" s="45" t="s">
        <v>4168</v>
      </c>
    </row>
    <row r="365" spans="1:18" hidden="1" x14ac:dyDescent="0.25">
      <c r="A365" s="45" t="s">
        <v>6627</v>
      </c>
      <c r="B365" s="45" t="s">
        <v>6627</v>
      </c>
      <c r="C365" s="45" t="s">
        <v>4352</v>
      </c>
      <c r="D365" s="45" t="s">
        <v>4353</v>
      </c>
      <c r="E365" s="46"/>
      <c r="F365" s="45" t="s">
        <v>2219</v>
      </c>
      <c r="G365" s="46"/>
      <c r="H365" s="45" t="s">
        <v>2221</v>
      </c>
      <c r="I365" s="45" t="s">
        <v>2223</v>
      </c>
      <c r="J365" s="45" t="s">
        <v>2224</v>
      </c>
      <c r="K365" s="49">
        <v>-1680</v>
      </c>
      <c r="L365" s="45" t="s">
        <v>4210</v>
      </c>
      <c r="M365" s="46"/>
      <c r="N365" s="45" t="s">
        <v>20</v>
      </c>
      <c r="O365" s="45" t="s">
        <v>26</v>
      </c>
      <c r="P365" s="45" t="s">
        <v>4403</v>
      </c>
      <c r="Q365" s="45" t="s">
        <v>135</v>
      </c>
      <c r="R365" s="45" t="s">
        <v>4168</v>
      </c>
    </row>
    <row r="366" spans="1:18" hidden="1" x14ac:dyDescent="0.25">
      <c r="A366" s="45" t="s">
        <v>6627</v>
      </c>
      <c r="B366" s="45" t="s">
        <v>6627</v>
      </c>
      <c r="C366" s="45" t="s">
        <v>4352</v>
      </c>
      <c r="D366" s="45" t="s">
        <v>4353</v>
      </c>
      <c r="E366" s="46"/>
      <c r="F366" s="45" t="s">
        <v>2219</v>
      </c>
      <c r="G366" s="46"/>
      <c r="H366" s="45" t="s">
        <v>2221</v>
      </c>
      <c r="I366" s="45" t="s">
        <v>2223</v>
      </c>
      <c r="J366" s="45" t="s">
        <v>2224</v>
      </c>
      <c r="K366" s="49">
        <v>-1930</v>
      </c>
      <c r="L366" s="45" t="s">
        <v>4210</v>
      </c>
      <c r="M366" s="46"/>
      <c r="N366" s="45" t="s">
        <v>20</v>
      </c>
      <c r="O366" s="45" t="s">
        <v>26</v>
      </c>
      <c r="P366" s="45" t="s">
        <v>4403</v>
      </c>
      <c r="Q366" s="45" t="s">
        <v>135</v>
      </c>
      <c r="R366" s="45" t="s">
        <v>4168</v>
      </c>
    </row>
    <row r="367" spans="1:18" hidden="1" x14ac:dyDescent="0.25">
      <c r="A367" s="45" t="s">
        <v>6627</v>
      </c>
      <c r="B367" s="45" t="s">
        <v>6627</v>
      </c>
      <c r="C367" s="45" t="s">
        <v>4209</v>
      </c>
      <c r="D367" s="45" t="s">
        <v>4209</v>
      </c>
      <c r="E367" s="46"/>
      <c r="F367" s="45" t="s">
        <v>3955</v>
      </c>
      <c r="G367" s="46"/>
      <c r="H367" s="45" t="s">
        <v>3957</v>
      </c>
      <c r="I367" s="45" t="s">
        <v>307</v>
      </c>
      <c r="J367" s="45" t="s">
        <v>308</v>
      </c>
      <c r="K367" s="49">
        <v>-1890</v>
      </c>
      <c r="L367" s="45" t="s">
        <v>4210</v>
      </c>
      <c r="M367" s="46"/>
      <c r="N367" s="45" t="s">
        <v>20</v>
      </c>
      <c r="O367" s="45" t="s">
        <v>26</v>
      </c>
      <c r="P367" s="45" t="s">
        <v>4404</v>
      </c>
      <c r="Q367" s="45" t="s">
        <v>135</v>
      </c>
      <c r="R367" s="45" t="s">
        <v>4168</v>
      </c>
    </row>
    <row r="368" spans="1:18" hidden="1" x14ac:dyDescent="0.25">
      <c r="A368" s="45" t="s">
        <v>6627</v>
      </c>
      <c r="B368" s="45" t="s">
        <v>6627</v>
      </c>
      <c r="C368" s="45" t="s">
        <v>4209</v>
      </c>
      <c r="D368" s="45" t="s">
        <v>4209</v>
      </c>
      <c r="E368" s="46"/>
      <c r="F368" s="45" t="s">
        <v>3955</v>
      </c>
      <c r="G368" s="46"/>
      <c r="H368" s="45" t="s">
        <v>3957</v>
      </c>
      <c r="I368" s="45" t="s">
        <v>307</v>
      </c>
      <c r="J368" s="45" t="s">
        <v>308</v>
      </c>
      <c r="K368" s="49">
        <v>-2140</v>
      </c>
      <c r="L368" s="45" t="s">
        <v>4210</v>
      </c>
      <c r="M368" s="46"/>
      <c r="N368" s="45" t="s">
        <v>20</v>
      </c>
      <c r="O368" s="45" t="s">
        <v>26</v>
      </c>
      <c r="P368" s="45" t="s">
        <v>4404</v>
      </c>
      <c r="Q368" s="45" t="s">
        <v>135</v>
      </c>
      <c r="R368" s="45" t="s">
        <v>4168</v>
      </c>
    </row>
    <row r="369" spans="1:18" hidden="1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51">
        <f>SUM(K2:K368)</f>
        <v>-843590</v>
      </c>
      <c r="L369" s="45"/>
      <c r="M369" s="45"/>
      <c r="N369" s="45"/>
      <c r="O369" s="45"/>
      <c r="P369" s="46"/>
      <c r="Q369" s="45"/>
      <c r="R369" s="45"/>
    </row>
    <row r="370" spans="1:18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9"/>
      <c r="L370" s="45"/>
      <c r="M370" s="45"/>
      <c r="N370" s="45"/>
      <c r="O370" s="45"/>
      <c r="P370" s="46"/>
      <c r="Q370" s="45"/>
      <c r="R370" s="45"/>
    </row>
    <row r="371" spans="1:18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9"/>
      <c r="L371" s="45"/>
      <c r="M371" s="45"/>
      <c r="N371" s="45"/>
      <c r="O371" s="45"/>
      <c r="P371" s="46"/>
      <c r="Q371" s="45"/>
      <c r="R371" s="45"/>
    </row>
    <row r="372" spans="1:18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9"/>
      <c r="L372" s="45"/>
      <c r="M372" s="45"/>
      <c r="N372" s="45"/>
      <c r="O372" s="45"/>
      <c r="P372" s="46"/>
      <c r="Q372" s="45"/>
      <c r="R372" s="45"/>
    </row>
    <row r="373" spans="1:18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9"/>
      <c r="L373" s="45"/>
      <c r="M373" s="45"/>
      <c r="N373" s="45"/>
      <c r="O373" s="45"/>
      <c r="P373" s="46"/>
      <c r="Q373" s="45"/>
      <c r="R373" s="45"/>
    </row>
    <row r="374" spans="1:18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9"/>
      <c r="L374" s="45"/>
      <c r="M374" s="45"/>
      <c r="N374" s="45"/>
      <c r="O374" s="45"/>
      <c r="P374" s="46"/>
      <c r="Q374" s="45"/>
      <c r="R374" s="45"/>
    </row>
    <row r="375" spans="1:18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9"/>
      <c r="L375" s="45"/>
      <c r="M375" s="45"/>
      <c r="N375" s="45"/>
      <c r="O375" s="45"/>
      <c r="P375" s="46"/>
      <c r="Q375" s="45"/>
      <c r="R375" s="45"/>
    </row>
    <row r="376" spans="1:18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9"/>
      <c r="L376" s="45"/>
      <c r="M376" s="45"/>
      <c r="N376" s="45"/>
      <c r="O376" s="45"/>
      <c r="P376" s="46"/>
      <c r="Q376" s="45"/>
      <c r="R376" s="45"/>
    </row>
    <row r="377" spans="1:18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9"/>
      <c r="L377" s="45"/>
      <c r="M377" s="45"/>
      <c r="N377" s="45"/>
      <c r="O377" s="45"/>
      <c r="P377" s="46"/>
      <c r="Q377" s="45"/>
      <c r="R377" s="45"/>
    </row>
    <row r="378" spans="1:18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9"/>
      <c r="L378" s="45"/>
      <c r="M378" s="45"/>
      <c r="N378" s="45"/>
      <c r="O378" s="45"/>
      <c r="P378" s="46"/>
      <c r="Q378" s="45"/>
      <c r="R378" s="45"/>
    </row>
    <row r="379" spans="1:18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9"/>
      <c r="L379" s="45"/>
      <c r="M379" s="45"/>
      <c r="N379" s="45"/>
      <c r="O379" s="45"/>
      <c r="P379" s="46"/>
      <c r="Q379" s="45"/>
      <c r="R379" s="45"/>
    </row>
    <row r="380" spans="1:18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9"/>
      <c r="L380" s="45"/>
      <c r="M380" s="45"/>
      <c r="N380" s="45"/>
      <c r="O380" s="45"/>
      <c r="P380" s="46"/>
      <c r="Q380" s="45"/>
      <c r="R380" s="45"/>
    </row>
    <row r="381" spans="1:18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9"/>
      <c r="L381" s="45"/>
      <c r="M381" s="45"/>
      <c r="N381" s="45"/>
      <c r="O381" s="45"/>
      <c r="P381" s="46"/>
      <c r="Q381" s="45"/>
      <c r="R381" s="45"/>
    </row>
    <row r="382" spans="1:18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9"/>
      <c r="L382" s="45"/>
      <c r="M382" s="45"/>
      <c r="N382" s="45"/>
      <c r="O382" s="45"/>
      <c r="P382" s="46"/>
      <c r="Q382" s="45"/>
      <c r="R382" s="45"/>
    </row>
    <row r="383" spans="1:18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9"/>
      <c r="L383" s="45"/>
      <c r="M383" s="45"/>
      <c r="N383" s="45"/>
      <c r="O383" s="45"/>
      <c r="P383" s="46"/>
      <c r="Q383" s="45"/>
      <c r="R383" s="45"/>
    </row>
    <row r="384" spans="1:18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9"/>
      <c r="L384" s="45"/>
      <c r="M384" s="45"/>
      <c r="N384" s="45"/>
      <c r="O384" s="45"/>
      <c r="P384" s="46"/>
      <c r="Q384" s="45"/>
      <c r="R384" s="45"/>
    </row>
    <row r="385" spans="1:18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9"/>
      <c r="L385" s="45"/>
      <c r="M385" s="45"/>
      <c r="N385" s="45"/>
      <c r="O385" s="45"/>
      <c r="P385" s="46"/>
      <c r="Q385" s="45"/>
      <c r="R385" s="45"/>
    </row>
    <row r="386" spans="1:18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9"/>
      <c r="L386" s="45"/>
      <c r="M386" s="45"/>
      <c r="N386" s="45"/>
      <c r="O386" s="45"/>
      <c r="P386" s="46"/>
      <c r="Q386" s="45"/>
      <c r="R386" s="45"/>
    </row>
    <row r="387" spans="1:18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9"/>
      <c r="L387" s="45"/>
      <c r="M387" s="45"/>
      <c r="N387" s="45"/>
      <c r="O387" s="45"/>
      <c r="P387" s="46"/>
      <c r="Q387" s="45"/>
      <c r="R387" s="45"/>
    </row>
    <row r="388" spans="1:18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9"/>
      <c r="L388" s="45"/>
      <c r="M388" s="45"/>
      <c r="N388" s="45"/>
      <c r="O388" s="45"/>
      <c r="P388" s="46"/>
      <c r="Q388" s="45"/>
      <c r="R388" s="45"/>
    </row>
    <row r="389" spans="1:18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9"/>
      <c r="L389" s="45"/>
      <c r="M389" s="45"/>
      <c r="N389" s="45"/>
      <c r="O389" s="45"/>
      <c r="P389" s="46"/>
      <c r="Q389" s="45"/>
      <c r="R389" s="45"/>
    </row>
    <row r="390" spans="1:18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9"/>
      <c r="L390" s="45"/>
      <c r="M390" s="45"/>
      <c r="N390" s="45"/>
      <c r="O390" s="45"/>
      <c r="P390" s="46"/>
      <c r="Q390" s="45"/>
      <c r="R390" s="45"/>
    </row>
    <row r="391" spans="1:18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9"/>
      <c r="L391" s="45"/>
      <c r="M391" s="45"/>
      <c r="N391" s="45"/>
      <c r="O391" s="45"/>
      <c r="P391" s="46"/>
      <c r="Q391" s="45"/>
      <c r="R391" s="45"/>
    </row>
    <row r="392" spans="1:18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9"/>
      <c r="L392" s="45"/>
      <c r="M392" s="45"/>
      <c r="N392" s="45"/>
      <c r="O392" s="45"/>
      <c r="P392" s="46"/>
      <c r="Q392" s="45"/>
      <c r="R392" s="45"/>
    </row>
    <row r="393" spans="1:18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9"/>
      <c r="L393" s="45"/>
      <c r="M393" s="45"/>
      <c r="N393" s="45"/>
      <c r="O393" s="45"/>
      <c r="P393" s="46"/>
      <c r="Q393" s="45"/>
      <c r="R393" s="45"/>
    </row>
    <row r="394" spans="1:18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9"/>
      <c r="L394" s="45"/>
      <c r="M394" s="45"/>
      <c r="N394" s="45"/>
      <c r="O394" s="45"/>
      <c r="P394" s="46"/>
      <c r="Q394" s="45"/>
      <c r="R394" s="45"/>
    </row>
    <row r="395" spans="1:18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9"/>
      <c r="L395" s="45"/>
      <c r="M395" s="45"/>
      <c r="N395" s="45"/>
      <c r="O395" s="45"/>
      <c r="P395" s="46"/>
      <c r="Q395" s="45"/>
      <c r="R395" s="45"/>
    </row>
    <row r="396" spans="1:18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9"/>
      <c r="L396" s="45"/>
      <c r="M396" s="45"/>
      <c r="N396" s="45"/>
      <c r="O396" s="45"/>
      <c r="P396" s="46"/>
      <c r="Q396" s="45"/>
      <c r="R396" s="45"/>
    </row>
    <row r="397" spans="1:18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9"/>
      <c r="L397" s="45"/>
      <c r="M397" s="45"/>
      <c r="N397" s="45"/>
      <c r="O397" s="45"/>
      <c r="P397" s="46"/>
      <c r="Q397" s="45"/>
      <c r="R397" s="45"/>
    </row>
    <row r="398" spans="1:18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9"/>
      <c r="L398" s="45"/>
      <c r="M398" s="45"/>
      <c r="N398" s="45"/>
      <c r="O398" s="45"/>
      <c r="P398" s="46"/>
      <c r="Q398" s="45"/>
      <c r="R398" s="45"/>
    </row>
    <row r="399" spans="1:18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9"/>
      <c r="L399" s="45"/>
      <c r="M399" s="45"/>
      <c r="N399" s="45"/>
      <c r="O399" s="45"/>
      <c r="P399" s="46"/>
      <c r="Q399" s="45"/>
      <c r="R399" s="45"/>
    </row>
    <row r="400" spans="1:18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9"/>
      <c r="L400" s="45"/>
      <c r="M400" s="45"/>
      <c r="N400" s="45"/>
      <c r="O400" s="45"/>
      <c r="P400" s="46"/>
      <c r="Q400" s="45"/>
      <c r="R400" s="45"/>
    </row>
    <row r="401" spans="1:18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9"/>
      <c r="L401" s="45"/>
      <c r="M401" s="45"/>
      <c r="N401" s="45"/>
      <c r="O401" s="45"/>
      <c r="P401" s="46"/>
      <c r="Q401" s="45"/>
      <c r="R401" s="45"/>
    </row>
    <row r="402" spans="1:18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9"/>
      <c r="L402" s="45"/>
      <c r="M402" s="45"/>
      <c r="N402" s="45"/>
      <c r="O402" s="45"/>
      <c r="P402" s="46"/>
      <c r="Q402" s="45"/>
      <c r="R402" s="45"/>
    </row>
    <row r="403" spans="1:18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9"/>
      <c r="L403" s="45"/>
      <c r="M403" s="45"/>
      <c r="N403" s="45"/>
      <c r="O403" s="45"/>
      <c r="P403" s="46"/>
      <c r="Q403" s="45"/>
      <c r="R403" s="45"/>
    </row>
    <row r="404" spans="1:18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9"/>
      <c r="L404" s="45"/>
      <c r="M404" s="45"/>
      <c r="N404" s="45"/>
      <c r="O404" s="45"/>
      <c r="P404" s="46"/>
      <c r="Q404" s="45"/>
      <c r="R404" s="45"/>
    </row>
    <row r="405" spans="1:18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9"/>
      <c r="L405" s="45"/>
      <c r="M405" s="45"/>
      <c r="N405" s="45"/>
      <c r="O405" s="45"/>
      <c r="P405" s="46"/>
      <c r="Q405" s="45"/>
      <c r="R405" s="45"/>
    </row>
    <row r="406" spans="1:18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9"/>
      <c r="L406" s="45"/>
      <c r="M406" s="45"/>
      <c r="N406" s="45"/>
      <c r="O406" s="45"/>
      <c r="P406" s="46"/>
      <c r="Q406" s="45"/>
      <c r="R406" s="45"/>
    </row>
    <row r="407" spans="1:18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9"/>
      <c r="L407" s="45"/>
      <c r="M407" s="45"/>
      <c r="N407" s="45"/>
      <c r="O407" s="45"/>
      <c r="P407" s="46"/>
      <c r="Q407" s="45"/>
      <c r="R407" s="45"/>
    </row>
    <row r="408" spans="1:18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9"/>
      <c r="L408" s="45"/>
      <c r="M408" s="45"/>
      <c r="N408" s="45"/>
      <c r="O408" s="45"/>
      <c r="P408" s="46"/>
      <c r="Q408" s="45"/>
      <c r="R408" s="45"/>
    </row>
    <row r="409" spans="1:18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9"/>
      <c r="L409" s="45"/>
      <c r="M409" s="45"/>
      <c r="N409" s="45"/>
      <c r="O409" s="45"/>
      <c r="P409" s="46"/>
      <c r="Q409" s="45"/>
      <c r="R409" s="45"/>
    </row>
    <row r="410" spans="1:18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9"/>
      <c r="L410" s="45"/>
      <c r="M410" s="45"/>
      <c r="N410" s="45"/>
      <c r="O410" s="45"/>
      <c r="P410" s="46"/>
      <c r="Q410" s="45"/>
      <c r="R410" s="45"/>
    </row>
    <row r="411" spans="1:18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9"/>
      <c r="L411" s="45"/>
      <c r="M411" s="45"/>
      <c r="N411" s="45"/>
      <c r="O411" s="45"/>
      <c r="P411" s="46"/>
      <c r="Q411" s="45"/>
      <c r="R411" s="45"/>
    </row>
    <row r="412" spans="1:18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9"/>
      <c r="L412" s="45"/>
      <c r="M412" s="45"/>
      <c r="N412" s="45"/>
      <c r="O412" s="45"/>
      <c r="P412" s="46"/>
      <c r="Q412" s="45"/>
      <c r="R412" s="45"/>
    </row>
    <row r="413" spans="1:18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9"/>
      <c r="L413" s="45"/>
      <c r="M413" s="45"/>
      <c r="N413" s="45"/>
      <c r="O413" s="45"/>
      <c r="P413" s="46"/>
      <c r="Q413" s="45"/>
      <c r="R413" s="45"/>
    </row>
    <row r="414" spans="1:18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9"/>
      <c r="L414" s="45"/>
      <c r="M414" s="45"/>
      <c r="N414" s="45"/>
      <c r="O414" s="45"/>
      <c r="P414" s="46"/>
      <c r="Q414" s="45"/>
      <c r="R414" s="45"/>
    </row>
    <row r="415" spans="1:18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9"/>
      <c r="L415" s="45"/>
      <c r="M415" s="45"/>
      <c r="N415" s="45"/>
      <c r="O415" s="45"/>
      <c r="P415" s="46"/>
      <c r="Q415" s="45"/>
      <c r="R415" s="45"/>
    </row>
    <row r="416" spans="1:18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9"/>
      <c r="L416" s="45"/>
      <c r="M416" s="45"/>
      <c r="N416" s="45"/>
      <c r="O416" s="45"/>
      <c r="P416" s="46"/>
      <c r="Q416" s="45"/>
      <c r="R416" s="45"/>
    </row>
    <row r="417" spans="1:18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9"/>
      <c r="L417" s="45"/>
      <c r="M417" s="45"/>
      <c r="N417" s="45"/>
      <c r="O417" s="45"/>
      <c r="P417" s="46"/>
      <c r="Q417" s="45"/>
      <c r="R417" s="45"/>
    </row>
    <row r="418" spans="1:18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9"/>
      <c r="L418" s="45"/>
      <c r="M418" s="45"/>
      <c r="N418" s="45"/>
      <c r="O418" s="45"/>
      <c r="P418" s="46"/>
      <c r="Q418" s="45"/>
      <c r="R418" s="45"/>
    </row>
    <row r="419" spans="1:18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9"/>
      <c r="L419" s="45"/>
      <c r="M419" s="45"/>
      <c r="N419" s="45"/>
      <c r="O419" s="45"/>
      <c r="P419" s="46"/>
      <c r="Q419" s="45"/>
      <c r="R419" s="45"/>
    </row>
    <row r="420" spans="1:18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9"/>
      <c r="L420" s="45"/>
      <c r="M420" s="45"/>
      <c r="N420" s="45"/>
      <c r="O420" s="45"/>
      <c r="P420" s="46"/>
      <c r="Q420" s="45"/>
      <c r="R420" s="45"/>
    </row>
    <row r="421" spans="1:18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9"/>
      <c r="L421" s="45"/>
      <c r="M421" s="45"/>
      <c r="N421" s="45"/>
      <c r="O421" s="45"/>
      <c r="P421" s="46"/>
      <c r="Q421" s="45"/>
      <c r="R421" s="45"/>
    </row>
    <row r="422" spans="1:18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9"/>
      <c r="L422" s="45"/>
      <c r="M422" s="45"/>
      <c r="N422" s="45"/>
      <c r="O422" s="45"/>
      <c r="P422" s="46"/>
      <c r="Q422" s="45"/>
      <c r="R422" s="45"/>
    </row>
    <row r="423" spans="1:18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9"/>
      <c r="L423" s="45"/>
      <c r="M423" s="45"/>
      <c r="N423" s="45"/>
      <c r="O423" s="45"/>
      <c r="P423" s="46"/>
      <c r="Q423" s="45"/>
      <c r="R423" s="45"/>
    </row>
    <row r="424" spans="1:18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9"/>
      <c r="L424" s="45"/>
      <c r="M424" s="45"/>
      <c r="N424" s="45"/>
      <c r="O424" s="45"/>
      <c r="P424" s="46"/>
      <c r="Q424" s="45"/>
      <c r="R424" s="45"/>
    </row>
    <row r="425" spans="1:18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9"/>
      <c r="L425" s="45"/>
      <c r="M425" s="45"/>
      <c r="N425" s="45"/>
      <c r="O425" s="45"/>
      <c r="P425" s="46"/>
      <c r="Q425" s="45"/>
      <c r="R425" s="45"/>
    </row>
    <row r="426" spans="1:18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9"/>
      <c r="L426" s="45"/>
      <c r="M426" s="45"/>
      <c r="N426" s="45"/>
      <c r="O426" s="45"/>
      <c r="P426" s="46"/>
      <c r="Q426" s="45"/>
      <c r="R426" s="45"/>
    </row>
    <row r="427" spans="1:18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9"/>
      <c r="L427" s="45"/>
      <c r="M427" s="45"/>
      <c r="N427" s="45"/>
      <c r="O427" s="45"/>
      <c r="P427" s="46"/>
      <c r="Q427" s="45"/>
      <c r="R427" s="45"/>
    </row>
    <row r="428" spans="1:18" x14ac:dyDescent="0.25">
      <c r="A428" s="45"/>
      <c r="B428" s="45"/>
      <c r="C428" s="45"/>
      <c r="D428" s="45"/>
      <c r="E428" s="46"/>
      <c r="F428" s="45"/>
      <c r="G428" s="45"/>
      <c r="H428" s="45"/>
      <c r="I428" s="45"/>
      <c r="J428" s="45"/>
      <c r="K428" s="49"/>
      <c r="L428" s="45"/>
      <c r="M428" s="45"/>
      <c r="N428" s="45"/>
      <c r="O428" s="45"/>
      <c r="P428" s="46"/>
      <c r="Q428" s="45"/>
      <c r="R428" s="45"/>
    </row>
    <row r="429" spans="1:18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9"/>
      <c r="L429" s="45"/>
      <c r="M429" s="45"/>
      <c r="N429" s="45"/>
      <c r="O429" s="45"/>
      <c r="P429" s="46"/>
      <c r="Q429" s="45"/>
      <c r="R429" s="45"/>
    </row>
    <row r="430" spans="1:18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9"/>
      <c r="L430" s="45"/>
      <c r="M430" s="45"/>
      <c r="N430" s="45"/>
      <c r="O430" s="45"/>
      <c r="P430" s="46"/>
      <c r="Q430" s="45"/>
      <c r="R430" s="45"/>
    </row>
    <row r="431" spans="1:18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9"/>
      <c r="L431" s="45"/>
      <c r="M431" s="45"/>
      <c r="N431" s="45"/>
      <c r="O431" s="45"/>
      <c r="P431" s="46"/>
      <c r="Q431" s="45"/>
      <c r="R431" s="45"/>
    </row>
    <row r="432" spans="1:18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9"/>
      <c r="L432" s="45"/>
      <c r="M432" s="45"/>
      <c r="N432" s="45"/>
      <c r="O432" s="45"/>
      <c r="P432" s="46"/>
      <c r="Q432" s="45"/>
      <c r="R432" s="45"/>
    </row>
    <row r="433" spans="1:18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9"/>
      <c r="L433" s="45"/>
      <c r="M433" s="45"/>
      <c r="N433" s="45"/>
      <c r="O433" s="45"/>
      <c r="P433" s="46"/>
      <c r="Q433" s="45"/>
      <c r="R433" s="45"/>
    </row>
    <row r="434" spans="1:18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9"/>
      <c r="L434" s="45"/>
      <c r="M434" s="45"/>
      <c r="N434" s="45"/>
      <c r="O434" s="45"/>
      <c r="P434" s="46"/>
      <c r="Q434" s="45"/>
      <c r="R434" s="45"/>
    </row>
    <row r="435" spans="1:18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9"/>
      <c r="L435" s="45"/>
      <c r="M435" s="45"/>
      <c r="N435" s="45"/>
      <c r="O435" s="45"/>
      <c r="P435" s="46"/>
      <c r="Q435" s="45"/>
      <c r="R435" s="45"/>
    </row>
    <row r="436" spans="1:18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9"/>
      <c r="L436" s="45"/>
      <c r="M436" s="45"/>
      <c r="N436" s="45"/>
      <c r="O436" s="45"/>
      <c r="P436" s="46"/>
      <c r="Q436" s="45"/>
      <c r="R436" s="45"/>
    </row>
    <row r="437" spans="1:18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9"/>
      <c r="L437" s="45"/>
      <c r="M437" s="45"/>
      <c r="N437" s="45"/>
      <c r="O437" s="45"/>
      <c r="P437" s="46"/>
      <c r="Q437" s="45"/>
      <c r="R437" s="45"/>
    </row>
    <row r="438" spans="1:18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9"/>
      <c r="L438" s="45"/>
      <c r="M438" s="45"/>
      <c r="N438" s="45"/>
      <c r="O438" s="45"/>
      <c r="P438" s="46"/>
      <c r="Q438" s="45"/>
      <c r="R438" s="45"/>
    </row>
    <row r="439" spans="1:18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9"/>
      <c r="L439" s="45"/>
      <c r="M439" s="45"/>
      <c r="N439" s="45"/>
      <c r="O439" s="45"/>
      <c r="P439" s="46"/>
      <c r="Q439" s="45"/>
      <c r="R439" s="45"/>
    </row>
    <row r="440" spans="1:18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9"/>
      <c r="L440" s="45"/>
      <c r="M440" s="45"/>
      <c r="N440" s="45"/>
      <c r="O440" s="45"/>
      <c r="P440" s="46"/>
      <c r="Q440" s="45"/>
      <c r="R440" s="45"/>
    </row>
    <row r="441" spans="1:18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9"/>
      <c r="L441" s="45"/>
      <c r="M441" s="45"/>
      <c r="N441" s="45"/>
      <c r="O441" s="45"/>
      <c r="P441" s="46"/>
      <c r="Q441" s="45"/>
      <c r="R441" s="45"/>
    </row>
    <row r="442" spans="1:18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9"/>
      <c r="L442" s="45"/>
      <c r="M442" s="45"/>
      <c r="N442" s="45"/>
      <c r="O442" s="45"/>
      <c r="P442" s="46"/>
      <c r="Q442" s="45"/>
      <c r="R442" s="45"/>
    </row>
    <row r="443" spans="1:18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9"/>
      <c r="L443" s="45"/>
      <c r="M443" s="45"/>
      <c r="N443" s="45"/>
      <c r="O443" s="45"/>
      <c r="P443" s="46"/>
      <c r="Q443" s="45"/>
      <c r="R443" s="45"/>
    </row>
    <row r="444" spans="1:18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9"/>
      <c r="L444" s="45"/>
      <c r="M444" s="45"/>
      <c r="N444" s="45"/>
      <c r="O444" s="45"/>
      <c r="P444" s="46"/>
      <c r="Q444" s="45"/>
      <c r="R444" s="45"/>
    </row>
    <row r="445" spans="1:18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9"/>
      <c r="L445" s="45"/>
      <c r="M445" s="45"/>
      <c r="N445" s="45"/>
      <c r="O445" s="45"/>
      <c r="P445" s="46"/>
      <c r="Q445" s="45"/>
      <c r="R445" s="45"/>
    </row>
    <row r="446" spans="1:18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9"/>
      <c r="L446" s="45"/>
      <c r="M446" s="45"/>
      <c r="N446" s="45"/>
      <c r="O446" s="45"/>
      <c r="P446" s="46"/>
      <c r="Q446" s="45"/>
      <c r="R446" s="45"/>
    </row>
    <row r="447" spans="1:18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9"/>
      <c r="L447" s="45"/>
      <c r="M447" s="45"/>
      <c r="N447" s="45"/>
      <c r="O447" s="45"/>
      <c r="P447" s="46"/>
      <c r="Q447" s="45"/>
      <c r="R447" s="45"/>
    </row>
    <row r="448" spans="1:18" x14ac:dyDescent="0.25">
      <c r="A448" s="45"/>
      <c r="B448" s="45"/>
      <c r="C448" s="45"/>
      <c r="D448" s="45"/>
      <c r="E448" s="46"/>
      <c r="F448" s="45"/>
      <c r="G448" s="45"/>
      <c r="H448" s="45"/>
      <c r="I448" s="45"/>
      <c r="J448" s="45"/>
      <c r="K448" s="49"/>
      <c r="L448" s="45"/>
      <c r="M448" s="45"/>
      <c r="N448" s="45"/>
      <c r="O448" s="45"/>
      <c r="P448" s="46"/>
      <c r="Q448" s="45"/>
      <c r="R448" s="45"/>
    </row>
    <row r="449" spans="1:18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9"/>
      <c r="L449" s="45"/>
      <c r="M449" s="45"/>
      <c r="N449" s="45"/>
      <c r="O449" s="45"/>
      <c r="P449" s="46"/>
      <c r="Q449" s="45"/>
      <c r="R449" s="45"/>
    </row>
    <row r="450" spans="1:18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9"/>
      <c r="L450" s="45"/>
      <c r="M450" s="45"/>
      <c r="N450" s="45"/>
      <c r="O450" s="45"/>
      <c r="P450" s="46"/>
      <c r="Q450" s="45"/>
      <c r="R450" s="45"/>
    </row>
    <row r="451" spans="1:18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9"/>
      <c r="L451" s="45"/>
      <c r="M451" s="45"/>
      <c r="N451" s="45"/>
      <c r="O451" s="45"/>
      <c r="P451" s="46"/>
      <c r="Q451" s="45"/>
      <c r="R451" s="45"/>
    </row>
    <row r="452" spans="1:18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9"/>
      <c r="L452" s="45"/>
      <c r="M452" s="45"/>
      <c r="N452" s="45"/>
      <c r="O452" s="45"/>
      <c r="P452" s="46"/>
      <c r="Q452" s="45"/>
      <c r="R452" s="45"/>
    </row>
    <row r="453" spans="1:18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9"/>
      <c r="L453" s="45"/>
      <c r="M453" s="45"/>
      <c r="N453" s="45"/>
      <c r="O453" s="45"/>
      <c r="P453" s="46"/>
      <c r="Q453" s="45"/>
      <c r="R453" s="45"/>
    </row>
    <row r="454" spans="1:18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9"/>
      <c r="L454" s="45"/>
      <c r="M454" s="45"/>
      <c r="N454" s="45"/>
      <c r="O454" s="45"/>
      <c r="P454" s="46"/>
      <c r="Q454" s="45"/>
      <c r="R454" s="45"/>
    </row>
    <row r="455" spans="1:18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9"/>
      <c r="L455" s="45"/>
      <c r="M455" s="45"/>
      <c r="N455" s="45"/>
      <c r="O455" s="45"/>
      <c r="P455" s="46"/>
      <c r="Q455" s="45"/>
      <c r="R455" s="45"/>
    </row>
    <row r="456" spans="1:18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9"/>
      <c r="L456" s="45"/>
      <c r="M456" s="45"/>
      <c r="N456" s="45"/>
      <c r="O456" s="45"/>
      <c r="P456" s="46"/>
      <c r="Q456" s="45"/>
      <c r="R456" s="45"/>
    </row>
    <row r="457" spans="1:18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9"/>
      <c r="L457" s="45"/>
      <c r="M457" s="45"/>
      <c r="N457" s="45"/>
      <c r="O457" s="45"/>
      <c r="P457" s="46"/>
      <c r="Q457" s="45"/>
      <c r="R457" s="45"/>
    </row>
    <row r="458" spans="1:18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9"/>
      <c r="L458" s="45"/>
      <c r="M458" s="45"/>
      <c r="N458" s="45"/>
      <c r="O458" s="45"/>
      <c r="P458" s="46"/>
      <c r="Q458" s="45"/>
      <c r="R458" s="45"/>
    </row>
    <row r="459" spans="1:18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9"/>
      <c r="L459" s="45"/>
      <c r="M459" s="45"/>
      <c r="N459" s="45"/>
      <c r="O459" s="45"/>
      <c r="P459" s="46"/>
      <c r="Q459" s="45"/>
      <c r="R459" s="45"/>
    </row>
    <row r="460" spans="1:18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9"/>
      <c r="L460" s="45"/>
      <c r="M460" s="45"/>
      <c r="N460" s="45"/>
      <c r="O460" s="45"/>
      <c r="P460" s="46"/>
      <c r="Q460" s="45"/>
      <c r="R460" s="45"/>
    </row>
    <row r="461" spans="1:18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9"/>
      <c r="L461" s="45"/>
      <c r="M461" s="45"/>
      <c r="N461" s="45"/>
      <c r="O461" s="45"/>
      <c r="P461" s="46"/>
      <c r="Q461" s="45"/>
      <c r="R461" s="45"/>
    </row>
    <row r="462" spans="1:18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9"/>
      <c r="L462" s="45"/>
      <c r="M462" s="45"/>
      <c r="N462" s="45"/>
      <c r="O462" s="45"/>
      <c r="P462" s="46"/>
      <c r="Q462" s="45"/>
      <c r="R462" s="45"/>
    </row>
    <row r="463" spans="1:18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9"/>
      <c r="L463" s="45"/>
      <c r="M463" s="45"/>
      <c r="N463" s="45"/>
      <c r="O463" s="45"/>
      <c r="P463" s="46"/>
      <c r="Q463" s="45"/>
      <c r="R463" s="45"/>
    </row>
    <row r="464" spans="1:18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9"/>
      <c r="L464" s="45"/>
      <c r="M464" s="45"/>
      <c r="N464" s="45"/>
      <c r="O464" s="45"/>
      <c r="P464" s="46"/>
      <c r="Q464" s="45"/>
      <c r="R464" s="45"/>
    </row>
    <row r="465" spans="1:18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9"/>
      <c r="L465" s="45"/>
      <c r="M465" s="45"/>
      <c r="N465" s="45"/>
      <c r="O465" s="45"/>
      <c r="P465" s="46"/>
      <c r="Q465" s="45"/>
      <c r="R465" s="45"/>
    </row>
    <row r="466" spans="1:18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9"/>
      <c r="L466" s="45"/>
      <c r="M466" s="45"/>
      <c r="N466" s="45"/>
      <c r="O466" s="45"/>
      <c r="P466" s="46"/>
      <c r="Q466" s="45"/>
      <c r="R466" s="45"/>
    </row>
    <row r="467" spans="1:18" x14ac:dyDescent="0.25">
      <c r="A467" s="45"/>
      <c r="B467" s="45"/>
      <c r="C467" s="45"/>
      <c r="D467" s="45"/>
      <c r="E467" s="45"/>
      <c r="F467" s="45"/>
      <c r="G467" s="45"/>
      <c r="H467" s="45"/>
      <c r="I467" s="46"/>
      <c r="J467" s="45"/>
      <c r="K467" s="49"/>
      <c r="L467" s="45"/>
      <c r="M467" s="45"/>
      <c r="N467" s="45"/>
      <c r="O467" s="45"/>
      <c r="P467" s="46"/>
      <c r="Q467" s="45"/>
      <c r="R467" s="45"/>
    </row>
    <row r="468" spans="1:18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9"/>
      <c r="L468" s="45"/>
      <c r="M468" s="45"/>
      <c r="N468" s="45"/>
      <c r="O468" s="45"/>
      <c r="P468" s="46"/>
      <c r="Q468" s="45"/>
      <c r="R468" s="45"/>
    </row>
    <row r="469" spans="1:18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9"/>
      <c r="L469" s="45"/>
      <c r="M469" s="45"/>
      <c r="N469" s="45"/>
      <c r="O469" s="45"/>
      <c r="P469" s="46"/>
      <c r="Q469" s="45"/>
      <c r="R469" s="45"/>
    </row>
    <row r="470" spans="1:18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9"/>
      <c r="L470" s="45"/>
      <c r="M470" s="45"/>
      <c r="N470" s="45"/>
      <c r="O470" s="45"/>
      <c r="P470" s="46"/>
      <c r="Q470" s="45"/>
      <c r="R470" s="45"/>
    </row>
    <row r="471" spans="1:18" x14ac:dyDescent="0.25">
      <c r="A471" s="45"/>
      <c r="B471" s="45"/>
      <c r="C471" s="45"/>
      <c r="D471" s="45"/>
      <c r="E471" s="46"/>
      <c r="F471" s="45"/>
      <c r="G471" s="46"/>
      <c r="H471" s="45"/>
      <c r="I471" s="45"/>
      <c r="J471" s="45"/>
      <c r="K471" s="49"/>
      <c r="L471" s="45"/>
      <c r="M471" s="46"/>
      <c r="N471" s="45"/>
      <c r="O471" s="45"/>
      <c r="P471" s="45"/>
      <c r="Q471" s="45"/>
      <c r="R471" s="45"/>
    </row>
    <row r="472" spans="1:18" x14ac:dyDescent="0.25">
      <c r="A472" s="45"/>
      <c r="B472" s="45"/>
      <c r="C472" s="45"/>
      <c r="D472" s="45"/>
      <c r="E472" s="46"/>
      <c r="F472" s="45"/>
      <c r="G472" s="46"/>
      <c r="H472" s="45"/>
      <c r="I472" s="45"/>
      <c r="J472" s="45"/>
      <c r="K472" s="49"/>
      <c r="L472" s="45"/>
      <c r="M472" s="46"/>
      <c r="N472" s="45"/>
      <c r="O472" s="45"/>
      <c r="P472" s="45"/>
      <c r="Q472" s="45"/>
      <c r="R472" s="45"/>
    </row>
    <row r="473" spans="1:18" x14ac:dyDescent="0.25">
      <c r="A473" s="45"/>
      <c r="B473" s="45"/>
      <c r="C473" s="45"/>
      <c r="D473" s="45"/>
      <c r="E473" s="46"/>
      <c r="F473" s="45"/>
      <c r="G473" s="45"/>
      <c r="H473" s="45"/>
      <c r="I473" s="45"/>
      <c r="J473" s="45"/>
      <c r="K473" s="49"/>
      <c r="L473" s="45"/>
      <c r="M473" s="45"/>
      <c r="N473" s="45"/>
      <c r="O473" s="45"/>
      <c r="P473" s="46"/>
      <c r="Q473" s="45"/>
      <c r="R473" s="45"/>
    </row>
    <row r="474" spans="1:18" x14ac:dyDescent="0.25">
      <c r="A474" s="45"/>
      <c r="B474" s="45"/>
      <c r="C474" s="45"/>
      <c r="D474" s="45"/>
      <c r="E474" s="46"/>
      <c r="F474" s="45"/>
      <c r="G474" s="45"/>
      <c r="H474" s="45"/>
      <c r="I474" s="45"/>
      <c r="J474" s="45"/>
      <c r="K474" s="49"/>
      <c r="L474" s="45"/>
      <c r="M474" s="45"/>
      <c r="N474" s="45"/>
      <c r="O474" s="45"/>
      <c r="P474" s="46"/>
      <c r="Q474" s="45"/>
      <c r="R474" s="45"/>
    </row>
    <row r="475" spans="1:18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9"/>
      <c r="L475" s="45"/>
      <c r="M475" s="45"/>
      <c r="N475" s="45"/>
      <c r="O475" s="45"/>
      <c r="P475" s="46"/>
      <c r="Q475" s="45"/>
      <c r="R475" s="45"/>
    </row>
    <row r="476" spans="1:18" x14ac:dyDescent="0.25">
      <c r="A476" s="45"/>
      <c r="B476" s="45"/>
      <c r="C476" s="45"/>
      <c r="D476" s="45"/>
      <c r="E476" s="46"/>
      <c r="F476" s="45"/>
      <c r="G476" s="45"/>
      <c r="H476" s="45"/>
      <c r="I476" s="45"/>
      <c r="J476" s="45"/>
      <c r="K476" s="49"/>
      <c r="L476" s="45"/>
      <c r="M476" s="45"/>
      <c r="N476" s="45"/>
      <c r="O476" s="45"/>
      <c r="P476" s="46"/>
      <c r="Q476" s="45"/>
      <c r="R476" s="45"/>
    </row>
    <row r="477" spans="1:18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9"/>
      <c r="L477" s="45"/>
      <c r="M477" s="45"/>
      <c r="N477" s="45"/>
      <c r="O477" s="45"/>
      <c r="P477" s="46"/>
      <c r="Q477" s="45"/>
      <c r="R477" s="45"/>
    </row>
    <row r="478" spans="1:18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9"/>
      <c r="L478" s="45"/>
      <c r="M478" s="45"/>
      <c r="N478" s="45"/>
      <c r="O478" s="45"/>
      <c r="P478" s="46"/>
      <c r="Q478" s="45"/>
      <c r="R478" s="45"/>
    </row>
    <row r="479" spans="1:18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9"/>
      <c r="L479" s="45"/>
      <c r="M479" s="45"/>
      <c r="N479" s="45"/>
      <c r="O479" s="45"/>
      <c r="P479" s="46"/>
      <c r="Q479" s="45"/>
      <c r="R479" s="45"/>
    </row>
    <row r="480" spans="1:18" x14ac:dyDescent="0.25">
      <c r="A480" s="45"/>
      <c r="B480" s="45"/>
      <c r="C480" s="45"/>
      <c r="D480" s="45"/>
      <c r="E480" s="45"/>
      <c r="F480" s="45"/>
      <c r="G480" s="45"/>
      <c r="H480" s="45"/>
      <c r="I480" s="46"/>
      <c r="J480" s="45"/>
      <c r="K480" s="49"/>
      <c r="L480" s="45"/>
      <c r="M480" s="45"/>
      <c r="N480" s="45"/>
      <c r="O480" s="45"/>
      <c r="P480" s="46"/>
      <c r="Q480" s="45"/>
      <c r="R480" s="45"/>
    </row>
    <row r="481" spans="1:18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9"/>
      <c r="L481" s="45"/>
      <c r="M481" s="45"/>
      <c r="N481" s="45"/>
      <c r="O481" s="45"/>
      <c r="P481" s="46"/>
      <c r="Q481" s="45"/>
      <c r="R481" s="45"/>
    </row>
    <row r="482" spans="1:18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9"/>
      <c r="L482" s="45"/>
      <c r="M482" s="45"/>
      <c r="N482" s="45"/>
      <c r="O482" s="45"/>
      <c r="P482" s="46"/>
      <c r="Q482" s="45"/>
      <c r="R482" s="45"/>
    </row>
    <row r="483" spans="1:18" x14ac:dyDescent="0.25">
      <c r="A483" s="45"/>
      <c r="B483" s="45"/>
      <c r="C483" s="45"/>
      <c r="D483" s="45"/>
      <c r="E483" s="46"/>
      <c r="F483" s="45"/>
      <c r="G483" s="46"/>
      <c r="H483" s="45"/>
      <c r="I483" s="45"/>
      <c r="J483" s="45"/>
      <c r="K483" s="49"/>
      <c r="L483" s="45"/>
      <c r="M483" s="46"/>
      <c r="N483" s="45"/>
      <c r="O483" s="45"/>
      <c r="P483" s="45"/>
      <c r="Q483" s="45"/>
      <c r="R483" s="45"/>
    </row>
    <row r="484" spans="1:18" x14ac:dyDescent="0.25">
      <c r="A484" s="45"/>
      <c r="B484" s="45"/>
      <c r="C484" s="45"/>
      <c r="D484" s="45"/>
      <c r="E484" s="46"/>
      <c r="F484" s="45"/>
      <c r="G484" s="46"/>
      <c r="H484" s="45"/>
      <c r="I484" s="45"/>
      <c r="J484" s="45"/>
      <c r="K484" s="49"/>
      <c r="L484" s="45"/>
      <c r="M484" s="46"/>
      <c r="N484" s="45"/>
      <c r="O484" s="45"/>
      <c r="P484" s="45"/>
      <c r="Q484" s="45"/>
      <c r="R484" s="45"/>
    </row>
    <row r="485" spans="1:18" x14ac:dyDescent="0.25">
      <c r="A485" s="45"/>
      <c r="B485" s="45"/>
      <c r="C485" s="45"/>
      <c r="D485" s="45"/>
      <c r="E485" s="46"/>
      <c r="F485" s="45"/>
      <c r="G485" s="46"/>
      <c r="H485" s="45"/>
      <c r="I485" s="45"/>
      <c r="J485" s="45"/>
      <c r="K485" s="49"/>
      <c r="L485" s="45"/>
      <c r="M485" s="46"/>
      <c r="N485" s="45"/>
      <c r="O485" s="45"/>
      <c r="P485" s="45"/>
      <c r="Q485" s="45"/>
      <c r="R485" s="45"/>
    </row>
    <row r="486" spans="1:18" x14ac:dyDescent="0.25">
      <c r="A486" s="45"/>
      <c r="B486" s="45"/>
      <c r="C486" s="45"/>
      <c r="D486" s="45"/>
      <c r="E486" s="46"/>
      <c r="F486" s="45"/>
      <c r="G486" s="46"/>
      <c r="H486" s="45"/>
      <c r="I486" s="45"/>
      <c r="J486" s="45"/>
      <c r="K486" s="49"/>
      <c r="L486" s="45"/>
      <c r="M486" s="46"/>
      <c r="N486" s="45"/>
      <c r="O486" s="45"/>
      <c r="P486" s="45"/>
      <c r="Q486" s="45"/>
      <c r="R486" s="45"/>
    </row>
    <row r="487" spans="1:18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9"/>
      <c r="L487" s="45"/>
      <c r="M487" s="45"/>
      <c r="N487" s="45"/>
      <c r="O487" s="45"/>
      <c r="P487" s="46"/>
      <c r="Q487" s="45"/>
      <c r="R487" s="45"/>
    </row>
    <row r="488" spans="1:18" x14ac:dyDescent="0.25">
      <c r="A488" s="45"/>
      <c r="B488" s="45"/>
      <c r="C488" s="45"/>
      <c r="D488" s="45"/>
      <c r="E488" s="45"/>
      <c r="F488" s="45"/>
      <c r="G488" s="45"/>
      <c r="H488" s="45"/>
      <c r="I488" s="46"/>
      <c r="J488" s="45"/>
      <c r="K488" s="49"/>
      <c r="L488" s="45"/>
      <c r="M488" s="45"/>
      <c r="N488" s="45"/>
      <c r="O488" s="45"/>
      <c r="P488" s="46"/>
      <c r="Q488" s="45"/>
      <c r="R488" s="45"/>
    </row>
    <row r="489" spans="1:18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9"/>
      <c r="L489" s="45"/>
      <c r="M489" s="45"/>
      <c r="N489" s="45"/>
      <c r="O489" s="45"/>
      <c r="P489" s="46"/>
      <c r="Q489" s="45"/>
      <c r="R489" s="45"/>
    </row>
    <row r="490" spans="1:18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9"/>
      <c r="L490" s="45"/>
      <c r="M490" s="45"/>
      <c r="N490" s="45"/>
      <c r="O490" s="45"/>
      <c r="P490" s="46"/>
      <c r="Q490" s="45"/>
      <c r="R490" s="45"/>
    </row>
  </sheetData>
  <autoFilter ref="A1:S369" xr:uid="{1F491DB7-950F-4D7A-A76C-441EECF8B54B}">
    <filterColumn colId="13">
      <colorFilter dxfId="22"/>
    </filterColumn>
  </autoFilter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254B-6EEB-4A6B-8700-32D2B3073E92}">
  <sheetPr>
    <tabColor rgb="FF92D050"/>
  </sheetPr>
  <dimension ref="A1:L307"/>
  <sheetViews>
    <sheetView workbookViewId="0">
      <selection activeCell="F319" sqref="F319"/>
    </sheetView>
  </sheetViews>
  <sheetFormatPr defaultRowHeight="15" x14ac:dyDescent="0.25"/>
  <cols>
    <col min="1" max="1" width="38.7109375" bestFit="1" customWidth="1"/>
    <col min="2" max="2" width="22.5703125" bestFit="1" customWidth="1"/>
    <col min="3" max="3" width="35.7109375" bestFit="1" customWidth="1"/>
    <col min="4" max="4" width="18.5703125" bestFit="1" customWidth="1"/>
    <col min="5" max="5" width="15.5703125" bestFit="1" customWidth="1"/>
    <col min="6" max="6" width="12.140625" bestFit="1" customWidth="1"/>
    <col min="7" max="7" width="8.42578125" bestFit="1" customWidth="1"/>
    <col min="8" max="8" width="13.28515625" bestFit="1" customWidth="1"/>
    <col min="9" max="9" width="11.140625" bestFit="1" customWidth="1"/>
    <col min="10" max="10" width="18.85546875" bestFit="1" customWidth="1"/>
    <col min="11" max="11" width="15.7109375" bestFit="1" customWidth="1"/>
    <col min="12" max="12" width="12.140625" bestFit="1" customWidth="1"/>
  </cols>
  <sheetData>
    <row r="1" spans="1:12" x14ac:dyDescent="0.25">
      <c r="A1" t="s">
        <v>4413</v>
      </c>
      <c r="B1" t="s">
        <v>4414</v>
      </c>
      <c r="C1" t="s">
        <v>4415</v>
      </c>
      <c r="D1" t="s">
        <v>4416</v>
      </c>
      <c r="E1" t="s">
        <v>4417</v>
      </c>
      <c r="F1" t="s">
        <v>4418</v>
      </c>
      <c r="G1" t="s">
        <v>4419</v>
      </c>
      <c r="H1" t="s">
        <v>5044</v>
      </c>
      <c r="I1" t="s">
        <v>4420</v>
      </c>
      <c r="J1" t="s">
        <v>4421</v>
      </c>
      <c r="K1" t="s">
        <v>4422</v>
      </c>
      <c r="L1" t="s">
        <v>4423</v>
      </c>
    </row>
    <row r="2" spans="1:12" x14ac:dyDescent="0.25">
      <c r="A2" s="3" t="s">
        <v>4424</v>
      </c>
      <c r="B2" s="3" t="s">
        <v>4425</v>
      </c>
      <c r="C2" s="3" t="s">
        <v>4404</v>
      </c>
      <c r="D2" s="3" t="s">
        <v>4426</v>
      </c>
      <c r="E2" s="4">
        <v>44822.603541666664</v>
      </c>
      <c r="F2" s="3" t="s">
        <v>4427</v>
      </c>
      <c r="G2">
        <v>403000</v>
      </c>
      <c r="H2">
        <f>paymentList__17[[#This Row],[Value]]/100</f>
        <v>4030</v>
      </c>
      <c r="I2" s="3" t="s">
        <v>4428</v>
      </c>
      <c r="J2" s="3" t="s">
        <v>4209</v>
      </c>
      <c r="K2" s="3" t="s">
        <v>4429</v>
      </c>
      <c r="L2">
        <v>0</v>
      </c>
    </row>
    <row r="3" spans="1:12" x14ac:dyDescent="0.25">
      <c r="A3" s="3" t="s">
        <v>21</v>
      </c>
      <c r="B3" s="3" t="s">
        <v>4430</v>
      </c>
      <c r="C3" s="3" t="s">
        <v>4403</v>
      </c>
      <c r="D3" s="3" t="s">
        <v>4426</v>
      </c>
      <c r="E3" s="4">
        <v>44822.537361111114</v>
      </c>
      <c r="F3" s="3" t="s">
        <v>4427</v>
      </c>
      <c r="G3">
        <v>361000</v>
      </c>
      <c r="H3">
        <f>paymentList__17[[#This Row],[Value]]/100</f>
        <v>3610</v>
      </c>
      <c r="I3" s="3" t="s">
        <v>4428</v>
      </c>
      <c r="J3" s="3" t="s">
        <v>4353</v>
      </c>
      <c r="K3" s="3" t="s">
        <v>4431</v>
      </c>
      <c r="L3">
        <v>0</v>
      </c>
    </row>
    <row r="4" spans="1:12" hidden="1" x14ac:dyDescent="0.25">
      <c r="A4" s="3" t="s">
        <v>4432</v>
      </c>
      <c r="B4" s="3" t="s">
        <v>4433</v>
      </c>
      <c r="C4" s="3" t="s">
        <v>4434</v>
      </c>
      <c r="D4" s="3" t="s">
        <v>4426</v>
      </c>
      <c r="E4" s="4">
        <v>44822.534722222219</v>
      </c>
      <c r="F4" s="3" t="s">
        <v>4427</v>
      </c>
      <c r="G4">
        <v>361000</v>
      </c>
      <c r="H4">
        <f>paymentList__17[[#This Row],[Value]]/100</f>
        <v>3610</v>
      </c>
      <c r="I4" s="3" t="s">
        <v>4428</v>
      </c>
      <c r="J4" s="3" t="s">
        <v>4209</v>
      </c>
      <c r="K4" s="3" t="s">
        <v>4435</v>
      </c>
      <c r="L4">
        <v>0</v>
      </c>
    </row>
    <row r="5" spans="1:12" hidden="1" x14ac:dyDescent="0.25">
      <c r="A5" s="3" t="s">
        <v>21</v>
      </c>
      <c r="B5" s="3" t="s">
        <v>4436</v>
      </c>
      <c r="C5" s="3" t="s">
        <v>4437</v>
      </c>
      <c r="D5" s="3" t="s">
        <v>4426</v>
      </c>
      <c r="E5" s="4">
        <v>44822.534155092595</v>
      </c>
      <c r="F5" s="3" t="s">
        <v>4427</v>
      </c>
      <c r="G5">
        <v>361000</v>
      </c>
      <c r="H5">
        <f>paymentList__17[[#This Row],[Value]]/100</f>
        <v>3610</v>
      </c>
      <c r="I5" s="3" t="s">
        <v>4428</v>
      </c>
      <c r="J5" s="3" t="s">
        <v>4353</v>
      </c>
      <c r="K5" s="3" t="s">
        <v>4435</v>
      </c>
      <c r="L5">
        <v>0</v>
      </c>
    </row>
    <row r="6" spans="1:12" hidden="1" x14ac:dyDescent="0.25">
      <c r="A6" s="3" t="s">
        <v>21</v>
      </c>
      <c r="B6" s="3" t="s">
        <v>4438</v>
      </c>
      <c r="C6" s="3" t="s">
        <v>4439</v>
      </c>
      <c r="D6" s="3" t="s">
        <v>4426</v>
      </c>
      <c r="E6" s="4">
        <v>44822.532164351855</v>
      </c>
      <c r="F6" s="3" t="s">
        <v>4427</v>
      </c>
      <c r="G6">
        <v>361000</v>
      </c>
      <c r="H6">
        <f>paymentList__17[[#This Row],[Value]]/100</f>
        <v>3610</v>
      </c>
      <c r="I6" s="3" t="s">
        <v>4428</v>
      </c>
      <c r="J6" s="3" t="s">
        <v>4353</v>
      </c>
      <c r="K6" s="3" t="s">
        <v>4435</v>
      </c>
      <c r="L6">
        <v>0</v>
      </c>
    </row>
    <row r="7" spans="1:12" x14ac:dyDescent="0.25">
      <c r="A7" s="3" t="s">
        <v>4440</v>
      </c>
      <c r="B7" s="3" t="s">
        <v>4441</v>
      </c>
      <c r="C7" s="3" t="s">
        <v>4399</v>
      </c>
      <c r="D7" s="3" t="s">
        <v>4426</v>
      </c>
      <c r="E7" s="4">
        <v>44820.547939814816</v>
      </c>
      <c r="F7" s="3" t="s">
        <v>4427</v>
      </c>
      <c r="G7">
        <v>403000</v>
      </c>
      <c r="H7">
        <f>paymentList__17[[#This Row],[Value]]/100</f>
        <v>4030</v>
      </c>
      <c r="I7" s="3" t="s">
        <v>4428</v>
      </c>
      <c r="J7" s="3" t="s">
        <v>4215</v>
      </c>
      <c r="K7" s="3" t="s">
        <v>4429</v>
      </c>
      <c r="L7">
        <v>0</v>
      </c>
    </row>
    <row r="8" spans="1:12" x14ac:dyDescent="0.25">
      <c r="A8" s="3" t="s">
        <v>4442</v>
      </c>
      <c r="B8" s="3" t="s">
        <v>4443</v>
      </c>
      <c r="C8" s="3" t="s">
        <v>4392</v>
      </c>
      <c r="D8" s="3" t="s">
        <v>4426</v>
      </c>
      <c r="E8" s="4">
        <v>44819.673692129632</v>
      </c>
      <c r="F8" s="3" t="s">
        <v>4427</v>
      </c>
      <c r="G8">
        <v>541000</v>
      </c>
      <c r="H8">
        <f>paymentList__17[[#This Row],[Value]]/100</f>
        <v>5410</v>
      </c>
      <c r="I8" s="3" t="s">
        <v>4428</v>
      </c>
      <c r="J8" s="3" t="s">
        <v>4215</v>
      </c>
      <c r="K8" s="3" t="s">
        <v>4429</v>
      </c>
      <c r="L8">
        <v>0</v>
      </c>
    </row>
    <row r="9" spans="1:12" x14ac:dyDescent="0.25">
      <c r="A9" s="3" t="s">
        <v>4444</v>
      </c>
      <c r="B9" s="3" t="s">
        <v>4445</v>
      </c>
      <c r="C9" s="3" t="s">
        <v>4391</v>
      </c>
      <c r="D9" s="3" t="s">
        <v>4426</v>
      </c>
      <c r="E9" s="4">
        <v>44819.598587962966</v>
      </c>
      <c r="F9" s="3" t="s">
        <v>4427</v>
      </c>
      <c r="G9">
        <v>403000</v>
      </c>
      <c r="H9">
        <f>paymentList__17[[#This Row],[Value]]/100</f>
        <v>4030</v>
      </c>
      <c r="I9" s="3" t="s">
        <v>4428</v>
      </c>
      <c r="J9" s="3" t="s">
        <v>4209</v>
      </c>
      <c r="K9" s="3" t="s">
        <v>4429</v>
      </c>
      <c r="L9">
        <v>0</v>
      </c>
    </row>
    <row r="10" spans="1:12" hidden="1" x14ac:dyDescent="0.25">
      <c r="A10" s="3" t="s">
        <v>4444</v>
      </c>
      <c r="B10" s="3" t="s">
        <v>4446</v>
      </c>
      <c r="C10" s="3" t="s">
        <v>4447</v>
      </c>
      <c r="D10" s="3" t="s">
        <v>4426</v>
      </c>
      <c r="E10" s="4">
        <v>44819.597314814811</v>
      </c>
      <c r="F10" s="3" t="s">
        <v>4427</v>
      </c>
      <c r="G10">
        <v>403000</v>
      </c>
      <c r="H10">
        <f>paymentList__17[[#This Row],[Value]]/100</f>
        <v>4030</v>
      </c>
      <c r="I10" s="3" t="s">
        <v>4428</v>
      </c>
      <c r="J10" s="3" t="s">
        <v>4209</v>
      </c>
      <c r="K10" s="3" t="s">
        <v>4435</v>
      </c>
      <c r="L10">
        <v>0</v>
      </c>
    </row>
    <row r="11" spans="1:12" hidden="1" x14ac:dyDescent="0.25">
      <c r="A11" s="3" t="s">
        <v>4444</v>
      </c>
      <c r="B11" s="3" t="s">
        <v>4448</v>
      </c>
      <c r="C11" s="3" t="s">
        <v>4449</v>
      </c>
      <c r="D11" s="3" t="s">
        <v>4426</v>
      </c>
      <c r="E11" s="4">
        <v>44819.595717592594</v>
      </c>
      <c r="F11" s="3" t="s">
        <v>4427</v>
      </c>
      <c r="G11">
        <v>403000</v>
      </c>
      <c r="H11">
        <f>paymentList__17[[#This Row],[Value]]/100</f>
        <v>4030</v>
      </c>
      <c r="I11" s="3" t="s">
        <v>4428</v>
      </c>
      <c r="J11" s="3" t="s">
        <v>4209</v>
      </c>
      <c r="K11" s="3" t="s">
        <v>4435</v>
      </c>
      <c r="L11">
        <v>0</v>
      </c>
    </row>
    <row r="12" spans="1:12" x14ac:dyDescent="0.25">
      <c r="A12" s="3" t="s">
        <v>4450</v>
      </c>
      <c r="B12" s="3" t="s">
        <v>4451</v>
      </c>
      <c r="C12" s="3" t="s">
        <v>4390</v>
      </c>
      <c r="D12" s="3" t="s">
        <v>4426</v>
      </c>
      <c r="E12" s="4">
        <v>44818.924155092594</v>
      </c>
      <c r="F12" s="3" t="s">
        <v>4427</v>
      </c>
      <c r="G12">
        <v>403000</v>
      </c>
      <c r="H12">
        <f>paymentList__17[[#This Row],[Value]]/100</f>
        <v>4030</v>
      </c>
      <c r="I12" s="3" t="s">
        <v>4428</v>
      </c>
      <c r="J12" s="3" t="s">
        <v>4209</v>
      </c>
      <c r="K12" s="3" t="s">
        <v>4429</v>
      </c>
      <c r="L12">
        <v>0</v>
      </c>
    </row>
    <row r="13" spans="1:12" hidden="1" x14ac:dyDescent="0.25">
      <c r="A13" s="3" t="s">
        <v>21</v>
      </c>
      <c r="B13" s="3" t="s">
        <v>4452</v>
      </c>
      <c r="C13" s="3" t="s">
        <v>4453</v>
      </c>
      <c r="D13" s="3" t="s">
        <v>4426</v>
      </c>
      <c r="E13" s="4">
        <v>44818.695787037039</v>
      </c>
      <c r="F13" s="3" t="s">
        <v>4427</v>
      </c>
      <c r="G13">
        <v>345000</v>
      </c>
      <c r="H13">
        <f>paymentList__17[[#This Row],[Value]]/100</f>
        <v>3450</v>
      </c>
      <c r="I13" s="3" t="s">
        <v>4428</v>
      </c>
      <c r="J13" s="3" t="s">
        <v>4353</v>
      </c>
      <c r="K13" s="3" t="s">
        <v>4435</v>
      </c>
      <c r="L13">
        <v>0</v>
      </c>
    </row>
    <row r="14" spans="1:12" hidden="1" x14ac:dyDescent="0.25">
      <c r="A14" s="3" t="s">
        <v>21</v>
      </c>
      <c r="B14" s="3" t="s">
        <v>4454</v>
      </c>
      <c r="C14" s="3" t="s">
        <v>4455</v>
      </c>
      <c r="D14" s="3" t="s">
        <v>4426</v>
      </c>
      <c r="E14" s="4">
        <v>44818.694236111114</v>
      </c>
      <c r="F14" s="3" t="s">
        <v>4427</v>
      </c>
      <c r="G14">
        <v>345000</v>
      </c>
      <c r="H14">
        <f>paymentList__17[[#This Row],[Value]]/100</f>
        <v>3450</v>
      </c>
      <c r="I14" s="3" t="s">
        <v>4428</v>
      </c>
      <c r="J14" s="3" t="s">
        <v>4353</v>
      </c>
      <c r="K14" s="3" t="s">
        <v>4456</v>
      </c>
      <c r="L14">
        <v>0</v>
      </c>
    </row>
    <row r="15" spans="1:12" hidden="1" x14ac:dyDescent="0.25">
      <c r="A15" s="3" t="s">
        <v>21</v>
      </c>
      <c r="B15" s="3" t="s">
        <v>4457</v>
      </c>
      <c r="C15" s="3" t="s">
        <v>4458</v>
      </c>
      <c r="D15" s="3" t="s">
        <v>4426</v>
      </c>
      <c r="E15" s="4">
        <v>44818.693460648145</v>
      </c>
      <c r="F15" s="3" t="s">
        <v>4427</v>
      </c>
      <c r="G15">
        <v>345000</v>
      </c>
      <c r="H15">
        <f>paymentList__17[[#This Row],[Value]]/100</f>
        <v>3450</v>
      </c>
      <c r="I15" s="3" t="s">
        <v>4428</v>
      </c>
      <c r="J15" s="3" t="s">
        <v>4353</v>
      </c>
      <c r="K15" s="3" t="s">
        <v>4435</v>
      </c>
      <c r="L15">
        <v>0</v>
      </c>
    </row>
    <row r="16" spans="1:12" x14ac:dyDescent="0.25">
      <c r="A16" s="3" t="s">
        <v>4459</v>
      </c>
      <c r="B16" s="3" t="s">
        <v>4460</v>
      </c>
      <c r="C16" s="3" t="s">
        <v>4389</v>
      </c>
      <c r="D16" s="3" t="s">
        <v>4426</v>
      </c>
      <c r="E16" s="4">
        <v>44818.680312500001</v>
      </c>
      <c r="F16" s="3" t="s">
        <v>4427</v>
      </c>
      <c r="G16">
        <v>423000</v>
      </c>
      <c r="H16">
        <f>paymentList__17[[#This Row],[Value]]/100</f>
        <v>4230</v>
      </c>
      <c r="I16" s="3" t="s">
        <v>4428</v>
      </c>
      <c r="J16" s="3" t="s">
        <v>4209</v>
      </c>
      <c r="K16" s="3" t="s">
        <v>4429</v>
      </c>
      <c r="L16">
        <v>0</v>
      </c>
    </row>
    <row r="17" spans="1:12" x14ac:dyDescent="0.25">
      <c r="A17" s="3" t="s">
        <v>4461</v>
      </c>
      <c r="B17" s="3" t="s">
        <v>4462</v>
      </c>
      <c r="C17" s="3" t="s">
        <v>4388</v>
      </c>
      <c r="D17" s="3" t="s">
        <v>4426</v>
      </c>
      <c r="E17" s="4">
        <v>44818.650254629632</v>
      </c>
      <c r="F17" s="3" t="s">
        <v>4427</v>
      </c>
      <c r="G17">
        <v>345000</v>
      </c>
      <c r="H17">
        <f>paymentList__17[[#This Row],[Value]]/100</f>
        <v>3450</v>
      </c>
      <c r="I17" s="3" t="s">
        <v>4428</v>
      </c>
      <c r="J17" s="3" t="s">
        <v>4209</v>
      </c>
      <c r="K17" s="3" t="s">
        <v>4429</v>
      </c>
      <c r="L17">
        <v>50</v>
      </c>
    </row>
    <row r="18" spans="1:12" x14ac:dyDescent="0.25">
      <c r="A18" s="3" t="s">
        <v>4463</v>
      </c>
      <c r="B18" s="3" t="s">
        <v>4464</v>
      </c>
      <c r="C18" s="3" t="s">
        <v>4387</v>
      </c>
      <c r="D18" s="3" t="s">
        <v>4426</v>
      </c>
      <c r="E18" s="4">
        <v>44818.483182870368</v>
      </c>
      <c r="F18" s="3" t="s">
        <v>4427</v>
      </c>
      <c r="G18">
        <v>361000</v>
      </c>
      <c r="H18">
        <f>paymentList__17[[#This Row],[Value]]/100</f>
        <v>3610</v>
      </c>
      <c r="I18" s="3" t="s">
        <v>4428</v>
      </c>
      <c r="J18" s="3" t="s">
        <v>4209</v>
      </c>
      <c r="K18" s="3" t="s">
        <v>4429</v>
      </c>
      <c r="L18">
        <v>50</v>
      </c>
    </row>
    <row r="19" spans="1:12" x14ac:dyDescent="0.25">
      <c r="A19" s="3" t="s">
        <v>4465</v>
      </c>
      <c r="B19" s="3" t="s">
        <v>4466</v>
      </c>
      <c r="C19" s="3" t="s">
        <v>4385</v>
      </c>
      <c r="D19" s="3" t="s">
        <v>4426</v>
      </c>
      <c r="E19" s="4">
        <v>44818.000497685185</v>
      </c>
      <c r="F19" s="3" t="s">
        <v>4427</v>
      </c>
      <c r="G19">
        <v>425000</v>
      </c>
      <c r="H19">
        <f>paymentList__17[[#This Row],[Value]]/100</f>
        <v>4250</v>
      </c>
      <c r="I19" s="3" t="s">
        <v>4428</v>
      </c>
      <c r="J19" s="3" t="s">
        <v>4215</v>
      </c>
      <c r="K19" s="3" t="s">
        <v>4429</v>
      </c>
      <c r="L19">
        <v>0</v>
      </c>
    </row>
    <row r="20" spans="1:12" x14ac:dyDescent="0.25">
      <c r="A20" s="3" t="s">
        <v>4465</v>
      </c>
      <c r="B20" s="3" t="s">
        <v>4467</v>
      </c>
      <c r="C20" s="3" t="s">
        <v>4386</v>
      </c>
      <c r="D20" s="3" t="s">
        <v>4426</v>
      </c>
      <c r="E20" s="4">
        <v>44817.999930555554</v>
      </c>
      <c r="F20" s="3" t="s">
        <v>4427</v>
      </c>
      <c r="G20">
        <v>425000</v>
      </c>
      <c r="H20">
        <f>paymentList__17[[#This Row],[Value]]/100</f>
        <v>4250</v>
      </c>
      <c r="I20" s="3" t="s">
        <v>4428</v>
      </c>
      <c r="J20" s="3" t="s">
        <v>4215</v>
      </c>
      <c r="K20" s="3" t="s">
        <v>4429</v>
      </c>
      <c r="L20">
        <v>0</v>
      </c>
    </row>
    <row r="21" spans="1:12" x14ac:dyDescent="0.25">
      <c r="A21" s="3" t="s">
        <v>21</v>
      </c>
      <c r="B21" s="3" t="s">
        <v>4468</v>
      </c>
      <c r="C21" s="3" t="s">
        <v>4384</v>
      </c>
      <c r="D21" s="3" t="s">
        <v>4426</v>
      </c>
      <c r="E21" s="4">
        <v>44817.910844907405</v>
      </c>
      <c r="F21" s="3" t="s">
        <v>4427</v>
      </c>
      <c r="G21">
        <v>361000</v>
      </c>
      <c r="H21">
        <f>paymentList__17[[#This Row],[Value]]/100</f>
        <v>3610</v>
      </c>
      <c r="I21" s="3" t="s">
        <v>4428</v>
      </c>
      <c r="J21" s="3" t="s">
        <v>4469</v>
      </c>
      <c r="K21" s="3" t="s">
        <v>4431</v>
      </c>
      <c r="L21">
        <v>0</v>
      </c>
    </row>
    <row r="22" spans="1:12" hidden="1" x14ac:dyDescent="0.25">
      <c r="A22" s="3" t="s">
        <v>21</v>
      </c>
      <c r="B22" s="3" t="s">
        <v>4470</v>
      </c>
      <c r="C22" s="3" t="s">
        <v>4471</v>
      </c>
      <c r="D22" s="3" t="s">
        <v>4426</v>
      </c>
      <c r="E22" s="4">
        <v>44817.905590277776</v>
      </c>
      <c r="F22" s="3" t="s">
        <v>4427</v>
      </c>
      <c r="G22">
        <v>361000</v>
      </c>
      <c r="H22">
        <f>paymentList__17[[#This Row],[Value]]/100</f>
        <v>3610</v>
      </c>
      <c r="I22" s="3" t="s">
        <v>4428</v>
      </c>
      <c r="J22" s="3" t="s">
        <v>4353</v>
      </c>
      <c r="K22" s="3" t="s">
        <v>4435</v>
      </c>
      <c r="L22">
        <v>0</v>
      </c>
    </row>
    <row r="23" spans="1:12" hidden="1" x14ac:dyDescent="0.25">
      <c r="A23" s="3" t="s">
        <v>21</v>
      </c>
      <c r="B23" s="3" t="s">
        <v>4472</v>
      </c>
      <c r="C23" s="3" t="s">
        <v>4473</v>
      </c>
      <c r="D23" s="3" t="s">
        <v>4426</v>
      </c>
      <c r="E23" s="4">
        <v>44817.904953703706</v>
      </c>
      <c r="F23" s="3" t="s">
        <v>4427</v>
      </c>
      <c r="G23">
        <v>361000</v>
      </c>
      <c r="H23">
        <f>paymentList__17[[#This Row],[Value]]/100</f>
        <v>3610</v>
      </c>
      <c r="I23" s="3" t="s">
        <v>4428</v>
      </c>
      <c r="J23" s="3" t="s">
        <v>4353</v>
      </c>
      <c r="K23" s="3" t="s">
        <v>4435</v>
      </c>
      <c r="L23">
        <v>0</v>
      </c>
    </row>
    <row r="24" spans="1:12" x14ac:dyDescent="0.25">
      <c r="A24" s="3" t="s">
        <v>21</v>
      </c>
      <c r="B24" s="3" t="s">
        <v>4474</v>
      </c>
      <c r="C24" s="3" t="s">
        <v>4383</v>
      </c>
      <c r="D24" s="3" t="s">
        <v>4426</v>
      </c>
      <c r="E24" s="4">
        <v>44817.701631944445</v>
      </c>
      <c r="F24" s="3" t="s">
        <v>4427</v>
      </c>
      <c r="G24">
        <v>425000</v>
      </c>
      <c r="H24">
        <f>paymentList__17[[#This Row],[Value]]/100</f>
        <v>4250</v>
      </c>
      <c r="I24" s="3" t="s">
        <v>4428</v>
      </c>
      <c r="J24" s="3" t="s">
        <v>4353</v>
      </c>
      <c r="K24" s="3" t="s">
        <v>4431</v>
      </c>
      <c r="L24">
        <v>0</v>
      </c>
    </row>
    <row r="25" spans="1:12" hidden="1" x14ac:dyDescent="0.25">
      <c r="A25" s="3" t="s">
        <v>21</v>
      </c>
      <c r="B25" s="3" t="s">
        <v>4475</v>
      </c>
      <c r="C25" s="3" t="s">
        <v>4476</v>
      </c>
      <c r="D25" s="3" t="s">
        <v>4426</v>
      </c>
      <c r="E25" s="4">
        <v>44817.692129629628</v>
      </c>
      <c r="F25" s="3" t="s">
        <v>4427</v>
      </c>
      <c r="G25">
        <v>425000</v>
      </c>
      <c r="H25">
        <f>paymentList__17[[#This Row],[Value]]/100</f>
        <v>4250</v>
      </c>
      <c r="I25" s="3" t="s">
        <v>4428</v>
      </c>
      <c r="J25" s="3" t="s">
        <v>4353</v>
      </c>
      <c r="K25" s="3" t="s">
        <v>4435</v>
      </c>
      <c r="L25">
        <v>0</v>
      </c>
    </row>
    <row r="26" spans="1:12" x14ac:dyDescent="0.25">
      <c r="A26" s="3" t="s">
        <v>4477</v>
      </c>
      <c r="B26" s="3" t="s">
        <v>4478</v>
      </c>
      <c r="C26" s="3" t="s">
        <v>4382</v>
      </c>
      <c r="D26" s="3" t="s">
        <v>4426</v>
      </c>
      <c r="E26" s="4">
        <v>44817.663819444446</v>
      </c>
      <c r="F26" s="3" t="s">
        <v>4427</v>
      </c>
      <c r="G26">
        <v>385000</v>
      </c>
      <c r="H26">
        <f>paymentList__17[[#This Row],[Value]]/100</f>
        <v>3850</v>
      </c>
      <c r="I26" s="3" t="s">
        <v>4428</v>
      </c>
      <c r="J26" s="3" t="s">
        <v>4209</v>
      </c>
      <c r="K26" s="3" t="s">
        <v>4429</v>
      </c>
      <c r="L26">
        <v>20</v>
      </c>
    </row>
    <row r="27" spans="1:12" x14ac:dyDescent="0.25">
      <c r="A27" s="3" t="s">
        <v>4479</v>
      </c>
      <c r="B27" s="3" t="s">
        <v>4480</v>
      </c>
      <c r="C27" s="3" t="s">
        <v>4381</v>
      </c>
      <c r="D27" s="3" t="s">
        <v>4426</v>
      </c>
      <c r="E27" s="4">
        <v>44817.358576388891</v>
      </c>
      <c r="F27" s="3" t="s">
        <v>4427</v>
      </c>
      <c r="G27">
        <v>385000</v>
      </c>
      <c r="H27">
        <f>paymentList__17[[#This Row],[Value]]/100</f>
        <v>3850</v>
      </c>
      <c r="I27" s="3" t="s">
        <v>4428</v>
      </c>
      <c r="J27" s="3" t="s">
        <v>4215</v>
      </c>
      <c r="K27" s="3" t="s">
        <v>4429</v>
      </c>
      <c r="L27">
        <v>0</v>
      </c>
    </row>
    <row r="28" spans="1:12" x14ac:dyDescent="0.25">
      <c r="A28" s="3" t="s">
        <v>21</v>
      </c>
      <c r="B28" s="3" t="s">
        <v>4481</v>
      </c>
      <c r="C28" s="3" t="s">
        <v>4380</v>
      </c>
      <c r="D28" s="3" t="s">
        <v>4426</v>
      </c>
      <c r="E28" s="4">
        <v>44816.89366898148</v>
      </c>
      <c r="F28" s="3" t="s">
        <v>4427</v>
      </c>
      <c r="G28">
        <v>403000</v>
      </c>
      <c r="H28">
        <f>paymentList__17[[#This Row],[Value]]/100</f>
        <v>4030</v>
      </c>
      <c r="I28" s="3" t="s">
        <v>4428</v>
      </c>
      <c r="J28" s="3" t="s">
        <v>4353</v>
      </c>
      <c r="K28" s="3" t="s">
        <v>4431</v>
      </c>
      <c r="L28">
        <v>0</v>
      </c>
    </row>
    <row r="29" spans="1:12" x14ac:dyDescent="0.25">
      <c r="A29" s="3" t="s">
        <v>4482</v>
      </c>
      <c r="B29" s="3" t="s">
        <v>4483</v>
      </c>
      <c r="C29" s="3" t="s">
        <v>4379</v>
      </c>
      <c r="D29" s="3" t="s">
        <v>4426</v>
      </c>
      <c r="E29" s="4">
        <v>44816.764722222222</v>
      </c>
      <c r="F29" s="3" t="s">
        <v>4427</v>
      </c>
      <c r="G29">
        <v>405000</v>
      </c>
      <c r="H29">
        <f>paymentList__17[[#This Row],[Value]]/100</f>
        <v>4050</v>
      </c>
      <c r="I29" s="3" t="s">
        <v>4428</v>
      </c>
      <c r="J29" s="3" t="s">
        <v>4215</v>
      </c>
      <c r="K29" s="3" t="s">
        <v>4429</v>
      </c>
      <c r="L29">
        <v>50</v>
      </c>
    </row>
    <row r="30" spans="1:12" hidden="1" x14ac:dyDescent="0.25">
      <c r="A30" s="3" t="s">
        <v>4482</v>
      </c>
      <c r="B30" s="3" t="s">
        <v>4484</v>
      </c>
      <c r="C30" s="3" t="s">
        <v>4485</v>
      </c>
      <c r="D30" s="3" t="s">
        <v>4426</v>
      </c>
      <c r="E30" s="4">
        <v>44816.70753472222</v>
      </c>
      <c r="F30" s="3" t="s">
        <v>4427</v>
      </c>
      <c r="G30">
        <v>405000</v>
      </c>
      <c r="H30">
        <f>paymentList__17[[#This Row],[Value]]/100</f>
        <v>4050</v>
      </c>
      <c r="I30" s="3" t="s">
        <v>4428</v>
      </c>
      <c r="J30" s="3" t="s">
        <v>4215</v>
      </c>
      <c r="K30" s="3" t="s">
        <v>4435</v>
      </c>
      <c r="L30">
        <v>50</v>
      </c>
    </row>
    <row r="31" spans="1:12" x14ac:dyDescent="0.25">
      <c r="A31" s="3" t="s">
        <v>4486</v>
      </c>
      <c r="B31" s="3" t="s">
        <v>4487</v>
      </c>
      <c r="C31" s="3" t="s">
        <v>4378</v>
      </c>
      <c r="D31" s="3" t="s">
        <v>4426</v>
      </c>
      <c r="E31" s="4">
        <v>44813.768182870372</v>
      </c>
      <c r="F31" s="3" t="s">
        <v>4427</v>
      </c>
      <c r="G31">
        <v>403000</v>
      </c>
      <c r="H31">
        <f>paymentList__17[[#This Row],[Value]]/100</f>
        <v>4030</v>
      </c>
      <c r="I31" s="3" t="s">
        <v>4428</v>
      </c>
      <c r="J31" s="3" t="s">
        <v>4215</v>
      </c>
      <c r="K31" s="3" t="s">
        <v>4429</v>
      </c>
      <c r="L31">
        <v>0</v>
      </c>
    </row>
    <row r="32" spans="1:12" x14ac:dyDescent="0.25">
      <c r="A32" s="3" t="s">
        <v>4488</v>
      </c>
      <c r="B32" s="3" t="s">
        <v>4489</v>
      </c>
      <c r="C32" s="3" t="s">
        <v>4377</v>
      </c>
      <c r="D32" s="3" t="s">
        <v>4426</v>
      </c>
      <c r="E32" s="4">
        <v>44813.767129629632</v>
      </c>
      <c r="F32" s="3" t="s">
        <v>4427</v>
      </c>
      <c r="G32">
        <v>403000</v>
      </c>
      <c r="H32">
        <f>paymentList__17[[#This Row],[Value]]/100</f>
        <v>4030</v>
      </c>
      <c r="I32" s="3" t="s">
        <v>4428</v>
      </c>
      <c r="J32" s="3" t="s">
        <v>4215</v>
      </c>
      <c r="K32" s="3" t="s">
        <v>4429</v>
      </c>
      <c r="L32">
        <v>0</v>
      </c>
    </row>
    <row r="33" spans="1:12" x14ac:dyDescent="0.25">
      <c r="A33" s="3" t="s">
        <v>21</v>
      </c>
      <c r="B33" s="3" t="s">
        <v>4490</v>
      </c>
      <c r="C33" s="3" t="s">
        <v>4376</v>
      </c>
      <c r="D33" s="3" t="s">
        <v>4426</v>
      </c>
      <c r="E33" s="4">
        <v>44813.686712962961</v>
      </c>
      <c r="F33" s="3" t="s">
        <v>4427</v>
      </c>
      <c r="G33">
        <v>361000</v>
      </c>
      <c r="H33">
        <f>paymentList__17[[#This Row],[Value]]/100</f>
        <v>3610</v>
      </c>
      <c r="I33" s="3" t="s">
        <v>4428</v>
      </c>
      <c r="J33" s="3" t="s">
        <v>4353</v>
      </c>
      <c r="K33" s="3" t="s">
        <v>4431</v>
      </c>
      <c r="L33">
        <v>0</v>
      </c>
    </row>
    <row r="34" spans="1:12" hidden="1" x14ac:dyDescent="0.25">
      <c r="A34" s="3" t="s">
        <v>21</v>
      </c>
      <c r="B34" s="3" t="s">
        <v>4491</v>
      </c>
      <c r="C34" s="3" t="s">
        <v>4492</v>
      </c>
      <c r="D34" s="3" t="s">
        <v>4426</v>
      </c>
      <c r="E34" s="4">
        <v>44813.682534722226</v>
      </c>
      <c r="F34" s="3" t="s">
        <v>4427</v>
      </c>
      <c r="G34">
        <v>361000</v>
      </c>
      <c r="H34">
        <f>paymentList__17[[#This Row],[Value]]/100</f>
        <v>3610</v>
      </c>
      <c r="I34" s="3" t="s">
        <v>4428</v>
      </c>
      <c r="J34" s="3" t="s">
        <v>4353</v>
      </c>
      <c r="K34" s="3" t="s">
        <v>4435</v>
      </c>
      <c r="L34">
        <v>0</v>
      </c>
    </row>
    <row r="35" spans="1:12" hidden="1" x14ac:dyDescent="0.25">
      <c r="A35" s="3" t="s">
        <v>21</v>
      </c>
      <c r="B35" s="3" t="s">
        <v>4493</v>
      </c>
      <c r="C35" s="3" t="s">
        <v>4494</v>
      </c>
      <c r="D35" s="3" t="s">
        <v>4426</v>
      </c>
      <c r="E35" s="4">
        <v>44813.459085648145</v>
      </c>
      <c r="F35" s="3" t="s">
        <v>4427</v>
      </c>
      <c r="G35">
        <v>361000</v>
      </c>
      <c r="H35">
        <f>paymentList__17[[#This Row],[Value]]/100</f>
        <v>3610</v>
      </c>
      <c r="I35" s="3" t="s">
        <v>4428</v>
      </c>
      <c r="J35" s="3" t="s">
        <v>4353</v>
      </c>
      <c r="K35" s="3" t="s">
        <v>4435</v>
      </c>
      <c r="L35">
        <v>0</v>
      </c>
    </row>
    <row r="36" spans="1:12" hidden="1" x14ac:dyDescent="0.25">
      <c r="A36" s="3" t="s">
        <v>21</v>
      </c>
      <c r="B36" s="3" t="s">
        <v>4495</v>
      </c>
      <c r="C36" s="3" t="s">
        <v>4496</v>
      </c>
      <c r="D36" s="3" t="s">
        <v>4426</v>
      </c>
      <c r="E36" s="4">
        <v>44812.929328703707</v>
      </c>
      <c r="F36" s="3" t="s">
        <v>4427</v>
      </c>
      <c r="G36">
        <v>361000</v>
      </c>
      <c r="H36">
        <f>paymentList__17[[#This Row],[Value]]/100</f>
        <v>3610</v>
      </c>
      <c r="I36" s="3" t="s">
        <v>4428</v>
      </c>
      <c r="J36" s="3" t="s">
        <v>4353</v>
      </c>
      <c r="K36" s="3" t="s">
        <v>4435</v>
      </c>
      <c r="L36">
        <v>0</v>
      </c>
    </row>
    <row r="37" spans="1:12" hidden="1" x14ac:dyDescent="0.25">
      <c r="A37" s="3" t="s">
        <v>21</v>
      </c>
      <c r="B37" s="3" t="s">
        <v>4497</v>
      </c>
      <c r="C37" s="3" t="s">
        <v>4498</v>
      </c>
      <c r="D37" s="3" t="s">
        <v>4426</v>
      </c>
      <c r="E37" s="4">
        <v>44812.903796296298</v>
      </c>
      <c r="F37" s="3" t="s">
        <v>4427</v>
      </c>
      <c r="G37">
        <v>361000</v>
      </c>
      <c r="H37">
        <f>paymentList__17[[#This Row],[Value]]/100</f>
        <v>3610</v>
      </c>
      <c r="I37" s="3" t="s">
        <v>4428</v>
      </c>
      <c r="J37" s="3" t="s">
        <v>4353</v>
      </c>
      <c r="K37" s="3" t="s">
        <v>4435</v>
      </c>
      <c r="L37">
        <v>0</v>
      </c>
    </row>
    <row r="38" spans="1:12" hidden="1" x14ac:dyDescent="0.25">
      <c r="A38" s="3" t="s">
        <v>21</v>
      </c>
      <c r="B38" s="3" t="s">
        <v>4499</v>
      </c>
      <c r="C38" s="3" t="s">
        <v>4500</v>
      </c>
      <c r="D38" s="3" t="s">
        <v>4426</v>
      </c>
      <c r="E38" s="4">
        <v>44812.894942129627</v>
      </c>
      <c r="F38" s="3" t="s">
        <v>4427</v>
      </c>
      <c r="G38">
        <v>361000</v>
      </c>
      <c r="H38">
        <f>paymentList__17[[#This Row],[Value]]/100</f>
        <v>3610</v>
      </c>
      <c r="I38" s="3" t="s">
        <v>4428</v>
      </c>
      <c r="J38" s="3" t="s">
        <v>4353</v>
      </c>
      <c r="K38" s="3" t="s">
        <v>4435</v>
      </c>
      <c r="L38">
        <v>0</v>
      </c>
    </row>
    <row r="39" spans="1:12" hidden="1" x14ac:dyDescent="0.25">
      <c r="A39" s="3" t="s">
        <v>4501</v>
      </c>
      <c r="B39" s="3" t="s">
        <v>4502</v>
      </c>
      <c r="C39" s="3" t="s">
        <v>4503</v>
      </c>
      <c r="D39" s="3" t="s">
        <v>4426</v>
      </c>
      <c r="E39" s="4">
        <v>44812.873344907406</v>
      </c>
      <c r="F39" s="3" t="s">
        <v>4427</v>
      </c>
      <c r="G39">
        <v>361000</v>
      </c>
      <c r="H39">
        <f>paymentList__17[[#This Row],[Value]]/100</f>
        <v>3610</v>
      </c>
      <c r="I39" s="3" t="s">
        <v>4428</v>
      </c>
      <c r="J39" s="3" t="s">
        <v>4209</v>
      </c>
      <c r="K39" s="3" t="s">
        <v>4435</v>
      </c>
      <c r="L39">
        <v>0</v>
      </c>
    </row>
    <row r="40" spans="1:12" hidden="1" x14ac:dyDescent="0.25">
      <c r="A40" s="3" t="s">
        <v>4501</v>
      </c>
      <c r="B40" s="3" t="s">
        <v>4504</v>
      </c>
      <c r="C40" s="3" t="s">
        <v>4505</v>
      </c>
      <c r="D40" s="3" t="s">
        <v>4426</v>
      </c>
      <c r="E40" s="4">
        <v>44812.871180555558</v>
      </c>
      <c r="F40" s="3" t="s">
        <v>4427</v>
      </c>
      <c r="G40">
        <v>361000</v>
      </c>
      <c r="H40">
        <f>paymentList__17[[#This Row],[Value]]/100</f>
        <v>3610</v>
      </c>
      <c r="I40" s="3" t="s">
        <v>4428</v>
      </c>
      <c r="J40" s="3" t="s">
        <v>4209</v>
      </c>
      <c r="K40" s="3" t="s">
        <v>4435</v>
      </c>
      <c r="L40">
        <v>0</v>
      </c>
    </row>
    <row r="41" spans="1:12" x14ac:dyDescent="0.25">
      <c r="A41" s="3" t="s">
        <v>21</v>
      </c>
      <c r="B41" s="3" t="s">
        <v>4506</v>
      </c>
      <c r="C41" s="3" t="s">
        <v>4375</v>
      </c>
      <c r="D41" s="3" t="s">
        <v>4426</v>
      </c>
      <c r="E41" s="4">
        <v>44812.774872685186</v>
      </c>
      <c r="F41" s="3" t="s">
        <v>4427</v>
      </c>
      <c r="G41">
        <v>405000</v>
      </c>
      <c r="H41">
        <f>paymentList__17[[#This Row],[Value]]/100</f>
        <v>4050</v>
      </c>
      <c r="I41" s="3" t="s">
        <v>4428</v>
      </c>
      <c r="J41" s="3" t="s">
        <v>4469</v>
      </c>
      <c r="K41" s="3" t="s">
        <v>4431</v>
      </c>
      <c r="L41">
        <v>0</v>
      </c>
    </row>
    <row r="42" spans="1:12" x14ac:dyDescent="0.25">
      <c r="A42" s="3" t="s">
        <v>4507</v>
      </c>
      <c r="B42" s="3" t="s">
        <v>4508</v>
      </c>
      <c r="C42" s="3" t="s">
        <v>4374</v>
      </c>
      <c r="D42" s="3" t="s">
        <v>4426</v>
      </c>
      <c r="E42" s="4">
        <v>44812.614062499997</v>
      </c>
      <c r="F42" s="3" t="s">
        <v>4427</v>
      </c>
      <c r="G42">
        <v>385000</v>
      </c>
      <c r="H42">
        <f>paymentList__17[[#This Row],[Value]]/100</f>
        <v>3850</v>
      </c>
      <c r="I42" s="3" t="s">
        <v>4428</v>
      </c>
      <c r="J42" s="3" t="s">
        <v>4209</v>
      </c>
      <c r="K42" s="3" t="s">
        <v>4429</v>
      </c>
      <c r="L42">
        <v>50</v>
      </c>
    </row>
    <row r="43" spans="1:12" x14ac:dyDescent="0.25">
      <c r="A43" s="3" t="s">
        <v>4509</v>
      </c>
      <c r="B43" s="3" t="s">
        <v>4510</v>
      </c>
      <c r="C43" s="3" t="s">
        <v>4373</v>
      </c>
      <c r="D43" s="3" t="s">
        <v>4426</v>
      </c>
      <c r="E43" s="4">
        <v>44812.552430555559</v>
      </c>
      <c r="F43" s="3" t="s">
        <v>4427</v>
      </c>
      <c r="G43">
        <v>361000</v>
      </c>
      <c r="H43">
        <f>paymentList__17[[#This Row],[Value]]/100</f>
        <v>3610</v>
      </c>
      <c r="I43" s="3" t="s">
        <v>4428</v>
      </c>
      <c r="J43" s="3" t="s">
        <v>4215</v>
      </c>
      <c r="K43" s="3" t="s">
        <v>4429</v>
      </c>
      <c r="L43">
        <v>0</v>
      </c>
    </row>
    <row r="44" spans="1:12" x14ac:dyDescent="0.25">
      <c r="A44" s="3" t="s">
        <v>21</v>
      </c>
      <c r="B44" s="3" t="s">
        <v>4511</v>
      </c>
      <c r="C44" s="3" t="s">
        <v>4372</v>
      </c>
      <c r="D44" s="3" t="s">
        <v>4426</v>
      </c>
      <c r="E44" s="4">
        <v>44811.693912037037</v>
      </c>
      <c r="F44" s="3" t="s">
        <v>4427</v>
      </c>
      <c r="G44">
        <v>361000</v>
      </c>
      <c r="H44">
        <f>paymentList__17[[#This Row],[Value]]/100</f>
        <v>3610</v>
      </c>
      <c r="I44" s="3" t="s">
        <v>4428</v>
      </c>
      <c r="J44" s="3" t="s">
        <v>4469</v>
      </c>
      <c r="K44" s="3" t="s">
        <v>4431</v>
      </c>
      <c r="L44">
        <v>0</v>
      </c>
    </row>
    <row r="45" spans="1:12" hidden="1" x14ac:dyDescent="0.25">
      <c r="A45" s="3" t="s">
        <v>21</v>
      </c>
      <c r="B45" s="3" t="s">
        <v>4512</v>
      </c>
      <c r="C45" s="3" t="s">
        <v>4513</v>
      </c>
      <c r="D45" s="3" t="s">
        <v>4426</v>
      </c>
      <c r="E45" s="4">
        <v>44811.691886574074</v>
      </c>
      <c r="F45" s="3" t="s">
        <v>4427</v>
      </c>
      <c r="G45">
        <v>361000</v>
      </c>
      <c r="H45">
        <f>paymentList__17[[#This Row],[Value]]/100</f>
        <v>3610</v>
      </c>
      <c r="I45" s="3" t="s">
        <v>4428</v>
      </c>
      <c r="J45" s="3" t="s">
        <v>4353</v>
      </c>
      <c r="K45" s="3" t="s">
        <v>4435</v>
      </c>
      <c r="L45">
        <v>0</v>
      </c>
    </row>
    <row r="46" spans="1:12" x14ac:dyDescent="0.25">
      <c r="A46" s="3" t="s">
        <v>4514</v>
      </c>
      <c r="B46" s="3" t="s">
        <v>4515</v>
      </c>
      <c r="C46" s="3" t="s">
        <v>4371</v>
      </c>
      <c r="D46" s="3" t="s">
        <v>4426</v>
      </c>
      <c r="E46" s="4">
        <v>44811.594317129631</v>
      </c>
      <c r="F46" s="3" t="s">
        <v>4427</v>
      </c>
      <c r="G46">
        <v>403000</v>
      </c>
      <c r="H46">
        <f>paymentList__17[[#This Row],[Value]]/100</f>
        <v>4030</v>
      </c>
      <c r="I46" s="3" t="s">
        <v>4428</v>
      </c>
      <c r="J46" s="3" t="s">
        <v>4215</v>
      </c>
      <c r="K46" s="3" t="s">
        <v>4429</v>
      </c>
      <c r="L46">
        <v>50</v>
      </c>
    </row>
    <row r="47" spans="1:12" x14ac:dyDescent="0.25">
      <c r="A47" s="3" t="s">
        <v>4516</v>
      </c>
      <c r="B47" s="3" t="s">
        <v>4517</v>
      </c>
      <c r="C47" s="3" t="s">
        <v>4370</v>
      </c>
      <c r="D47" s="3" t="s">
        <v>4426</v>
      </c>
      <c r="E47" s="4">
        <v>44810.797592592593</v>
      </c>
      <c r="F47" s="3" t="s">
        <v>4427</v>
      </c>
      <c r="G47">
        <v>361000</v>
      </c>
      <c r="H47">
        <f>paymentList__17[[#This Row],[Value]]/100</f>
        <v>3610</v>
      </c>
      <c r="I47" s="3" t="s">
        <v>4428</v>
      </c>
      <c r="J47" s="3" t="s">
        <v>4215</v>
      </c>
      <c r="K47" s="3" t="s">
        <v>4429</v>
      </c>
      <c r="L47">
        <v>0</v>
      </c>
    </row>
    <row r="48" spans="1:12" x14ac:dyDescent="0.25">
      <c r="A48" s="3" t="s">
        <v>4518</v>
      </c>
      <c r="B48" s="3" t="s">
        <v>4519</v>
      </c>
      <c r="C48" s="3" t="s">
        <v>4369</v>
      </c>
      <c r="D48" s="3" t="s">
        <v>4426</v>
      </c>
      <c r="E48" s="4">
        <v>44810.745706018519</v>
      </c>
      <c r="F48" s="3" t="s">
        <v>4427</v>
      </c>
      <c r="G48">
        <v>361000</v>
      </c>
      <c r="H48">
        <f>paymentList__17[[#This Row],[Value]]/100</f>
        <v>3610</v>
      </c>
      <c r="I48" s="3" t="s">
        <v>4428</v>
      </c>
      <c r="J48" s="3" t="s">
        <v>4215</v>
      </c>
      <c r="K48" s="3" t="s">
        <v>4429</v>
      </c>
      <c r="L48">
        <v>0</v>
      </c>
    </row>
    <row r="49" spans="1:12" x14ac:dyDescent="0.25">
      <c r="A49" s="3" t="s">
        <v>4520</v>
      </c>
      <c r="B49" s="3" t="s">
        <v>4521</v>
      </c>
      <c r="C49" s="3" t="s">
        <v>4366</v>
      </c>
      <c r="D49" s="3" t="s">
        <v>4426</v>
      </c>
      <c r="E49" s="4">
        <v>44809.846504629626</v>
      </c>
      <c r="F49" s="3" t="s">
        <v>4427</v>
      </c>
      <c r="G49">
        <v>361000</v>
      </c>
      <c r="H49">
        <f>paymentList__17[[#This Row],[Value]]/100</f>
        <v>3610</v>
      </c>
      <c r="I49" s="3" t="s">
        <v>4428</v>
      </c>
      <c r="J49" s="3" t="s">
        <v>4209</v>
      </c>
      <c r="K49" s="3" t="s">
        <v>4429</v>
      </c>
      <c r="L49">
        <v>0</v>
      </c>
    </row>
    <row r="50" spans="1:12" hidden="1" x14ac:dyDescent="0.25">
      <c r="A50" s="3" t="s">
        <v>4520</v>
      </c>
      <c r="B50" s="3" t="s">
        <v>4522</v>
      </c>
      <c r="C50" s="3" t="s">
        <v>4523</v>
      </c>
      <c r="D50" s="3" t="s">
        <v>4426</v>
      </c>
      <c r="E50" s="4">
        <v>44809.843460648146</v>
      </c>
      <c r="F50" s="3" t="s">
        <v>4427</v>
      </c>
      <c r="G50">
        <v>361000</v>
      </c>
      <c r="H50">
        <f>paymentList__17[[#This Row],[Value]]/100</f>
        <v>3610</v>
      </c>
      <c r="I50" s="3" t="s">
        <v>4428</v>
      </c>
      <c r="J50" s="3" t="s">
        <v>4209</v>
      </c>
      <c r="K50" s="3" t="s">
        <v>4435</v>
      </c>
      <c r="L50">
        <v>0</v>
      </c>
    </row>
    <row r="51" spans="1:12" hidden="1" x14ac:dyDescent="0.25">
      <c r="A51" s="3" t="s">
        <v>4520</v>
      </c>
      <c r="B51" s="3" t="s">
        <v>4524</v>
      </c>
      <c r="C51" s="3" t="s">
        <v>4525</v>
      </c>
      <c r="D51" s="3" t="s">
        <v>4426</v>
      </c>
      <c r="E51" s="4">
        <v>44809.840416666666</v>
      </c>
      <c r="F51" s="3" t="s">
        <v>4427</v>
      </c>
      <c r="G51">
        <v>361000</v>
      </c>
      <c r="H51">
        <f>paymentList__17[[#This Row],[Value]]/100</f>
        <v>3610</v>
      </c>
      <c r="I51" s="3" t="s">
        <v>4428</v>
      </c>
      <c r="J51" s="3" t="s">
        <v>4209</v>
      </c>
      <c r="K51" s="3" t="s">
        <v>4435</v>
      </c>
      <c r="L51">
        <v>0</v>
      </c>
    </row>
    <row r="52" spans="1:12" x14ac:dyDescent="0.25">
      <c r="A52" s="3" t="s">
        <v>21</v>
      </c>
      <c r="B52" s="3" t="s">
        <v>4526</v>
      </c>
      <c r="C52" s="3" t="s">
        <v>4365</v>
      </c>
      <c r="D52" s="3" t="s">
        <v>4426</v>
      </c>
      <c r="E52" s="4">
        <v>44809.522789351853</v>
      </c>
      <c r="F52" s="3" t="s">
        <v>4427</v>
      </c>
      <c r="G52">
        <v>403000</v>
      </c>
      <c r="H52">
        <f>paymentList__17[[#This Row],[Value]]/100</f>
        <v>4030</v>
      </c>
      <c r="I52" s="3" t="s">
        <v>4428</v>
      </c>
      <c r="J52" s="3" t="s">
        <v>4353</v>
      </c>
      <c r="K52" s="3" t="s">
        <v>4431</v>
      </c>
      <c r="L52">
        <v>0</v>
      </c>
    </row>
    <row r="53" spans="1:12" x14ac:dyDescent="0.25">
      <c r="A53" s="3" t="s">
        <v>21</v>
      </c>
      <c r="B53" s="3" t="s">
        <v>4527</v>
      </c>
      <c r="C53" s="3" t="s">
        <v>4364</v>
      </c>
      <c r="D53" s="3" t="s">
        <v>4426</v>
      </c>
      <c r="E53" s="4">
        <v>44809.496203703704</v>
      </c>
      <c r="F53" s="3" t="s">
        <v>4427</v>
      </c>
      <c r="G53">
        <v>403000</v>
      </c>
      <c r="H53">
        <f>paymentList__17[[#This Row],[Value]]/100</f>
        <v>4030</v>
      </c>
      <c r="I53" s="3" t="s">
        <v>4428</v>
      </c>
      <c r="J53" s="3" t="s">
        <v>4353</v>
      </c>
      <c r="K53" s="3" t="s">
        <v>4431</v>
      </c>
      <c r="L53">
        <v>0</v>
      </c>
    </row>
    <row r="54" spans="1:12" x14ac:dyDescent="0.25">
      <c r="A54" s="3" t="s">
        <v>21</v>
      </c>
      <c r="B54" s="3" t="s">
        <v>4528</v>
      </c>
      <c r="C54" s="3" t="s">
        <v>4363</v>
      </c>
      <c r="D54" s="3" t="s">
        <v>4426</v>
      </c>
      <c r="E54" s="4">
        <v>44809.482835648145</v>
      </c>
      <c r="F54" s="3" t="s">
        <v>4427</v>
      </c>
      <c r="G54">
        <v>361000</v>
      </c>
      <c r="H54">
        <f>paymentList__17[[#This Row],[Value]]/100</f>
        <v>3610</v>
      </c>
      <c r="I54" s="3" t="s">
        <v>4428</v>
      </c>
      <c r="J54" s="3" t="s">
        <v>4469</v>
      </c>
      <c r="K54" s="3" t="s">
        <v>4431</v>
      </c>
      <c r="L54">
        <v>0</v>
      </c>
    </row>
    <row r="55" spans="1:12" x14ac:dyDescent="0.25">
      <c r="A55" s="3" t="s">
        <v>21</v>
      </c>
      <c r="B55" s="3" t="s">
        <v>4529</v>
      </c>
      <c r="C55" s="3" t="s">
        <v>4362</v>
      </c>
      <c r="D55" s="3" t="s">
        <v>4426</v>
      </c>
      <c r="E55" s="4">
        <v>44809.469710648147</v>
      </c>
      <c r="F55" s="3" t="s">
        <v>4427</v>
      </c>
      <c r="G55">
        <v>571000</v>
      </c>
      <c r="H55">
        <f>paymentList__17[[#This Row],[Value]]/100</f>
        <v>5710</v>
      </c>
      <c r="I55" s="3" t="s">
        <v>4428</v>
      </c>
      <c r="J55" s="3" t="s">
        <v>4469</v>
      </c>
      <c r="K55" s="3" t="s">
        <v>4431</v>
      </c>
      <c r="L55">
        <v>0</v>
      </c>
    </row>
    <row r="56" spans="1:12" x14ac:dyDescent="0.25">
      <c r="A56" s="3" t="s">
        <v>4530</v>
      </c>
      <c r="B56" s="3" t="s">
        <v>4531</v>
      </c>
      <c r="C56" s="3" t="s">
        <v>4361</v>
      </c>
      <c r="D56" s="3" t="s">
        <v>4426</v>
      </c>
      <c r="E56" s="4">
        <v>44809.440763888888</v>
      </c>
      <c r="F56" s="3" t="s">
        <v>4427</v>
      </c>
      <c r="G56">
        <v>405000</v>
      </c>
      <c r="H56">
        <f>paymentList__17[[#This Row],[Value]]/100</f>
        <v>4050</v>
      </c>
      <c r="I56" s="3" t="s">
        <v>4428</v>
      </c>
      <c r="J56" s="3" t="s">
        <v>4209</v>
      </c>
      <c r="K56" s="3" t="s">
        <v>4429</v>
      </c>
      <c r="L56">
        <v>50</v>
      </c>
    </row>
    <row r="57" spans="1:12" x14ac:dyDescent="0.25">
      <c r="A57" s="3" t="s">
        <v>4532</v>
      </c>
      <c r="B57" s="3" t="s">
        <v>4533</v>
      </c>
      <c r="C57" s="3" t="s">
        <v>4360</v>
      </c>
      <c r="D57" s="3" t="s">
        <v>4426</v>
      </c>
      <c r="E57" s="4">
        <v>44809.163587962961</v>
      </c>
      <c r="F57" s="3" t="s">
        <v>4427</v>
      </c>
      <c r="G57">
        <v>345000</v>
      </c>
      <c r="H57">
        <f>paymentList__17[[#This Row],[Value]]/100</f>
        <v>3450</v>
      </c>
      <c r="I57" s="3" t="s">
        <v>4428</v>
      </c>
      <c r="J57" s="3" t="s">
        <v>4215</v>
      </c>
      <c r="K57" s="3" t="s">
        <v>4429</v>
      </c>
      <c r="L57">
        <v>0</v>
      </c>
    </row>
    <row r="58" spans="1:12" x14ac:dyDescent="0.25">
      <c r="A58" s="3" t="s">
        <v>21</v>
      </c>
      <c r="B58" s="3" t="s">
        <v>4534</v>
      </c>
      <c r="C58" s="3" t="s">
        <v>4359</v>
      </c>
      <c r="D58" s="3" t="s">
        <v>4426</v>
      </c>
      <c r="E58" s="4">
        <v>44808.720914351848</v>
      </c>
      <c r="F58" s="3" t="s">
        <v>4427</v>
      </c>
      <c r="G58">
        <v>403000</v>
      </c>
      <c r="H58">
        <f>paymentList__17[[#This Row],[Value]]/100</f>
        <v>4030</v>
      </c>
      <c r="I58" s="3" t="s">
        <v>4428</v>
      </c>
      <c r="J58" s="3" t="s">
        <v>4469</v>
      </c>
      <c r="K58" s="3" t="s">
        <v>4431</v>
      </c>
      <c r="L58">
        <v>0</v>
      </c>
    </row>
    <row r="59" spans="1:12" x14ac:dyDescent="0.25">
      <c r="A59" s="3" t="s">
        <v>4535</v>
      </c>
      <c r="B59" s="3" t="s">
        <v>4536</v>
      </c>
      <c r="C59" s="3" t="s">
        <v>4358</v>
      </c>
      <c r="D59" s="3" t="s">
        <v>4426</v>
      </c>
      <c r="E59" s="4">
        <v>44807.679050925923</v>
      </c>
      <c r="F59" s="3" t="s">
        <v>4427</v>
      </c>
      <c r="G59">
        <v>405000</v>
      </c>
      <c r="H59">
        <f>paymentList__17[[#This Row],[Value]]/100</f>
        <v>4050</v>
      </c>
      <c r="I59" s="3" t="s">
        <v>4428</v>
      </c>
      <c r="J59" s="3" t="s">
        <v>4209</v>
      </c>
      <c r="K59" s="3" t="s">
        <v>4429</v>
      </c>
      <c r="L59">
        <v>0</v>
      </c>
    </row>
    <row r="60" spans="1:12" x14ac:dyDescent="0.25">
      <c r="A60" s="3" t="s">
        <v>4537</v>
      </c>
      <c r="B60" s="3" t="s">
        <v>4538</v>
      </c>
      <c r="C60" s="3" t="s">
        <v>4357</v>
      </c>
      <c r="D60" s="3" t="s">
        <v>4426</v>
      </c>
      <c r="E60" s="4">
        <v>44807.629675925928</v>
      </c>
      <c r="F60" s="3" t="s">
        <v>4427</v>
      </c>
      <c r="G60">
        <v>345000</v>
      </c>
      <c r="H60">
        <f>paymentList__17[[#This Row],[Value]]/100</f>
        <v>3450</v>
      </c>
      <c r="I60" s="3" t="s">
        <v>4428</v>
      </c>
      <c r="J60" s="3" t="s">
        <v>4215</v>
      </c>
      <c r="K60" s="3" t="s">
        <v>4429</v>
      </c>
      <c r="L60">
        <v>0</v>
      </c>
    </row>
    <row r="61" spans="1:12" x14ac:dyDescent="0.25">
      <c r="A61" s="3" t="s">
        <v>4539</v>
      </c>
      <c r="B61" s="3" t="s">
        <v>4540</v>
      </c>
      <c r="C61" s="3" t="s">
        <v>4356</v>
      </c>
      <c r="D61" s="3" t="s">
        <v>4426</v>
      </c>
      <c r="E61" s="4">
        <v>44805.631423611114</v>
      </c>
      <c r="F61" s="3" t="s">
        <v>4427</v>
      </c>
      <c r="G61">
        <v>365000</v>
      </c>
      <c r="H61">
        <f>paymentList__17[[#This Row],[Value]]/100</f>
        <v>3650</v>
      </c>
      <c r="I61" s="3" t="s">
        <v>4428</v>
      </c>
      <c r="J61" s="3" t="s">
        <v>4209</v>
      </c>
      <c r="K61" s="3" t="s">
        <v>4429</v>
      </c>
      <c r="L61">
        <v>0</v>
      </c>
    </row>
    <row r="62" spans="1:12" x14ac:dyDescent="0.25">
      <c r="A62" s="3" t="s">
        <v>4541</v>
      </c>
      <c r="B62" s="3" t="s">
        <v>4542</v>
      </c>
      <c r="C62" s="3" t="s">
        <v>4355</v>
      </c>
      <c r="D62" s="3" t="s">
        <v>4426</v>
      </c>
      <c r="E62" s="4">
        <v>44804.701388888891</v>
      </c>
      <c r="F62" s="3" t="s">
        <v>4427</v>
      </c>
      <c r="G62">
        <v>423000</v>
      </c>
      <c r="H62">
        <f>paymentList__17[[#This Row],[Value]]/100</f>
        <v>4230</v>
      </c>
      <c r="I62" s="3" t="s">
        <v>4428</v>
      </c>
      <c r="J62" s="3" t="s">
        <v>4209</v>
      </c>
      <c r="K62" s="3" t="s">
        <v>4429</v>
      </c>
      <c r="L62">
        <v>0</v>
      </c>
    </row>
    <row r="63" spans="1:12" x14ac:dyDescent="0.25">
      <c r="A63" s="3" t="s">
        <v>21</v>
      </c>
      <c r="B63" s="3" t="s">
        <v>4543</v>
      </c>
      <c r="C63" s="3" t="s">
        <v>4354</v>
      </c>
      <c r="D63" s="3" t="s">
        <v>4426</v>
      </c>
      <c r="E63" s="4">
        <v>44804.496180555558</v>
      </c>
      <c r="F63" s="3" t="s">
        <v>4427</v>
      </c>
      <c r="G63">
        <v>423000</v>
      </c>
      <c r="H63">
        <f>paymentList__17[[#This Row],[Value]]/100</f>
        <v>4230</v>
      </c>
      <c r="I63" s="3" t="s">
        <v>4428</v>
      </c>
      <c r="J63" s="3" t="s">
        <v>4353</v>
      </c>
      <c r="K63" s="3" t="s">
        <v>4431</v>
      </c>
      <c r="L63">
        <v>0</v>
      </c>
    </row>
    <row r="64" spans="1:12" x14ac:dyDescent="0.25">
      <c r="A64" s="3" t="s">
        <v>4544</v>
      </c>
      <c r="B64" s="3" t="s">
        <v>4545</v>
      </c>
      <c r="C64" s="3" t="s">
        <v>4351</v>
      </c>
      <c r="D64" s="3" t="s">
        <v>4426</v>
      </c>
      <c r="E64" s="4">
        <v>44803.719270833331</v>
      </c>
      <c r="F64" s="3" t="s">
        <v>4427</v>
      </c>
      <c r="G64">
        <v>423000</v>
      </c>
      <c r="H64">
        <f>paymentList__17[[#This Row],[Value]]/100</f>
        <v>4230</v>
      </c>
      <c r="I64" s="3" t="s">
        <v>4428</v>
      </c>
      <c r="J64" s="3" t="s">
        <v>4209</v>
      </c>
      <c r="K64" s="3" t="s">
        <v>4429</v>
      </c>
      <c r="L64">
        <v>40</v>
      </c>
    </row>
    <row r="65" spans="1:12" hidden="1" x14ac:dyDescent="0.25">
      <c r="A65" s="3" t="s">
        <v>266</v>
      </c>
      <c r="B65" s="3" t="s">
        <v>4546</v>
      </c>
      <c r="C65" s="3" t="s">
        <v>4547</v>
      </c>
      <c r="D65" s="3" t="s">
        <v>4426</v>
      </c>
      <c r="E65" s="4">
        <v>44803.717939814815</v>
      </c>
      <c r="F65" s="3" t="s">
        <v>4427</v>
      </c>
      <c r="G65">
        <v>423000</v>
      </c>
      <c r="H65">
        <f>paymentList__17[[#This Row],[Value]]/100</f>
        <v>4230</v>
      </c>
      <c r="I65" s="3" t="s">
        <v>4428</v>
      </c>
      <c r="J65" s="3" t="s">
        <v>4215</v>
      </c>
      <c r="K65" s="3" t="s">
        <v>4435</v>
      </c>
      <c r="L65">
        <v>40</v>
      </c>
    </row>
    <row r="66" spans="1:12" hidden="1" x14ac:dyDescent="0.25">
      <c r="A66" s="3" t="s">
        <v>4548</v>
      </c>
      <c r="B66" s="3" t="s">
        <v>4549</v>
      </c>
      <c r="C66" s="3" t="s">
        <v>4550</v>
      </c>
      <c r="D66" s="3" t="s">
        <v>4426</v>
      </c>
      <c r="E66" s="4">
        <v>44803.715636574074</v>
      </c>
      <c r="F66" s="3" t="s">
        <v>4427</v>
      </c>
      <c r="G66">
        <v>423000</v>
      </c>
      <c r="H66">
        <f>paymentList__17[[#This Row],[Value]]/100</f>
        <v>4230</v>
      </c>
      <c r="I66" s="3" t="s">
        <v>4428</v>
      </c>
      <c r="J66" s="3" t="s">
        <v>4215</v>
      </c>
      <c r="K66" s="3" t="s">
        <v>4435</v>
      </c>
      <c r="L66">
        <v>0</v>
      </c>
    </row>
    <row r="67" spans="1:12" hidden="1" x14ac:dyDescent="0.25">
      <c r="A67" s="3" t="s">
        <v>4551</v>
      </c>
      <c r="B67" s="3" t="s">
        <v>4552</v>
      </c>
      <c r="C67" s="3" t="s">
        <v>4553</v>
      </c>
      <c r="D67" s="3" t="s">
        <v>4426</v>
      </c>
      <c r="E67" s="4">
        <v>44803.707962962966</v>
      </c>
      <c r="F67" s="3" t="s">
        <v>4427</v>
      </c>
      <c r="G67">
        <v>423000</v>
      </c>
      <c r="H67">
        <f>paymentList__17[[#This Row],[Value]]/100</f>
        <v>4230</v>
      </c>
      <c r="I67" s="3" t="s">
        <v>4428</v>
      </c>
      <c r="J67" s="3" t="s">
        <v>4215</v>
      </c>
      <c r="K67" s="3" t="s">
        <v>4435</v>
      </c>
      <c r="L67">
        <v>0</v>
      </c>
    </row>
    <row r="68" spans="1:12" x14ac:dyDescent="0.25">
      <c r="A68" s="3" t="s">
        <v>21</v>
      </c>
      <c r="B68" s="3" t="s">
        <v>4554</v>
      </c>
      <c r="C68" s="3" t="s">
        <v>4350</v>
      </c>
      <c r="D68" s="3" t="s">
        <v>4426</v>
      </c>
      <c r="E68" s="4">
        <v>44802.682754629626</v>
      </c>
      <c r="F68" s="3" t="s">
        <v>4427</v>
      </c>
      <c r="G68">
        <v>381000</v>
      </c>
      <c r="H68">
        <f>paymentList__17[[#This Row],[Value]]/100</f>
        <v>3810</v>
      </c>
      <c r="I68" s="3" t="s">
        <v>4428</v>
      </c>
      <c r="J68" s="3" t="s">
        <v>4469</v>
      </c>
      <c r="K68" s="3" t="s">
        <v>4431</v>
      </c>
      <c r="L68">
        <v>0</v>
      </c>
    </row>
    <row r="69" spans="1:12" x14ac:dyDescent="0.25">
      <c r="A69" s="3" t="s">
        <v>4555</v>
      </c>
      <c r="B69" s="3" t="s">
        <v>4556</v>
      </c>
      <c r="C69" s="3" t="s">
        <v>4349</v>
      </c>
      <c r="D69" s="3" t="s">
        <v>4426</v>
      </c>
      <c r="E69" s="4">
        <v>44802.579479166663</v>
      </c>
      <c r="F69" s="3" t="s">
        <v>4427</v>
      </c>
      <c r="G69">
        <v>381000</v>
      </c>
      <c r="H69">
        <f>paymentList__17[[#This Row],[Value]]/100</f>
        <v>3810</v>
      </c>
      <c r="I69" s="3" t="s">
        <v>4428</v>
      </c>
      <c r="J69" s="3" t="s">
        <v>4215</v>
      </c>
      <c r="K69" s="3" t="s">
        <v>4429</v>
      </c>
      <c r="L69">
        <v>0</v>
      </c>
    </row>
    <row r="70" spans="1:12" hidden="1" x14ac:dyDescent="0.25">
      <c r="A70" s="3" t="s">
        <v>4555</v>
      </c>
      <c r="B70" s="3" t="s">
        <v>4557</v>
      </c>
      <c r="C70" s="3" t="s">
        <v>4558</v>
      </c>
      <c r="D70" s="3" t="s">
        <v>4426</v>
      </c>
      <c r="E70" s="4">
        <v>44802.578599537039</v>
      </c>
      <c r="F70" s="3" t="s">
        <v>4427</v>
      </c>
      <c r="G70">
        <v>381000</v>
      </c>
      <c r="H70">
        <f>paymentList__17[[#This Row],[Value]]/100</f>
        <v>3810</v>
      </c>
      <c r="I70" s="3" t="s">
        <v>4428</v>
      </c>
      <c r="J70" s="3" t="s">
        <v>4215</v>
      </c>
      <c r="K70" s="3" t="s">
        <v>4435</v>
      </c>
      <c r="L70">
        <v>0</v>
      </c>
    </row>
    <row r="71" spans="1:12" x14ac:dyDescent="0.25">
      <c r="A71" s="3" t="s">
        <v>4559</v>
      </c>
      <c r="B71" s="3" t="s">
        <v>4560</v>
      </c>
      <c r="C71" s="3" t="s">
        <v>4348</v>
      </c>
      <c r="D71" s="3" t="s">
        <v>4426</v>
      </c>
      <c r="E71" s="4">
        <v>44802.578194444446</v>
      </c>
      <c r="F71" s="3" t="s">
        <v>4427</v>
      </c>
      <c r="G71">
        <v>505000</v>
      </c>
      <c r="H71">
        <f>paymentList__17[[#This Row],[Value]]/100</f>
        <v>5050</v>
      </c>
      <c r="I71" s="3" t="s">
        <v>4428</v>
      </c>
      <c r="J71" s="3" t="s">
        <v>4215</v>
      </c>
      <c r="K71" s="3" t="s">
        <v>4429</v>
      </c>
      <c r="L71">
        <v>0</v>
      </c>
    </row>
    <row r="72" spans="1:12" x14ac:dyDescent="0.25">
      <c r="A72" s="3" t="s">
        <v>4561</v>
      </c>
      <c r="B72" s="3" t="s">
        <v>4562</v>
      </c>
      <c r="C72" s="3" t="s">
        <v>4347</v>
      </c>
      <c r="D72" s="3" t="s">
        <v>4426</v>
      </c>
      <c r="E72" s="4">
        <v>44801.625219907408</v>
      </c>
      <c r="F72" s="3" t="s">
        <v>4427</v>
      </c>
      <c r="G72">
        <v>425000</v>
      </c>
      <c r="H72">
        <f>paymentList__17[[#This Row],[Value]]/100</f>
        <v>4250</v>
      </c>
      <c r="I72" s="3" t="s">
        <v>4428</v>
      </c>
      <c r="J72" s="3" t="s">
        <v>4209</v>
      </c>
      <c r="K72" s="3" t="s">
        <v>4429</v>
      </c>
      <c r="L72">
        <v>50</v>
      </c>
    </row>
    <row r="73" spans="1:12" x14ac:dyDescent="0.25">
      <c r="A73" s="3" t="s">
        <v>4563</v>
      </c>
      <c r="B73" s="3" t="s">
        <v>4564</v>
      </c>
      <c r="C73" s="3" t="s">
        <v>4344</v>
      </c>
      <c r="D73" s="3" t="s">
        <v>4426</v>
      </c>
      <c r="E73" s="4">
        <v>44801.009421296294</v>
      </c>
      <c r="F73" s="3" t="s">
        <v>4427</v>
      </c>
      <c r="G73">
        <v>405000</v>
      </c>
      <c r="H73">
        <f>paymentList__17[[#This Row],[Value]]/100</f>
        <v>4050</v>
      </c>
      <c r="I73" s="3" t="s">
        <v>4428</v>
      </c>
      <c r="J73" s="3" t="s">
        <v>4215</v>
      </c>
      <c r="K73" s="3" t="s">
        <v>4429</v>
      </c>
      <c r="L73">
        <v>0</v>
      </c>
    </row>
    <row r="74" spans="1:12" x14ac:dyDescent="0.25">
      <c r="A74" s="3" t="s">
        <v>4565</v>
      </c>
      <c r="B74" s="3" t="s">
        <v>4566</v>
      </c>
      <c r="C74" s="3" t="s">
        <v>4346</v>
      </c>
      <c r="D74" s="3" t="s">
        <v>4426</v>
      </c>
      <c r="E74" s="4">
        <v>44800.581435185188</v>
      </c>
      <c r="F74" s="3" t="s">
        <v>4427</v>
      </c>
      <c r="G74">
        <v>365000</v>
      </c>
      <c r="H74">
        <f>paymentList__17[[#This Row],[Value]]/100</f>
        <v>3650</v>
      </c>
      <c r="I74" s="3" t="s">
        <v>4428</v>
      </c>
      <c r="J74" s="3" t="s">
        <v>4215</v>
      </c>
      <c r="K74" s="3" t="s">
        <v>4429</v>
      </c>
      <c r="L74">
        <v>0</v>
      </c>
    </row>
    <row r="75" spans="1:12" x14ac:dyDescent="0.25">
      <c r="A75" s="3" t="s">
        <v>4567</v>
      </c>
      <c r="B75" s="3" t="s">
        <v>4568</v>
      </c>
      <c r="C75" s="3" t="s">
        <v>4345</v>
      </c>
      <c r="D75" s="3" t="s">
        <v>4426</v>
      </c>
      <c r="E75" s="4">
        <v>44799.849108796298</v>
      </c>
      <c r="F75" s="3" t="s">
        <v>4427</v>
      </c>
      <c r="G75">
        <v>365000</v>
      </c>
      <c r="H75">
        <f>paymentList__17[[#This Row],[Value]]/100</f>
        <v>3650</v>
      </c>
      <c r="I75" s="3" t="s">
        <v>4428</v>
      </c>
      <c r="J75" s="3" t="s">
        <v>4215</v>
      </c>
      <c r="K75" s="3" t="s">
        <v>4429</v>
      </c>
      <c r="L75">
        <v>0</v>
      </c>
    </row>
    <row r="76" spans="1:12" x14ac:dyDescent="0.25">
      <c r="A76" s="3" t="s">
        <v>4569</v>
      </c>
      <c r="B76" s="3" t="s">
        <v>4570</v>
      </c>
      <c r="C76" s="3" t="s">
        <v>4343</v>
      </c>
      <c r="D76" s="3" t="s">
        <v>4426</v>
      </c>
      <c r="E76" s="4">
        <v>44798.953958333332</v>
      </c>
      <c r="F76" s="3" t="s">
        <v>4427</v>
      </c>
      <c r="G76">
        <v>425000</v>
      </c>
      <c r="H76">
        <f>paymentList__17[[#This Row],[Value]]/100</f>
        <v>4250</v>
      </c>
      <c r="I76" s="3" t="s">
        <v>4428</v>
      </c>
      <c r="J76" s="3" t="s">
        <v>4209</v>
      </c>
      <c r="K76" s="3" t="s">
        <v>4429</v>
      </c>
      <c r="L76">
        <v>0</v>
      </c>
    </row>
    <row r="77" spans="1:12" hidden="1" x14ac:dyDescent="0.25">
      <c r="A77" s="3" t="s">
        <v>4569</v>
      </c>
      <c r="B77" s="3" t="s">
        <v>4571</v>
      </c>
      <c r="C77" s="3" t="s">
        <v>4572</v>
      </c>
      <c r="D77" s="3" t="s">
        <v>4426</v>
      </c>
      <c r="E77" s="4">
        <v>44798.952939814815</v>
      </c>
      <c r="F77" s="3" t="s">
        <v>4427</v>
      </c>
      <c r="G77">
        <v>425000</v>
      </c>
      <c r="H77">
        <f>paymentList__17[[#This Row],[Value]]/100</f>
        <v>4250</v>
      </c>
      <c r="I77" s="3" t="s">
        <v>4428</v>
      </c>
      <c r="J77" s="3" t="s">
        <v>4209</v>
      </c>
      <c r="K77" s="3" t="s">
        <v>4435</v>
      </c>
      <c r="L77">
        <v>0</v>
      </c>
    </row>
    <row r="78" spans="1:12" x14ac:dyDescent="0.25">
      <c r="A78" s="3" t="s">
        <v>4573</v>
      </c>
      <c r="B78" s="3" t="s">
        <v>4574</v>
      </c>
      <c r="C78" s="3" t="s">
        <v>4342</v>
      </c>
      <c r="D78" s="3" t="s">
        <v>4426</v>
      </c>
      <c r="E78" s="4">
        <v>44798.831342592595</v>
      </c>
      <c r="F78" s="3" t="s">
        <v>4427</v>
      </c>
      <c r="G78">
        <v>405000</v>
      </c>
      <c r="H78">
        <f>paymentList__17[[#This Row],[Value]]/100</f>
        <v>4050</v>
      </c>
      <c r="I78" s="3" t="s">
        <v>4428</v>
      </c>
      <c r="J78" s="3" t="s">
        <v>4215</v>
      </c>
      <c r="K78" s="3" t="s">
        <v>4429</v>
      </c>
      <c r="L78">
        <v>0</v>
      </c>
    </row>
    <row r="79" spans="1:12" x14ac:dyDescent="0.25">
      <c r="A79" s="3" t="s">
        <v>21</v>
      </c>
      <c r="B79" s="3" t="s">
        <v>4575</v>
      </c>
      <c r="C79" s="3" t="s">
        <v>4341</v>
      </c>
      <c r="D79" s="3" t="s">
        <v>4426</v>
      </c>
      <c r="E79" s="4">
        <v>44797.842187499999</v>
      </c>
      <c r="F79" s="3" t="s">
        <v>4427</v>
      </c>
      <c r="G79">
        <v>381000</v>
      </c>
      <c r="H79">
        <f>paymentList__17[[#This Row],[Value]]/100</f>
        <v>3810</v>
      </c>
      <c r="I79" s="3" t="s">
        <v>4428</v>
      </c>
      <c r="J79" s="3" t="s">
        <v>4469</v>
      </c>
      <c r="K79" s="3" t="s">
        <v>4431</v>
      </c>
      <c r="L79">
        <v>0</v>
      </c>
    </row>
    <row r="80" spans="1:12" x14ac:dyDescent="0.25">
      <c r="A80" s="3" t="s">
        <v>4576</v>
      </c>
      <c r="B80" s="3" t="s">
        <v>4577</v>
      </c>
      <c r="C80" s="3" t="s">
        <v>4340</v>
      </c>
      <c r="D80" s="3" t="s">
        <v>4426</v>
      </c>
      <c r="E80" s="4">
        <v>44797.734143518515</v>
      </c>
      <c r="F80" s="3" t="s">
        <v>4427</v>
      </c>
      <c r="G80">
        <v>423000</v>
      </c>
      <c r="H80">
        <f>paymentList__17[[#This Row],[Value]]/100</f>
        <v>4230</v>
      </c>
      <c r="I80" s="3" t="s">
        <v>4428</v>
      </c>
      <c r="J80" s="3" t="s">
        <v>4209</v>
      </c>
      <c r="K80" s="3" t="s">
        <v>4429</v>
      </c>
      <c r="L80">
        <v>0</v>
      </c>
    </row>
    <row r="81" spans="1:12" x14ac:dyDescent="0.25">
      <c r="A81" s="3" t="s">
        <v>4578</v>
      </c>
      <c r="B81" s="3" t="s">
        <v>4579</v>
      </c>
      <c r="C81" s="3" t="s">
        <v>4339</v>
      </c>
      <c r="D81" s="3" t="s">
        <v>4426</v>
      </c>
      <c r="E81" s="4">
        <v>44797.490636574075</v>
      </c>
      <c r="F81" s="3" t="s">
        <v>4427</v>
      </c>
      <c r="G81">
        <v>445000</v>
      </c>
      <c r="H81">
        <f>paymentList__17[[#This Row],[Value]]/100</f>
        <v>4450</v>
      </c>
      <c r="I81" s="3" t="s">
        <v>4428</v>
      </c>
      <c r="J81" s="3" t="s">
        <v>4215</v>
      </c>
      <c r="K81" s="3" t="s">
        <v>4429</v>
      </c>
      <c r="L81">
        <v>0</v>
      </c>
    </row>
    <row r="82" spans="1:12" x14ac:dyDescent="0.25">
      <c r="A82" s="3" t="s">
        <v>4580</v>
      </c>
      <c r="B82" s="3" t="s">
        <v>4581</v>
      </c>
      <c r="C82" s="3" t="s">
        <v>4338</v>
      </c>
      <c r="D82" s="3" t="s">
        <v>4426</v>
      </c>
      <c r="E82" s="4">
        <v>44795.942013888889</v>
      </c>
      <c r="F82" s="3" t="s">
        <v>4427</v>
      </c>
      <c r="G82">
        <v>365000</v>
      </c>
      <c r="H82">
        <f>paymentList__17[[#This Row],[Value]]/100</f>
        <v>3650</v>
      </c>
      <c r="I82" s="3" t="s">
        <v>4428</v>
      </c>
      <c r="J82" s="3" t="s">
        <v>4209</v>
      </c>
      <c r="K82" s="3" t="s">
        <v>4429</v>
      </c>
      <c r="L82">
        <v>0</v>
      </c>
    </row>
    <row r="83" spans="1:12" x14ac:dyDescent="0.25">
      <c r="A83" s="3" t="s">
        <v>4582</v>
      </c>
      <c r="B83" s="3" t="s">
        <v>4583</v>
      </c>
      <c r="C83" s="3" t="s">
        <v>4337</v>
      </c>
      <c r="D83" s="3" t="s">
        <v>4426</v>
      </c>
      <c r="E83" s="4">
        <v>44793.865104166667</v>
      </c>
      <c r="F83" s="3" t="s">
        <v>4427</v>
      </c>
      <c r="G83">
        <v>365000</v>
      </c>
      <c r="H83">
        <f>paymentList__17[[#This Row],[Value]]/100</f>
        <v>3650</v>
      </c>
      <c r="I83" s="3" t="s">
        <v>4428</v>
      </c>
      <c r="J83" s="3" t="s">
        <v>4209</v>
      </c>
      <c r="K83" s="3" t="s">
        <v>4429</v>
      </c>
      <c r="L83">
        <v>50</v>
      </c>
    </row>
    <row r="84" spans="1:12" x14ac:dyDescent="0.25">
      <c r="A84" s="3" t="s">
        <v>4584</v>
      </c>
      <c r="B84" s="3" t="s">
        <v>4585</v>
      </c>
      <c r="C84" s="3" t="s">
        <v>4336</v>
      </c>
      <c r="D84" s="3" t="s">
        <v>4426</v>
      </c>
      <c r="E84" s="4">
        <v>44792.682129629633</v>
      </c>
      <c r="F84" s="3" t="s">
        <v>4427</v>
      </c>
      <c r="G84">
        <v>495000</v>
      </c>
      <c r="H84">
        <f>paymentList__17[[#This Row],[Value]]/100</f>
        <v>4950</v>
      </c>
      <c r="I84" s="3" t="s">
        <v>4428</v>
      </c>
      <c r="J84" s="3" t="s">
        <v>4215</v>
      </c>
      <c r="K84" s="3" t="s">
        <v>4429</v>
      </c>
      <c r="L84">
        <v>0</v>
      </c>
    </row>
    <row r="85" spans="1:12" hidden="1" x14ac:dyDescent="0.25">
      <c r="A85" s="3" t="s">
        <v>4584</v>
      </c>
      <c r="B85" s="3" t="s">
        <v>4586</v>
      </c>
      <c r="C85" s="3" t="s">
        <v>4587</v>
      </c>
      <c r="D85" s="3" t="s">
        <v>4426</v>
      </c>
      <c r="E85" s="4">
        <v>44792.678923611114</v>
      </c>
      <c r="F85" s="3" t="s">
        <v>4427</v>
      </c>
      <c r="G85">
        <v>495000</v>
      </c>
      <c r="H85">
        <f>paymentList__17[[#This Row],[Value]]/100</f>
        <v>4950</v>
      </c>
      <c r="I85" s="3" t="s">
        <v>4428</v>
      </c>
      <c r="J85" s="3" t="s">
        <v>4215</v>
      </c>
      <c r="K85" s="3" t="s">
        <v>4435</v>
      </c>
      <c r="L85">
        <v>0</v>
      </c>
    </row>
    <row r="86" spans="1:12" x14ac:dyDescent="0.25">
      <c r="A86" s="3" t="s">
        <v>4588</v>
      </c>
      <c r="B86" s="3" t="s">
        <v>4589</v>
      </c>
      <c r="C86" s="3" t="s">
        <v>4335</v>
      </c>
      <c r="D86" s="3" t="s">
        <v>4426</v>
      </c>
      <c r="E86" s="4">
        <v>44791.836111111108</v>
      </c>
      <c r="F86" s="3" t="s">
        <v>4427</v>
      </c>
      <c r="G86">
        <v>423000</v>
      </c>
      <c r="H86">
        <f>paymentList__17[[#This Row],[Value]]/100</f>
        <v>4230</v>
      </c>
      <c r="I86" s="3" t="s">
        <v>4428</v>
      </c>
      <c r="J86" s="3" t="s">
        <v>4209</v>
      </c>
      <c r="K86" s="3" t="s">
        <v>4429</v>
      </c>
      <c r="L86">
        <v>0</v>
      </c>
    </row>
    <row r="87" spans="1:12" x14ac:dyDescent="0.25">
      <c r="A87" s="3" t="s">
        <v>4590</v>
      </c>
      <c r="B87" s="3" t="s">
        <v>4591</v>
      </c>
      <c r="C87" s="3" t="s">
        <v>4334</v>
      </c>
      <c r="D87" s="3" t="s">
        <v>4426</v>
      </c>
      <c r="E87" s="4">
        <v>44790.594074074077</v>
      </c>
      <c r="F87" s="3" t="s">
        <v>4427</v>
      </c>
      <c r="G87">
        <v>425000</v>
      </c>
      <c r="H87">
        <f>paymentList__17[[#This Row],[Value]]/100</f>
        <v>4250</v>
      </c>
      <c r="I87" s="3" t="s">
        <v>4428</v>
      </c>
      <c r="J87" s="3" t="s">
        <v>4209</v>
      </c>
      <c r="K87" s="3" t="s">
        <v>4429</v>
      </c>
      <c r="L87">
        <v>50</v>
      </c>
    </row>
    <row r="88" spans="1:12" x14ac:dyDescent="0.25">
      <c r="A88" s="3" t="s">
        <v>4592</v>
      </c>
      <c r="B88" s="3" t="s">
        <v>4593</v>
      </c>
      <c r="C88" s="3" t="s">
        <v>4333</v>
      </c>
      <c r="D88" s="3" t="s">
        <v>4426</v>
      </c>
      <c r="E88" s="4">
        <v>44789.876747685186</v>
      </c>
      <c r="F88" s="3" t="s">
        <v>4427</v>
      </c>
      <c r="G88">
        <v>405000</v>
      </c>
      <c r="H88">
        <f>paymentList__17[[#This Row],[Value]]/100</f>
        <v>4050</v>
      </c>
      <c r="I88" s="3" t="s">
        <v>4428</v>
      </c>
      <c r="J88" s="3" t="s">
        <v>4215</v>
      </c>
      <c r="K88" s="3" t="s">
        <v>4429</v>
      </c>
      <c r="L88">
        <v>50</v>
      </c>
    </row>
    <row r="89" spans="1:12" hidden="1" x14ac:dyDescent="0.25">
      <c r="A89" s="3" t="s">
        <v>4592</v>
      </c>
      <c r="B89" s="3" t="s">
        <v>4594</v>
      </c>
      <c r="C89" s="3" t="s">
        <v>4595</v>
      </c>
      <c r="D89" s="3" t="s">
        <v>4426</v>
      </c>
      <c r="E89" s="4">
        <v>44789.873437499999</v>
      </c>
      <c r="F89" s="3" t="s">
        <v>4427</v>
      </c>
      <c r="G89">
        <v>405000</v>
      </c>
      <c r="H89">
        <f>paymentList__17[[#This Row],[Value]]/100</f>
        <v>4050</v>
      </c>
      <c r="I89" s="3" t="s">
        <v>4428</v>
      </c>
      <c r="J89" s="3" t="s">
        <v>4215</v>
      </c>
      <c r="K89" s="3" t="s">
        <v>4435</v>
      </c>
      <c r="L89">
        <v>50</v>
      </c>
    </row>
    <row r="90" spans="1:12" hidden="1" x14ac:dyDescent="0.25">
      <c r="A90" s="3" t="s">
        <v>4596</v>
      </c>
      <c r="B90" s="3" t="s">
        <v>4597</v>
      </c>
      <c r="C90" s="3" t="s">
        <v>4598</v>
      </c>
      <c r="D90" s="3" t="s">
        <v>4426</v>
      </c>
      <c r="E90" s="4">
        <v>44789.86650462963</v>
      </c>
      <c r="F90" s="3" t="s">
        <v>4427</v>
      </c>
      <c r="G90">
        <v>405000</v>
      </c>
      <c r="H90">
        <f>paymentList__17[[#This Row],[Value]]/100</f>
        <v>4050</v>
      </c>
      <c r="I90" s="3" t="s">
        <v>4428</v>
      </c>
      <c r="J90" s="3" t="s">
        <v>4209</v>
      </c>
      <c r="K90" s="3" t="s">
        <v>4435</v>
      </c>
      <c r="L90">
        <v>20</v>
      </c>
    </row>
    <row r="91" spans="1:12" x14ac:dyDescent="0.25">
      <c r="A91" s="3" t="s">
        <v>4599</v>
      </c>
      <c r="B91" s="3" t="s">
        <v>4600</v>
      </c>
      <c r="C91" s="3" t="s">
        <v>4332</v>
      </c>
      <c r="D91" s="3" t="s">
        <v>4426</v>
      </c>
      <c r="E91" s="4">
        <v>44789.714687500003</v>
      </c>
      <c r="F91" s="3" t="s">
        <v>4427</v>
      </c>
      <c r="G91">
        <v>423000</v>
      </c>
      <c r="H91">
        <f>paymentList__17[[#This Row],[Value]]/100</f>
        <v>4230</v>
      </c>
      <c r="I91" s="3" t="s">
        <v>4428</v>
      </c>
      <c r="J91" s="3" t="s">
        <v>4215</v>
      </c>
      <c r="K91" s="3" t="s">
        <v>4429</v>
      </c>
      <c r="L91">
        <v>0</v>
      </c>
    </row>
    <row r="92" spans="1:12" x14ac:dyDescent="0.25">
      <c r="A92" s="3" t="s">
        <v>4601</v>
      </c>
      <c r="B92" s="3" t="s">
        <v>4602</v>
      </c>
      <c r="C92" s="3" t="s">
        <v>4331</v>
      </c>
      <c r="D92" s="3" t="s">
        <v>4426</v>
      </c>
      <c r="E92" s="4">
        <v>44787.459178240744</v>
      </c>
      <c r="F92" s="3" t="s">
        <v>4427</v>
      </c>
      <c r="G92">
        <v>381000</v>
      </c>
      <c r="H92">
        <f>paymentList__17[[#This Row],[Value]]/100</f>
        <v>3810</v>
      </c>
      <c r="I92" s="3" t="s">
        <v>4428</v>
      </c>
      <c r="J92" s="3" t="s">
        <v>4209</v>
      </c>
      <c r="K92" s="3" t="s">
        <v>4429</v>
      </c>
      <c r="L92">
        <v>0</v>
      </c>
    </row>
    <row r="93" spans="1:12" x14ac:dyDescent="0.25">
      <c r="A93" s="3" t="s">
        <v>4603</v>
      </c>
      <c r="B93" s="3" t="s">
        <v>4604</v>
      </c>
      <c r="C93" s="3" t="s">
        <v>4330</v>
      </c>
      <c r="D93" s="3" t="s">
        <v>4426</v>
      </c>
      <c r="E93" s="4">
        <v>44786.957499999997</v>
      </c>
      <c r="F93" s="3" t="s">
        <v>4427</v>
      </c>
      <c r="G93">
        <v>381000</v>
      </c>
      <c r="H93">
        <f>paymentList__17[[#This Row],[Value]]/100</f>
        <v>3810</v>
      </c>
      <c r="I93" s="3" t="s">
        <v>4428</v>
      </c>
      <c r="J93" s="3" t="s">
        <v>4209</v>
      </c>
      <c r="K93" s="3" t="s">
        <v>4429</v>
      </c>
      <c r="L93">
        <v>50</v>
      </c>
    </row>
    <row r="94" spans="1:12" x14ac:dyDescent="0.25">
      <c r="A94" s="3" t="s">
        <v>21</v>
      </c>
      <c r="B94" s="3" t="s">
        <v>4605</v>
      </c>
      <c r="C94" s="3" t="s">
        <v>4329</v>
      </c>
      <c r="D94" s="3" t="s">
        <v>4426</v>
      </c>
      <c r="E94" s="4">
        <v>44785.727708333332</v>
      </c>
      <c r="F94" s="3" t="s">
        <v>4427</v>
      </c>
      <c r="G94">
        <v>445000</v>
      </c>
      <c r="H94">
        <f>paymentList__17[[#This Row],[Value]]/100</f>
        <v>4450</v>
      </c>
      <c r="I94" s="3" t="s">
        <v>4428</v>
      </c>
      <c r="J94" s="3" t="s">
        <v>4469</v>
      </c>
      <c r="K94" s="3" t="s">
        <v>4431</v>
      </c>
      <c r="L94">
        <v>0</v>
      </c>
    </row>
    <row r="95" spans="1:12" hidden="1" x14ac:dyDescent="0.25">
      <c r="A95" s="3" t="s">
        <v>4606</v>
      </c>
      <c r="B95" s="3" t="s">
        <v>4607</v>
      </c>
      <c r="C95" s="3" t="s">
        <v>4608</v>
      </c>
      <c r="D95" s="3" t="s">
        <v>4426</v>
      </c>
      <c r="E95" s="4">
        <v>44785.726469907408</v>
      </c>
      <c r="F95" s="3" t="s">
        <v>4427</v>
      </c>
      <c r="G95">
        <v>445000</v>
      </c>
      <c r="H95">
        <f>paymentList__17[[#This Row],[Value]]/100</f>
        <v>4450</v>
      </c>
      <c r="I95" s="3" t="s">
        <v>4428</v>
      </c>
      <c r="J95" s="3" t="s">
        <v>4209</v>
      </c>
      <c r="K95" s="3" t="s">
        <v>4435</v>
      </c>
      <c r="L95">
        <v>0</v>
      </c>
    </row>
    <row r="96" spans="1:12" x14ac:dyDescent="0.25">
      <c r="A96" s="3" t="s">
        <v>4609</v>
      </c>
      <c r="B96" s="3" t="s">
        <v>4610</v>
      </c>
      <c r="C96" s="3" t="s">
        <v>4328</v>
      </c>
      <c r="D96" s="3" t="s">
        <v>4426</v>
      </c>
      <c r="E96" s="4">
        <v>44785.52175925926</v>
      </c>
      <c r="F96" s="3" t="s">
        <v>4427</v>
      </c>
      <c r="G96">
        <v>381000</v>
      </c>
      <c r="H96">
        <f>paymentList__17[[#This Row],[Value]]/100</f>
        <v>3810</v>
      </c>
      <c r="I96" s="3" t="s">
        <v>4428</v>
      </c>
      <c r="J96" s="3" t="s">
        <v>4215</v>
      </c>
      <c r="K96" s="3" t="s">
        <v>4429</v>
      </c>
      <c r="L96">
        <v>0</v>
      </c>
    </row>
    <row r="97" spans="1:12" hidden="1" x14ac:dyDescent="0.25">
      <c r="A97" s="3" t="s">
        <v>4609</v>
      </c>
      <c r="B97" s="3" t="s">
        <v>4611</v>
      </c>
      <c r="C97" s="3" t="s">
        <v>4612</v>
      </c>
      <c r="D97" s="3" t="s">
        <v>4426</v>
      </c>
      <c r="E97" s="4">
        <v>44784.709155092591</v>
      </c>
      <c r="F97" s="3" t="s">
        <v>4427</v>
      </c>
      <c r="G97">
        <v>381000</v>
      </c>
      <c r="H97">
        <f>paymentList__17[[#This Row],[Value]]/100</f>
        <v>3810</v>
      </c>
      <c r="I97" s="3" t="s">
        <v>4428</v>
      </c>
      <c r="J97" s="3" t="s">
        <v>4215</v>
      </c>
      <c r="K97" s="3" t="s">
        <v>4435</v>
      </c>
      <c r="L97">
        <v>0</v>
      </c>
    </row>
    <row r="98" spans="1:12" hidden="1" x14ac:dyDescent="0.25">
      <c r="A98" s="3" t="s">
        <v>4609</v>
      </c>
      <c r="B98" s="3" t="s">
        <v>4613</v>
      </c>
      <c r="C98" s="3" t="s">
        <v>4614</v>
      </c>
      <c r="D98" s="3" t="s">
        <v>4426</v>
      </c>
      <c r="E98" s="4">
        <v>44784.706435185188</v>
      </c>
      <c r="F98" s="3" t="s">
        <v>4427</v>
      </c>
      <c r="G98">
        <v>381000</v>
      </c>
      <c r="H98">
        <f>paymentList__17[[#This Row],[Value]]/100</f>
        <v>3810</v>
      </c>
      <c r="I98" s="3" t="s">
        <v>4428</v>
      </c>
      <c r="J98" s="3" t="s">
        <v>4215</v>
      </c>
      <c r="K98" s="3" t="s">
        <v>4435</v>
      </c>
      <c r="L98">
        <v>0</v>
      </c>
    </row>
    <row r="99" spans="1:12" hidden="1" x14ac:dyDescent="0.25">
      <c r="A99" s="3" t="s">
        <v>4609</v>
      </c>
      <c r="B99" s="3" t="s">
        <v>4615</v>
      </c>
      <c r="C99" s="3" t="s">
        <v>4616</v>
      </c>
      <c r="D99" s="3" t="s">
        <v>4426</v>
      </c>
      <c r="E99" s="4">
        <v>44784.70553240741</v>
      </c>
      <c r="F99" s="3" t="s">
        <v>4427</v>
      </c>
      <c r="G99">
        <v>381000</v>
      </c>
      <c r="H99">
        <f>paymentList__17[[#This Row],[Value]]/100</f>
        <v>3810</v>
      </c>
      <c r="I99" s="3" t="s">
        <v>4428</v>
      </c>
      <c r="J99" s="3" t="s">
        <v>4215</v>
      </c>
      <c r="K99" s="3" t="s">
        <v>4435</v>
      </c>
      <c r="L99">
        <v>0</v>
      </c>
    </row>
    <row r="100" spans="1:12" hidden="1" x14ac:dyDescent="0.25">
      <c r="A100" s="3" t="s">
        <v>4609</v>
      </c>
      <c r="B100" s="3" t="s">
        <v>4617</v>
      </c>
      <c r="C100" s="3" t="s">
        <v>4618</v>
      </c>
      <c r="D100" s="3" t="s">
        <v>4426</v>
      </c>
      <c r="E100" s="4">
        <v>44784.704606481479</v>
      </c>
      <c r="F100" s="3" t="s">
        <v>4427</v>
      </c>
      <c r="G100">
        <v>381000</v>
      </c>
      <c r="H100">
        <f>paymentList__17[[#This Row],[Value]]/100</f>
        <v>3810</v>
      </c>
      <c r="I100" s="3" t="s">
        <v>4428</v>
      </c>
      <c r="J100" s="3" t="s">
        <v>4215</v>
      </c>
      <c r="K100" s="3" t="s">
        <v>4435</v>
      </c>
      <c r="L100">
        <v>0</v>
      </c>
    </row>
    <row r="101" spans="1:12" x14ac:dyDescent="0.25">
      <c r="A101" s="3" t="s">
        <v>4619</v>
      </c>
      <c r="B101" s="3" t="s">
        <v>4620</v>
      </c>
      <c r="C101" s="3" t="s">
        <v>4327</v>
      </c>
      <c r="D101" s="3" t="s">
        <v>4426</v>
      </c>
      <c r="E101" s="4">
        <v>44784.660034722219</v>
      </c>
      <c r="F101" s="3" t="s">
        <v>4427</v>
      </c>
      <c r="G101">
        <v>423000</v>
      </c>
      <c r="H101">
        <f>paymentList__17[[#This Row],[Value]]/100</f>
        <v>4230</v>
      </c>
      <c r="I101" s="3" t="s">
        <v>4428</v>
      </c>
      <c r="J101" s="3" t="s">
        <v>4215</v>
      </c>
      <c r="K101" s="3" t="s">
        <v>4429</v>
      </c>
      <c r="L101">
        <v>0</v>
      </c>
    </row>
    <row r="102" spans="1:12" x14ac:dyDescent="0.25">
      <c r="A102" s="3" t="s">
        <v>4621</v>
      </c>
      <c r="B102" s="3" t="s">
        <v>4622</v>
      </c>
      <c r="C102" s="3" t="s">
        <v>4326</v>
      </c>
      <c r="D102" s="3" t="s">
        <v>4426</v>
      </c>
      <c r="E102" s="4">
        <v>44784.533495370371</v>
      </c>
      <c r="F102" s="3" t="s">
        <v>4427</v>
      </c>
      <c r="G102">
        <v>445000</v>
      </c>
      <c r="H102">
        <f>paymentList__17[[#This Row],[Value]]/100</f>
        <v>4450</v>
      </c>
      <c r="I102" s="3" t="s">
        <v>4428</v>
      </c>
      <c r="J102" s="3" t="s">
        <v>4215</v>
      </c>
      <c r="K102" s="3" t="s">
        <v>4429</v>
      </c>
      <c r="L102">
        <v>0</v>
      </c>
    </row>
    <row r="103" spans="1:12" x14ac:dyDescent="0.25">
      <c r="A103" s="3" t="s">
        <v>21</v>
      </c>
      <c r="B103" s="3" t="s">
        <v>4623</v>
      </c>
      <c r="C103" s="3" t="s">
        <v>4325</v>
      </c>
      <c r="D103" s="3" t="s">
        <v>4426</v>
      </c>
      <c r="E103" s="4">
        <v>44783.917569444442</v>
      </c>
      <c r="F103" s="3" t="s">
        <v>4427</v>
      </c>
      <c r="G103">
        <v>423000</v>
      </c>
      <c r="H103">
        <f>paymentList__17[[#This Row],[Value]]/100</f>
        <v>4230</v>
      </c>
      <c r="I103" s="3" t="s">
        <v>4428</v>
      </c>
      <c r="J103" s="3" t="s">
        <v>4469</v>
      </c>
      <c r="K103" s="3" t="s">
        <v>4431</v>
      </c>
      <c r="L103">
        <v>0</v>
      </c>
    </row>
    <row r="104" spans="1:12" x14ac:dyDescent="0.25">
      <c r="A104" s="3" t="s">
        <v>21</v>
      </c>
      <c r="B104" s="3" t="s">
        <v>4624</v>
      </c>
      <c r="C104" s="3" t="s">
        <v>4324</v>
      </c>
      <c r="D104" s="3" t="s">
        <v>4426</v>
      </c>
      <c r="E104" s="4">
        <v>44783.875034722223</v>
      </c>
      <c r="F104" s="3" t="s">
        <v>4427</v>
      </c>
      <c r="G104">
        <v>425000</v>
      </c>
      <c r="H104">
        <f>paymentList__17[[#This Row],[Value]]/100</f>
        <v>4250</v>
      </c>
      <c r="I104" s="3" t="s">
        <v>4428</v>
      </c>
      <c r="J104" s="3" t="s">
        <v>4469</v>
      </c>
      <c r="K104" s="3" t="s">
        <v>4431</v>
      </c>
      <c r="L104">
        <v>0</v>
      </c>
    </row>
    <row r="105" spans="1:12" x14ac:dyDescent="0.25">
      <c r="A105" s="3" t="s">
        <v>4625</v>
      </c>
      <c r="B105" s="3" t="s">
        <v>4626</v>
      </c>
      <c r="C105" s="3" t="s">
        <v>4322</v>
      </c>
      <c r="D105" s="3" t="s">
        <v>4426</v>
      </c>
      <c r="E105" s="4">
        <v>44783.819988425923</v>
      </c>
      <c r="F105" s="3" t="s">
        <v>4427</v>
      </c>
      <c r="G105">
        <v>365000</v>
      </c>
      <c r="H105">
        <f>paymentList__17[[#This Row],[Value]]/100</f>
        <v>3650</v>
      </c>
      <c r="I105" s="3" t="s">
        <v>4428</v>
      </c>
      <c r="J105" s="3" t="s">
        <v>4209</v>
      </c>
      <c r="K105" s="3" t="s">
        <v>4429</v>
      </c>
      <c r="L105">
        <v>0</v>
      </c>
    </row>
    <row r="106" spans="1:12" x14ac:dyDescent="0.25">
      <c r="A106" s="3" t="s">
        <v>4627</v>
      </c>
      <c r="B106" s="3" t="s">
        <v>4628</v>
      </c>
      <c r="C106" s="3" t="s">
        <v>4321</v>
      </c>
      <c r="D106" s="3" t="s">
        <v>4426</v>
      </c>
      <c r="E106" s="4">
        <v>44783.339722222219</v>
      </c>
      <c r="F106" s="3" t="s">
        <v>4427</v>
      </c>
      <c r="G106">
        <v>381000</v>
      </c>
      <c r="H106">
        <f>paymentList__17[[#This Row],[Value]]/100</f>
        <v>3810</v>
      </c>
      <c r="I106" s="3" t="s">
        <v>4428</v>
      </c>
      <c r="J106" s="3" t="s">
        <v>4209</v>
      </c>
      <c r="K106" s="3" t="s">
        <v>4429</v>
      </c>
      <c r="L106">
        <v>0</v>
      </c>
    </row>
    <row r="107" spans="1:12" x14ac:dyDescent="0.25">
      <c r="A107" s="3" t="s">
        <v>4629</v>
      </c>
      <c r="B107" s="3" t="s">
        <v>4630</v>
      </c>
      <c r="C107" s="3" t="s">
        <v>4320</v>
      </c>
      <c r="D107" s="3" t="s">
        <v>4426</v>
      </c>
      <c r="E107" s="4">
        <v>44782.860486111109</v>
      </c>
      <c r="F107" s="3" t="s">
        <v>4427</v>
      </c>
      <c r="G107">
        <v>365000</v>
      </c>
      <c r="H107">
        <f>paymentList__17[[#This Row],[Value]]/100</f>
        <v>3650</v>
      </c>
      <c r="I107" s="3" t="s">
        <v>4428</v>
      </c>
      <c r="J107" s="3" t="s">
        <v>4215</v>
      </c>
      <c r="K107" s="3" t="s">
        <v>4429</v>
      </c>
      <c r="L107">
        <v>0</v>
      </c>
    </row>
    <row r="108" spans="1:12" x14ac:dyDescent="0.25">
      <c r="A108" s="3" t="s">
        <v>4631</v>
      </c>
      <c r="B108" s="3" t="s">
        <v>4632</v>
      </c>
      <c r="C108" s="3" t="s">
        <v>4319</v>
      </c>
      <c r="D108" s="3" t="s">
        <v>4426</v>
      </c>
      <c r="E108" s="4">
        <v>44782.528796296298</v>
      </c>
      <c r="F108" s="3" t="s">
        <v>4427</v>
      </c>
      <c r="G108">
        <v>445000</v>
      </c>
      <c r="H108">
        <f>paymentList__17[[#This Row],[Value]]/100</f>
        <v>4450</v>
      </c>
      <c r="I108" s="3" t="s">
        <v>4428</v>
      </c>
      <c r="J108" s="3" t="s">
        <v>4209</v>
      </c>
      <c r="K108" s="3" t="s">
        <v>4429</v>
      </c>
      <c r="L108">
        <v>0</v>
      </c>
    </row>
    <row r="109" spans="1:12" hidden="1" x14ac:dyDescent="0.25">
      <c r="A109" s="3" t="s">
        <v>4631</v>
      </c>
      <c r="B109" s="3" t="s">
        <v>4633</v>
      </c>
      <c r="C109" s="3" t="s">
        <v>4634</v>
      </c>
      <c r="D109" s="3" t="s">
        <v>4426</v>
      </c>
      <c r="E109" s="4">
        <v>44782.519907407404</v>
      </c>
      <c r="F109" s="3" t="s">
        <v>4427</v>
      </c>
      <c r="G109">
        <v>445000</v>
      </c>
      <c r="H109">
        <f>paymentList__17[[#This Row],[Value]]/100</f>
        <v>4450</v>
      </c>
      <c r="I109" s="3" t="s">
        <v>4428</v>
      </c>
      <c r="J109" s="3" t="s">
        <v>4209</v>
      </c>
      <c r="K109" s="3" t="s">
        <v>4435</v>
      </c>
      <c r="L109">
        <v>0</v>
      </c>
    </row>
    <row r="110" spans="1:12" hidden="1" x14ac:dyDescent="0.25">
      <c r="A110" s="3" t="s">
        <v>4631</v>
      </c>
      <c r="B110" s="3" t="s">
        <v>4635</v>
      </c>
      <c r="C110" s="3" t="s">
        <v>4636</v>
      </c>
      <c r="D110" s="3" t="s">
        <v>4426</v>
      </c>
      <c r="E110" s="4">
        <v>44782.514456018522</v>
      </c>
      <c r="F110" s="3" t="s">
        <v>4427</v>
      </c>
      <c r="G110">
        <v>445000</v>
      </c>
      <c r="H110">
        <f>paymentList__17[[#This Row],[Value]]/100</f>
        <v>4450</v>
      </c>
      <c r="I110" s="3" t="s">
        <v>4428</v>
      </c>
      <c r="J110" s="3" t="s">
        <v>4209</v>
      </c>
      <c r="K110" s="3" t="s">
        <v>4435</v>
      </c>
      <c r="L110">
        <v>0</v>
      </c>
    </row>
    <row r="111" spans="1:12" x14ac:dyDescent="0.25">
      <c r="A111" s="3" t="s">
        <v>4637</v>
      </c>
      <c r="B111" s="3" t="s">
        <v>4638</v>
      </c>
      <c r="C111" s="3" t="s">
        <v>4318</v>
      </c>
      <c r="D111" s="3" t="s">
        <v>4426</v>
      </c>
      <c r="E111" s="4">
        <v>44781.772592592592</v>
      </c>
      <c r="F111" s="3" t="s">
        <v>4427</v>
      </c>
      <c r="G111">
        <v>423000</v>
      </c>
      <c r="H111">
        <f>paymentList__17[[#This Row],[Value]]/100</f>
        <v>4230</v>
      </c>
      <c r="I111" s="3" t="s">
        <v>4428</v>
      </c>
      <c r="J111" s="3" t="s">
        <v>4215</v>
      </c>
      <c r="K111" s="3" t="s">
        <v>4429</v>
      </c>
      <c r="L111">
        <v>0</v>
      </c>
    </row>
    <row r="112" spans="1:12" x14ac:dyDescent="0.25">
      <c r="A112" s="3" t="s">
        <v>4639</v>
      </c>
      <c r="B112" s="3" t="s">
        <v>4640</v>
      </c>
      <c r="C112" s="3" t="s">
        <v>4317</v>
      </c>
      <c r="D112" s="3" t="s">
        <v>4426</v>
      </c>
      <c r="E112" s="4">
        <v>44781.710416666669</v>
      </c>
      <c r="F112" s="3" t="s">
        <v>4427</v>
      </c>
      <c r="G112">
        <v>423000</v>
      </c>
      <c r="H112">
        <f>paymentList__17[[#This Row],[Value]]/100</f>
        <v>4230</v>
      </c>
      <c r="I112" s="3" t="s">
        <v>4428</v>
      </c>
      <c r="J112" s="3" t="s">
        <v>4215</v>
      </c>
      <c r="K112" s="3" t="s">
        <v>4429</v>
      </c>
      <c r="L112">
        <v>0</v>
      </c>
    </row>
    <row r="113" spans="1:12" x14ac:dyDescent="0.25">
      <c r="A113" s="3" t="s">
        <v>4641</v>
      </c>
      <c r="B113" s="3" t="s">
        <v>4642</v>
      </c>
      <c r="C113" s="3" t="s">
        <v>4316</v>
      </c>
      <c r="D113" s="3" t="s">
        <v>4426</v>
      </c>
      <c r="E113" s="4">
        <v>44781.500891203701</v>
      </c>
      <c r="F113" s="3" t="s">
        <v>4427</v>
      </c>
      <c r="G113">
        <v>405000</v>
      </c>
      <c r="H113">
        <f>paymentList__17[[#This Row],[Value]]/100</f>
        <v>4050</v>
      </c>
      <c r="I113" s="3" t="s">
        <v>4428</v>
      </c>
      <c r="J113" s="3" t="s">
        <v>4215</v>
      </c>
      <c r="K113" s="3" t="s">
        <v>4429</v>
      </c>
      <c r="L113">
        <v>0</v>
      </c>
    </row>
    <row r="114" spans="1:12" x14ac:dyDescent="0.25">
      <c r="A114" s="3" t="s">
        <v>4643</v>
      </c>
      <c r="B114" s="3" t="s">
        <v>4644</v>
      </c>
      <c r="C114" s="3" t="s">
        <v>4315</v>
      </c>
      <c r="D114" s="3" t="s">
        <v>4426</v>
      </c>
      <c r="E114" s="4">
        <v>44781.495243055557</v>
      </c>
      <c r="F114" s="3" t="s">
        <v>4427</v>
      </c>
      <c r="G114">
        <v>423000</v>
      </c>
      <c r="H114">
        <f>paymentList__17[[#This Row],[Value]]/100</f>
        <v>4230</v>
      </c>
      <c r="I114" s="3" t="s">
        <v>4428</v>
      </c>
      <c r="J114" s="3" t="s">
        <v>4209</v>
      </c>
      <c r="K114" s="3" t="s">
        <v>4429</v>
      </c>
      <c r="L114">
        <v>0</v>
      </c>
    </row>
    <row r="115" spans="1:12" hidden="1" x14ac:dyDescent="0.25">
      <c r="A115" s="3" t="s">
        <v>4643</v>
      </c>
      <c r="B115" s="3" t="s">
        <v>4645</v>
      </c>
      <c r="C115" s="3" t="s">
        <v>4646</v>
      </c>
      <c r="D115" s="3" t="s">
        <v>4426</v>
      </c>
      <c r="E115" s="4">
        <v>44781.491678240738</v>
      </c>
      <c r="F115" s="3" t="s">
        <v>4427</v>
      </c>
      <c r="G115">
        <v>423000</v>
      </c>
      <c r="H115">
        <f>paymentList__17[[#This Row],[Value]]/100</f>
        <v>4230</v>
      </c>
      <c r="I115" s="3" t="s">
        <v>4428</v>
      </c>
      <c r="J115" s="3" t="s">
        <v>4209</v>
      </c>
      <c r="K115" s="3" t="s">
        <v>4435</v>
      </c>
      <c r="L115">
        <v>0</v>
      </c>
    </row>
    <row r="116" spans="1:12" hidden="1" x14ac:dyDescent="0.25">
      <c r="A116" s="3" t="s">
        <v>4637</v>
      </c>
      <c r="B116" s="3" t="s">
        <v>4647</v>
      </c>
      <c r="C116" s="3" t="s">
        <v>4648</v>
      </c>
      <c r="D116" s="3" t="s">
        <v>4426</v>
      </c>
      <c r="E116" s="4">
        <v>44781.436909722222</v>
      </c>
      <c r="F116" s="3" t="s">
        <v>4427</v>
      </c>
      <c r="G116">
        <v>423000</v>
      </c>
      <c r="H116">
        <f>paymentList__17[[#This Row],[Value]]/100</f>
        <v>4230</v>
      </c>
      <c r="I116" s="3" t="s">
        <v>4428</v>
      </c>
      <c r="J116" s="3" t="s">
        <v>4215</v>
      </c>
      <c r="K116" s="3" t="s">
        <v>4435</v>
      </c>
      <c r="L116">
        <v>0</v>
      </c>
    </row>
    <row r="117" spans="1:12" x14ac:dyDescent="0.25">
      <c r="A117" s="3" t="s">
        <v>4649</v>
      </c>
      <c r="B117" s="3" t="s">
        <v>4650</v>
      </c>
      <c r="C117" s="3" t="s">
        <v>4314</v>
      </c>
      <c r="D117" s="3" t="s">
        <v>4426</v>
      </c>
      <c r="E117" s="4">
        <v>44779.973136574074</v>
      </c>
      <c r="F117" s="3" t="s">
        <v>4427</v>
      </c>
      <c r="G117">
        <v>423000</v>
      </c>
      <c r="H117">
        <f>paymentList__17[[#This Row],[Value]]/100</f>
        <v>4230</v>
      </c>
      <c r="I117" s="3" t="s">
        <v>4428</v>
      </c>
      <c r="J117" s="3" t="s">
        <v>4215</v>
      </c>
      <c r="K117" s="3" t="s">
        <v>4429</v>
      </c>
      <c r="L117">
        <v>50</v>
      </c>
    </row>
    <row r="118" spans="1:12" x14ac:dyDescent="0.25">
      <c r="A118" s="3" t="s">
        <v>4651</v>
      </c>
      <c r="B118" s="3" t="s">
        <v>4652</v>
      </c>
      <c r="C118" s="3" t="s">
        <v>4313</v>
      </c>
      <c r="D118" s="3" t="s">
        <v>4426</v>
      </c>
      <c r="E118" s="4">
        <v>44779.648194444446</v>
      </c>
      <c r="F118" s="3" t="s">
        <v>4427</v>
      </c>
      <c r="G118">
        <v>425000</v>
      </c>
      <c r="H118">
        <f>paymentList__17[[#This Row],[Value]]/100</f>
        <v>4250</v>
      </c>
      <c r="I118" s="3" t="s">
        <v>4428</v>
      </c>
      <c r="J118" s="3" t="s">
        <v>4215</v>
      </c>
      <c r="K118" s="3" t="s">
        <v>4429</v>
      </c>
      <c r="L118">
        <v>51</v>
      </c>
    </row>
    <row r="119" spans="1:12" x14ac:dyDescent="0.25">
      <c r="A119" s="3" t="s">
        <v>4653</v>
      </c>
      <c r="B119" s="3" t="s">
        <v>4654</v>
      </c>
      <c r="C119" s="3" t="s">
        <v>4312</v>
      </c>
      <c r="D119" s="3" t="s">
        <v>4426</v>
      </c>
      <c r="E119" s="4">
        <v>44779.531643518516</v>
      </c>
      <c r="F119" s="3" t="s">
        <v>4427</v>
      </c>
      <c r="G119">
        <v>405000</v>
      </c>
      <c r="H119">
        <f>paymentList__17[[#This Row],[Value]]/100</f>
        <v>4050</v>
      </c>
      <c r="I119" s="3" t="s">
        <v>4428</v>
      </c>
      <c r="J119" s="3" t="s">
        <v>4215</v>
      </c>
      <c r="K119" s="3" t="s">
        <v>4429</v>
      </c>
      <c r="L119">
        <v>0</v>
      </c>
    </row>
    <row r="120" spans="1:12" hidden="1" x14ac:dyDescent="0.25">
      <c r="A120" s="3" t="s">
        <v>4637</v>
      </c>
      <c r="B120" s="3" t="s">
        <v>4655</v>
      </c>
      <c r="C120" s="3" t="s">
        <v>4656</v>
      </c>
      <c r="D120" s="3" t="s">
        <v>4426</v>
      </c>
      <c r="E120" s="4">
        <v>44778.83929398148</v>
      </c>
      <c r="F120" s="3" t="s">
        <v>4427</v>
      </c>
      <c r="G120">
        <v>423000</v>
      </c>
      <c r="H120">
        <f>paymentList__17[[#This Row],[Value]]/100</f>
        <v>4230</v>
      </c>
      <c r="I120" s="3" t="s">
        <v>4428</v>
      </c>
      <c r="J120" s="3" t="s">
        <v>4215</v>
      </c>
      <c r="K120" s="3" t="s">
        <v>4435</v>
      </c>
      <c r="L120">
        <v>0</v>
      </c>
    </row>
    <row r="121" spans="1:12" hidden="1" x14ac:dyDescent="0.25">
      <c r="A121" s="3" t="s">
        <v>4657</v>
      </c>
      <c r="B121" s="3" t="s">
        <v>4658</v>
      </c>
      <c r="C121" s="3" t="s">
        <v>4659</v>
      </c>
      <c r="D121" s="3" t="s">
        <v>4426</v>
      </c>
      <c r="E121" s="4">
        <v>44778.83865740741</v>
      </c>
      <c r="F121" s="3" t="s">
        <v>4427</v>
      </c>
      <c r="G121">
        <v>423000</v>
      </c>
      <c r="H121">
        <f>paymentList__17[[#This Row],[Value]]/100</f>
        <v>4230</v>
      </c>
      <c r="I121" s="3" t="s">
        <v>4428</v>
      </c>
      <c r="J121" s="3" t="s">
        <v>4215</v>
      </c>
      <c r="K121" s="3" t="s">
        <v>4435</v>
      </c>
      <c r="L121">
        <v>0</v>
      </c>
    </row>
    <row r="122" spans="1:12" hidden="1" x14ac:dyDescent="0.25">
      <c r="A122" s="3" t="s">
        <v>4657</v>
      </c>
      <c r="B122" s="3" t="s">
        <v>4660</v>
      </c>
      <c r="C122" s="3" t="s">
        <v>4661</v>
      </c>
      <c r="D122" s="3" t="s">
        <v>4426</v>
      </c>
      <c r="E122" s="4">
        <v>44778.83766203704</v>
      </c>
      <c r="F122" s="3" t="s">
        <v>4427</v>
      </c>
      <c r="G122">
        <v>423000</v>
      </c>
      <c r="H122">
        <f>paymentList__17[[#This Row],[Value]]/100</f>
        <v>4230</v>
      </c>
      <c r="I122" s="3" t="s">
        <v>4428</v>
      </c>
      <c r="J122" s="3" t="s">
        <v>4215</v>
      </c>
      <c r="K122" s="3" t="s">
        <v>4435</v>
      </c>
      <c r="L122">
        <v>0</v>
      </c>
    </row>
    <row r="123" spans="1:12" hidden="1" x14ac:dyDescent="0.25">
      <c r="A123" s="3" t="s">
        <v>4637</v>
      </c>
      <c r="B123" s="3" t="s">
        <v>4662</v>
      </c>
      <c r="C123" s="3" t="s">
        <v>4663</v>
      </c>
      <c r="D123" s="3" t="s">
        <v>4426</v>
      </c>
      <c r="E123" s="4">
        <v>44778.83697916667</v>
      </c>
      <c r="F123" s="3" t="s">
        <v>4427</v>
      </c>
      <c r="G123">
        <v>423000</v>
      </c>
      <c r="H123">
        <f>paymentList__17[[#This Row],[Value]]/100</f>
        <v>4230</v>
      </c>
      <c r="I123" s="3" t="s">
        <v>4428</v>
      </c>
      <c r="J123" s="3" t="s">
        <v>4215</v>
      </c>
      <c r="K123" s="3" t="s">
        <v>4435</v>
      </c>
      <c r="L123">
        <v>0</v>
      </c>
    </row>
    <row r="124" spans="1:12" hidden="1" x14ac:dyDescent="0.25">
      <c r="A124" s="3" t="s">
        <v>4657</v>
      </c>
      <c r="B124" s="3" t="s">
        <v>4664</v>
      </c>
      <c r="C124" s="3" t="s">
        <v>4665</v>
      </c>
      <c r="D124" s="3" t="s">
        <v>4426</v>
      </c>
      <c r="E124" s="4">
        <v>44778.835138888891</v>
      </c>
      <c r="F124" s="3" t="s">
        <v>4427</v>
      </c>
      <c r="G124">
        <v>423000</v>
      </c>
      <c r="H124">
        <f>paymentList__17[[#This Row],[Value]]/100</f>
        <v>4230</v>
      </c>
      <c r="I124" s="3" t="s">
        <v>4428</v>
      </c>
      <c r="J124" s="3" t="s">
        <v>4215</v>
      </c>
      <c r="K124" s="3" t="s">
        <v>4435</v>
      </c>
      <c r="L124">
        <v>0</v>
      </c>
    </row>
    <row r="125" spans="1:12" hidden="1" x14ac:dyDescent="0.25">
      <c r="A125" s="3" t="s">
        <v>4666</v>
      </c>
      <c r="B125" s="3" t="s">
        <v>4667</v>
      </c>
      <c r="C125" s="3" t="s">
        <v>4668</v>
      </c>
      <c r="D125" s="3" t="s">
        <v>4426</v>
      </c>
      <c r="E125" s="4">
        <v>44778.8046875</v>
      </c>
      <c r="F125" s="3" t="s">
        <v>4427</v>
      </c>
      <c r="G125">
        <v>423000</v>
      </c>
      <c r="H125">
        <f>paymentList__17[[#This Row],[Value]]/100</f>
        <v>4230</v>
      </c>
      <c r="I125" s="3" t="s">
        <v>4428</v>
      </c>
      <c r="J125" s="3" t="s">
        <v>4215</v>
      </c>
      <c r="K125" s="3" t="s">
        <v>4435</v>
      </c>
      <c r="L125">
        <v>0</v>
      </c>
    </row>
    <row r="126" spans="1:12" x14ac:dyDescent="0.25">
      <c r="A126" s="3" t="s">
        <v>4666</v>
      </c>
      <c r="B126" s="3" t="s">
        <v>4669</v>
      </c>
      <c r="C126" s="3" t="s">
        <v>4311</v>
      </c>
      <c r="D126" s="3" t="s">
        <v>4426</v>
      </c>
      <c r="E126" s="4">
        <v>44778.791226851848</v>
      </c>
      <c r="F126" s="3" t="s">
        <v>4427</v>
      </c>
      <c r="G126">
        <v>423000</v>
      </c>
      <c r="H126">
        <f>paymentList__17[[#This Row],[Value]]/100</f>
        <v>4230</v>
      </c>
      <c r="I126" s="3" t="s">
        <v>4428</v>
      </c>
      <c r="J126" s="3" t="s">
        <v>4215</v>
      </c>
      <c r="K126" s="3" t="s">
        <v>4429</v>
      </c>
      <c r="L126">
        <v>0</v>
      </c>
    </row>
    <row r="127" spans="1:12" x14ac:dyDescent="0.25">
      <c r="A127" s="3" t="s">
        <v>4670</v>
      </c>
      <c r="B127" s="3" t="s">
        <v>4671</v>
      </c>
      <c r="C127" s="3" t="s">
        <v>4310</v>
      </c>
      <c r="D127" s="3" t="s">
        <v>4426</v>
      </c>
      <c r="E127" s="4">
        <v>44778.528703703705</v>
      </c>
      <c r="F127" s="3" t="s">
        <v>4427</v>
      </c>
      <c r="G127">
        <v>423000</v>
      </c>
      <c r="H127">
        <f>paymentList__17[[#This Row],[Value]]/100</f>
        <v>4230</v>
      </c>
      <c r="I127" s="3" t="s">
        <v>4428</v>
      </c>
      <c r="J127" s="3" t="s">
        <v>4209</v>
      </c>
      <c r="K127" s="3" t="s">
        <v>4429</v>
      </c>
      <c r="L127">
        <v>0</v>
      </c>
    </row>
    <row r="128" spans="1:12" x14ac:dyDescent="0.25">
      <c r="A128" s="3" t="s">
        <v>4672</v>
      </c>
      <c r="B128" s="3" t="s">
        <v>4673</v>
      </c>
      <c r="C128" s="3" t="s">
        <v>4309</v>
      </c>
      <c r="D128" s="3" t="s">
        <v>4426</v>
      </c>
      <c r="E128" s="4">
        <v>44777.934444444443</v>
      </c>
      <c r="F128" s="3" t="s">
        <v>4427</v>
      </c>
      <c r="G128">
        <v>381000</v>
      </c>
      <c r="H128">
        <f>paymentList__17[[#This Row],[Value]]/100</f>
        <v>3810</v>
      </c>
      <c r="I128" s="3" t="s">
        <v>4428</v>
      </c>
      <c r="J128" s="3" t="s">
        <v>4209</v>
      </c>
      <c r="K128" s="3" t="s">
        <v>4429</v>
      </c>
      <c r="L128">
        <v>0</v>
      </c>
    </row>
    <row r="129" spans="1:12" x14ac:dyDescent="0.25">
      <c r="A129" s="3" t="s">
        <v>4674</v>
      </c>
      <c r="B129" s="3" t="s">
        <v>4675</v>
      </c>
      <c r="C129" s="3" t="s">
        <v>4308</v>
      </c>
      <c r="D129" s="3" t="s">
        <v>4426</v>
      </c>
      <c r="E129" s="4">
        <v>44777.826064814813</v>
      </c>
      <c r="F129" s="3" t="s">
        <v>4427</v>
      </c>
      <c r="G129">
        <v>423000</v>
      </c>
      <c r="H129">
        <f>paymentList__17[[#This Row],[Value]]/100</f>
        <v>4230</v>
      </c>
      <c r="I129" s="3" t="s">
        <v>4428</v>
      </c>
      <c r="J129" s="3" t="s">
        <v>4215</v>
      </c>
      <c r="K129" s="3" t="s">
        <v>4429</v>
      </c>
      <c r="L129">
        <v>0</v>
      </c>
    </row>
    <row r="130" spans="1:12" x14ac:dyDescent="0.25">
      <c r="A130" s="3" t="s">
        <v>4676</v>
      </c>
      <c r="B130" s="3" t="s">
        <v>4677</v>
      </c>
      <c r="C130" s="3" t="s">
        <v>4307</v>
      </c>
      <c r="D130" s="3" t="s">
        <v>4426</v>
      </c>
      <c r="E130" s="4">
        <v>44777.547430555554</v>
      </c>
      <c r="F130" s="3" t="s">
        <v>4427</v>
      </c>
      <c r="G130">
        <v>445000</v>
      </c>
      <c r="H130">
        <f>paymentList__17[[#This Row],[Value]]/100</f>
        <v>4450</v>
      </c>
      <c r="I130" s="3" t="s">
        <v>4428</v>
      </c>
      <c r="J130" s="3" t="s">
        <v>4215</v>
      </c>
      <c r="K130" s="3" t="s">
        <v>4429</v>
      </c>
      <c r="L130">
        <v>0</v>
      </c>
    </row>
    <row r="131" spans="1:12" x14ac:dyDescent="0.25">
      <c r="A131" s="3" t="s">
        <v>4678</v>
      </c>
      <c r="B131" s="3" t="s">
        <v>4679</v>
      </c>
      <c r="C131" s="3" t="s">
        <v>4306</v>
      </c>
      <c r="D131" s="3" t="s">
        <v>4426</v>
      </c>
      <c r="E131" s="4">
        <v>44777.519907407404</v>
      </c>
      <c r="F131" s="3" t="s">
        <v>4427</v>
      </c>
      <c r="G131">
        <v>405000</v>
      </c>
      <c r="H131">
        <f>paymentList__17[[#This Row],[Value]]/100</f>
        <v>4050</v>
      </c>
      <c r="I131" s="3" t="s">
        <v>4428</v>
      </c>
      <c r="J131" s="3" t="s">
        <v>4209</v>
      </c>
      <c r="K131" s="3" t="s">
        <v>4429</v>
      </c>
      <c r="L131">
        <v>0</v>
      </c>
    </row>
    <row r="132" spans="1:12" x14ac:dyDescent="0.25">
      <c r="A132" s="3" t="s">
        <v>4680</v>
      </c>
      <c r="B132" s="3" t="s">
        <v>4681</v>
      </c>
      <c r="C132" s="3" t="s">
        <v>4305</v>
      </c>
      <c r="D132" s="3" t="s">
        <v>4426</v>
      </c>
      <c r="E132" s="4">
        <v>44776.887013888889</v>
      </c>
      <c r="F132" s="3" t="s">
        <v>4427</v>
      </c>
      <c r="G132">
        <v>381000</v>
      </c>
      <c r="H132">
        <f>paymentList__17[[#This Row],[Value]]/100</f>
        <v>3810</v>
      </c>
      <c r="I132" s="3" t="s">
        <v>4428</v>
      </c>
      <c r="J132" s="3" t="s">
        <v>4209</v>
      </c>
      <c r="K132" s="3" t="s">
        <v>4429</v>
      </c>
      <c r="L132">
        <v>0</v>
      </c>
    </row>
    <row r="133" spans="1:12" x14ac:dyDescent="0.25">
      <c r="A133" s="3" t="s">
        <v>4682</v>
      </c>
      <c r="B133" s="3" t="s">
        <v>4683</v>
      </c>
      <c r="C133" s="3" t="s">
        <v>4304</v>
      </c>
      <c r="D133" s="3" t="s">
        <v>4426</v>
      </c>
      <c r="E133" s="4">
        <v>44776.792187500003</v>
      </c>
      <c r="F133" s="3" t="s">
        <v>4427</v>
      </c>
      <c r="G133">
        <v>445000</v>
      </c>
      <c r="H133">
        <f>paymentList__17[[#This Row],[Value]]/100</f>
        <v>4450</v>
      </c>
      <c r="I133" s="3" t="s">
        <v>4428</v>
      </c>
      <c r="J133" s="3" t="s">
        <v>4209</v>
      </c>
      <c r="K133" s="3" t="s">
        <v>4429</v>
      </c>
      <c r="L133">
        <v>0</v>
      </c>
    </row>
    <row r="134" spans="1:12" hidden="1" x14ac:dyDescent="0.25">
      <c r="A134" s="3" t="s">
        <v>4684</v>
      </c>
      <c r="B134" s="3" t="s">
        <v>4685</v>
      </c>
      <c r="C134" s="3" t="s">
        <v>4686</v>
      </c>
      <c r="D134" s="3" t="s">
        <v>4426</v>
      </c>
      <c r="E134" s="4">
        <v>44776.729189814818</v>
      </c>
      <c r="F134" s="3" t="s">
        <v>4427</v>
      </c>
      <c r="G134">
        <v>445000</v>
      </c>
      <c r="H134">
        <f>paymentList__17[[#This Row],[Value]]/100</f>
        <v>4450</v>
      </c>
      <c r="I134" s="3" t="s">
        <v>4428</v>
      </c>
      <c r="J134" s="3" t="s">
        <v>4209</v>
      </c>
      <c r="K134" s="3" t="s">
        <v>4435</v>
      </c>
      <c r="L134">
        <v>0</v>
      </c>
    </row>
    <row r="135" spans="1:12" hidden="1" x14ac:dyDescent="0.25">
      <c r="A135" s="3" t="s">
        <v>4682</v>
      </c>
      <c r="B135" s="3" t="s">
        <v>4687</v>
      </c>
      <c r="C135" s="3" t="s">
        <v>4688</v>
      </c>
      <c r="D135" s="3" t="s">
        <v>4426</v>
      </c>
      <c r="E135" s="4">
        <v>44776.726678240739</v>
      </c>
      <c r="F135" s="3" t="s">
        <v>4427</v>
      </c>
      <c r="G135">
        <v>445000</v>
      </c>
      <c r="H135">
        <f>paymentList__17[[#This Row],[Value]]/100</f>
        <v>4450</v>
      </c>
      <c r="I135" s="3" t="s">
        <v>4428</v>
      </c>
      <c r="J135" s="3" t="s">
        <v>4209</v>
      </c>
      <c r="K135" s="3" t="s">
        <v>4435</v>
      </c>
      <c r="L135">
        <v>0</v>
      </c>
    </row>
    <row r="136" spans="1:12" hidden="1" x14ac:dyDescent="0.25">
      <c r="A136" s="3" t="s">
        <v>4682</v>
      </c>
      <c r="B136" s="3" t="s">
        <v>4689</v>
      </c>
      <c r="C136" s="3" t="s">
        <v>4690</v>
      </c>
      <c r="D136" s="3" t="s">
        <v>4426</v>
      </c>
      <c r="E136" s="4">
        <v>44776.721747685187</v>
      </c>
      <c r="F136" s="3" t="s">
        <v>4427</v>
      </c>
      <c r="G136">
        <v>445000</v>
      </c>
      <c r="H136">
        <f>paymentList__17[[#This Row],[Value]]/100</f>
        <v>4450</v>
      </c>
      <c r="I136" s="3" t="s">
        <v>4428</v>
      </c>
      <c r="J136" s="3" t="s">
        <v>4209</v>
      </c>
      <c r="K136" s="3" t="s">
        <v>4435</v>
      </c>
      <c r="L136">
        <v>0</v>
      </c>
    </row>
    <row r="137" spans="1:12" hidden="1" x14ac:dyDescent="0.25">
      <c r="A137" s="3" t="s">
        <v>4682</v>
      </c>
      <c r="B137" s="3" t="s">
        <v>4691</v>
      </c>
      <c r="C137" s="3" t="s">
        <v>4692</v>
      </c>
      <c r="D137" s="3" t="s">
        <v>4426</v>
      </c>
      <c r="E137" s="4">
        <v>44776.708877314813</v>
      </c>
      <c r="F137" s="3" t="s">
        <v>4427</v>
      </c>
      <c r="G137">
        <v>445000</v>
      </c>
      <c r="H137">
        <f>paymentList__17[[#This Row],[Value]]/100</f>
        <v>4450</v>
      </c>
      <c r="I137" s="3" t="s">
        <v>4428</v>
      </c>
      <c r="J137" s="3" t="s">
        <v>4209</v>
      </c>
      <c r="K137" s="3" t="s">
        <v>4435</v>
      </c>
      <c r="L137">
        <v>0</v>
      </c>
    </row>
    <row r="138" spans="1:12" hidden="1" x14ac:dyDescent="0.25">
      <c r="A138" s="3" t="s">
        <v>4682</v>
      </c>
      <c r="B138" s="3" t="s">
        <v>4693</v>
      </c>
      <c r="C138" s="3" t="s">
        <v>4694</v>
      </c>
      <c r="D138" s="3" t="s">
        <v>4426</v>
      </c>
      <c r="E138" s="4">
        <v>44776.700300925928</v>
      </c>
      <c r="F138" s="3" t="s">
        <v>4427</v>
      </c>
      <c r="G138">
        <v>445000</v>
      </c>
      <c r="H138">
        <f>paymentList__17[[#This Row],[Value]]/100</f>
        <v>4450</v>
      </c>
      <c r="I138" s="3" t="s">
        <v>4428</v>
      </c>
      <c r="J138" s="3" t="s">
        <v>4209</v>
      </c>
      <c r="K138" s="3" t="s">
        <v>4435</v>
      </c>
      <c r="L138">
        <v>0</v>
      </c>
    </row>
    <row r="139" spans="1:12" x14ac:dyDescent="0.25">
      <c r="A139" s="3" t="s">
        <v>4695</v>
      </c>
      <c r="B139" s="3" t="s">
        <v>4696</v>
      </c>
      <c r="C139" s="3" t="s">
        <v>4303</v>
      </c>
      <c r="D139" s="3" t="s">
        <v>4426</v>
      </c>
      <c r="E139" s="4">
        <v>44776.600810185184</v>
      </c>
      <c r="F139" s="3" t="s">
        <v>4427</v>
      </c>
      <c r="G139">
        <v>381000</v>
      </c>
      <c r="H139">
        <f>paymentList__17[[#This Row],[Value]]/100</f>
        <v>3810</v>
      </c>
      <c r="I139" s="3" t="s">
        <v>4428</v>
      </c>
      <c r="J139" s="3" t="s">
        <v>4209</v>
      </c>
      <c r="K139" s="3" t="s">
        <v>4429</v>
      </c>
      <c r="L139">
        <v>0</v>
      </c>
    </row>
    <row r="140" spans="1:12" x14ac:dyDescent="0.25">
      <c r="A140" s="3" t="s">
        <v>4697</v>
      </c>
      <c r="B140" s="3" t="s">
        <v>4698</v>
      </c>
      <c r="C140" s="3" t="s">
        <v>4302</v>
      </c>
      <c r="D140" s="3" t="s">
        <v>4426</v>
      </c>
      <c r="E140" s="4">
        <v>44775.778379629628</v>
      </c>
      <c r="F140" s="3" t="s">
        <v>4427</v>
      </c>
      <c r="G140">
        <v>423000</v>
      </c>
      <c r="H140">
        <f>paymentList__17[[#This Row],[Value]]/100</f>
        <v>4230</v>
      </c>
      <c r="I140" s="3" t="s">
        <v>4428</v>
      </c>
      <c r="J140" s="3" t="s">
        <v>4209</v>
      </c>
      <c r="K140" s="3" t="s">
        <v>4429</v>
      </c>
      <c r="L140">
        <v>0</v>
      </c>
    </row>
    <row r="141" spans="1:12" hidden="1" x14ac:dyDescent="0.25">
      <c r="A141" s="3" t="s">
        <v>4699</v>
      </c>
      <c r="B141" s="3" t="s">
        <v>4700</v>
      </c>
      <c r="C141" s="3" t="s">
        <v>4701</v>
      </c>
      <c r="D141" s="3" t="s">
        <v>4426</v>
      </c>
      <c r="E141" s="4">
        <v>44775.520856481482</v>
      </c>
      <c r="F141" s="3" t="s">
        <v>4427</v>
      </c>
      <c r="G141">
        <v>381000</v>
      </c>
      <c r="H141">
        <f>paymentList__17[[#This Row],[Value]]/100</f>
        <v>3810</v>
      </c>
      <c r="I141" s="3" t="s">
        <v>4428</v>
      </c>
      <c r="J141" s="3" t="s">
        <v>4209</v>
      </c>
      <c r="K141" s="3" t="s">
        <v>4435</v>
      </c>
      <c r="L141">
        <v>0</v>
      </c>
    </row>
    <row r="142" spans="1:12" hidden="1" x14ac:dyDescent="0.25">
      <c r="A142" s="3" t="s">
        <v>4584</v>
      </c>
      <c r="B142" s="3" t="s">
        <v>4702</v>
      </c>
      <c r="C142" s="3" t="s">
        <v>4703</v>
      </c>
      <c r="D142" s="3" t="s">
        <v>4426</v>
      </c>
      <c r="E142" s="4">
        <v>44775.492476851854</v>
      </c>
      <c r="F142" s="3" t="s">
        <v>4427</v>
      </c>
      <c r="G142">
        <v>405000</v>
      </c>
      <c r="H142">
        <f>paymentList__17[[#This Row],[Value]]/100</f>
        <v>4050</v>
      </c>
      <c r="I142" s="3" t="s">
        <v>4428</v>
      </c>
      <c r="J142" s="3" t="s">
        <v>4215</v>
      </c>
      <c r="K142" s="3" t="s">
        <v>4435</v>
      </c>
      <c r="L142">
        <v>0</v>
      </c>
    </row>
    <row r="143" spans="1:12" x14ac:dyDescent="0.25">
      <c r="A143" s="3" t="s">
        <v>4704</v>
      </c>
      <c r="B143" s="3" t="s">
        <v>4705</v>
      </c>
      <c r="C143" s="3" t="s">
        <v>4301</v>
      </c>
      <c r="D143" s="3" t="s">
        <v>4426</v>
      </c>
      <c r="E143" s="4">
        <v>44775.403692129628</v>
      </c>
      <c r="F143" s="3" t="s">
        <v>4427</v>
      </c>
      <c r="G143">
        <v>625000</v>
      </c>
      <c r="H143">
        <f>paymentList__17[[#This Row],[Value]]/100</f>
        <v>6250</v>
      </c>
      <c r="I143" s="3" t="s">
        <v>4428</v>
      </c>
      <c r="J143" s="3" t="s">
        <v>4215</v>
      </c>
      <c r="K143" s="3" t="s">
        <v>4429</v>
      </c>
      <c r="L143">
        <v>0</v>
      </c>
    </row>
    <row r="144" spans="1:12" hidden="1" x14ac:dyDescent="0.25">
      <c r="A144" s="3" t="s">
        <v>4704</v>
      </c>
      <c r="B144" s="3" t="s">
        <v>4706</v>
      </c>
      <c r="C144" s="3" t="s">
        <v>4707</v>
      </c>
      <c r="D144" s="3" t="s">
        <v>4426</v>
      </c>
      <c r="E144" s="4">
        <v>44775.402789351851</v>
      </c>
      <c r="F144" s="3" t="s">
        <v>4427</v>
      </c>
      <c r="G144">
        <v>625000</v>
      </c>
      <c r="H144">
        <f>paymentList__17[[#This Row],[Value]]/100</f>
        <v>6250</v>
      </c>
      <c r="I144" s="3" t="s">
        <v>4428</v>
      </c>
      <c r="J144" s="3" t="s">
        <v>4215</v>
      </c>
      <c r="K144" s="3" t="s">
        <v>4435</v>
      </c>
      <c r="L144">
        <v>0</v>
      </c>
    </row>
    <row r="145" spans="1:12" x14ac:dyDescent="0.25">
      <c r="A145" s="3" t="s">
        <v>4708</v>
      </c>
      <c r="B145" s="3" t="s">
        <v>4709</v>
      </c>
      <c r="C145" s="3" t="s">
        <v>4300</v>
      </c>
      <c r="D145" s="3" t="s">
        <v>4426</v>
      </c>
      <c r="E145" s="4">
        <v>44774.819710648146</v>
      </c>
      <c r="F145" s="3" t="s">
        <v>4427</v>
      </c>
      <c r="G145">
        <v>405000</v>
      </c>
      <c r="H145">
        <f>paymentList__17[[#This Row],[Value]]/100</f>
        <v>4050</v>
      </c>
      <c r="I145" s="3" t="s">
        <v>4428</v>
      </c>
      <c r="J145" s="3" t="s">
        <v>4209</v>
      </c>
      <c r="K145" s="3" t="s">
        <v>4429</v>
      </c>
      <c r="L145">
        <v>0</v>
      </c>
    </row>
    <row r="146" spans="1:12" hidden="1" x14ac:dyDescent="0.25">
      <c r="A146" s="3" t="s">
        <v>4710</v>
      </c>
      <c r="B146" s="3" t="s">
        <v>4711</v>
      </c>
      <c r="C146" s="3" t="s">
        <v>4712</v>
      </c>
      <c r="D146" s="3" t="s">
        <v>4426</v>
      </c>
      <c r="E146" s="4">
        <v>44774.818460648145</v>
      </c>
      <c r="F146" s="3" t="s">
        <v>4427</v>
      </c>
      <c r="G146">
        <v>381000</v>
      </c>
      <c r="H146">
        <f>paymentList__17[[#This Row],[Value]]/100</f>
        <v>3810</v>
      </c>
      <c r="I146" s="3" t="s">
        <v>4428</v>
      </c>
      <c r="J146" s="3" t="s">
        <v>4209</v>
      </c>
      <c r="K146" s="3" t="s">
        <v>4435</v>
      </c>
      <c r="L146">
        <v>0</v>
      </c>
    </row>
    <row r="147" spans="1:12" x14ac:dyDescent="0.25">
      <c r="A147" s="3" t="s">
        <v>4713</v>
      </c>
      <c r="B147" s="3" t="s">
        <v>4714</v>
      </c>
      <c r="C147" s="3" t="s">
        <v>4299</v>
      </c>
      <c r="D147" s="3" t="s">
        <v>4426</v>
      </c>
      <c r="E147" s="4">
        <v>44774.752835648149</v>
      </c>
      <c r="F147" s="3" t="s">
        <v>4427</v>
      </c>
      <c r="G147">
        <v>423000</v>
      </c>
      <c r="H147">
        <f>paymentList__17[[#This Row],[Value]]/100</f>
        <v>4230</v>
      </c>
      <c r="I147" s="3" t="s">
        <v>4428</v>
      </c>
      <c r="J147" s="3" t="s">
        <v>4209</v>
      </c>
      <c r="K147" s="3" t="s">
        <v>4429</v>
      </c>
      <c r="L147">
        <v>40</v>
      </c>
    </row>
    <row r="148" spans="1:12" x14ac:dyDescent="0.25">
      <c r="A148" s="3" t="s">
        <v>4715</v>
      </c>
      <c r="B148" s="3" t="s">
        <v>4716</v>
      </c>
      <c r="C148" s="3" t="s">
        <v>4298</v>
      </c>
      <c r="D148" s="3" t="s">
        <v>4426</v>
      </c>
      <c r="E148" s="4">
        <v>44774.538854166669</v>
      </c>
      <c r="F148" s="3" t="s">
        <v>4427</v>
      </c>
      <c r="G148">
        <v>425000</v>
      </c>
      <c r="H148">
        <f>paymentList__17[[#This Row],[Value]]/100</f>
        <v>4250</v>
      </c>
      <c r="I148" s="3" t="s">
        <v>4428</v>
      </c>
      <c r="J148" s="3" t="s">
        <v>4209</v>
      </c>
      <c r="K148" s="3" t="s">
        <v>4429</v>
      </c>
      <c r="L148">
        <v>0</v>
      </c>
    </row>
    <row r="149" spans="1:12" x14ac:dyDescent="0.25">
      <c r="A149" s="3" t="s">
        <v>4717</v>
      </c>
      <c r="B149" s="3" t="s">
        <v>4718</v>
      </c>
      <c r="C149" s="3" t="s">
        <v>4297</v>
      </c>
      <c r="D149" s="3" t="s">
        <v>4426</v>
      </c>
      <c r="E149" s="4">
        <v>44773.654027777775</v>
      </c>
      <c r="F149" s="3" t="s">
        <v>4427</v>
      </c>
      <c r="G149">
        <v>405000</v>
      </c>
      <c r="H149">
        <f>paymentList__17[[#This Row],[Value]]/100</f>
        <v>4050</v>
      </c>
      <c r="I149" s="3" t="s">
        <v>4428</v>
      </c>
      <c r="J149" s="3" t="s">
        <v>4215</v>
      </c>
      <c r="K149" s="3" t="s">
        <v>4429</v>
      </c>
      <c r="L149">
        <v>0</v>
      </c>
    </row>
    <row r="150" spans="1:12" x14ac:dyDescent="0.25">
      <c r="A150" s="3" t="s">
        <v>4719</v>
      </c>
      <c r="B150" s="3" t="s">
        <v>4720</v>
      </c>
      <c r="C150" s="3" t="s">
        <v>4296</v>
      </c>
      <c r="D150" s="3" t="s">
        <v>4426</v>
      </c>
      <c r="E150" s="4">
        <v>44773.387997685182</v>
      </c>
      <c r="F150" s="3" t="s">
        <v>4427</v>
      </c>
      <c r="G150">
        <v>365000</v>
      </c>
      <c r="H150">
        <f>paymentList__17[[#This Row],[Value]]/100</f>
        <v>3650</v>
      </c>
      <c r="I150" s="3" t="s">
        <v>4428</v>
      </c>
      <c r="J150" s="3" t="s">
        <v>4215</v>
      </c>
      <c r="K150" s="3" t="s">
        <v>4429</v>
      </c>
      <c r="L150">
        <v>50</v>
      </c>
    </row>
    <row r="151" spans="1:12" x14ac:dyDescent="0.25">
      <c r="A151" s="3" t="s">
        <v>4719</v>
      </c>
      <c r="B151" s="3" t="s">
        <v>4721</v>
      </c>
      <c r="C151" s="3" t="s">
        <v>4295</v>
      </c>
      <c r="D151" s="3" t="s">
        <v>4426</v>
      </c>
      <c r="E151" s="4">
        <v>44773.379606481481</v>
      </c>
      <c r="F151" s="3" t="s">
        <v>4427</v>
      </c>
      <c r="G151">
        <v>365000</v>
      </c>
      <c r="H151">
        <f>paymentList__17[[#This Row],[Value]]/100</f>
        <v>3650</v>
      </c>
      <c r="I151" s="3" t="s">
        <v>4428</v>
      </c>
      <c r="J151" s="3" t="s">
        <v>4215</v>
      </c>
      <c r="K151" s="3" t="s">
        <v>4429</v>
      </c>
      <c r="L151">
        <v>50</v>
      </c>
    </row>
    <row r="152" spans="1:12" x14ac:dyDescent="0.25">
      <c r="A152" s="3" t="s">
        <v>4722</v>
      </c>
      <c r="B152" s="3" t="s">
        <v>4723</v>
      </c>
      <c r="C152" s="3" t="s">
        <v>4294</v>
      </c>
      <c r="D152" s="3" t="s">
        <v>4426</v>
      </c>
      <c r="E152" s="4">
        <v>44772.441527777781</v>
      </c>
      <c r="F152" s="3" t="s">
        <v>4427</v>
      </c>
      <c r="G152">
        <v>445000</v>
      </c>
      <c r="H152">
        <f>paymentList__17[[#This Row],[Value]]/100</f>
        <v>4450</v>
      </c>
      <c r="I152" s="3" t="s">
        <v>4428</v>
      </c>
      <c r="J152" s="3" t="s">
        <v>4215</v>
      </c>
      <c r="K152" s="3" t="s">
        <v>4429</v>
      </c>
      <c r="L152">
        <v>0</v>
      </c>
    </row>
    <row r="153" spans="1:12" x14ac:dyDescent="0.25">
      <c r="A153" s="3" t="s">
        <v>4724</v>
      </c>
      <c r="B153" s="3" t="s">
        <v>4725</v>
      </c>
      <c r="C153" s="3" t="s">
        <v>4293</v>
      </c>
      <c r="D153" s="3" t="s">
        <v>4426</v>
      </c>
      <c r="E153" s="4">
        <v>44771.735381944447</v>
      </c>
      <c r="F153" s="3" t="s">
        <v>4427</v>
      </c>
      <c r="G153">
        <v>405000</v>
      </c>
      <c r="H153">
        <f>paymentList__17[[#This Row],[Value]]/100</f>
        <v>4050</v>
      </c>
      <c r="I153" s="3" t="s">
        <v>4428</v>
      </c>
      <c r="J153" s="3" t="s">
        <v>4209</v>
      </c>
      <c r="K153" s="3" t="s">
        <v>4429</v>
      </c>
      <c r="L153">
        <v>0</v>
      </c>
    </row>
    <row r="154" spans="1:12" hidden="1" x14ac:dyDescent="0.25">
      <c r="A154" s="3" t="s">
        <v>4724</v>
      </c>
      <c r="B154" s="3" t="s">
        <v>4726</v>
      </c>
      <c r="C154" s="3" t="s">
        <v>4727</v>
      </c>
      <c r="D154" s="3" t="s">
        <v>4426</v>
      </c>
      <c r="E154" s="4">
        <v>44771.730520833335</v>
      </c>
      <c r="F154" s="3" t="s">
        <v>4427</v>
      </c>
      <c r="G154">
        <v>405000</v>
      </c>
      <c r="H154">
        <f>paymentList__17[[#This Row],[Value]]/100</f>
        <v>4050</v>
      </c>
      <c r="I154" s="3" t="s">
        <v>4428</v>
      </c>
      <c r="J154" s="3" t="s">
        <v>4209</v>
      </c>
      <c r="K154" s="3" t="s">
        <v>4435</v>
      </c>
      <c r="L154">
        <v>0</v>
      </c>
    </row>
    <row r="155" spans="1:12" x14ac:dyDescent="0.25">
      <c r="A155" s="3" t="s">
        <v>4728</v>
      </c>
      <c r="B155" s="3" t="s">
        <v>4729</v>
      </c>
      <c r="C155" s="3" t="s">
        <v>4292</v>
      </c>
      <c r="D155" s="3" t="s">
        <v>4426</v>
      </c>
      <c r="E155" s="4">
        <v>44770.988599537035</v>
      </c>
      <c r="F155" s="3" t="s">
        <v>4427</v>
      </c>
      <c r="G155">
        <v>549000</v>
      </c>
      <c r="H155">
        <f>paymentList__17[[#This Row],[Value]]/100</f>
        <v>5490</v>
      </c>
      <c r="I155" s="3" t="s">
        <v>4428</v>
      </c>
      <c r="J155" s="3" t="s">
        <v>4215</v>
      </c>
      <c r="K155" s="3" t="s">
        <v>4429</v>
      </c>
      <c r="L155">
        <v>0</v>
      </c>
    </row>
    <row r="156" spans="1:12" x14ac:dyDescent="0.25">
      <c r="A156" s="3" t="s">
        <v>4730</v>
      </c>
      <c r="B156" s="3" t="s">
        <v>4731</v>
      </c>
      <c r="C156" s="3" t="s">
        <v>4291</v>
      </c>
      <c r="D156" s="3" t="s">
        <v>4426</v>
      </c>
      <c r="E156" s="4">
        <v>44769.956678240742</v>
      </c>
      <c r="F156" s="3" t="s">
        <v>4427</v>
      </c>
      <c r="G156">
        <v>585000</v>
      </c>
      <c r="H156">
        <f>paymentList__17[[#This Row],[Value]]/100</f>
        <v>5850</v>
      </c>
      <c r="I156" s="3" t="s">
        <v>4428</v>
      </c>
      <c r="J156" s="3" t="s">
        <v>4215</v>
      </c>
      <c r="K156" s="3" t="s">
        <v>4429</v>
      </c>
      <c r="L156">
        <v>0</v>
      </c>
    </row>
    <row r="157" spans="1:12" x14ac:dyDescent="0.25">
      <c r="A157" s="3" t="s">
        <v>4732</v>
      </c>
      <c r="B157" s="3" t="s">
        <v>4733</v>
      </c>
      <c r="C157" s="3" t="s">
        <v>4290</v>
      </c>
      <c r="D157" s="3" t="s">
        <v>4426</v>
      </c>
      <c r="E157" s="4">
        <v>44769.845185185186</v>
      </c>
      <c r="F157" s="3" t="s">
        <v>4427</v>
      </c>
      <c r="G157">
        <v>525000</v>
      </c>
      <c r="H157">
        <f>paymentList__17[[#This Row],[Value]]/100</f>
        <v>5250</v>
      </c>
      <c r="I157" s="3" t="s">
        <v>4428</v>
      </c>
      <c r="J157" s="3" t="s">
        <v>4209</v>
      </c>
      <c r="K157" s="3" t="s">
        <v>4429</v>
      </c>
      <c r="L157">
        <v>0</v>
      </c>
    </row>
    <row r="158" spans="1:12" x14ac:dyDescent="0.25">
      <c r="A158" s="3" t="s">
        <v>4734</v>
      </c>
      <c r="B158" s="3" t="s">
        <v>4735</v>
      </c>
      <c r="C158" s="3" t="s">
        <v>4289</v>
      </c>
      <c r="D158" s="3" t="s">
        <v>4426</v>
      </c>
      <c r="E158" s="4">
        <v>44769.626516203702</v>
      </c>
      <c r="F158" s="3" t="s">
        <v>4427</v>
      </c>
      <c r="G158">
        <v>585000</v>
      </c>
      <c r="H158">
        <f>paymentList__17[[#This Row],[Value]]/100</f>
        <v>5850</v>
      </c>
      <c r="I158" s="3" t="s">
        <v>4428</v>
      </c>
      <c r="J158" s="3" t="s">
        <v>4209</v>
      </c>
      <c r="K158" s="3" t="s">
        <v>4429</v>
      </c>
      <c r="L158">
        <v>0</v>
      </c>
    </row>
    <row r="159" spans="1:12" x14ac:dyDescent="0.25">
      <c r="A159" s="3" t="s">
        <v>4736</v>
      </c>
      <c r="B159" s="3" t="s">
        <v>4737</v>
      </c>
      <c r="C159" s="3" t="s">
        <v>4288</v>
      </c>
      <c r="D159" s="3" t="s">
        <v>4426</v>
      </c>
      <c r="E159" s="4">
        <v>44768.759166666663</v>
      </c>
      <c r="F159" s="3" t="s">
        <v>4427</v>
      </c>
      <c r="G159">
        <v>612000</v>
      </c>
      <c r="H159">
        <f>paymentList__17[[#This Row],[Value]]/100</f>
        <v>6120</v>
      </c>
      <c r="I159" s="3" t="s">
        <v>4428</v>
      </c>
      <c r="J159" s="3" t="s">
        <v>4209</v>
      </c>
      <c r="K159" s="3" t="s">
        <v>4429</v>
      </c>
      <c r="L159">
        <v>0</v>
      </c>
    </row>
    <row r="160" spans="1:12" x14ac:dyDescent="0.25">
      <c r="A160" s="3" t="s">
        <v>4738</v>
      </c>
      <c r="B160" s="3" t="s">
        <v>4739</v>
      </c>
      <c r="C160" s="3" t="s">
        <v>4287</v>
      </c>
      <c r="D160" s="3" t="s">
        <v>4426</v>
      </c>
      <c r="E160" s="4">
        <v>44768.693784722222</v>
      </c>
      <c r="F160" s="3" t="s">
        <v>4427</v>
      </c>
      <c r="G160">
        <v>549000</v>
      </c>
      <c r="H160">
        <f>paymentList__17[[#This Row],[Value]]/100</f>
        <v>5490</v>
      </c>
      <c r="I160" s="3" t="s">
        <v>4428</v>
      </c>
      <c r="J160" s="3" t="s">
        <v>4209</v>
      </c>
      <c r="K160" s="3" t="s">
        <v>4429</v>
      </c>
      <c r="L160">
        <v>50</v>
      </c>
    </row>
    <row r="161" spans="1:12" x14ac:dyDescent="0.25">
      <c r="A161" s="3" t="s">
        <v>4740</v>
      </c>
      <c r="B161" s="3" t="s">
        <v>4741</v>
      </c>
      <c r="C161" s="3" t="s">
        <v>4286</v>
      </c>
      <c r="D161" s="3" t="s">
        <v>4426</v>
      </c>
      <c r="E161" s="4">
        <v>44767.802974537037</v>
      </c>
      <c r="F161" s="3" t="s">
        <v>4427</v>
      </c>
      <c r="G161">
        <v>525000</v>
      </c>
      <c r="H161">
        <f>paymentList__17[[#This Row],[Value]]/100</f>
        <v>5250</v>
      </c>
      <c r="I161" s="3" t="s">
        <v>4428</v>
      </c>
      <c r="J161" s="3" t="s">
        <v>4215</v>
      </c>
      <c r="K161" s="3" t="s">
        <v>4429</v>
      </c>
      <c r="L161">
        <v>0</v>
      </c>
    </row>
    <row r="162" spans="1:12" hidden="1" x14ac:dyDescent="0.25">
      <c r="A162" s="3" t="s">
        <v>4740</v>
      </c>
      <c r="B162" s="3" t="s">
        <v>4742</v>
      </c>
      <c r="C162" s="3" t="s">
        <v>4743</v>
      </c>
      <c r="D162" s="3" t="s">
        <v>4426</v>
      </c>
      <c r="E162" s="4">
        <v>44767.799583333333</v>
      </c>
      <c r="F162" s="3" t="s">
        <v>4427</v>
      </c>
      <c r="G162">
        <v>525000</v>
      </c>
      <c r="H162">
        <f>paymentList__17[[#This Row],[Value]]/100</f>
        <v>5250</v>
      </c>
      <c r="I162" s="3" t="s">
        <v>4428</v>
      </c>
      <c r="J162" s="3" t="s">
        <v>4215</v>
      </c>
      <c r="K162" s="3" t="s">
        <v>4435</v>
      </c>
      <c r="L162">
        <v>0</v>
      </c>
    </row>
    <row r="163" spans="1:12" x14ac:dyDescent="0.25">
      <c r="A163" s="3" t="s">
        <v>4744</v>
      </c>
      <c r="B163" s="3" t="s">
        <v>4745</v>
      </c>
      <c r="C163" s="3" t="s">
        <v>4285</v>
      </c>
      <c r="D163" s="3" t="s">
        <v>4426</v>
      </c>
      <c r="E163" s="4">
        <v>44767.773043981484</v>
      </c>
      <c r="F163" s="3" t="s">
        <v>4427</v>
      </c>
      <c r="G163">
        <v>612000</v>
      </c>
      <c r="H163">
        <f>paymentList__17[[#This Row],[Value]]/100</f>
        <v>6120</v>
      </c>
      <c r="I163" s="3" t="s">
        <v>4428</v>
      </c>
      <c r="J163" s="3" t="s">
        <v>4209</v>
      </c>
      <c r="K163" s="3" t="s">
        <v>4429</v>
      </c>
      <c r="L163">
        <v>0</v>
      </c>
    </row>
    <row r="164" spans="1:12" x14ac:dyDescent="0.25">
      <c r="A164" s="3" t="s">
        <v>4746</v>
      </c>
      <c r="B164" s="3" t="s">
        <v>4747</v>
      </c>
      <c r="C164" s="3" t="s">
        <v>4284</v>
      </c>
      <c r="D164" s="3" t="s">
        <v>4426</v>
      </c>
      <c r="E164" s="4">
        <v>44767.624328703707</v>
      </c>
      <c r="F164" s="3" t="s">
        <v>4427</v>
      </c>
      <c r="G164">
        <v>645000</v>
      </c>
      <c r="H164">
        <f>paymentList__17[[#This Row],[Value]]/100</f>
        <v>6450</v>
      </c>
      <c r="I164" s="3" t="s">
        <v>4428</v>
      </c>
      <c r="J164" s="3" t="s">
        <v>4209</v>
      </c>
      <c r="K164" s="3" t="s">
        <v>4429</v>
      </c>
      <c r="L164">
        <v>0</v>
      </c>
    </row>
    <row r="165" spans="1:12" hidden="1" x14ac:dyDescent="0.25">
      <c r="A165" s="3" t="s">
        <v>4746</v>
      </c>
      <c r="B165" s="3" t="s">
        <v>4748</v>
      </c>
      <c r="C165" s="3" t="s">
        <v>4749</v>
      </c>
      <c r="D165" s="3" t="s">
        <v>4426</v>
      </c>
      <c r="E165" s="4">
        <v>44767.622546296298</v>
      </c>
      <c r="F165" s="3" t="s">
        <v>4427</v>
      </c>
      <c r="G165">
        <v>645000</v>
      </c>
      <c r="H165">
        <f>paymentList__17[[#This Row],[Value]]/100</f>
        <v>6450</v>
      </c>
      <c r="I165" s="3" t="s">
        <v>4428</v>
      </c>
      <c r="J165" s="3" t="s">
        <v>4209</v>
      </c>
      <c r="K165" s="3" t="s">
        <v>4435</v>
      </c>
      <c r="L165">
        <v>0</v>
      </c>
    </row>
    <row r="166" spans="1:12" x14ac:dyDescent="0.25">
      <c r="A166" s="3" t="s">
        <v>4750</v>
      </c>
      <c r="B166" s="3" t="s">
        <v>4751</v>
      </c>
      <c r="C166" s="3" t="s">
        <v>4283</v>
      </c>
      <c r="D166" s="3" t="s">
        <v>4426</v>
      </c>
      <c r="E166" s="4">
        <v>44767.590937499997</v>
      </c>
      <c r="F166" s="3" t="s">
        <v>4427</v>
      </c>
      <c r="G166">
        <v>585000</v>
      </c>
      <c r="H166">
        <f>paymentList__17[[#This Row],[Value]]/100</f>
        <v>5850</v>
      </c>
      <c r="I166" s="3" t="s">
        <v>4428</v>
      </c>
      <c r="J166" s="3" t="s">
        <v>4215</v>
      </c>
      <c r="K166" s="3" t="s">
        <v>4429</v>
      </c>
      <c r="L166">
        <v>50</v>
      </c>
    </row>
    <row r="167" spans="1:12" hidden="1" x14ac:dyDescent="0.25">
      <c r="A167" s="3" t="s">
        <v>4734</v>
      </c>
      <c r="B167" s="3" t="s">
        <v>4752</v>
      </c>
      <c r="C167" s="3" t="s">
        <v>4753</v>
      </c>
      <c r="D167" s="3" t="s">
        <v>4426</v>
      </c>
      <c r="E167" s="4">
        <v>44767.387962962966</v>
      </c>
      <c r="F167" s="3" t="s">
        <v>4427</v>
      </c>
      <c r="G167">
        <v>585000</v>
      </c>
      <c r="H167">
        <f>paymentList__17[[#This Row],[Value]]/100</f>
        <v>5850</v>
      </c>
      <c r="I167" s="3" t="s">
        <v>4428</v>
      </c>
      <c r="J167" s="3" t="s">
        <v>4209</v>
      </c>
      <c r="K167" s="3" t="s">
        <v>4435</v>
      </c>
      <c r="L167">
        <v>0</v>
      </c>
    </row>
    <row r="168" spans="1:12" x14ac:dyDescent="0.25">
      <c r="A168" s="3" t="s">
        <v>4754</v>
      </c>
      <c r="B168" s="3" t="s">
        <v>4755</v>
      </c>
      <c r="C168" s="3" t="s">
        <v>4282</v>
      </c>
      <c r="D168" s="3" t="s">
        <v>4426</v>
      </c>
      <c r="E168" s="4">
        <v>44765.666481481479</v>
      </c>
      <c r="F168" s="3" t="s">
        <v>4427</v>
      </c>
      <c r="G168">
        <v>525000</v>
      </c>
      <c r="H168">
        <f>paymentList__17[[#This Row],[Value]]/100</f>
        <v>5250</v>
      </c>
      <c r="I168" s="3" t="s">
        <v>4428</v>
      </c>
      <c r="J168" s="3" t="s">
        <v>4215</v>
      </c>
      <c r="K168" s="3" t="s">
        <v>4429</v>
      </c>
      <c r="L168">
        <v>0</v>
      </c>
    </row>
    <row r="169" spans="1:12" x14ac:dyDescent="0.25">
      <c r="A169" s="3" t="s">
        <v>4756</v>
      </c>
      <c r="B169" s="3" t="s">
        <v>4757</v>
      </c>
      <c r="C169" s="3" t="s">
        <v>4281</v>
      </c>
      <c r="D169" s="3" t="s">
        <v>4426</v>
      </c>
      <c r="E169" s="4">
        <v>44765.398194444446</v>
      </c>
      <c r="F169" s="3" t="s">
        <v>4427</v>
      </c>
      <c r="G169">
        <v>525000</v>
      </c>
      <c r="H169">
        <f>paymentList__17[[#This Row],[Value]]/100</f>
        <v>5250</v>
      </c>
      <c r="I169" s="3" t="s">
        <v>4428</v>
      </c>
      <c r="J169" s="3" t="s">
        <v>4209</v>
      </c>
      <c r="K169" s="3" t="s">
        <v>4429</v>
      </c>
      <c r="L169">
        <v>50</v>
      </c>
    </row>
    <row r="170" spans="1:12" x14ac:dyDescent="0.25">
      <c r="A170" s="3" t="s">
        <v>4509</v>
      </c>
      <c r="B170" s="3" t="s">
        <v>4758</v>
      </c>
      <c r="C170" s="3" t="s">
        <v>4280</v>
      </c>
      <c r="D170" s="3" t="s">
        <v>4426</v>
      </c>
      <c r="E170" s="4">
        <v>44764.518599537034</v>
      </c>
      <c r="F170" s="3" t="s">
        <v>4427</v>
      </c>
      <c r="G170">
        <v>549000</v>
      </c>
      <c r="H170">
        <f>paymentList__17[[#This Row],[Value]]/100</f>
        <v>5490</v>
      </c>
      <c r="I170" s="3" t="s">
        <v>4428</v>
      </c>
      <c r="J170" s="3" t="s">
        <v>4215</v>
      </c>
      <c r="K170" s="3" t="s">
        <v>4759</v>
      </c>
      <c r="L170">
        <v>0</v>
      </c>
    </row>
    <row r="171" spans="1:12" x14ac:dyDescent="0.25">
      <c r="A171" s="3" t="s">
        <v>4760</v>
      </c>
      <c r="B171" s="3" t="s">
        <v>4761</v>
      </c>
      <c r="C171" s="3" t="s">
        <v>4279</v>
      </c>
      <c r="D171" s="3" t="s">
        <v>4426</v>
      </c>
      <c r="E171" s="4">
        <v>44763.732905092591</v>
      </c>
      <c r="F171" s="3" t="s">
        <v>4427</v>
      </c>
      <c r="G171">
        <v>612000</v>
      </c>
      <c r="H171">
        <f>paymentList__17[[#This Row],[Value]]/100</f>
        <v>6120</v>
      </c>
      <c r="I171" s="3" t="s">
        <v>4428</v>
      </c>
      <c r="J171" s="3" t="s">
        <v>4209</v>
      </c>
      <c r="K171" s="3" t="s">
        <v>4429</v>
      </c>
      <c r="L171">
        <v>0</v>
      </c>
    </row>
    <row r="172" spans="1:12" x14ac:dyDescent="0.25">
      <c r="A172" s="3" t="s">
        <v>4762</v>
      </c>
      <c r="B172" s="3" t="s">
        <v>4763</v>
      </c>
      <c r="C172" s="3" t="s">
        <v>4278</v>
      </c>
      <c r="D172" s="3" t="s">
        <v>4426</v>
      </c>
      <c r="E172" s="4">
        <v>44763.636400462965</v>
      </c>
      <c r="F172" s="3" t="s">
        <v>4427</v>
      </c>
      <c r="G172">
        <v>585000</v>
      </c>
      <c r="H172">
        <f>paymentList__17[[#This Row],[Value]]/100</f>
        <v>5850</v>
      </c>
      <c r="I172" s="3" t="s">
        <v>4428</v>
      </c>
      <c r="J172" s="3" t="s">
        <v>4215</v>
      </c>
      <c r="K172" s="3" t="s">
        <v>4429</v>
      </c>
      <c r="L172">
        <v>50</v>
      </c>
    </row>
    <row r="173" spans="1:12" hidden="1" x14ac:dyDescent="0.25">
      <c r="A173" s="3" t="s">
        <v>4762</v>
      </c>
      <c r="B173" s="3" t="s">
        <v>4764</v>
      </c>
      <c r="C173" s="3" t="s">
        <v>4765</v>
      </c>
      <c r="D173" s="3" t="s">
        <v>4426</v>
      </c>
      <c r="E173" s="4">
        <v>44763.629201388889</v>
      </c>
      <c r="F173" s="3" t="s">
        <v>4427</v>
      </c>
      <c r="G173">
        <v>585000</v>
      </c>
      <c r="H173">
        <f>paymentList__17[[#This Row],[Value]]/100</f>
        <v>5850</v>
      </c>
      <c r="I173" s="3" t="s">
        <v>4428</v>
      </c>
      <c r="J173" s="3" t="s">
        <v>4215</v>
      </c>
      <c r="K173" s="3" t="s">
        <v>4435</v>
      </c>
      <c r="L173">
        <v>50</v>
      </c>
    </row>
    <row r="174" spans="1:12" hidden="1" x14ac:dyDescent="0.25">
      <c r="A174" s="3" t="s">
        <v>4762</v>
      </c>
      <c r="B174" s="3" t="s">
        <v>4766</v>
      </c>
      <c r="C174" s="3" t="s">
        <v>4767</v>
      </c>
      <c r="D174" s="3" t="s">
        <v>4426</v>
      </c>
      <c r="E174" s="4">
        <v>44763.627546296295</v>
      </c>
      <c r="F174" s="3" t="s">
        <v>4427</v>
      </c>
      <c r="G174">
        <v>585000</v>
      </c>
      <c r="H174">
        <f>paymentList__17[[#This Row],[Value]]/100</f>
        <v>5850</v>
      </c>
      <c r="I174" s="3" t="s">
        <v>4428</v>
      </c>
      <c r="J174" s="3" t="s">
        <v>4215</v>
      </c>
      <c r="K174" s="3" t="s">
        <v>4435</v>
      </c>
      <c r="L174">
        <v>50</v>
      </c>
    </row>
    <row r="175" spans="1:12" hidden="1" x14ac:dyDescent="0.25">
      <c r="A175" s="3" t="s">
        <v>4762</v>
      </c>
      <c r="B175" s="3" t="s">
        <v>4768</v>
      </c>
      <c r="C175" s="3" t="s">
        <v>4769</v>
      </c>
      <c r="D175" s="3" t="s">
        <v>4426</v>
      </c>
      <c r="E175" s="4">
        <v>44763.625972222224</v>
      </c>
      <c r="F175" s="3" t="s">
        <v>4427</v>
      </c>
      <c r="G175">
        <v>585000</v>
      </c>
      <c r="H175">
        <f>paymentList__17[[#This Row],[Value]]/100</f>
        <v>5850</v>
      </c>
      <c r="I175" s="3" t="s">
        <v>4428</v>
      </c>
      <c r="J175" s="3" t="s">
        <v>4215</v>
      </c>
      <c r="K175" s="3" t="s">
        <v>4435</v>
      </c>
      <c r="L175">
        <v>50</v>
      </c>
    </row>
    <row r="176" spans="1:12" x14ac:dyDescent="0.25">
      <c r="A176" s="3" t="s">
        <v>4770</v>
      </c>
      <c r="B176" s="3" t="s">
        <v>4771</v>
      </c>
      <c r="C176" s="3" t="s">
        <v>4277</v>
      </c>
      <c r="D176" s="3" t="s">
        <v>4426</v>
      </c>
      <c r="E176" s="4">
        <v>44763.600277777776</v>
      </c>
      <c r="F176" s="3" t="s">
        <v>4427</v>
      </c>
      <c r="G176">
        <v>525000</v>
      </c>
      <c r="H176">
        <f>paymentList__17[[#This Row],[Value]]/100</f>
        <v>5250</v>
      </c>
      <c r="I176" s="3" t="s">
        <v>4428</v>
      </c>
      <c r="J176" s="3" t="s">
        <v>4215</v>
      </c>
      <c r="K176" s="3" t="s">
        <v>4429</v>
      </c>
      <c r="L176">
        <v>0</v>
      </c>
    </row>
    <row r="177" spans="1:12" hidden="1" x14ac:dyDescent="0.25">
      <c r="A177" s="3" t="s">
        <v>4770</v>
      </c>
      <c r="B177" s="3" t="s">
        <v>4772</v>
      </c>
      <c r="C177" s="3" t="s">
        <v>4773</v>
      </c>
      <c r="D177" s="3" t="s">
        <v>4426</v>
      </c>
      <c r="E177" s="4">
        <v>44763.538726851853</v>
      </c>
      <c r="F177" s="3" t="s">
        <v>4427</v>
      </c>
      <c r="G177">
        <v>525000</v>
      </c>
      <c r="H177">
        <f>paymentList__17[[#This Row],[Value]]/100</f>
        <v>5250</v>
      </c>
      <c r="I177" s="3" t="s">
        <v>4428</v>
      </c>
      <c r="J177" s="3" t="s">
        <v>4215</v>
      </c>
      <c r="K177" s="3" t="s">
        <v>4435</v>
      </c>
      <c r="L177">
        <v>0</v>
      </c>
    </row>
    <row r="178" spans="1:12" hidden="1" x14ac:dyDescent="0.25">
      <c r="A178" s="3" t="s">
        <v>4770</v>
      </c>
      <c r="B178" s="3" t="s">
        <v>4774</v>
      </c>
      <c r="C178" s="3" t="s">
        <v>4775</v>
      </c>
      <c r="D178" s="3" t="s">
        <v>4426</v>
      </c>
      <c r="E178" s="4">
        <v>44763.535682870373</v>
      </c>
      <c r="F178" s="3" t="s">
        <v>4427</v>
      </c>
      <c r="G178">
        <v>525000</v>
      </c>
      <c r="H178">
        <f>paymentList__17[[#This Row],[Value]]/100</f>
        <v>5250</v>
      </c>
      <c r="I178" s="3" t="s">
        <v>4428</v>
      </c>
      <c r="J178" s="3" t="s">
        <v>4215</v>
      </c>
      <c r="K178" s="3" t="s">
        <v>4435</v>
      </c>
      <c r="L178">
        <v>0</v>
      </c>
    </row>
    <row r="179" spans="1:12" hidden="1" x14ac:dyDescent="0.25">
      <c r="A179" s="3" t="s">
        <v>4770</v>
      </c>
      <c r="B179" s="3" t="s">
        <v>4776</v>
      </c>
      <c r="C179" s="3" t="s">
        <v>4777</v>
      </c>
      <c r="D179" s="3" t="s">
        <v>4426</v>
      </c>
      <c r="E179" s="4">
        <v>44763.535682870373</v>
      </c>
      <c r="F179" s="3" t="s">
        <v>4427</v>
      </c>
      <c r="G179">
        <v>525000</v>
      </c>
      <c r="H179">
        <f>paymentList__17[[#This Row],[Value]]/100</f>
        <v>5250</v>
      </c>
      <c r="I179" s="3" t="s">
        <v>4428</v>
      </c>
      <c r="J179" s="3" t="s">
        <v>4215</v>
      </c>
      <c r="K179" s="3" t="s">
        <v>4456</v>
      </c>
      <c r="L179">
        <v>0</v>
      </c>
    </row>
    <row r="180" spans="1:12" x14ac:dyDescent="0.25">
      <c r="A180" s="3" t="s">
        <v>4778</v>
      </c>
      <c r="B180" s="3" t="s">
        <v>4779</v>
      </c>
      <c r="C180" s="3" t="s">
        <v>4276</v>
      </c>
      <c r="D180" s="3" t="s">
        <v>4426</v>
      </c>
      <c r="E180" s="4">
        <v>44763.429525462961</v>
      </c>
      <c r="F180" s="3" t="s">
        <v>4427</v>
      </c>
      <c r="G180">
        <v>585000</v>
      </c>
      <c r="H180">
        <f>paymentList__17[[#This Row],[Value]]/100</f>
        <v>5850</v>
      </c>
      <c r="I180" s="3" t="s">
        <v>4428</v>
      </c>
      <c r="J180" s="3" t="s">
        <v>4209</v>
      </c>
      <c r="K180" s="3" t="s">
        <v>4429</v>
      </c>
      <c r="L180">
        <v>0</v>
      </c>
    </row>
    <row r="181" spans="1:12" hidden="1" x14ac:dyDescent="0.25">
      <c r="A181" s="3" t="s">
        <v>4778</v>
      </c>
      <c r="B181" s="3" t="s">
        <v>4780</v>
      </c>
      <c r="C181" s="3" t="s">
        <v>4781</v>
      </c>
      <c r="D181" s="3" t="s">
        <v>4426</v>
      </c>
      <c r="E181" s="4">
        <v>44763.426365740743</v>
      </c>
      <c r="F181" s="3" t="s">
        <v>4427</v>
      </c>
      <c r="G181">
        <v>585000</v>
      </c>
      <c r="H181">
        <f>paymentList__17[[#This Row],[Value]]/100</f>
        <v>5850</v>
      </c>
      <c r="I181" s="3" t="s">
        <v>4428</v>
      </c>
      <c r="J181" s="3" t="s">
        <v>4209</v>
      </c>
      <c r="K181" s="3" t="s">
        <v>4435</v>
      </c>
      <c r="L181">
        <v>0</v>
      </c>
    </row>
    <row r="182" spans="1:12" hidden="1" x14ac:dyDescent="0.25">
      <c r="A182" s="3" t="s">
        <v>4778</v>
      </c>
      <c r="B182" s="3" t="s">
        <v>4782</v>
      </c>
      <c r="C182" s="3" t="s">
        <v>4783</v>
      </c>
      <c r="D182" s="3" t="s">
        <v>4426</v>
      </c>
      <c r="E182" s="4">
        <v>44763.423159722224</v>
      </c>
      <c r="F182" s="3" t="s">
        <v>4427</v>
      </c>
      <c r="G182">
        <v>585000</v>
      </c>
      <c r="H182">
        <f>paymentList__17[[#This Row],[Value]]/100</f>
        <v>5850</v>
      </c>
      <c r="I182" s="3" t="s">
        <v>4428</v>
      </c>
      <c r="J182" s="3" t="s">
        <v>4209</v>
      </c>
      <c r="K182" s="3" t="s">
        <v>4435</v>
      </c>
      <c r="L182">
        <v>0</v>
      </c>
    </row>
    <row r="183" spans="1:12" x14ac:dyDescent="0.25">
      <c r="A183" s="3" t="s">
        <v>4784</v>
      </c>
      <c r="B183" s="3" t="s">
        <v>4785</v>
      </c>
      <c r="C183" s="3" t="s">
        <v>4275</v>
      </c>
      <c r="D183" s="3" t="s">
        <v>4426</v>
      </c>
      <c r="E183" s="4">
        <v>44762.931041666663</v>
      </c>
      <c r="F183" s="3" t="s">
        <v>4427</v>
      </c>
      <c r="G183">
        <v>612000</v>
      </c>
      <c r="H183">
        <f>paymentList__17[[#This Row],[Value]]/100</f>
        <v>6120</v>
      </c>
      <c r="I183" s="3" t="s">
        <v>4428</v>
      </c>
      <c r="J183" s="3" t="s">
        <v>4215</v>
      </c>
      <c r="K183" s="3" t="s">
        <v>4429</v>
      </c>
      <c r="L183">
        <v>0</v>
      </c>
    </row>
    <row r="184" spans="1:12" x14ac:dyDescent="0.25">
      <c r="A184" s="3" t="s">
        <v>4786</v>
      </c>
      <c r="B184" s="3" t="s">
        <v>4787</v>
      </c>
      <c r="C184" s="3" t="s">
        <v>4274</v>
      </c>
      <c r="D184" s="3" t="s">
        <v>4426</v>
      </c>
      <c r="E184" s="4">
        <v>44762.867777777778</v>
      </c>
      <c r="F184" s="3" t="s">
        <v>4427</v>
      </c>
      <c r="G184">
        <v>612000</v>
      </c>
      <c r="H184">
        <f>paymentList__17[[#This Row],[Value]]/100</f>
        <v>6120</v>
      </c>
      <c r="I184" s="3" t="s">
        <v>4428</v>
      </c>
      <c r="J184" s="3" t="s">
        <v>4209</v>
      </c>
      <c r="K184" s="3" t="s">
        <v>4429</v>
      </c>
      <c r="L184">
        <v>0</v>
      </c>
    </row>
    <row r="185" spans="1:12" hidden="1" x14ac:dyDescent="0.25">
      <c r="A185" s="3" t="s">
        <v>4786</v>
      </c>
      <c r="B185" s="3" t="s">
        <v>4788</v>
      </c>
      <c r="C185" s="3" t="s">
        <v>4789</v>
      </c>
      <c r="D185" s="3" t="s">
        <v>4426</v>
      </c>
      <c r="E185" s="4">
        <v>44762.866226851853</v>
      </c>
      <c r="F185" s="3" t="s">
        <v>4427</v>
      </c>
      <c r="G185">
        <v>612000</v>
      </c>
      <c r="H185">
        <f>paymentList__17[[#This Row],[Value]]/100</f>
        <v>6120</v>
      </c>
      <c r="I185" s="3" t="s">
        <v>4428</v>
      </c>
      <c r="J185" s="3" t="s">
        <v>4209</v>
      </c>
      <c r="K185" s="3" t="s">
        <v>4435</v>
      </c>
      <c r="L185">
        <v>0</v>
      </c>
    </row>
    <row r="186" spans="1:12" hidden="1" x14ac:dyDescent="0.25">
      <c r="A186" s="3" t="s">
        <v>4790</v>
      </c>
      <c r="B186" s="3" t="s">
        <v>4791</v>
      </c>
      <c r="C186" s="3" t="s">
        <v>4792</v>
      </c>
      <c r="D186" s="3" t="s">
        <v>4426</v>
      </c>
      <c r="E186" s="4">
        <v>44762.821655092594</v>
      </c>
      <c r="F186" s="3" t="s">
        <v>4427</v>
      </c>
      <c r="G186">
        <v>612000</v>
      </c>
      <c r="H186">
        <f>paymentList__17[[#This Row],[Value]]/100</f>
        <v>6120</v>
      </c>
      <c r="I186" s="3" t="s">
        <v>4428</v>
      </c>
      <c r="J186" s="3" t="s">
        <v>4209</v>
      </c>
      <c r="K186" s="3" t="s">
        <v>4435</v>
      </c>
      <c r="L186">
        <v>0</v>
      </c>
    </row>
    <row r="187" spans="1:12" hidden="1" x14ac:dyDescent="0.25">
      <c r="A187" s="3" t="s">
        <v>4790</v>
      </c>
      <c r="B187" s="3" t="s">
        <v>4793</v>
      </c>
      <c r="C187" s="3" t="s">
        <v>4794</v>
      </c>
      <c r="D187" s="3" t="s">
        <v>4426</v>
      </c>
      <c r="E187" s="4">
        <v>44762.817013888889</v>
      </c>
      <c r="F187" s="3" t="s">
        <v>4427</v>
      </c>
      <c r="G187">
        <v>612000</v>
      </c>
      <c r="H187">
        <f>paymentList__17[[#This Row],[Value]]/100</f>
        <v>6120</v>
      </c>
      <c r="I187" s="3" t="s">
        <v>4428</v>
      </c>
      <c r="J187" s="3" t="s">
        <v>4209</v>
      </c>
      <c r="K187" s="3" t="s">
        <v>4435</v>
      </c>
      <c r="L187">
        <v>0</v>
      </c>
    </row>
    <row r="188" spans="1:12" x14ac:dyDescent="0.25">
      <c r="A188" s="3" t="s">
        <v>4795</v>
      </c>
      <c r="B188" s="3" t="s">
        <v>4796</v>
      </c>
      <c r="C188" s="3" t="s">
        <v>4273</v>
      </c>
      <c r="D188" s="3" t="s">
        <v>4426</v>
      </c>
      <c r="E188" s="4">
        <v>44762.794039351851</v>
      </c>
      <c r="F188" s="3" t="s">
        <v>4427</v>
      </c>
      <c r="G188">
        <v>612000</v>
      </c>
      <c r="H188">
        <f>paymentList__17[[#This Row],[Value]]/100</f>
        <v>6120</v>
      </c>
      <c r="I188" s="3" t="s">
        <v>4428</v>
      </c>
      <c r="J188" s="3" t="s">
        <v>4209</v>
      </c>
      <c r="K188" s="3" t="s">
        <v>4429</v>
      </c>
      <c r="L188">
        <v>0</v>
      </c>
    </row>
    <row r="189" spans="1:12" hidden="1" x14ac:dyDescent="0.25">
      <c r="A189" s="3" t="s">
        <v>4760</v>
      </c>
      <c r="B189" s="3" t="s">
        <v>4797</v>
      </c>
      <c r="C189" s="3" t="s">
        <v>4798</v>
      </c>
      <c r="D189" s="3" t="s">
        <v>4426</v>
      </c>
      <c r="E189" s="4">
        <v>44762.787395833337</v>
      </c>
      <c r="F189" s="3" t="s">
        <v>4427</v>
      </c>
      <c r="G189">
        <v>612000</v>
      </c>
      <c r="H189">
        <f>paymentList__17[[#This Row],[Value]]/100</f>
        <v>6120</v>
      </c>
      <c r="I189" s="3" t="s">
        <v>4428</v>
      </c>
      <c r="J189" s="3" t="s">
        <v>4209</v>
      </c>
      <c r="K189" s="3" t="s">
        <v>4435</v>
      </c>
      <c r="L189">
        <v>0</v>
      </c>
    </row>
    <row r="190" spans="1:12" x14ac:dyDescent="0.25">
      <c r="A190" s="3" t="s">
        <v>4799</v>
      </c>
      <c r="B190" s="3" t="s">
        <v>4800</v>
      </c>
      <c r="C190" s="3" t="s">
        <v>4272</v>
      </c>
      <c r="D190" s="3" t="s">
        <v>4426</v>
      </c>
      <c r="E190" s="4">
        <v>44762.786458333336</v>
      </c>
      <c r="F190" s="3" t="s">
        <v>4427</v>
      </c>
      <c r="G190">
        <v>549000</v>
      </c>
      <c r="H190">
        <f>paymentList__17[[#This Row],[Value]]/100</f>
        <v>5490</v>
      </c>
      <c r="I190" s="3" t="s">
        <v>4428</v>
      </c>
      <c r="J190" s="3" t="s">
        <v>4209</v>
      </c>
      <c r="K190" s="3" t="s">
        <v>4429</v>
      </c>
      <c r="L190">
        <v>0</v>
      </c>
    </row>
    <row r="191" spans="1:12" hidden="1" x14ac:dyDescent="0.25">
      <c r="A191" s="3" t="s">
        <v>4799</v>
      </c>
      <c r="B191" s="3" t="s">
        <v>4801</v>
      </c>
      <c r="C191" s="3" t="s">
        <v>4802</v>
      </c>
      <c r="D191" s="3" t="s">
        <v>4426</v>
      </c>
      <c r="E191" s="4">
        <v>44762.784560185188</v>
      </c>
      <c r="F191" s="3" t="s">
        <v>4427</v>
      </c>
      <c r="G191">
        <v>549000</v>
      </c>
      <c r="H191">
        <f>paymentList__17[[#This Row],[Value]]/100</f>
        <v>5490</v>
      </c>
      <c r="I191" s="3" t="s">
        <v>4428</v>
      </c>
      <c r="J191" s="3" t="s">
        <v>4209</v>
      </c>
      <c r="K191" s="3" t="s">
        <v>4435</v>
      </c>
      <c r="L191">
        <v>0</v>
      </c>
    </row>
    <row r="192" spans="1:12" hidden="1" x14ac:dyDescent="0.25">
      <c r="A192" s="3" t="s">
        <v>4803</v>
      </c>
      <c r="B192" s="3" t="s">
        <v>4804</v>
      </c>
      <c r="C192" s="3" t="s">
        <v>4805</v>
      </c>
      <c r="D192" s="3" t="s">
        <v>4426</v>
      </c>
      <c r="E192" s="4">
        <v>44762.779895833337</v>
      </c>
      <c r="F192" s="3" t="s">
        <v>4427</v>
      </c>
      <c r="G192">
        <v>549000</v>
      </c>
      <c r="H192">
        <f>paymentList__17[[#This Row],[Value]]/100</f>
        <v>5490</v>
      </c>
      <c r="I192" s="3" t="s">
        <v>4428</v>
      </c>
      <c r="J192" s="3" t="s">
        <v>4215</v>
      </c>
      <c r="K192" s="3" t="s">
        <v>4435</v>
      </c>
      <c r="L192">
        <v>40</v>
      </c>
    </row>
    <row r="193" spans="1:12" hidden="1" x14ac:dyDescent="0.25">
      <c r="A193" s="3" t="s">
        <v>4770</v>
      </c>
      <c r="B193" s="3" t="s">
        <v>4806</v>
      </c>
      <c r="C193" s="3" t="s">
        <v>4807</v>
      </c>
      <c r="D193" s="3" t="s">
        <v>4426</v>
      </c>
      <c r="E193" s="4">
        <v>44762.424629629626</v>
      </c>
      <c r="F193" s="3" t="s">
        <v>4427</v>
      </c>
      <c r="G193">
        <v>525000</v>
      </c>
      <c r="H193">
        <f>paymentList__17[[#This Row],[Value]]/100</f>
        <v>5250</v>
      </c>
      <c r="I193" s="3" t="s">
        <v>4428</v>
      </c>
      <c r="J193" s="3" t="s">
        <v>4215</v>
      </c>
      <c r="K193" s="3" t="s">
        <v>4435</v>
      </c>
      <c r="L193">
        <v>0</v>
      </c>
    </row>
    <row r="194" spans="1:12" x14ac:dyDescent="0.25">
      <c r="A194" s="3" t="s">
        <v>4808</v>
      </c>
      <c r="B194" s="3" t="s">
        <v>4809</v>
      </c>
      <c r="C194" s="3" t="s">
        <v>4271</v>
      </c>
      <c r="D194" s="3" t="s">
        <v>4426</v>
      </c>
      <c r="E194" s="4">
        <v>44762.386458333334</v>
      </c>
      <c r="F194" s="3" t="s">
        <v>4427</v>
      </c>
      <c r="G194">
        <v>549000</v>
      </c>
      <c r="H194">
        <f>paymentList__17[[#This Row],[Value]]/100</f>
        <v>5490</v>
      </c>
      <c r="I194" s="3" t="s">
        <v>4428</v>
      </c>
      <c r="J194" s="3" t="s">
        <v>4215</v>
      </c>
      <c r="K194" s="3" t="s">
        <v>4429</v>
      </c>
      <c r="L194">
        <v>50</v>
      </c>
    </row>
    <row r="195" spans="1:12" x14ac:dyDescent="0.25">
      <c r="A195" s="3" t="s">
        <v>4810</v>
      </c>
      <c r="B195" s="3" t="s">
        <v>4811</v>
      </c>
      <c r="C195" s="3" t="s">
        <v>4270</v>
      </c>
      <c r="D195" s="3" t="s">
        <v>4426</v>
      </c>
      <c r="E195" s="4">
        <v>44761.914965277778</v>
      </c>
      <c r="F195" s="3" t="s">
        <v>4427</v>
      </c>
      <c r="G195">
        <v>585000</v>
      </c>
      <c r="H195">
        <f>paymentList__17[[#This Row],[Value]]/100</f>
        <v>5850</v>
      </c>
      <c r="I195" s="3" t="s">
        <v>4428</v>
      </c>
      <c r="J195" s="3" t="s">
        <v>4209</v>
      </c>
      <c r="K195" s="3" t="s">
        <v>4429</v>
      </c>
      <c r="L195">
        <v>0</v>
      </c>
    </row>
    <row r="196" spans="1:12" hidden="1" x14ac:dyDescent="0.25">
      <c r="A196" s="3" t="s">
        <v>4770</v>
      </c>
      <c r="B196" s="3" t="s">
        <v>4812</v>
      </c>
      <c r="C196" s="3" t="s">
        <v>4813</v>
      </c>
      <c r="D196" s="3" t="s">
        <v>4426</v>
      </c>
      <c r="E196" s="4">
        <v>44761.732789351852</v>
      </c>
      <c r="F196" s="3" t="s">
        <v>4427</v>
      </c>
      <c r="G196">
        <v>525000</v>
      </c>
      <c r="H196">
        <f>paymentList__17[[#This Row],[Value]]/100</f>
        <v>5250</v>
      </c>
      <c r="I196" s="3" t="s">
        <v>4428</v>
      </c>
      <c r="J196" s="3" t="s">
        <v>4215</v>
      </c>
      <c r="K196" s="3" t="s">
        <v>4435</v>
      </c>
      <c r="L196">
        <v>0</v>
      </c>
    </row>
    <row r="197" spans="1:12" x14ac:dyDescent="0.25">
      <c r="A197" s="3" t="s">
        <v>4814</v>
      </c>
      <c r="B197" s="3" t="s">
        <v>4815</v>
      </c>
      <c r="C197" s="3" t="s">
        <v>4269</v>
      </c>
      <c r="D197" s="3" t="s">
        <v>4426</v>
      </c>
      <c r="E197" s="4">
        <v>44761.729780092595</v>
      </c>
      <c r="F197" s="3" t="s">
        <v>4427</v>
      </c>
      <c r="G197">
        <v>549000</v>
      </c>
      <c r="H197">
        <f>paymentList__17[[#This Row],[Value]]/100</f>
        <v>5490</v>
      </c>
      <c r="I197" s="3" t="s">
        <v>4428</v>
      </c>
      <c r="J197" s="3" t="s">
        <v>4209</v>
      </c>
      <c r="K197" s="3" t="s">
        <v>4429</v>
      </c>
      <c r="L197">
        <v>0</v>
      </c>
    </row>
    <row r="198" spans="1:12" hidden="1" x14ac:dyDescent="0.25">
      <c r="A198" s="3" t="s">
        <v>4770</v>
      </c>
      <c r="B198" s="3" t="s">
        <v>4816</v>
      </c>
      <c r="C198" s="3" t="s">
        <v>4817</v>
      </c>
      <c r="D198" s="3" t="s">
        <v>4426</v>
      </c>
      <c r="E198" s="4">
        <v>44761.695844907408</v>
      </c>
      <c r="F198" s="3" t="s">
        <v>4427</v>
      </c>
      <c r="G198">
        <v>525000</v>
      </c>
      <c r="H198">
        <f>paymentList__17[[#This Row],[Value]]/100</f>
        <v>5250</v>
      </c>
      <c r="I198" s="3" t="s">
        <v>4428</v>
      </c>
      <c r="J198" s="3" t="s">
        <v>4215</v>
      </c>
      <c r="K198" s="3" t="s">
        <v>4435</v>
      </c>
      <c r="L198">
        <v>0</v>
      </c>
    </row>
    <row r="199" spans="1:12" x14ac:dyDescent="0.25">
      <c r="A199" s="3" t="s">
        <v>4818</v>
      </c>
      <c r="B199" s="3" t="s">
        <v>4819</v>
      </c>
      <c r="C199" s="3" t="s">
        <v>4268</v>
      </c>
      <c r="D199" s="3" t="s">
        <v>4426</v>
      </c>
      <c r="E199" s="4">
        <v>44760.781701388885</v>
      </c>
      <c r="F199" s="3" t="s">
        <v>4427</v>
      </c>
      <c r="G199">
        <v>585000</v>
      </c>
      <c r="H199">
        <f>paymentList__17[[#This Row],[Value]]/100</f>
        <v>5850</v>
      </c>
      <c r="I199" s="3" t="s">
        <v>4428</v>
      </c>
      <c r="J199" s="3" t="s">
        <v>4209</v>
      </c>
      <c r="K199" s="3" t="s">
        <v>4429</v>
      </c>
      <c r="L199">
        <v>0</v>
      </c>
    </row>
    <row r="200" spans="1:12" x14ac:dyDescent="0.25">
      <c r="A200" s="3" t="s">
        <v>4820</v>
      </c>
      <c r="B200" s="3" t="s">
        <v>4821</v>
      </c>
      <c r="C200" s="3" t="s">
        <v>4267</v>
      </c>
      <c r="D200" s="3" t="s">
        <v>4426</v>
      </c>
      <c r="E200" s="4">
        <v>44759.89508101852</v>
      </c>
      <c r="F200" s="3" t="s">
        <v>4427</v>
      </c>
      <c r="G200">
        <v>525000</v>
      </c>
      <c r="H200">
        <f>paymentList__17[[#This Row],[Value]]/100</f>
        <v>5250</v>
      </c>
      <c r="I200" s="3" t="s">
        <v>4428</v>
      </c>
      <c r="J200" s="3" t="s">
        <v>4215</v>
      </c>
      <c r="K200" s="3" t="s">
        <v>4429</v>
      </c>
      <c r="L200">
        <v>0</v>
      </c>
    </row>
    <row r="201" spans="1:12" x14ac:dyDescent="0.25">
      <c r="A201" s="3" t="s">
        <v>4822</v>
      </c>
      <c r="B201" s="3" t="s">
        <v>4823</v>
      </c>
      <c r="C201" s="3" t="s">
        <v>4266</v>
      </c>
      <c r="D201" s="3" t="s">
        <v>4426</v>
      </c>
      <c r="E201" s="4">
        <v>44759.665613425925</v>
      </c>
      <c r="F201" s="3" t="s">
        <v>4427</v>
      </c>
      <c r="G201">
        <v>615000</v>
      </c>
      <c r="H201">
        <f>paymentList__17[[#This Row],[Value]]/100</f>
        <v>6150</v>
      </c>
      <c r="I201" s="3" t="s">
        <v>4428</v>
      </c>
      <c r="J201" s="3" t="s">
        <v>4209</v>
      </c>
      <c r="K201" s="3" t="s">
        <v>4429</v>
      </c>
      <c r="L201">
        <v>0</v>
      </c>
    </row>
    <row r="202" spans="1:12" x14ac:dyDescent="0.25">
      <c r="A202" s="3" t="s">
        <v>4824</v>
      </c>
      <c r="B202" s="3" t="s">
        <v>4825</v>
      </c>
      <c r="C202" s="3" t="s">
        <v>4265</v>
      </c>
      <c r="D202" s="3" t="s">
        <v>4426</v>
      </c>
      <c r="E202" s="4">
        <v>44758.661620370367</v>
      </c>
      <c r="F202" s="3" t="s">
        <v>4427</v>
      </c>
      <c r="G202">
        <v>549000</v>
      </c>
      <c r="H202">
        <f>paymentList__17[[#This Row],[Value]]/100</f>
        <v>5490</v>
      </c>
      <c r="I202" s="3" t="s">
        <v>4428</v>
      </c>
      <c r="J202" s="3" t="s">
        <v>4215</v>
      </c>
      <c r="K202" s="3" t="s">
        <v>4429</v>
      </c>
      <c r="L202">
        <v>0</v>
      </c>
    </row>
    <row r="203" spans="1:12" hidden="1" x14ac:dyDescent="0.25">
      <c r="A203" s="3" t="s">
        <v>4824</v>
      </c>
      <c r="B203" s="3" t="s">
        <v>4826</v>
      </c>
      <c r="C203" s="3" t="s">
        <v>4827</v>
      </c>
      <c r="D203" s="3" t="s">
        <v>4426</v>
      </c>
      <c r="E203" s="4">
        <v>44758.660775462966</v>
      </c>
      <c r="F203" s="3" t="s">
        <v>4427</v>
      </c>
      <c r="G203">
        <v>549000</v>
      </c>
      <c r="H203">
        <f>paymentList__17[[#This Row],[Value]]/100</f>
        <v>5490</v>
      </c>
      <c r="I203" s="3" t="s">
        <v>4428</v>
      </c>
      <c r="J203" s="3" t="s">
        <v>4215</v>
      </c>
      <c r="K203" s="3" t="s">
        <v>4435</v>
      </c>
      <c r="L203">
        <v>0</v>
      </c>
    </row>
    <row r="204" spans="1:12" hidden="1" x14ac:dyDescent="0.25">
      <c r="A204" s="3" t="s">
        <v>4824</v>
      </c>
      <c r="B204" s="3" t="s">
        <v>4828</v>
      </c>
      <c r="C204" s="3" t="s">
        <v>4829</v>
      </c>
      <c r="D204" s="3" t="s">
        <v>4426</v>
      </c>
      <c r="E204" s="4">
        <v>44758.659826388888</v>
      </c>
      <c r="F204" s="3" t="s">
        <v>4427</v>
      </c>
      <c r="G204">
        <v>549000</v>
      </c>
      <c r="H204">
        <f>paymentList__17[[#This Row],[Value]]/100</f>
        <v>5490</v>
      </c>
      <c r="I204" s="3" t="s">
        <v>4428</v>
      </c>
      <c r="J204" s="3" t="s">
        <v>4209</v>
      </c>
      <c r="K204" s="3" t="s">
        <v>4435</v>
      </c>
      <c r="L204">
        <v>0</v>
      </c>
    </row>
    <row r="205" spans="1:12" x14ac:dyDescent="0.25">
      <c r="A205" s="3" t="s">
        <v>4830</v>
      </c>
      <c r="B205" s="3" t="s">
        <v>4831</v>
      </c>
      <c r="C205" s="3" t="s">
        <v>4264</v>
      </c>
      <c r="D205" s="3" t="s">
        <v>4426</v>
      </c>
      <c r="E205" s="4">
        <v>44758.656631944446</v>
      </c>
      <c r="F205" s="3" t="s">
        <v>4427</v>
      </c>
      <c r="G205">
        <v>525000</v>
      </c>
      <c r="H205">
        <f>paymentList__17[[#This Row],[Value]]/100</f>
        <v>5250</v>
      </c>
      <c r="I205" s="3" t="s">
        <v>4428</v>
      </c>
      <c r="J205" s="3" t="s">
        <v>4209</v>
      </c>
      <c r="K205" s="3" t="s">
        <v>4429</v>
      </c>
      <c r="L205">
        <v>0</v>
      </c>
    </row>
    <row r="206" spans="1:12" x14ac:dyDescent="0.25">
      <c r="A206" s="3" t="s">
        <v>4832</v>
      </c>
      <c r="B206" s="3" t="s">
        <v>4833</v>
      </c>
      <c r="C206" s="3" t="s">
        <v>4263</v>
      </c>
      <c r="D206" s="3" t="s">
        <v>4426</v>
      </c>
      <c r="E206" s="4">
        <v>44757.989374999997</v>
      </c>
      <c r="F206" s="3" t="s">
        <v>4427</v>
      </c>
      <c r="G206">
        <v>549000</v>
      </c>
      <c r="H206">
        <f>paymentList__17[[#This Row],[Value]]/100</f>
        <v>5490</v>
      </c>
      <c r="I206" s="3" t="s">
        <v>4428</v>
      </c>
      <c r="J206" s="3" t="s">
        <v>4215</v>
      </c>
      <c r="K206" s="3" t="s">
        <v>4429</v>
      </c>
      <c r="L206">
        <v>0</v>
      </c>
    </row>
    <row r="207" spans="1:12" hidden="1" x14ac:dyDescent="0.25">
      <c r="A207" s="3" t="s">
        <v>4834</v>
      </c>
      <c r="B207" s="3" t="s">
        <v>4835</v>
      </c>
      <c r="C207" s="3" t="s">
        <v>4836</v>
      </c>
      <c r="D207" s="3" t="s">
        <v>4426</v>
      </c>
      <c r="E207" s="4">
        <v>44757.988009259258</v>
      </c>
      <c r="F207" s="3" t="s">
        <v>4427</v>
      </c>
      <c r="G207">
        <v>549000</v>
      </c>
      <c r="H207">
        <f>paymentList__17[[#This Row],[Value]]/100</f>
        <v>5490</v>
      </c>
      <c r="I207" s="3" t="s">
        <v>4428</v>
      </c>
      <c r="J207" s="3" t="s">
        <v>4215</v>
      </c>
      <c r="K207" s="3" t="s">
        <v>4435</v>
      </c>
      <c r="L207">
        <v>0</v>
      </c>
    </row>
    <row r="208" spans="1:12" x14ac:dyDescent="0.25">
      <c r="A208" s="3" t="s">
        <v>4837</v>
      </c>
      <c r="B208" s="3" t="s">
        <v>4838</v>
      </c>
      <c r="C208" s="3" t="s">
        <v>4262</v>
      </c>
      <c r="D208" s="3" t="s">
        <v>4426</v>
      </c>
      <c r="E208" s="4">
        <v>44757.787129629629</v>
      </c>
      <c r="F208" s="3" t="s">
        <v>4427</v>
      </c>
      <c r="G208">
        <v>612000</v>
      </c>
      <c r="H208">
        <f>paymentList__17[[#This Row],[Value]]/100</f>
        <v>6120</v>
      </c>
      <c r="I208" s="3" t="s">
        <v>4428</v>
      </c>
      <c r="J208" s="3" t="s">
        <v>4215</v>
      </c>
      <c r="K208" s="3" t="s">
        <v>4429</v>
      </c>
      <c r="L208">
        <v>31</v>
      </c>
    </row>
    <row r="209" spans="1:12" hidden="1" x14ac:dyDescent="0.25">
      <c r="A209" s="3" t="s">
        <v>4837</v>
      </c>
      <c r="B209" s="3" t="s">
        <v>4839</v>
      </c>
      <c r="C209" s="3" t="s">
        <v>4840</v>
      </c>
      <c r="D209" s="3" t="s">
        <v>4426</v>
      </c>
      <c r="E209" s="4">
        <v>44757.786111111112</v>
      </c>
      <c r="F209" s="3" t="s">
        <v>4427</v>
      </c>
      <c r="G209">
        <v>612000</v>
      </c>
      <c r="H209">
        <f>paymentList__17[[#This Row],[Value]]/100</f>
        <v>6120</v>
      </c>
      <c r="I209" s="3" t="s">
        <v>4428</v>
      </c>
      <c r="J209" s="3" t="s">
        <v>4215</v>
      </c>
      <c r="K209" s="3" t="s">
        <v>4435</v>
      </c>
      <c r="L209">
        <v>0</v>
      </c>
    </row>
    <row r="210" spans="1:12" hidden="1" x14ac:dyDescent="0.25">
      <c r="A210" s="3" t="s">
        <v>4841</v>
      </c>
      <c r="B210" s="3" t="s">
        <v>4842</v>
      </c>
      <c r="C210" s="3" t="s">
        <v>4843</v>
      </c>
      <c r="D210" s="3" t="s">
        <v>4426</v>
      </c>
      <c r="E210" s="4">
        <v>44757.783136574071</v>
      </c>
      <c r="F210" s="3" t="s">
        <v>4427</v>
      </c>
      <c r="G210">
        <v>612000</v>
      </c>
      <c r="H210">
        <f>paymentList__17[[#This Row],[Value]]/100</f>
        <v>6120</v>
      </c>
      <c r="I210" s="3" t="s">
        <v>4428</v>
      </c>
      <c r="J210" s="3" t="s">
        <v>4209</v>
      </c>
      <c r="K210" s="3" t="s">
        <v>4435</v>
      </c>
      <c r="L210">
        <v>0</v>
      </c>
    </row>
    <row r="211" spans="1:12" hidden="1" x14ac:dyDescent="0.25">
      <c r="A211" s="3" t="s">
        <v>4844</v>
      </c>
      <c r="B211" s="3" t="s">
        <v>4845</v>
      </c>
      <c r="C211" s="3" t="s">
        <v>4846</v>
      </c>
      <c r="D211" s="3" t="s">
        <v>4426</v>
      </c>
      <c r="E211" s="4">
        <v>44757.782129629632</v>
      </c>
      <c r="F211" s="3" t="s">
        <v>4427</v>
      </c>
      <c r="G211">
        <v>612000</v>
      </c>
      <c r="H211">
        <f>paymentList__17[[#This Row],[Value]]/100</f>
        <v>6120</v>
      </c>
      <c r="I211" s="3" t="s">
        <v>4428</v>
      </c>
      <c r="J211" s="3" t="s">
        <v>4209</v>
      </c>
      <c r="K211" s="3" t="s">
        <v>4435</v>
      </c>
      <c r="L211">
        <v>0</v>
      </c>
    </row>
    <row r="212" spans="1:12" hidden="1" x14ac:dyDescent="0.25">
      <c r="A212" s="3" t="s">
        <v>4847</v>
      </c>
      <c r="B212" s="3" t="s">
        <v>4848</v>
      </c>
      <c r="C212" s="3" t="s">
        <v>4849</v>
      </c>
      <c r="D212" s="3" t="s">
        <v>4426</v>
      </c>
      <c r="E212" s="4">
        <v>44757.781238425923</v>
      </c>
      <c r="F212" s="3" t="s">
        <v>4427</v>
      </c>
      <c r="G212">
        <v>612000</v>
      </c>
      <c r="H212">
        <f>paymentList__17[[#This Row],[Value]]/100</f>
        <v>6120</v>
      </c>
      <c r="I212" s="3" t="s">
        <v>4428</v>
      </c>
      <c r="J212" s="3" t="s">
        <v>4209</v>
      </c>
      <c r="K212" s="3" t="s">
        <v>4435</v>
      </c>
      <c r="L212">
        <v>0</v>
      </c>
    </row>
    <row r="213" spans="1:12" x14ac:dyDescent="0.25">
      <c r="A213" s="3" t="s">
        <v>4850</v>
      </c>
      <c r="B213" s="3" t="s">
        <v>4851</v>
      </c>
      <c r="C213" s="3" t="s">
        <v>4261</v>
      </c>
      <c r="D213" s="3" t="s">
        <v>4426</v>
      </c>
      <c r="E213" s="4">
        <v>44757.757349537038</v>
      </c>
      <c r="F213" s="3" t="s">
        <v>4427</v>
      </c>
      <c r="G213">
        <v>525000</v>
      </c>
      <c r="H213">
        <f>paymentList__17[[#This Row],[Value]]/100</f>
        <v>5250</v>
      </c>
      <c r="I213" s="3" t="s">
        <v>4428</v>
      </c>
      <c r="J213" s="3" t="s">
        <v>4215</v>
      </c>
      <c r="K213" s="3" t="s">
        <v>4429</v>
      </c>
      <c r="L213">
        <v>0</v>
      </c>
    </row>
    <row r="214" spans="1:12" x14ac:dyDescent="0.25">
      <c r="A214" s="3" t="s">
        <v>4852</v>
      </c>
      <c r="B214" s="3" t="s">
        <v>4853</v>
      </c>
      <c r="C214" s="3" t="s">
        <v>4260</v>
      </c>
      <c r="D214" s="3" t="s">
        <v>4426</v>
      </c>
      <c r="E214" s="4">
        <v>44756.451597222222</v>
      </c>
      <c r="F214" s="3" t="s">
        <v>4427</v>
      </c>
      <c r="G214">
        <v>720000</v>
      </c>
      <c r="H214">
        <f>paymentList__17[[#This Row],[Value]]/100</f>
        <v>7200</v>
      </c>
      <c r="I214" s="3" t="s">
        <v>4428</v>
      </c>
      <c r="J214" s="3" t="s">
        <v>4215</v>
      </c>
      <c r="K214" s="3" t="s">
        <v>4429</v>
      </c>
      <c r="L214">
        <v>0</v>
      </c>
    </row>
    <row r="215" spans="1:12" x14ac:dyDescent="0.25">
      <c r="A215" s="3" t="s">
        <v>4854</v>
      </c>
      <c r="B215" s="3" t="s">
        <v>4855</v>
      </c>
      <c r="C215" s="3" t="s">
        <v>4259</v>
      </c>
      <c r="D215" s="3" t="s">
        <v>4426</v>
      </c>
      <c r="E215" s="4">
        <v>44755.903449074074</v>
      </c>
      <c r="F215" s="3" t="s">
        <v>4427</v>
      </c>
      <c r="G215">
        <v>525000</v>
      </c>
      <c r="H215">
        <f>paymentList__17[[#This Row],[Value]]/100</f>
        <v>5250</v>
      </c>
      <c r="I215" s="3" t="s">
        <v>4428</v>
      </c>
      <c r="J215" s="3" t="s">
        <v>4215</v>
      </c>
      <c r="K215" s="3" t="s">
        <v>4429</v>
      </c>
      <c r="L215">
        <v>1</v>
      </c>
    </row>
    <row r="216" spans="1:12" x14ac:dyDescent="0.25">
      <c r="A216" s="3" t="s">
        <v>4856</v>
      </c>
      <c r="B216" s="3" t="s">
        <v>4857</v>
      </c>
      <c r="C216" s="3" t="s">
        <v>4258</v>
      </c>
      <c r="D216" s="3" t="s">
        <v>4426</v>
      </c>
      <c r="E216" s="4">
        <v>44755.901967592596</v>
      </c>
      <c r="F216" s="3" t="s">
        <v>4427</v>
      </c>
      <c r="G216">
        <v>525000</v>
      </c>
      <c r="H216">
        <f>paymentList__17[[#This Row],[Value]]/100</f>
        <v>5250</v>
      </c>
      <c r="I216" s="3" t="s">
        <v>4428</v>
      </c>
      <c r="J216" s="3" t="s">
        <v>4215</v>
      </c>
      <c r="K216" s="3" t="s">
        <v>4429</v>
      </c>
      <c r="L216">
        <v>1</v>
      </c>
    </row>
    <row r="217" spans="1:12" hidden="1" x14ac:dyDescent="0.25">
      <c r="A217" s="3" t="s">
        <v>4856</v>
      </c>
      <c r="B217" s="3" t="s">
        <v>4858</v>
      </c>
      <c r="C217" s="3" t="s">
        <v>4859</v>
      </c>
      <c r="D217" s="3" t="s">
        <v>4426</v>
      </c>
      <c r="E217" s="4">
        <v>44755.899606481478</v>
      </c>
      <c r="F217" s="3" t="s">
        <v>4427</v>
      </c>
      <c r="G217">
        <v>525000</v>
      </c>
      <c r="H217">
        <f>paymentList__17[[#This Row],[Value]]/100</f>
        <v>5250</v>
      </c>
      <c r="I217" s="3" t="s">
        <v>4428</v>
      </c>
      <c r="J217" s="3" t="s">
        <v>4215</v>
      </c>
      <c r="K217" s="3" t="s">
        <v>4435</v>
      </c>
      <c r="L217">
        <v>0</v>
      </c>
    </row>
    <row r="218" spans="1:12" hidden="1" x14ac:dyDescent="0.25">
      <c r="A218" s="3" t="s">
        <v>4856</v>
      </c>
      <c r="B218" s="3" t="s">
        <v>4860</v>
      </c>
      <c r="C218" s="3" t="s">
        <v>4861</v>
      </c>
      <c r="D218" s="3" t="s">
        <v>4426</v>
      </c>
      <c r="E218" s="4">
        <v>44755.896458333336</v>
      </c>
      <c r="F218" s="3" t="s">
        <v>4427</v>
      </c>
      <c r="G218">
        <v>525000</v>
      </c>
      <c r="H218">
        <f>paymentList__17[[#This Row],[Value]]/100</f>
        <v>5250</v>
      </c>
      <c r="I218" s="3" t="s">
        <v>4428</v>
      </c>
      <c r="J218" s="3" t="s">
        <v>4215</v>
      </c>
      <c r="K218" s="3" t="s">
        <v>4435</v>
      </c>
      <c r="L218">
        <v>0</v>
      </c>
    </row>
    <row r="219" spans="1:12" x14ac:dyDescent="0.25">
      <c r="A219" s="3" t="s">
        <v>4862</v>
      </c>
      <c r="B219" s="3" t="s">
        <v>4863</v>
      </c>
      <c r="C219" s="3" t="s">
        <v>4257</v>
      </c>
      <c r="D219" s="3" t="s">
        <v>4426</v>
      </c>
      <c r="E219" s="4">
        <v>44755.83053240741</v>
      </c>
      <c r="F219" s="3" t="s">
        <v>4427</v>
      </c>
      <c r="G219">
        <v>525000</v>
      </c>
      <c r="H219">
        <f>paymentList__17[[#This Row],[Value]]/100</f>
        <v>5250</v>
      </c>
      <c r="I219" s="3" t="s">
        <v>4428</v>
      </c>
      <c r="J219" s="3" t="s">
        <v>4209</v>
      </c>
      <c r="K219" s="3" t="s">
        <v>4429</v>
      </c>
      <c r="L219">
        <v>1</v>
      </c>
    </row>
    <row r="220" spans="1:12" x14ac:dyDescent="0.25">
      <c r="A220" s="3" t="s">
        <v>4864</v>
      </c>
      <c r="B220" s="3" t="s">
        <v>4865</v>
      </c>
      <c r="C220" s="3" t="s">
        <v>4256</v>
      </c>
      <c r="D220" s="3" t="s">
        <v>4426</v>
      </c>
      <c r="E220" s="4">
        <v>44755.786319444444</v>
      </c>
      <c r="F220" s="3" t="s">
        <v>4427</v>
      </c>
      <c r="G220">
        <v>585000</v>
      </c>
      <c r="H220">
        <f>paymentList__17[[#This Row],[Value]]/100</f>
        <v>5850</v>
      </c>
      <c r="I220" s="3" t="s">
        <v>4428</v>
      </c>
      <c r="J220" s="3" t="s">
        <v>4209</v>
      </c>
      <c r="K220" s="3" t="s">
        <v>4429</v>
      </c>
      <c r="L220">
        <v>40</v>
      </c>
    </row>
    <row r="221" spans="1:12" hidden="1" x14ac:dyDescent="0.25">
      <c r="A221" s="3" t="s">
        <v>4864</v>
      </c>
      <c r="B221" s="3" t="s">
        <v>4866</v>
      </c>
      <c r="C221" s="3" t="s">
        <v>4867</v>
      </c>
      <c r="D221" s="3" t="s">
        <v>4426</v>
      </c>
      <c r="E221" s="4">
        <v>44755.780150462961</v>
      </c>
      <c r="F221" s="3" t="s">
        <v>4427</v>
      </c>
      <c r="G221">
        <v>585000</v>
      </c>
      <c r="H221">
        <f>paymentList__17[[#This Row],[Value]]/100</f>
        <v>5850</v>
      </c>
      <c r="I221" s="3" t="s">
        <v>4428</v>
      </c>
      <c r="J221" s="3" t="s">
        <v>4209</v>
      </c>
      <c r="K221" s="3" t="s">
        <v>4435</v>
      </c>
      <c r="L221">
        <v>40</v>
      </c>
    </row>
    <row r="222" spans="1:12" x14ac:dyDescent="0.25">
      <c r="A222" s="3" t="s">
        <v>4868</v>
      </c>
      <c r="B222" s="3" t="s">
        <v>4869</v>
      </c>
      <c r="C222" s="3" t="s">
        <v>4255</v>
      </c>
      <c r="D222" s="3" t="s">
        <v>4426</v>
      </c>
      <c r="E222" s="4">
        <v>44755.709074074075</v>
      </c>
      <c r="F222" s="3" t="s">
        <v>4427</v>
      </c>
      <c r="G222">
        <v>525000</v>
      </c>
      <c r="H222">
        <f>paymentList__17[[#This Row],[Value]]/100</f>
        <v>5250</v>
      </c>
      <c r="I222" s="3" t="s">
        <v>4428</v>
      </c>
      <c r="J222" s="3" t="s">
        <v>4209</v>
      </c>
      <c r="K222" s="3" t="s">
        <v>4429</v>
      </c>
      <c r="L222">
        <v>0</v>
      </c>
    </row>
    <row r="223" spans="1:12" hidden="1" x14ac:dyDescent="0.25">
      <c r="A223" s="3" t="s">
        <v>4868</v>
      </c>
      <c r="B223" s="3" t="s">
        <v>4870</v>
      </c>
      <c r="C223" s="3" t="s">
        <v>4871</v>
      </c>
      <c r="D223" s="3" t="s">
        <v>4426</v>
      </c>
      <c r="E223" s="4">
        <v>44755.707418981481</v>
      </c>
      <c r="F223" s="3" t="s">
        <v>4427</v>
      </c>
      <c r="G223">
        <v>525000</v>
      </c>
      <c r="H223">
        <f>paymentList__17[[#This Row],[Value]]/100</f>
        <v>5250</v>
      </c>
      <c r="I223" s="3" t="s">
        <v>4428</v>
      </c>
      <c r="J223" s="3" t="s">
        <v>4209</v>
      </c>
      <c r="K223" s="3" t="s">
        <v>4435</v>
      </c>
      <c r="L223">
        <v>0</v>
      </c>
    </row>
    <row r="224" spans="1:12" hidden="1" x14ac:dyDescent="0.25">
      <c r="A224" s="3" t="s">
        <v>4872</v>
      </c>
      <c r="B224" s="3" t="s">
        <v>4873</v>
      </c>
      <c r="C224" s="3" t="s">
        <v>4874</v>
      </c>
      <c r="D224" s="3" t="s">
        <v>4426</v>
      </c>
      <c r="E224" s="4">
        <v>44755.70648148148</v>
      </c>
      <c r="F224" s="3" t="s">
        <v>4427</v>
      </c>
      <c r="G224">
        <v>525000</v>
      </c>
      <c r="H224">
        <f>paymentList__17[[#This Row],[Value]]/100</f>
        <v>5250</v>
      </c>
      <c r="I224" s="3" t="s">
        <v>4428</v>
      </c>
      <c r="J224" s="3" t="s">
        <v>4215</v>
      </c>
      <c r="K224" s="3" t="s">
        <v>4435</v>
      </c>
      <c r="L224">
        <v>0</v>
      </c>
    </row>
    <row r="225" spans="1:12" x14ac:dyDescent="0.25">
      <c r="A225" s="3" t="s">
        <v>4875</v>
      </c>
      <c r="B225" s="3" t="s">
        <v>4876</v>
      </c>
      <c r="C225" s="3" t="s">
        <v>4254</v>
      </c>
      <c r="D225" s="3" t="s">
        <v>4426</v>
      </c>
      <c r="E225" s="4">
        <v>44755.70648148148</v>
      </c>
      <c r="F225" s="3" t="s">
        <v>4427</v>
      </c>
      <c r="G225">
        <v>525000</v>
      </c>
      <c r="H225">
        <f>paymentList__17[[#This Row],[Value]]/100</f>
        <v>5250</v>
      </c>
      <c r="I225" s="3" t="s">
        <v>4428</v>
      </c>
      <c r="J225" s="3" t="s">
        <v>4215</v>
      </c>
      <c r="K225" s="3" t="s">
        <v>4429</v>
      </c>
      <c r="L225">
        <v>1</v>
      </c>
    </row>
    <row r="226" spans="1:12" x14ac:dyDescent="0.25">
      <c r="A226" s="3" t="s">
        <v>4877</v>
      </c>
      <c r="B226" s="3" t="s">
        <v>4878</v>
      </c>
      <c r="C226" s="3" t="s">
        <v>4253</v>
      </c>
      <c r="D226" s="3" t="s">
        <v>4426</v>
      </c>
      <c r="E226" s="4">
        <v>44755.706261574072</v>
      </c>
      <c r="F226" s="3" t="s">
        <v>4427</v>
      </c>
      <c r="G226">
        <v>585000</v>
      </c>
      <c r="H226">
        <f>paymentList__17[[#This Row],[Value]]/100</f>
        <v>5850</v>
      </c>
      <c r="I226" s="3" t="s">
        <v>4428</v>
      </c>
      <c r="J226" s="3" t="s">
        <v>4209</v>
      </c>
      <c r="K226" s="3" t="s">
        <v>4429</v>
      </c>
      <c r="L226">
        <v>0</v>
      </c>
    </row>
    <row r="227" spans="1:12" hidden="1" x14ac:dyDescent="0.25">
      <c r="A227" s="3" t="s">
        <v>4868</v>
      </c>
      <c r="B227" s="3" t="s">
        <v>4879</v>
      </c>
      <c r="C227" s="3" t="s">
        <v>4880</v>
      </c>
      <c r="D227" s="3" t="s">
        <v>4426</v>
      </c>
      <c r="E227" s="4">
        <v>44755.702048611114</v>
      </c>
      <c r="F227" s="3" t="s">
        <v>4427</v>
      </c>
      <c r="G227">
        <v>525000</v>
      </c>
      <c r="H227">
        <f>paymentList__17[[#This Row],[Value]]/100</f>
        <v>5250</v>
      </c>
      <c r="I227" s="3" t="s">
        <v>4428</v>
      </c>
      <c r="J227" s="3" t="s">
        <v>4209</v>
      </c>
      <c r="K227" s="3" t="s">
        <v>4435</v>
      </c>
      <c r="L227">
        <v>0</v>
      </c>
    </row>
    <row r="228" spans="1:12" hidden="1" x14ac:dyDescent="0.25">
      <c r="A228" s="3" t="s">
        <v>4881</v>
      </c>
      <c r="B228" s="3" t="s">
        <v>4882</v>
      </c>
      <c r="C228" s="3" t="s">
        <v>4883</v>
      </c>
      <c r="D228" s="3" t="s">
        <v>4426</v>
      </c>
      <c r="E228" s="4">
        <v>44755.700740740744</v>
      </c>
      <c r="F228" s="3" t="s">
        <v>4427</v>
      </c>
      <c r="G228">
        <v>525000</v>
      </c>
      <c r="H228">
        <f>paymentList__17[[#This Row],[Value]]/100</f>
        <v>5250</v>
      </c>
      <c r="I228" s="3" t="s">
        <v>4428</v>
      </c>
      <c r="J228" s="3" t="s">
        <v>4209</v>
      </c>
      <c r="K228" s="3" t="s">
        <v>4435</v>
      </c>
      <c r="L228">
        <v>0</v>
      </c>
    </row>
    <row r="229" spans="1:12" x14ac:dyDescent="0.25">
      <c r="A229" s="3" t="s">
        <v>636</v>
      </c>
      <c r="B229" s="3" t="s">
        <v>4884</v>
      </c>
      <c r="C229" s="3" t="s">
        <v>4252</v>
      </c>
      <c r="D229" s="3" t="s">
        <v>4426</v>
      </c>
      <c r="E229" s="4">
        <v>44755.697939814818</v>
      </c>
      <c r="F229" s="3" t="s">
        <v>4427</v>
      </c>
      <c r="G229">
        <v>525000</v>
      </c>
      <c r="H229">
        <f>paymentList__17[[#This Row],[Value]]/100</f>
        <v>5250</v>
      </c>
      <c r="I229" s="3" t="s">
        <v>4428</v>
      </c>
      <c r="J229" s="3" t="s">
        <v>4209</v>
      </c>
      <c r="K229" s="3" t="s">
        <v>4429</v>
      </c>
      <c r="L229">
        <v>40</v>
      </c>
    </row>
    <row r="230" spans="1:12" x14ac:dyDescent="0.25">
      <c r="A230" s="3" t="s">
        <v>4885</v>
      </c>
      <c r="B230" s="3" t="s">
        <v>4886</v>
      </c>
      <c r="C230" s="3" t="s">
        <v>4251</v>
      </c>
      <c r="D230" s="3" t="s">
        <v>4426</v>
      </c>
      <c r="E230" s="4">
        <v>44755.67292824074</v>
      </c>
      <c r="F230" s="3" t="s">
        <v>4427</v>
      </c>
      <c r="G230">
        <v>525000</v>
      </c>
      <c r="H230">
        <f>paymentList__17[[#This Row],[Value]]/100</f>
        <v>5250</v>
      </c>
      <c r="I230" s="3" t="s">
        <v>4428</v>
      </c>
      <c r="J230" s="3" t="s">
        <v>4215</v>
      </c>
      <c r="K230" s="3" t="s">
        <v>4429</v>
      </c>
      <c r="L230">
        <v>1</v>
      </c>
    </row>
    <row r="231" spans="1:12" hidden="1" x14ac:dyDescent="0.25">
      <c r="A231" s="3" t="s">
        <v>4887</v>
      </c>
      <c r="B231" s="3" t="s">
        <v>4888</v>
      </c>
      <c r="C231" s="3" t="s">
        <v>4889</v>
      </c>
      <c r="D231" s="3" t="s">
        <v>4426</v>
      </c>
      <c r="E231" s="4">
        <v>44755.667083333334</v>
      </c>
      <c r="F231" s="3" t="s">
        <v>4427</v>
      </c>
      <c r="G231">
        <v>525000</v>
      </c>
      <c r="H231">
        <f>paymentList__17[[#This Row],[Value]]/100</f>
        <v>5250</v>
      </c>
      <c r="I231" s="3" t="s">
        <v>4428</v>
      </c>
      <c r="J231" s="3" t="s">
        <v>4215</v>
      </c>
      <c r="K231" s="3" t="s">
        <v>4435</v>
      </c>
      <c r="L231">
        <v>0</v>
      </c>
    </row>
    <row r="232" spans="1:12" x14ac:dyDescent="0.25">
      <c r="A232" s="3" t="s">
        <v>4890</v>
      </c>
      <c r="B232" s="3" t="s">
        <v>4891</v>
      </c>
      <c r="C232" s="3" t="s">
        <v>4250</v>
      </c>
      <c r="D232" s="3" t="s">
        <v>4426</v>
      </c>
      <c r="E232" s="4">
        <v>44754.924849537034</v>
      </c>
      <c r="F232" s="3" t="s">
        <v>4427</v>
      </c>
      <c r="G232">
        <v>525000</v>
      </c>
      <c r="H232">
        <f>paymentList__17[[#This Row],[Value]]/100</f>
        <v>5250</v>
      </c>
      <c r="I232" s="3" t="s">
        <v>4428</v>
      </c>
      <c r="J232" s="3" t="s">
        <v>4215</v>
      </c>
      <c r="K232" s="3" t="s">
        <v>4429</v>
      </c>
      <c r="L232">
        <v>0</v>
      </c>
    </row>
    <row r="233" spans="1:12" x14ac:dyDescent="0.25">
      <c r="A233" s="3" t="s">
        <v>4892</v>
      </c>
      <c r="B233" s="3" t="s">
        <v>4893</v>
      </c>
      <c r="C233" s="3" t="s">
        <v>4249</v>
      </c>
      <c r="D233" s="3" t="s">
        <v>4426</v>
      </c>
      <c r="E233" s="4">
        <v>44754.616053240738</v>
      </c>
      <c r="F233" s="3" t="s">
        <v>4427</v>
      </c>
      <c r="G233">
        <v>525000</v>
      </c>
      <c r="H233">
        <f>paymentList__17[[#This Row],[Value]]/100</f>
        <v>5250</v>
      </c>
      <c r="I233" s="3" t="s">
        <v>4428</v>
      </c>
      <c r="J233" s="3" t="s">
        <v>4209</v>
      </c>
      <c r="K233" s="3" t="s">
        <v>4429</v>
      </c>
      <c r="L233">
        <v>0</v>
      </c>
    </row>
    <row r="234" spans="1:12" x14ac:dyDescent="0.25">
      <c r="A234" s="3" t="s">
        <v>4894</v>
      </c>
      <c r="B234" s="3" t="s">
        <v>4895</v>
      </c>
      <c r="C234" s="3" t="s">
        <v>4248</v>
      </c>
      <c r="D234" s="3" t="s">
        <v>4426</v>
      </c>
      <c r="E234" s="4">
        <v>44753.972604166665</v>
      </c>
      <c r="F234" s="3" t="s">
        <v>4427</v>
      </c>
      <c r="G234">
        <v>525000</v>
      </c>
      <c r="H234">
        <f>paymentList__17[[#This Row],[Value]]/100</f>
        <v>5250</v>
      </c>
      <c r="I234" s="3" t="s">
        <v>4428</v>
      </c>
      <c r="J234" s="3" t="s">
        <v>4215</v>
      </c>
      <c r="K234" s="3" t="s">
        <v>4429</v>
      </c>
      <c r="L234">
        <v>0</v>
      </c>
    </row>
    <row r="235" spans="1:12" x14ac:dyDescent="0.25">
      <c r="A235" s="3" t="s">
        <v>4896</v>
      </c>
      <c r="B235" s="3" t="s">
        <v>4897</v>
      </c>
      <c r="C235" s="3" t="s">
        <v>4247</v>
      </c>
      <c r="D235" s="3" t="s">
        <v>4426</v>
      </c>
      <c r="E235" s="4">
        <v>44753.887106481481</v>
      </c>
      <c r="F235" s="3" t="s">
        <v>4427</v>
      </c>
      <c r="G235">
        <v>585000</v>
      </c>
      <c r="H235">
        <f>paymentList__17[[#This Row],[Value]]/100</f>
        <v>5850</v>
      </c>
      <c r="I235" s="3" t="s">
        <v>4428</v>
      </c>
      <c r="J235" s="3" t="s">
        <v>4215</v>
      </c>
      <c r="K235" s="3" t="s">
        <v>4429</v>
      </c>
      <c r="L235">
        <v>0</v>
      </c>
    </row>
    <row r="236" spans="1:12" x14ac:dyDescent="0.25">
      <c r="A236" s="3" t="s">
        <v>4898</v>
      </c>
      <c r="B236" s="3" t="s">
        <v>4899</v>
      </c>
      <c r="C236" s="3" t="s">
        <v>4246</v>
      </c>
      <c r="D236" s="3" t="s">
        <v>4426</v>
      </c>
      <c r="E236" s="4">
        <v>44753.714155092595</v>
      </c>
      <c r="F236" s="3" t="s">
        <v>4427</v>
      </c>
      <c r="G236">
        <v>525000</v>
      </c>
      <c r="H236">
        <f>paymentList__17[[#This Row],[Value]]/100</f>
        <v>5250</v>
      </c>
      <c r="I236" s="3" t="s">
        <v>4428</v>
      </c>
      <c r="J236" s="3" t="s">
        <v>4209</v>
      </c>
      <c r="K236" s="3" t="s">
        <v>4429</v>
      </c>
      <c r="L236">
        <v>0</v>
      </c>
    </row>
    <row r="237" spans="1:12" hidden="1" x14ac:dyDescent="0.25">
      <c r="A237" s="3" t="s">
        <v>4900</v>
      </c>
      <c r="B237" s="3" t="s">
        <v>4901</v>
      </c>
      <c r="C237" s="3" t="s">
        <v>4902</v>
      </c>
      <c r="D237" s="3" t="s">
        <v>4426</v>
      </c>
      <c r="E237" s="4">
        <v>44753.712951388887</v>
      </c>
      <c r="F237" s="3" t="s">
        <v>4427</v>
      </c>
      <c r="G237">
        <v>525000</v>
      </c>
      <c r="H237">
        <f>paymentList__17[[#This Row],[Value]]/100</f>
        <v>5250</v>
      </c>
      <c r="I237" s="3" t="s">
        <v>4428</v>
      </c>
      <c r="J237" s="3" t="s">
        <v>4209</v>
      </c>
      <c r="K237" s="3" t="s">
        <v>4435</v>
      </c>
      <c r="L237">
        <v>0</v>
      </c>
    </row>
    <row r="238" spans="1:12" x14ac:dyDescent="0.25">
      <c r="A238" s="3" t="s">
        <v>4903</v>
      </c>
      <c r="B238" s="3" t="s">
        <v>4904</v>
      </c>
      <c r="C238" s="3" t="s">
        <v>4245</v>
      </c>
      <c r="D238" s="3" t="s">
        <v>4426</v>
      </c>
      <c r="E238" s="4">
        <v>44753.012245370373</v>
      </c>
      <c r="F238" s="3" t="s">
        <v>4427</v>
      </c>
      <c r="G238">
        <v>525000</v>
      </c>
      <c r="H238">
        <f>paymentList__17[[#This Row],[Value]]/100</f>
        <v>5250</v>
      </c>
      <c r="I238" s="3" t="s">
        <v>4428</v>
      </c>
      <c r="J238" s="3" t="s">
        <v>4215</v>
      </c>
      <c r="K238" s="3" t="s">
        <v>4429</v>
      </c>
      <c r="L238">
        <v>0</v>
      </c>
    </row>
    <row r="239" spans="1:12" hidden="1" x14ac:dyDescent="0.25">
      <c r="A239" s="3" t="s">
        <v>4905</v>
      </c>
      <c r="B239" s="3" t="s">
        <v>4906</v>
      </c>
      <c r="C239" s="3" t="s">
        <v>4907</v>
      </c>
      <c r="D239" s="3" t="s">
        <v>4426</v>
      </c>
      <c r="E239" s="4">
        <v>44750.8278125</v>
      </c>
      <c r="F239" s="3" t="s">
        <v>4427</v>
      </c>
      <c r="G239">
        <v>585000</v>
      </c>
      <c r="H239">
        <f>paymentList__17[[#This Row],[Value]]/100</f>
        <v>5850</v>
      </c>
      <c r="I239" s="3" t="s">
        <v>4428</v>
      </c>
      <c r="J239" s="3" t="s">
        <v>4215</v>
      </c>
      <c r="K239" s="3" t="s">
        <v>4435</v>
      </c>
      <c r="L239">
        <v>0</v>
      </c>
    </row>
    <row r="240" spans="1:12" hidden="1" x14ac:dyDescent="0.25">
      <c r="A240" s="3" t="s">
        <v>4905</v>
      </c>
      <c r="B240" s="3" t="s">
        <v>4908</v>
      </c>
      <c r="C240" s="3" t="s">
        <v>4909</v>
      </c>
      <c r="D240" s="3" t="s">
        <v>4426</v>
      </c>
      <c r="E240" s="4">
        <v>44750.824872685182</v>
      </c>
      <c r="F240" s="3" t="s">
        <v>4427</v>
      </c>
      <c r="G240">
        <v>585000</v>
      </c>
      <c r="H240">
        <f>paymentList__17[[#This Row],[Value]]/100</f>
        <v>5850</v>
      </c>
      <c r="I240" s="3" t="s">
        <v>4428</v>
      </c>
      <c r="J240" s="3" t="s">
        <v>4215</v>
      </c>
      <c r="K240" s="3" t="s">
        <v>4435</v>
      </c>
      <c r="L240">
        <v>0</v>
      </c>
    </row>
    <row r="241" spans="1:12" x14ac:dyDescent="0.25">
      <c r="A241" s="3" t="s">
        <v>4910</v>
      </c>
      <c r="B241" s="3" t="s">
        <v>4911</v>
      </c>
      <c r="C241" s="3" t="s">
        <v>4244</v>
      </c>
      <c r="D241" s="3" t="s">
        <v>4426</v>
      </c>
      <c r="E241" s="4">
        <v>44750.81591435185</v>
      </c>
      <c r="F241" s="3" t="s">
        <v>4427</v>
      </c>
      <c r="G241">
        <v>585000</v>
      </c>
      <c r="H241">
        <f>paymentList__17[[#This Row],[Value]]/100</f>
        <v>5850</v>
      </c>
      <c r="I241" s="3" t="s">
        <v>4428</v>
      </c>
      <c r="J241" s="3" t="s">
        <v>4209</v>
      </c>
      <c r="K241" s="3" t="s">
        <v>4429</v>
      </c>
      <c r="L241">
        <v>50</v>
      </c>
    </row>
    <row r="242" spans="1:12" hidden="1" x14ac:dyDescent="0.25">
      <c r="A242" s="3" t="s">
        <v>4910</v>
      </c>
      <c r="B242" s="3" t="s">
        <v>4912</v>
      </c>
      <c r="C242" s="3" t="s">
        <v>4913</v>
      </c>
      <c r="D242" s="3" t="s">
        <v>4426</v>
      </c>
      <c r="E242" s="4">
        <v>44750.813657407409</v>
      </c>
      <c r="F242" s="3" t="s">
        <v>4427</v>
      </c>
      <c r="G242">
        <v>585000</v>
      </c>
      <c r="H242">
        <f>paymentList__17[[#This Row],[Value]]/100</f>
        <v>5850</v>
      </c>
      <c r="I242" s="3" t="s">
        <v>4428</v>
      </c>
      <c r="J242" s="3" t="s">
        <v>4209</v>
      </c>
      <c r="K242" s="3" t="s">
        <v>4435</v>
      </c>
      <c r="L242">
        <v>50</v>
      </c>
    </row>
    <row r="243" spans="1:12" x14ac:dyDescent="0.25">
      <c r="A243" s="3" t="s">
        <v>4914</v>
      </c>
      <c r="B243" s="3" t="s">
        <v>4915</v>
      </c>
      <c r="C243" s="3" t="s">
        <v>4243</v>
      </c>
      <c r="D243" s="3" t="s">
        <v>4426</v>
      </c>
      <c r="E243" s="4">
        <v>44750.446840277778</v>
      </c>
      <c r="F243" s="3" t="s">
        <v>4427</v>
      </c>
      <c r="G243">
        <v>525000</v>
      </c>
      <c r="H243">
        <f>paymentList__17[[#This Row],[Value]]/100</f>
        <v>5250</v>
      </c>
      <c r="I243" s="3" t="s">
        <v>4428</v>
      </c>
      <c r="J243" s="3" t="s">
        <v>4209</v>
      </c>
      <c r="K243" s="3" t="s">
        <v>4429</v>
      </c>
      <c r="L243">
        <v>0</v>
      </c>
    </row>
    <row r="244" spans="1:12" x14ac:dyDescent="0.25">
      <c r="A244" s="3" t="s">
        <v>4916</v>
      </c>
      <c r="B244" s="3" t="s">
        <v>4917</v>
      </c>
      <c r="C244" s="3" t="s">
        <v>4242</v>
      </c>
      <c r="D244" s="3" t="s">
        <v>4426</v>
      </c>
      <c r="E244" s="4">
        <v>44750.425474537034</v>
      </c>
      <c r="F244" s="3" t="s">
        <v>4427</v>
      </c>
      <c r="G244">
        <v>525000</v>
      </c>
      <c r="H244">
        <f>paymentList__17[[#This Row],[Value]]/100</f>
        <v>5250</v>
      </c>
      <c r="I244" s="3" t="s">
        <v>4428</v>
      </c>
      <c r="J244" s="3" t="s">
        <v>4215</v>
      </c>
      <c r="K244" s="3" t="s">
        <v>4429</v>
      </c>
      <c r="L244">
        <v>0</v>
      </c>
    </row>
    <row r="245" spans="1:12" hidden="1" x14ac:dyDescent="0.25">
      <c r="A245" s="3" t="s">
        <v>4916</v>
      </c>
      <c r="B245" s="3" t="s">
        <v>4918</v>
      </c>
      <c r="C245" s="3" t="s">
        <v>4919</v>
      </c>
      <c r="D245" s="3" t="s">
        <v>4426</v>
      </c>
      <c r="E245" s="4">
        <v>44750.423206018517</v>
      </c>
      <c r="F245" s="3" t="s">
        <v>4427</v>
      </c>
      <c r="G245">
        <v>525000</v>
      </c>
      <c r="H245">
        <f>paymentList__17[[#This Row],[Value]]/100</f>
        <v>5250</v>
      </c>
      <c r="I245" s="3" t="s">
        <v>4428</v>
      </c>
      <c r="J245" s="3" t="s">
        <v>4215</v>
      </c>
      <c r="K245" s="3" t="s">
        <v>4435</v>
      </c>
      <c r="L245">
        <v>0</v>
      </c>
    </row>
    <row r="246" spans="1:12" x14ac:dyDescent="0.25">
      <c r="A246" s="3" t="s">
        <v>4920</v>
      </c>
      <c r="B246" s="3" t="s">
        <v>4921</v>
      </c>
      <c r="C246" s="3" t="s">
        <v>4241</v>
      </c>
      <c r="D246" s="3" t="s">
        <v>4426</v>
      </c>
      <c r="E246" s="4">
        <v>44750.407361111109</v>
      </c>
      <c r="F246" s="3" t="s">
        <v>4427</v>
      </c>
      <c r="G246">
        <v>615000</v>
      </c>
      <c r="H246">
        <f>paymentList__17[[#This Row],[Value]]/100</f>
        <v>6150</v>
      </c>
      <c r="I246" s="3" t="s">
        <v>4428</v>
      </c>
      <c r="J246" s="3" t="s">
        <v>4209</v>
      </c>
      <c r="K246" s="3" t="s">
        <v>4429</v>
      </c>
      <c r="L246">
        <v>0</v>
      </c>
    </row>
    <row r="247" spans="1:12" hidden="1" x14ac:dyDescent="0.25">
      <c r="A247" s="3" t="s">
        <v>4922</v>
      </c>
      <c r="B247" s="3" t="s">
        <v>4923</v>
      </c>
      <c r="C247" s="3" t="s">
        <v>4924</v>
      </c>
      <c r="D247" s="3" t="s">
        <v>4426</v>
      </c>
      <c r="E247" s="4">
        <v>44749.705983796295</v>
      </c>
      <c r="F247" s="3" t="s">
        <v>4427</v>
      </c>
      <c r="G247">
        <v>720000</v>
      </c>
      <c r="H247">
        <f>paymentList__17[[#This Row],[Value]]/100</f>
        <v>7200</v>
      </c>
      <c r="I247" s="3" t="s">
        <v>4428</v>
      </c>
      <c r="J247" s="3" t="s">
        <v>4215</v>
      </c>
      <c r="K247" s="3" t="s">
        <v>4435</v>
      </c>
      <c r="L247">
        <v>100</v>
      </c>
    </row>
    <row r="248" spans="1:12" hidden="1" x14ac:dyDescent="0.25">
      <c r="A248" s="3" t="s">
        <v>4852</v>
      </c>
      <c r="B248" s="3" t="s">
        <v>4925</v>
      </c>
      <c r="C248" s="3" t="s">
        <v>4926</v>
      </c>
      <c r="D248" s="3" t="s">
        <v>4426</v>
      </c>
      <c r="E248" s="4">
        <v>44749.678796296299</v>
      </c>
      <c r="F248" s="3" t="s">
        <v>4427</v>
      </c>
      <c r="G248">
        <v>720000</v>
      </c>
      <c r="H248">
        <f>paymentList__17[[#This Row],[Value]]/100</f>
        <v>7200</v>
      </c>
      <c r="I248" s="3" t="s">
        <v>4428</v>
      </c>
      <c r="J248" s="3" t="s">
        <v>4215</v>
      </c>
      <c r="K248" s="3" t="s">
        <v>4435</v>
      </c>
      <c r="L248">
        <v>160</v>
      </c>
    </row>
    <row r="249" spans="1:12" hidden="1" x14ac:dyDescent="0.25">
      <c r="A249" s="3" t="s">
        <v>4852</v>
      </c>
      <c r="B249" s="3" t="s">
        <v>4927</v>
      </c>
      <c r="C249" s="3" t="s">
        <v>4928</v>
      </c>
      <c r="D249" s="3" t="s">
        <v>4426</v>
      </c>
      <c r="E249" s="4">
        <v>44749.677858796298</v>
      </c>
      <c r="F249" s="3" t="s">
        <v>4427</v>
      </c>
      <c r="G249">
        <v>720000</v>
      </c>
      <c r="H249">
        <f>paymentList__17[[#This Row],[Value]]/100</f>
        <v>7200</v>
      </c>
      <c r="I249" s="3" t="s">
        <v>4428</v>
      </c>
      <c r="J249" s="3" t="s">
        <v>4215</v>
      </c>
      <c r="K249" s="3" t="s">
        <v>4435</v>
      </c>
      <c r="L249">
        <v>160</v>
      </c>
    </row>
    <row r="250" spans="1:12" hidden="1" x14ac:dyDescent="0.25">
      <c r="A250" s="3" t="s">
        <v>4852</v>
      </c>
      <c r="B250" s="3" t="s">
        <v>4929</v>
      </c>
      <c r="C250" s="3" t="s">
        <v>4930</v>
      </c>
      <c r="D250" s="3" t="s">
        <v>4426</v>
      </c>
      <c r="E250" s="4">
        <v>44749.670520833337</v>
      </c>
      <c r="F250" s="3" t="s">
        <v>4427</v>
      </c>
      <c r="G250">
        <v>720000</v>
      </c>
      <c r="H250">
        <f>paymentList__17[[#This Row],[Value]]/100</f>
        <v>7200</v>
      </c>
      <c r="I250" s="3" t="s">
        <v>4428</v>
      </c>
      <c r="J250" s="3" t="s">
        <v>4215</v>
      </c>
      <c r="K250" s="3" t="s">
        <v>4435</v>
      </c>
      <c r="L250">
        <v>160</v>
      </c>
    </row>
    <row r="251" spans="1:12" hidden="1" x14ac:dyDescent="0.25">
      <c r="A251" s="3" t="s">
        <v>4852</v>
      </c>
      <c r="B251" s="3" t="s">
        <v>4931</v>
      </c>
      <c r="C251" s="3" t="s">
        <v>4932</v>
      </c>
      <c r="D251" s="3" t="s">
        <v>4426</v>
      </c>
      <c r="E251" s="4">
        <v>44749.662418981483</v>
      </c>
      <c r="F251" s="3" t="s">
        <v>4427</v>
      </c>
      <c r="G251">
        <v>720000</v>
      </c>
      <c r="H251">
        <f>paymentList__17[[#This Row],[Value]]/100</f>
        <v>7200</v>
      </c>
      <c r="I251" s="3" t="s">
        <v>4428</v>
      </c>
      <c r="J251" s="3" t="s">
        <v>4215</v>
      </c>
      <c r="K251" s="3" t="s">
        <v>4435</v>
      </c>
      <c r="L251">
        <v>190</v>
      </c>
    </row>
    <row r="252" spans="1:12" hidden="1" x14ac:dyDescent="0.25">
      <c r="A252" s="3" t="s">
        <v>4933</v>
      </c>
      <c r="B252" s="3" t="s">
        <v>4934</v>
      </c>
      <c r="C252" s="3" t="s">
        <v>4935</v>
      </c>
      <c r="D252" s="3" t="s">
        <v>4426</v>
      </c>
      <c r="E252" s="4">
        <v>44749.659629629627</v>
      </c>
      <c r="F252" s="3" t="s">
        <v>4427</v>
      </c>
      <c r="G252">
        <v>720000</v>
      </c>
      <c r="H252">
        <f>paymentList__17[[#This Row],[Value]]/100</f>
        <v>7200</v>
      </c>
      <c r="I252" s="3" t="s">
        <v>4428</v>
      </c>
      <c r="J252" s="3" t="s">
        <v>4215</v>
      </c>
      <c r="K252" s="3" t="s">
        <v>4435</v>
      </c>
      <c r="L252">
        <v>170</v>
      </c>
    </row>
    <row r="253" spans="1:12" hidden="1" x14ac:dyDescent="0.25">
      <c r="A253" s="3" t="s">
        <v>4933</v>
      </c>
      <c r="B253" s="3" t="s">
        <v>4936</v>
      </c>
      <c r="C253" s="3" t="s">
        <v>4937</v>
      </c>
      <c r="D253" s="3" t="s">
        <v>4426</v>
      </c>
      <c r="E253" s="4">
        <v>44749.654733796298</v>
      </c>
      <c r="F253" s="3" t="s">
        <v>4427</v>
      </c>
      <c r="G253">
        <v>720000</v>
      </c>
      <c r="H253">
        <f>paymentList__17[[#This Row],[Value]]/100</f>
        <v>7200</v>
      </c>
      <c r="I253" s="3" t="s">
        <v>4428</v>
      </c>
      <c r="J253" s="3" t="s">
        <v>4215</v>
      </c>
      <c r="K253" s="3" t="s">
        <v>4435</v>
      </c>
      <c r="L253">
        <v>170</v>
      </c>
    </row>
    <row r="254" spans="1:12" hidden="1" x14ac:dyDescent="0.25">
      <c r="A254" s="3" t="s">
        <v>4933</v>
      </c>
      <c r="B254" s="3" t="s">
        <v>4938</v>
      </c>
      <c r="C254" s="3" t="s">
        <v>4939</v>
      </c>
      <c r="D254" s="3" t="s">
        <v>4426</v>
      </c>
      <c r="E254" s="4">
        <v>44749.649027777778</v>
      </c>
      <c r="F254" s="3" t="s">
        <v>4427</v>
      </c>
      <c r="G254">
        <v>720000</v>
      </c>
      <c r="H254">
        <f>paymentList__17[[#This Row],[Value]]/100</f>
        <v>7200</v>
      </c>
      <c r="I254" s="3" t="s">
        <v>4428</v>
      </c>
      <c r="J254" s="3" t="s">
        <v>4215</v>
      </c>
      <c r="K254" s="3" t="s">
        <v>4435</v>
      </c>
      <c r="L254">
        <v>170</v>
      </c>
    </row>
    <row r="255" spans="1:12" hidden="1" x14ac:dyDescent="0.25">
      <c r="A255" s="3" t="s">
        <v>4852</v>
      </c>
      <c r="B255" s="3" t="s">
        <v>4940</v>
      </c>
      <c r="C255" s="3" t="s">
        <v>4941</v>
      </c>
      <c r="D255" s="3" t="s">
        <v>4426</v>
      </c>
      <c r="E255" s="4">
        <v>44749.645624999997</v>
      </c>
      <c r="F255" s="3" t="s">
        <v>4427</v>
      </c>
      <c r="G255">
        <v>720000</v>
      </c>
      <c r="H255">
        <f>paymentList__17[[#This Row],[Value]]/100</f>
        <v>7200</v>
      </c>
      <c r="I255" s="3" t="s">
        <v>4428</v>
      </c>
      <c r="J255" s="3" t="s">
        <v>4215</v>
      </c>
      <c r="K255" s="3" t="s">
        <v>4435</v>
      </c>
      <c r="L255">
        <v>170</v>
      </c>
    </row>
    <row r="256" spans="1:12" hidden="1" x14ac:dyDescent="0.25">
      <c r="A256" s="3" t="s">
        <v>4942</v>
      </c>
      <c r="B256" s="3" t="s">
        <v>4943</v>
      </c>
      <c r="C256" s="3" t="s">
        <v>4944</v>
      </c>
      <c r="D256" s="3" t="s">
        <v>4426</v>
      </c>
      <c r="E256" s="4">
        <v>44749.645173611112</v>
      </c>
      <c r="F256" s="3" t="s">
        <v>4427</v>
      </c>
      <c r="G256">
        <v>720000</v>
      </c>
      <c r="H256">
        <f>paymentList__17[[#This Row],[Value]]/100</f>
        <v>7200</v>
      </c>
      <c r="I256" s="3" t="s">
        <v>4428</v>
      </c>
      <c r="J256" s="3" t="s">
        <v>4215</v>
      </c>
      <c r="K256" s="3" t="s">
        <v>4435</v>
      </c>
      <c r="L256">
        <v>170</v>
      </c>
    </row>
    <row r="257" spans="1:12" hidden="1" x14ac:dyDescent="0.25">
      <c r="A257" s="3" t="s">
        <v>4933</v>
      </c>
      <c r="B257" s="3" t="s">
        <v>4945</v>
      </c>
      <c r="C257" s="3" t="s">
        <v>4946</v>
      </c>
      <c r="D257" s="3" t="s">
        <v>4426</v>
      </c>
      <c r="E257" s="4">
        <v>44749.643842592595</v>
      </c>
      <c r="F257" s="3" t="s">
        <v>4427</v>
      </c>
      <c r="G257">
        <v>720000</v>
      </c>
      <c r="H257">
        <f>paymentList__17[[#This Row],[Value]]/100</f>
        <v>7200</v>
      </c>
      <c r="I257" s="3" t="s">
        <v>4428</v>
      </c>
      <c r="J257" s="3" t="s">
        <v>4215</v>
      </c>
      <c r="K257" s="3" t="s">
        <v>4435</v>
      </c>
      <c r="L257">
        <v>170</v>
      </c>
    </row>
    <row r="258" spans="1:12" hidden="1" x14ac:dyDescent="0.25">
      <c r="A258" s="3" t="s">
        <v>4852</v>
      </c>
      <c r="B258" s="3" t="s">
        <v>4947</v>
      </c>
      <c r="C258" s="3" t="s">
        <v>4948</v>
      </c>
      <c r="D258" s="3" t="s">
        <v>4426</v>
      </c>
      <c r="E258" s="4">
        <v>44749.642002314817</v>
      </c>
      <c r="F258" s="3" t="s">
        <v>4427</v>
      </c>
      <c r="G258">
        <v>720000</v>
      </c>
      <c r="H258">
        <f>paymentList__17[[#This Row],[Value]]/100</f>
        <v>7200</v>
      </c>
      <c r="I258" s="3" t="s">
        <v>4428</v>
      </c>
      <c r="J258" s="3" t="s">
        <v>4215</v>
      </c>
      <c r="K258" s="3" t="s">
        <v>4435</v>
      </c>
      <c r="L258">
        <v>170</v>
      </c>
    </row>
    <row r="259" spans="1:12" hidden="1" x14ac:dyDescent="0.25">
      <c r="A259" s="3" t="s">
        <v>4852</v>
      </c>
      <c r="B259" s="3" t="s">
        <v>4949</v>
      </c>
      <c r="C259" s="3" t="s">
        <v>4950</v>
      </c>
      <c r="D259" s="3" t="s">
        <v>4426</v>
      </c>
      <c r="E259" s="4">
        <v>44749.637673611112</v>
      </c>
      <c r="F259" s="3" t="s">
        <v>4427</v>
      </c>
      <c r="G259">
        <v>720000</v>
      </c>
      <c r="H259">
        <f>paymentList__17[[#This Row],[Value]]/100</f>
        <v>7200</v>
      </c>
      <c r="I259" s="3" t="s">
        <v>4428</v>
      </c>
      <c r="J259" s="3" t="s">
        <v>4215</v>
      </c>
      <c r="K259" s="3" t="s">
        <v>4435</v>
      </c>
      <c r="L259">
        <v>170</v>
      </c>
    </row>
    <row r="260" spans="1:12" hidden="1" x14ac:dyDescent="0.25">
      <c r="A260" s="3" t="s">
        <v>4951</v>
      </c>
      <c r="B260" s="3" t="s">
        <v>4952</v>
      </c>
      <c r="C260" s="3" t="s">
        <v>4953</v>
      </c>
      <c r="D260" s="3" t="s">
        <v>4426</v>
      </c>
      <c r="E260" s="4">
        <v>44749.635775462964</v>
      </c>
      <c r="F260" s="3" t="s">
        <v>4427</v>
      </c>
      <c r="G260">
        <v>720000</v>
      </c>
      <c r="H260">
        <f>paymentList__17[[#This Row],[Value]]/100</f>
        <v>7200</v>
      </c>
      <c r="I260" s="3" t="s">
        <v>4428</v>
      </c>
      <c r="J260" s="3" t="s">
        <v>4209</v>
      </c>
      <c r="K260" s="3" t="s">
        <v>4435</v>
      </c>
      <c r="L260">
        <v>100</v>
      </c>
    </row>
    <row r="261" spans="1:12" hidden="1" x14ac:dyDescent="0.25">
      <c r="A261" s="3" t="s">
        <v>4942</v>
      </c>
      <c r="B261" s="3" t="s">
        <v>4954</v>
      </c>
      <c r="C261" s="3" t="s">
        <v>4955</v>
      </c>
      <c r="D261" s="3" t="s">
        <v>4426</v>
      </c>
      <c r="E261" s="4">
        <v>44749.635266203702</v>
      </c>
      <c r="F261" s="3" t="s">
        <v>4427</v>
      </c>
      <c r="G261">
        <v>720000</v>
      </c>
      <c r="H261">
        <f>paymentList__17[[#This Row],[Value]]/100</f>
        <v>7200</v>
      </c>
      <c r="I261" s="3" t="s">
        <v>4428</v>
      </c>
      <c r="J261" s="3" t="s">
        <v>4215</v>
      </c>
      <c r="K261" s="3" t="s">
        <v>4435</v>
      </c>
      <c r="L261">
        <v>140</v>
      </c>
    </row>
    <row r="262" spans="1:12" hidden="1" x14ac:dyDescent="0.25">
      <c r="A262" s="3" t="s">
        <v>4942</v>
      </c>
      <c r="B262" s="3" t="s">
        <v>4956</v>
      </c>
      <c r="C262" s="3" t="s">
        <v>4957</v>
      </c>
      <c r="D262" s="3" t="s">
        <v>4426</v>
      </c>
      <c r="E262" s="4">
        <v>44749.632002314815</v>
      </c>
      <c r="F262" s="3" t="s">
        <v>4427</v>
      </c>
      <c r="G262">
        <v>720000</v>
      </c>
      <c r="H262">
        <f>paymentList__17[[#This Row],[Value]]/100</f>
        <v>7200</v>
      </c>
      <c r="I262" s="3" t="s">
        <v>4428</v>
      </c>
      <c r="J262" s="3" t="s">
        <v>4215</v>
      </c>
      <c r="K262" s="3" t="s">
        <v>4435</v>
      </c>
      <c r="L262">
        <v>130</v>
      </c>
    </row>
    <row r="263" spans="1:12" hidden="1" x14ac:dyDescent="0.25">
      <c r="A263" s="3" t="s">
        <v>4852</v>
      </c>
      <c r="B263" s="3" t="s">
        <v>4958</v>
      </c>
      <c r="C263" s="3" t="s">
        <v>4959</v>
      </c>
      <c r="D263" s="3" t="s">
        <v>4426</v>
      </c>
      <c r="E263" s="4">
        <v>44749.631284722222</v>
      </c>
      <c r="F263" s="3" t="s">
        <v>4427</v>
      </c>
      <c r="G263">
        <v>720000</v>
      </c>
      <c r="H263">
        <f>paymentList__17[[#This Row],[Value]]/100</f>
        <v>7200</v>
      </c>
      <c r="I263" s="3" t="s">
        <v>4428</v>
      </c>
      <c r="J263" s="3" t="s">
        <v>4215</v>
      </c>
      <c r="K263" s="3" t="s">
        <v>4435</v>
      </c>
      <c r="L263">
        <v>100</v>
      </c>
    </row>
    <row r="264" spans="1:12" hidden="1" x14ac:dyDescent="0.25">
      <c r="A264" s="3" t="s">
        <v>4942</v>
      </c>
      <c r="B264" s="3" t="s">
        <v>4960</v>
      </c>
      <c r="C264" s="3" t="s">
        <v>4961</v>
      </c>
      <c r="D264" s="3" t="s">
        <v>4426</v>
      </c>
      <c r="E264" s="4">
        <v>44749.626793981479</v>
      </c>
      <c r="F264" s="3" t="s">
        <v>4427</v>
      </c>
      <c r="G264">
        <v>720000</v>
      </c>
      <c r="H264">
        <f>paymentList__17[[#This Row],[Value]]/100</f>
        <v>7200</v>
      </c>
      <c r="I264" s="3" t="s">
        <v>4428</v>
      </c>
      <c r="J264" s="3" t="s">
        <v>4215</v>
      </c>
      <c r="K264" s="3" t="s">
        <v>4435</v>
      </c>
      <c r="L264">
        <v>100</v>
      </c>
    </row>
    <row r="265" spans="1:12" hidden="1" x14ac:dyDescent="0.25">
      <c r="A265" s="3" t="s">
        <v>4933</v>
      </c>
      <c r="B265" s="3" t="s">
        <v>4962</v>
      </c>
      <c r="C265" s="3" t="s">
        <v>4963</v>
      </c>
      <c r="D265" s="3" t="s">
        <v>4426</v>
      </c>
      <c r="E265" s="4">
        <v>44749.625833333332</v>
      </c>
      <c r="F265" s="3" t="s">
        <v>4427</v>
      </c>
      <c r="G265">
        <v>720000</v>
      </c>
      <c r="H265">
        <f>paymentList__17[[#This Row],[Value]]/100</f>
        <v>7200</v>
      </c>
      <c r="I265" s="3" t="s">
        <v>4428</v>
      </c>
      <c r="J265" s="3" t="s">
        <v>4215</v>
      </c>
      <c r="K265" s="3" t="s">
        <v>4435</v>
      </c>
      <c r="L265">
        <v>100</v>
      </c>
    </row>
    <row r="266" spans="1:12" hidden="1" x14ac:dyDescent="0.25">
      <c r="A266" s="3" t="s">
        <v>4852</v>
      </c>
      <c r="B266" s="3" t="s">
        <v>4964</v>
      </c>
      <c r="C266" s="3" t="s">
        <v>4965</v>
      </c>
      <c r="D266" s="3" t="s">
        <v>4426</v>
      </c>
      <c r="E266" s="4">
        <v>44749.624386574076</v>
      </c>
      <c r="F266" s="3" t="s">
        <v>4427</v>
      </c>
      <c r="G266">
        <v>720000</v>
      </c>
      <c r="H266">
        <f>paymentList__17[[#This Row],[Value]]/100</f>
        <v>7200</v>
      </c>
      <c r="I266" s="3" t="s">
        <v>4428</v>
      </c>
      <c r="J266" s="3" t="s">
        <v>4215</v>
      </c>
      <c r="K266" s="3" t="s">
        <v>4435</v>
      </c>
      <c r="L266">
        <v>100</v>
      </c>
    </row>
    <row r="267" spans="1:12" hidden="1" x14ac:dyDescent="0.25">
      <c r="A267" s="3" t="s">
        <v>4852</v>
      </c>
      <c r="B267" s="3" t="s">
        <v>4966</v>
      </c>
      <c r="C267" s="3" t="s">
        <v>4967</v>
      </c>
      <c r="D267" s="3" t="s">
        <v>4426</v>
      </c>
      <c r="E267" s="4">
        <v>44749.623865740738</v>
      </c>
      <c r="F267" s="3" t="s">
        <v>4427</v>
      </c>
      <c r="G267">
        <v>720000</v>
      </c>
      <c r="H267">
        <f>paymentList__17[[#This Row],[Value]]/100</f>
        <v>7200</v>
      </c>
      <c r="I267" s="3" t="s">
        <v>4428</v>
      </c>
      <c r="J267" s="3" t="s">
        <v>4215</v>
      </c>
      <c r="K267" s="3" t="s">
        <v>4435</v>
      </c>
      <c r="L267">
        <v>100</v>
      </c>
    </row>
    <row r="268" spans="1:12" x14ac:dyDescent="0.25">
      <c r="A268" s="3" t="s">
        <v>4968</v>
      </c>
      <c r="B268" s="3" t="s">
        <v>4969</v>
      </c>
      <c r="C268" s="3" t="s">
        <v>4240</v>
      </c>
      <c r="D268" s="3" t="s">
        <v>4426</v>
      </c>
      <c r="E268" s="4">
        <v>44749.513738425929</v>
      </c>
      <c r="F268" s="3" t="s">
        <v>4427</v>
      </c>
      <c r="G268">
        <v>525000</v>
      </c>
      <c r="H268">
        <f>paymentList__17[[#This Row],[Value]]/100</f>
        <v>5250</v>
      </c>
      <c r="I268" s="3" t="s">
        <v>4428</v>
      </c>
      <c r="J268" s="3" t="s">
        <v>4209</v>
      </c>
      <c r="K268" s="3" t="s">
        <v>4429</v>
      </c>
      <c r="L268">
        <v>1</v>
      </c>
    </row>
    <row r="269" spans="1:12" x14ac:dyDescent="0.25">
      <c r="A269" s="3" t="s">
        <v>4970</v>
      </c>
      <c r="B269" s="3" t="s">
        <v>4971</v>
      </c>
      <c r="C269" s="3" t="s">
        <v>4239</v>
      </c>
      <c r="D269" s="3" t="s">
        <v>4426</v>
      </c>
      <c r="E269" s="4">
        <v>44748.791689814818</v>
      </c>
      <c r="F269" s="3" t="s">
        <v>4427</v>
      </c>
      <c r="G269">
        <v>549000</v>
      </c>
      <c r="H269">
        <f>paymentList__17[[#This Row],[Value]]/100</f>
        <v>5490</v>
      </c>
      <c r="I269" s="3" t="s">
        <v>4428</v>
      </c>
      <c r="J269" s="3" t="s">
        <v>4209</v>
      </c>
      <c r="K269" s="3" t="s">
        <v>4429</v>
      </c>
      <c r="L269">
        <v>0</v>
      </c>
    </row>
    <row r="270" spans="1:12" x14ac:dyDescent="0.25">
      <c r="A270" s="3" t="s">
        <v>4972</v>
      </c>
      <c r="B270" s="3" t="s">
        <v>4973</v>
      </c>
      <c r="C270" s="3" t="s">
        <v>4238</v>
      </c>
      <c r="D270" s="3" t="s">
        <v>4426</v>
      </c>
      <c r="E270" s="4">
        <v>44748.787060185183</v>
      </c>
      <c r="F270" s="3" t="s">
        <v>4427</v>
      </c>
      <c r="G270">
        <v>549000</v>
      </c>
      <c r="H270">
        <f>paymentList__17[[#This Row],[Value]]/100</f>
        <v>5490</v>
      </c>
      <c r="I270" s="3" t="s">
        <v>4428</v>
      </c>
      <c r="J270" s="3" t="s">
        <v>4215</v>
      </c>
      <c r="K270" s="3" t="s">
        <v>4429</v>
      </c>
      <c r="L270">
        <v>0</v>
      </c>
    </row>
    <row r="271" spans="1:12" x14ac:dyDescent="0.25">
      <c r="A271" s="3" t="s">
        <v>4974</v>
      </c>
      <c r="B271" s="3" t="s">
        <v>4975</v>
      </c>
      <c r="C271" s="3" t="s">
        <v>4237</v>
      </c>
      <c r="D271" s="3" t="s">
        <v>4426</v>
      </c>
      <c r="E271" s="4">
        <v>44747.963541666664</v>
      </c>
      <c r="F271" s="3" t="s">
        <v>4427</v>
      </c>
      <c r="G271">
        <v>525000</v>
      </c>
      <c r="H271">
        <f>paymentList__17[[#This Row],[Value]]/100</f>
        <v>5250</v>
      </c>
      <c r="I271" s="3" t="s">
        <v>4428</v>
      </c>
      <c r="J271" s="3" t="s">
        <v>4209</v>
      </c>
      <c r="K271" s="3" t="s">
        <v>4429</v>
      </c>
      <c r="L271">
        <v>0</v>
      </c>
    </row>
    <row r="272" spans="1:12" hidden="1" x14ac:dyDescent="0.25">
      <c r="A272" s="3" t="s">
        <v>4976</v>
      </c>
      <c r="B272" s="3" t="s">
        <v>4977</v>
      </c>
      <c r="C272" s="3" t="s">
        <v>4978</v>
      </c>
      <c r="D272" s="3" t="s">
        <v>4426</v>
      </c>
      <c r="E272" s="4">
        <v>44745.50204861111</v>
      </c>
      <c r="F272" s="3" t="s">
        <v>4427</v>
      </c>
      <c r="G272">
        <v>525000</v>
      </c>
      <c r="H272">
        <f>paymentList__17[[#This Row],[Value]]/100</f>
        <v>5250</v>
      </c>
      <c r="I272" s="3" t="s">
        <v>4428</v>
      </c>
      <c r="J272" s="3" t="s">
        <v>4209</v>
      </c>
      <c r="K272" s="3" t="s">
        <v>4435</v>
      </c>
      <c r="L272">
        <v>0</v>
      </c>
    </row>
    <row r="273" spans="1:12" hidden="1" x14ac:dyDescent="0.25">
      <c r="A273" s="3" t="s">
        <v>4979</v>
      </c>
      <c r="B273" s="3" t="s">
        <v>4980</v>
      </c>
      <c r="C273" s="3" t="s">
        <v>4981</v>
      </c>
      <c r="D273" s="3" t="s">
        <v>4426</v>
      </c>
      <c r="E273" s="4">
        <v>44742.632696759261</v>
      </c>
      <c r="F273" s="3" t="s">
        <v>4427</v>
      </c>
      <c r="G273">
        <v>615000</v>
      </c>
      <c r="H273">
        <f>paymentList__17[[#This Row],[Value]]/100</f>
        <v>6150</v>
      </c>
      <c r="I273" s="3" t="s">
        <v>4428</v>
      </c>
      <c r="J273" s="3" t="s">
        <v>4209</v>
      </c>
      <c r="K273" s="3" t="s">
        <v>4435</v>
      </c>
      <c r="L273">
        <v>100</v>
      </c>
    </row>
    <row r="274" spans="1:12" x14ac:dyDescent="0.25">
      <c r="A274" s="3" t="s">
        <v>4982</v>
      </c>
      <c r="B274" s="3" t="s">
        <v>4983</v>
      </c>
      <c r="C274" s="3" t="s">
        <v>4236</v>
      </c>
      <c r="D274" s="3" t="s">
        <v>4426</v>
      </c>
      <c r="E274" s="4">
        <v>44741.374074074076</v>
      </c>
      <c r="F274" s="3" t="s">
        <v>4427</v>
      </c>
      <c r="G274">
        <v>585000</v>
      </c>
      <c r="H274">
        <f>paymentList__17[[#This Row],[Value]]/100</f>
        <v>5850</v>
      </c>
      <c r="I274" s="3" t="s">
        <v>4428</v>
      </c>
      <c r="J274" s="3" t="s">
        <v>4215</v>
      </c>
      <c r="K274" s="3" t="s">
        <v>4429</v>
      </c>
      <c r="L274">
        <v>0</v>
      </c>
    </row>
    <row r="275" spans="1:12" x14ac:dyDescent="0.25">
      <c r="A275" s="3" t="s">
        <v>4984</v>
      </c>
      <c r="B275" s="3" t="s">
        <v>4985</v>
      </c>
      <c r="C275" s="3" t="s">
        <v>4235</v>
      </c>
      <c r="D275" s="3" t="s">
        <v>4426</v>
      </c>
      <c r="E275" s="4">
        <v>44740.961215277777</v>
      </c>
      <c r="F275" s="3" t="s">
        <v>4427</v>
      </c>
      <c r="G275">
        <v>549000</v>
      </c>
      <c r="H275">
        <f>paymentList__17[[#This Row],[Value]]/100</f>
        <v>5490</v>
      </c>
      <c r="I275" s="3" t="s">
        <v>4428</v>
      </c>
      <c r="J275" s="3" t="s">
        <v>4209</v>
      </c>
      <c r="K275" s="3" t="s">
        <v>4429</v>
      </c>
      <c r="L275">
        <v>0</v>
      </c>
    </row>
    <row r="276" spans="1:12" x14ac:dyDescent="0.25">
      <c r="A276" s="3" t="s">
        <v>4986</v>
      </c>
      <c r="B276" s="3" t="s">
        <v>4987</v>
      </c>
      <c r="C276" s="3" t="s">
        <v>4234</v>
      </c>
      <c r="D276" s="3" t="s">
        <v>4426</v>
      </c>
      <c r="E276" s="4">
        <v>44740.864606481482</v>
      </c>
      <c r="F276" s="3" t="s">
        <v>4427</v>
      </c>
      <c r="G276">
        <v>735000</v>
      </c>
      <c r="H276">
        <f>paymentList__17[[#This Row],[Value]]/100</f>
        <v>7350</v>
      </c>
      <c r="I276" s="3" t="s">
        <v>4428</v>
      </c>
      <c r="J276" s="3" t="s">
        <v>4209</v>
      </c>
      <c r="K276" s="3" t="s">
        <v>4429</v>
      </c>
      <c r="L276">
        <v>0</v>
      </c>
    </row>
    <row r="277" spans="1:12" x14ac:dyDescent="0.25">
      <c r="A277" s="3" t="s">
        <v>4988</v>
      </c>
      <c r="B277" s="3" t="s">
        <v>4989</v>
      </c>
      <c r="C277" s="3" t="s">
        <v>4233</v>
      </c>
      <c r="D277" s="3" t="s">
        <v>4426</v>
      </c>
      <c r="E277" s="4">
        <v>44740.586388888885</v>
      </c>
      <c r="F277" s="3" t="s">
        <v>4427</v>
      </c>
      <c r="G277">
        <v>525000</v>
      </c>
      <c r="H277">
        <f>paymentList__17[[#This Row],[Value]]/100</f>
        <v>5250</v>
      </c>
      <c r="I277" s="3" t="s">
        <v>4428</v>
      </c>
      <c r="J277" s="3" t="s">
        <v>4215</v>
      </c>
      <c r="K277" s="3" t="s">
        <v>4429</v>
      </c>
      <c r="L277">
        <v>0</v>
      </c>
    </row>
    <row r="278" spans="1:12" x14ac:dyDescent="0.25">
      <c r="A278" s="3" t="s">
        <v>4990</v>
      </c>
      <c r="B278" s="3" t="s">
        <v>4991</v>
      </c>
      <c r="C278" s="3" t="s">
        <v>4232</v>
      </c>
      <c r="D278" s="3" t="s">
        <v>4426</v>
      </c>
      <c r="E278" s="4">
        <v>44739.931712962964</v>
      </c>
      <c r="F278" s="3" t="s">
        <v>4427</v>
      </c>
      <c r="G278">
        <v>549000</v>
      </c>
      <c r="H278">
        <f>paymentList__17[[#This Row],[Value]]/100</f>
        <v>5490</v>
      </c>
      <c r="I278" s="3" t="s">
        <v>4428</v>
      </c>
      <c r="J278" s="3" t="s">
        <v>4215</v>
      </c>
      <c r="K278" s="3" t="s">
        <v>4429</v>
      </c>
      <c r="L278">
        <v>0</v>
      </c>
    </row>
    <row r="279" spans="1:12" x14ac:dyDescent="0.25">
      <c r="A279" s="3" t="s">
        <v>4992</v>
      </c>
      <c r="B279" s="3" t="s">
        <v>4993</v>
      </c>
      <c r="C279" s="3" t="s">
        <v>4231</v>
      </c>
      <c r="D279" s="3" t="s">
        <v>4426</v>
      </c>
      <c r="E279" s="4">
        <v>44737.370381944442</v>
      </c>
      <c r="F279" s="3" t="s">
        <v>4427</v>
      </c>
      <c r="G279">
        <v>585000</v>
      </c>
      <c r="H279">
        <f>paymentList__17[[#This Row],[Value]]/100</f>
        <v>5850</v>
      </c>
      <c r="I279" s="3" t="s">
        <v>4428</v>
      </c>
      <c r="J279" s="3" t="s">
        <v>4209</v>
      </c>
      <c r="K279" s="3" t="s">
        <v>4429</v>
      </c>
      <c r="L279">
        <v>0</v>
      </c>
    </row>
    <row r="280" spans="1:12" hidden="1" x14ac:dyDescent="0.25">
      <c r="A280" s="3" t="s">
        <v>4992</v>
      </c>
      <c r="B280" s="3" t="s">
        <v>4994</v>
      </c>
      <c r="C280" s="3" t="s">
        <v>4995</v>
      </c>
      <c r="D280" s="3" t="s">
        <v>4426</v>
      </c>
      <c r="E280" s="4">
        <v>44736.693680555552</v>
      </c>
      <c r="F280" s="3" t="s">
        <v>4427</v>
      </c>
      <c r="G280">
        <v>585000</v>
      </c>
      <c r="H280">
        <f>paymentList__17[[#This Row],[Value]]/100</f>
        <v>5850</v>
      </c>
      <c r="I280" s="3" t="s">
        <v>4428</v>
      </c>
      <c r="J280" s="3" t="s">
        <v>4209</v>
      </c>
      <c r="K280" s="3" t="s">
        <v>4435</v>
      </c>
      <c r="L280">
        <v>0</v>
      </c>
    </row>
    <row r="281" spans="1:12" x14ac:dyDescent="0.25">
      <c r="A281" s="3" t="s">
        <v>4996</v>
      </c>
      <c r="B281" s="3" t="s">
        <v>4997</v>
      </c>
      <c r="C281" s="3" t="s">
        <v>4230</v>
      </c>
      <c r="D281" s="3" t="s">
        <v>4426</v>
      </c>
      <c r="E281" s="4">
        <v>44735.799074074072</v>
      </c>
      <c r="F281" s="3" t="s">
        <v>4427</v>
      </c>
      <c r="G281">
        <v>612000</v>
      </c>
      <c r="H281">
        <f>paymentList__17[[#This Row],[Value]]/100</f>
        <v>6120</v>
      </c>
      <c r="I281" s="3" t="s">
        <v>4428</v>
      </c>
      <c r="J281" s="3" t="s">
        <v>4215</v>
      </c>
      <c r="K281" s="3" t="s">
        <v>4429</v>
      </c>
      <c r="L281">
        <v>0</v>
      </c>
    </row>
    <row r="282" spans="1:12" x14ac:dyDescent="0.25">
      <c r="A282" s="3" t="s">
        <v>4998</v>
      </c>
      <c r="B282" s="3" t="s">
        <v>4999</v>
      </c>
      <c r="C282" s="3" t="s">
        <v>4229</v>
      </c>
      <c r="D282" s="3" t="s">
        <v>4426</v>
      </c>
      <c r="E282" s="4">
        <v>44735.549618055556</v>
      </c>
      <c r="F282" s="3" t="s">
        <v>4427</v>
      </c>
      <c r="G282">
        <v>549000</v>
      </c>
      <c r="H282">
        <f>paymentList__17[[#This Row],[Value]]/100</f>
        <v>5490</v>
      </c>
      <c r="I282" s="3" t="s">
        <v>4428</v>
      </c>
      <c r="J282" s="3" t="s">
        <v>4209</v>
      </c>
      <c r="K282" s="3" t="s">
        <v>4429</v>
      </c>
      <c r="L282">
        <v>0</v>
      </c>
    </row>
    <row r="283" spans="1:12" hidden="1" x14ac:dyDescent="0.25">
      <c r="A283" s="3" t="s">
        <v>5000</v>
      </c>
      <c r="B283" s="3" t="s">
        <v>5001</v>
      </c>
      <c r="C283" s="3" t="s">
        <v>5002</v>
      </c>
      <c r="D283" s="3" t="s">
        <v>4426</v>
      </c>
      <c r="E283" s="4">
        <v>44735.543715277781</v>
      </c>
      <c r="F283" s="3" t="s">
        <v>4427</v>
      </c>
      <c r="G283">
        <v>549000</v>
      </c>
      <c r="H283">
        <f>paymentList__17[[#This Row],[Value]]/100</f>
        <v>5490</v>
      </c>
      <c r="I283" s="3" t="s">
        <v>4428</v>
      </c>
      <c r="J283" s="3" t="s">
        <v>4209</v>
      </c>
      <c r="K283" s="3" t="s">
        <v>4435</v>
      </c>
      <c r="L283">
        <v>0</v>
      </c>
    </row>
    <row r="284" spans="1:12" x14ac:dyDescent="0.25">
      <c r="A284" s="3" t="s">
        <v>5003</v>
      </c>
      <c r="B284" s="3" t="s">
        <v>5004</v>
      </c>
      <c r="C284" s="3" t="s">
        <v>4228</v>
      </c>
      <c r="D284" s="3" t="s">
        <v>4426</v>
      </c>
      <c r="E284" s="4">
        <v>44734.597627314812</v>
      </c>
      <c r="F284" s="3" t="s">
        <v>4427</v>
      </c>
      <c r="G284">
        <v>549000</v>
      </c>
      <c r="H284">
        <f>paymentList__17[[#This Row],[Value]]/100</f>
        <v>5490</v>
      </c>
      <c r="I284" s="3" t="s">
        <v>4428</v>
      </c>
      <c r="J284" s="3" t="s">
        <v>4209</v>
      </c>
      <c r="K284" s="3" t="s">
        <v>4429</v>
      </c>
      <c r="L284">
        <v>0</v>
      </c>
    </row>
    <row r="285" spans="1:12" x14ac:dyDescent="0.25">
      <c r="A285" s="3" t="s">
        <v>5005</v>
      </c>
      <c r="B285" s="3" t="s">
        <v>5006</v>
      </c>
      <c r="C285" s="3" t="s">
        <v>4227</v>
      </c>
      <c r="D285" s="3" t="s">
        <v>4426</v>
      </c>
      <c r="E285" s="4">
        <v>44734.588090277779</v>
      </c>
      <c r="F285" s="3" t="s">
        <v>4427</v>
      </c>
      <c r="G285">
        <v>585000</v>
      </c>
      <c r="H285">
        <f>paymentList__17[[#This Row],[Value]]/100</f>
        <v>5850</v>
      </c>
      <c r="I285" s="3" t="s">
        <v>4428</v>
      </c>
      <c r="J285" s="3" t="s">
        <v>4215</v>
      </c>
      <c r="K285" s="3" t="s">
        <v>4429</v>
      </c>
      <c r="L285">
        <v>0</v>
      </c>
    </row>
    <row r="286" spans="1:12" x14ac:dyDescent="0.25">
      <c r="A286" s="3" t="s">
        <v>5007</v>
      </c>
      <c r="B286" s="3" t="s">
        <v>5008</v>
      </c>
      <c r="C286" s="3" t="s">
        <v>4226</v>
      </c>
      <c r="D286" s="3" t="s">
        <v>4426</v>
      </c>
      <c r="E286" s="4">
        <v>44732.993101851855</v>
      </c>
      <c r="F286" s="3" t="s">
        <v>4427</v>
      </c>
      <c r="G286">
        <v>549000</v>
      </c>
      <c r="H286">
        <f>paymentList__17[[#This Row],[Value]]/100</f>
        <v>5490</v>
      </c>
      <c r="I286" s="3" t="s">
        <v>4428</v>
      </c>
      <c r="J286" s="3" t="s">
        <v>4209</v>
      </c>
      <c r="K286" s="3" t="s">
        <v>4429</v>
      </c>
      <c r="L286">
        <v>0</v>
      </c>
    </row>
    <row r="287" spans="1:12" x14ac:dyDescent="0.25">
      <c r="A287" s="3" t="s">
        <v>5009</v>
      </c>
      <c r="B287" s="3" t="s">
        <v>5010</v>
      </c>
      <c r="C287" s="3" t="s">
        <v>4225</v>
      </c>
      <c r="D287" s="3" t="s">
        <v>4426</v>
      </c>
      <c r="E287" s="4">
        <v>44731.743148148147</v>
      </c>
      <c r="F287" s="3" t="s">
        <v>4427</v>
      </c>
      <c r="G287">
        <v>549000</v>
      </c>
      <c r="H287">
        <f>paymentList__17[[#This Row],[Value]]/100</f>
        <v>5490</v>
      </c>
      <c r="I287" s="3" t="s">
        <v>4428</v>
      </c>
      <c r="J287" s="3" t="s">
        <v>4215</v>
      </c>
      <c r="K287" s="3" t="s">
        <v>4429</v>
      </c>
      <c r="L287">
        <v>1</v>
      </c>
    </row>
    <row r="288" spans="1:12" x14ac:dyDescent="0.25">
      <c r="A288" s="3" t="s">
        <v>5011</v>
      </c>
      <c r="B288" s="3" t="s">
        <v>5012</v>
      </c>
      <c r="C288" s="3" t="s">
        <v>4224</v>
      </c>
      <c r="D288" s="3" t="s">
        <v>4426</v>
      </c>
      <c r="E288" s="4">
        <v>44730.460543981484</v>
      </c>
      <c r="F288" s="3" t="s">
        <v>4427</v>
      </c>
      <c r="G288">
        <v>549000</v>
      </c>
      <c r="H288">
        <f>paymentList__17[[#This Row],[Value]]/100</f>
        <v>5490</v>
      </c>
      <c r="I288" s="3" t="s">
        <v>4428</v>
      </c>
      <c r="J288" s="3" t="s">
        <v>4209</v>
      </c>
      <c r="K288" s="3" t="s">
        <v>4429</v>
      </c>
      <c r="L288">
        <v>0</v>
      </c>
    </row>
    <row r="289" spans="1:12" x14ac:dyDescent="0.25">
      <c r="A289" s="3" t="s">
        <v>5013</v>
      </c>
      <c r="B289" s="3" t="s">
        <v>5014</v>
      </c>
      <c r="C289" s="3" t="s">
        <v>4223</v>
      </c>
      <c r="D289" s="3" t="s">
        <v>4426</v>
      </c>
      <c r="E289" s="4">
        <v>44729.6487037037</v>
      </c>
      <c r="F289" s="3" t="s">
        <v>4427</v>
      </c>
      <c r="G289">
        <v>612000</v>
      </c>
      <c r="H289">
        <f>paymentList__17[[#This Row],[Value]]/100</f>
        <v>6120</v>
      </c>
      <c r="I289" s="3" t="s">
        <v>4428</v>
      </c>
      <c r="J289" s="3" t="s">
        <v>4209</v>
      </c>
      <c r="K289" s="3" t="s">
        <v>4429</v>
      </c>
      <c r="L289">
        <v>0</v>
      </c>
    </row>
    <row r="290" spans="1:12" x14ac:dyDescent="0.25">
      <c r="A290" s="3" t="s">
        <v>5015</v>
      </c>
      <c r="B290" s="3" t="s">
        <v>5016</v>
      </c>
      <c r="C290" s="3" t="s">
        <v>4222</v>
      </c>
      <c r="D290" s="3" t="s">
        <v>4426</v>
      </c>
      <c r="E290" s="4">
        <v>44729.507303240738</v>
      </c>
      <c r="F290" s="3" t="s">
        <v>4427</v>
      </c>
      <c r="G290">
        <v>549000</v>
      </c>
      <c r="H290">
        <f>paymentList__17[[#This Row],[Value]]/100</f>
        <v>5490</v>
      </c>
      <c r="I290" s="3" t="s">
        <v>4428</v>
      </c>
      <c r="J290" s="3" t="s">
        <v>4209</v>
      </c>
      <c r="K290" s="3" t="s">
        <v>4429</v>
      </c>
      <c r="L290">
        <v>0</v>
      </c>
    </row>
    <row r="291" spans="1:12" x14ac:dyDescent="0.25">
      <c r="A291" s="3" t="s">
        <v>5017</v>
      </c>
      <c r="B291" s="3" t="s">
        <v>5018</v>
      </c>
      <c r="C291" s="3" t="s">
        <v>4221</v>
      </c>
      <c r="D291" s="3" t="s">
        <v>4426</v>
      </c>
      <c r="E291" s="4">
        <v>44729.351666666669</v>
      </c>
      <c r="F291" s="3" t="s">
        <v>4427</v>
      </c>
      <c r="G291">
        <v>612000</v>
      </c>
      <c r="H291">
        <f>paymentList__17[[#This Row],[Value]]/100</f>
        <v>6120</v>
      </c>
      <c r="I291" s="3" t="s">
        <v>4428</v>
      </c>
      <c r="J291" s="3" t="s">
        <v>4209</v>
      </c>
      <c r="K291" s="3" t="s">
        <v>4429</v>
      </c>
      <c r="L291">
        <v>0</v>
      </c>
    </row>
    <row r="292" spans="1:12" hidden="1" x14ac:dyDescent="0.25">
      <c r="A292" s="3" t="s">
        <v>5017</v>
      </c>
      <c r="B292" s="3" t="s">
        <v>5019</v>
      </c>
      <c r="C292" s="3" t="s">
        <v>5020</v>
      </c>
      <c r="D292" s="3" t="s">
        <v>4426</v>
      </c>
      <c r="E292" s="4">
        <v>44729.35015046296</v>
      </c>
      <c r="F292" s="3" t="s">
        <v>4427</v>
      </c>
      <c r="G292">
        <v>612000</v>
      </c>
      <c r="H292">
        <f>paymentList__17[[#This Row],[Value]]/100</f>
        <v>6120</v>
      </c>
      <c r="I292" s="3" t="s">
        <v>4428</v>
      </c>
      <c r="J292" s="3" t="s">
        <v>4209</v>
      </c>
      <c r="K292" s="3" t="s">
        <v>4435</v>
      </c>
      <c r="L292">
        <v>0</v>
      </c>
    </row>
    <row r="293" spans="1:12" x14ac:dyDescent="0.25">
      <c r="A293" s="3" t="s">
        <v>5021</v>
      </c>
      <c r="B293" s="3" t="s">
        <v>5022</v>
      </c>
      <c r="C293" s="3" t="s">
        <v>4220</v>
      </c>
      <c r="D293" s="3" t="s">
        <v>4426</v>
      </c>
      <c r="E293" s="4">
        <v>44727.733113425929</v>
      </c>
      <c r="F293" s="3" t="s">
        <v>4427</v>
      </c>
      <c r="G293">
        <v>549000</v>
      </c>
      <c r="H293">
        <f>paymentList__17[[#This Row],[Value]]/100</f>
        <v>5490</v>
      </c>
      <c r="I293" s="3" t="s">
        <v>4428</v>
      </c>
      <c r="J293" s="3" t="s">
        <v>4215</v>
      </c>
      <c r="K293" s="3" t="s">
        <v>4429</v>
      </c>
      <c r="L293">
        <v>0</v>
      </c>
    </row>
    <row r="294" spans="1:12" x14ac:dyDescent="0.25">
      <c r="A294" s="3" t="s">
        <v>5023</v>
      </c>
      <c r="B294" s="3" t="s">
        <v>5024</v>
      </c>
      <c r="C294" s="3" t="s">
        <v>4219</v>
      </c>
      <c r="D294" s="3" t="s">
        <v>4426</v>
      </c>
      <c r="E294" s="4">
        <v>44727.707974537036</v>
      </c>
      <c r="F294" s="3" t="s">
        <v>4427</v>
      </c>
      <c r="G294">
        <v>549000</v>
      </c>
      <c r="H294">
        <f>paymentList__17[[#This Row],[Value]]/100</f>
        <v>5490</v>
      </c>
      <c r="I294" s="3" t="s">
        <v>4428</v>
      </c>
      <c r="J294" s="3" t="s">
        <v>4215</v>
      </c>
      <c r="K294" s="3" t="s">
        <v>4429</v>
      </c>
      <c r="L294">
        <v>0</v>
      </c>
    </row>
    <row r="295" spans="1:12" x14ac:dyDescent="0.25">
      <c r="A295" s="3" t="s">
        <v>5025</v>
      </c>
      <c r="B295" s="3" t="s">
        <v>5026</v>
      </c>
      <c r="C295" s="3" t="s">
        <v>4218</v>
      </c>
      <c r="D295" s="3" t="s">
        <v>4426</v>
      </c>
      <c r="E295" s="4">
        <v>44727.635231481479</v>
      </c>
      <c r="F295" s="3" t="s">
        <v>4427</v>
      </c>
      <c r="G295">
        <v>549000</v>
      </c>
      <c r="H295">
        <f>paymentList__17[[#This Row],[Value]]/100</f>
        <v>5490</v>
      </c>
      <c r="I295" s="3" t="s">
        <v>4428</v>
      </c>
      <c r="J295" s="3" t="s">
        <v>4209</v>
      </c>
      <c r="K295" s="3" t="s">
        <v>4429</v>
      </c>
      <c r="L295">
        <v>0</v>
      </c>
    </row>
    <row r="296" spans="1:12" x14ac:dyDescent="0.25">
      <c r="A296" s="3" t="s">
        <v>5027</v>
      </c>
      <c r="B296" s="3" t="s">
        <v>5028</v>
      </c>
      <c r="C296" s="3" t="s">
        <v>4217</v>
      </c>
      <c r="D296" s="3" t="s">
        <v>4426</v>
      </c>
      <c r="E296" s="4">
        <v>44727.627106481479</v>
      </c>
      <c r="F296" s="3" t="s">
        <v>4427</v>
      </c>
      <c r="G296">
        <v>549000</v>
      </c>
      <c r="H296">
        <f>paymentList__17[[#This Row],[Value]]/100</f>
        <v>5490</v>
      </c>
      <c r="I296" s="3" t="s">
        <v>4428</v>
      </c>
      <c r="J296" s="3" t="s">
        <v>4215</v>
      </c>
      <c r="K296" s="3" t="s">
        <v>4429</v>
      </c>
      <c r="L296">
        <v>0</v>
      </c>
    </row>
    <row r="297" spans="1:12" x14ac:dyDescent="0.25">
      <c r="A297" s="3" t="s">
        <v>5029</v>
      </c>
      <c r="B297" s="3" t="s">
        <v>5030</v>
      </c>
      <c r="C297" s="3" t="s">
        <v>4214</v>
      </c>
      <c r="D297" s="3" t="s">
        <v>4426</v>
      </c>
      <c r="E297" s="4">
        <v>44727.396493055552</v>
      </c>
      <c r="F297" s="3" t="s">
        <v>4427</v>
      </c>
      <c r="G297">
        <v>549000</v>
      </c>
      <c r="H297">
        <f>paymentList__17[[#This Row],[Value]]/100</f>
        <v>5490</v>
      </c>
      <c r="I297" s="3" t="s">
        <v>4428</v>
      </c>
      <c r="J297" s="3" t="s">
        <v>4209</v>
      </c>
      <c r="K297" s="3" t="s">
        <v>4429</v>
      </c>
      <c r="L297">
        <v>0</v>
      </c>
    </row>
    <row r="298" spans="1:12" x14ac:dyDescent="0.25">
      <c r="A298" s="3" t="s">
        <v>5031</v>
      </c>
      <c r="B298" s="3" t="s">
        <v>5032</v>
      </c>
      <c r="C298" s="3" t="s">
        <v>4213</v>
      </c>
      <c r="D298" s="3" t="s">
        <v>4426</v>
      </c>
      <c r="E298" s="4">
        <v>44726.509826388887</v>
      </c>
      <c r="F298" s="3" t="s">
        <v>4427</v>
      </c>
      <c r="G298">
        <v>549000</v>
      </c>
      <c r="H298">
        <f>paymentList__17[[#This Row],[Value]]/100</f>
        <v>5490</v>
      </c>
      <c r="I298" s="3" t="s">
        <v>4428</v>
      </c>
      <c r="J298" s="3" t="s">
        <v>4209</v>
      </c>
      <c r="K298" s="3" t="s">
        <v>4429</v>
      </c>
      <c r="L298">
        <v>0</v>
      </c>
    </row>
    <row r="299" spans="1:12" x14ac:dyDescent="0.25">
      <c r="A299" s="3" t="s">
        <v>5033</v>
      </c>
      <c r="B299" s="3" t="s">
        <v>5034</v>
      </c>
      <c r="C299" s="3" t="s">
        <v>4212</v>
      </c>
      <c r="D299" s="3" t="s">
        <v>4426</v>
      </c>
      <c r="E299" s="4">
        <v>44725.006365740737</v>
      </c>
      <c r="F299" s="3" t="s">
        <v>4427</v>
      </c>
      <c r="G299">
        <v>529000</v>
      </c>
      <c r="H299">
        <f>paymentList__17[[#This Row],[Value]]/100</f>
        <v>5290</v>
      </c>
      <c r="I299" s="3" t="s">
        <v>4428</v>
      </c>
      <c r="J299" s="3" t="s">
        <v>4209</v>
      </c>
      <c r="K299" s="3" t="s">
        <v>4429</v>
      </c>
      <c r="L299">
        <v>0</v>
      </c>
    </row>
    <row r="300" spans="1:12" hidden="1" x14ac:dyDescent="0.25">
      <c r="A300" s="3" t="s">
        <v>5033</v>
      </c>
      <c r="B300" s="3" t="s">
        <v>5035</v>
      </c>
      <c r="C300" s="3" t="s">
        <v>5036</v>
      </c>
      <c r="D300" s="3" t="s">
        <v>4426</v>
      </c>
      <c r="E300" s="4">
        <v>44724.973240740743</v>
      </c>
      <c r="F300" s="3" t="s">
        <v>4427</v>
      </c>
      <c r="G300">
        <v>529000</v>
      </c>
      <c r="H300">
        <f>paymentList__17[[#This Row],[Value]]/100</f>
        <v>5290</v>
      </c>
      <c r="I300" s="3" t="s">
        <v>4428</v>
      </c>
      <c r="J300" s="3" t="s">
        <v>4209</v>
      </c>
      <c r="K300" s="3" t="s">
        <v>4435</v>
      </c>
      <c r="L300">
        <v>0</v>
      </c>
    </row>
    <row r="301" spans="1:12" x14ac:dyDescent="0.25">
      <c r="A301" s="3" t="s">
        <v>5037</v>
      </c>
      <c r="B301" s="3" t="s">
        <v>5038</v>
      </c>
      <c r="C301" s="3" t="s">
        <v>5039</v>
      </c>
      <c r="D301" s="3" t="s">
        <v>4426</v>
      </c>
      <c r="E301" s="4">
        <v>44724.863356481481</v>
      </c>
      <c r="F301" s="3" t="s">
        <v>4427</v>
      </c>
      <c r="G301">
        <v>529000</v>
      </c>
      <c r="H301">
        <f>paymentList__17[[#This Row],[Value]]/100</f>
        <v>5290</v>
      </c>
      <c r="I301" s="3" t="s">
        <v>4428</v>
      </c>
      <c r="J301" s="3" t="s">
        <v>4209</v>
      </c>
      <c r="K301" s="3" t="s">
        <v>4759</v>
      </c>
      <c r="L301">
        <v>0</v>
      </c>
    </row>
    <row r="302" spans="1:12" x14ac:dyDescent="0.25">
      <c r="A302" s="3" t="s">
        <v>5037</v>
      </c>
      <c r="B302" s="3" t="s">
        <v>5040</v>
      </c>
      <c r="C302" s="3" t="s">
        <v>4211</v>
      </c>
      <c r="D302" s="3" t="s">
        <v>4426</v>
      </c>
      <c r="E302" s="4">
        <v>44724.863356481481</v>
      </c>
      <c r="F302" s="3" t="s">
        <v>4427</v>
      </c>
      <c r="G302">
        <v>529000</v>
      </c>
      <c r="H302">
        <f>paymentList__17[[#This Row],[Value]]/100</f>
        <v>5290</v>
      </c>
      <c r="I302" s="3" t="s">
        <v>4428</v>
      </c>
      <c r="J302" s="3" t="s">
        <v>4209</v>
      </c>
      <c r="K302" s="3" t="s">
        <v>4429</v>
      </c>
      <c r="L302">
        <v>0</v>
      </c>
    </row>
    <row r="303" spans="1:12" x14ac:dyDescent="0.25">
      <c r="A303" s="3" t="s">
        <v>5041</v>
      </c>
      <c r="B303" s="3" t="s">
        <v>5042</v>
      </c>
      <c r="C303" s="3" t="s">
        <v>5043</v>
      </c>
      <c r="D303" s="3" t="s">
        <v>4426</v>
      </c>
      <c r="E303" s="4">
        <v>44722.199594907404</v>
      </c>
      <c r="F303" s="3" t="s">
        <v>4427</v>
      </c>
      <c r="G303">
        <v>300</v>
      </c>
      <c r="H303">
        <f>paymentList__17[[#This Row],[Value]]/100</f>
        <v>3</v>
      </c>
      <c r="I303" s="3" t="s">
        <v>4428</v>
      </c>
      <c r="J303" s="3" t="s">
        <v>4209</v>
      </c>
      <c r="K303" s="3" t="s">
        <v>4759</v>
      </c>
      <c r="L303">
        <v>50</v>
      </c>
    </row>
    <row r="304" spans="1:12" x14ac:dyDescent="0.25">
      <c r="A304" s="9" t="s">
        <v>4509</v>
      </c>
      <c r="B304" s="10" t="s">
        <v>4758</v>
      </c>
      <c r="C304" s="10" t="s">
        <v>4280</v>
      </c>
      <c r="D304" s="10" t="s">
        <v>4426</v>
      </c>
      <c r="E304" s="11">
        <v>44809</v>
      </c>
      <c r="F304" s="10" t="s">
        <v>4427</v>
      </c>
      <c r="G304" s="5">
        <v>-524000</v>
      </c>
      <c r="H304" s="5">
        <f>paymentList__17[[#This Row],[Value]]/100</f>
        <v>-5240</v>
      </c>
      <c r="I304" s="10" t="s">
        <v>4428</v>
      </c>
      <c r="J304" s="10" t="s">
        <v>4215</v>
      </c>
      <c r="K304" s="10" t="s">
        <v>4759</v>
      </c>
      <c r="L304" s="6">
        <v>0</v>
      </c>
    </row>
    <row r="305" spans="1:12" x14ac:dyDescent="0.25">
      <c r="A305" s="15" t="s">
        <v>5037</v>
      </c>
      <c r="B305" s="12" t="s">
        <v>5038</v>
      </c>
      <c r="C305" s="12" t="s">
        <v>5039</v>
      </c>
      <c r="D305" s="12" t="s">
        <v>4426</v>
      </c>
      <c r="E305" s="13">
        <v>44726</v>
      </c>
      <c r="F305" s="12" t="s">
        <v>4427</v>
      </c>
      <c r="G305" s="7">
        <v>-529000</v>
      </c>
      <c r="H305" s="7">
        <f>paymentList__17[[#This Row],[Value]]/100</f>
        <v>-5290</v>
      </c>
      <c r="I305" s="12" t="s">
        <v>4428</v>
      </c>
      <c r="J305" s="12" t="s">
        <v>4209</v>
      </c>
      <c r="K305" s="12" t="s">
        <v>4759</v>
      </c>
      <c r="L305" s="8">
        <v>0</v>
      </c>
    </row>
    <row r="306" spans="1:12" x14ac:dyDescent="0.25">
      <c r="A306" s="9" t="s">
        <v>5041</v>
      </c>
      <c r="B306" s="10" t="s">
        <v>5042</v>
      </c>
      <c r="C306" s="10" t="s">
        <v>5043</v>
      </c>
      <c r="D306" s="10" t="s">
        <v>4426</v>
      </c>
      <c r="E306" s="11">
        <v>44818</v>
      </c>
      <c r="F306" s="10" t="s">
        <v>4427</v>
      </c>
      <c r="G306" s="5">
        <v>-300</v>
      </c>
      <c r="H306" s="5">
        <f>paymentList__17[[#This Row],[Value]]/100</f>
        <v>-3</v>
      </c>
      <c r="I306" s="10" t="s">
        <v>4428</v>
      </c>
      <c r="J306" s="10" t="s">
        <v>4209</v>
      </c>
      <c r="K306" s="10" t="s">
        <v>4759</v>
      </c>
      <c r="L306" s="6">
        <v>50</v>
      </c>
    </row>
    <row r="307" spans="1:12" x14ac:dyDescent="0.25">
      <c r="A307" s="3"/>
      <c r="B307" s="3"/>
      <c r="C307" s="3"/>
      <c r="D307" s="3"/>
      <c r="E307" s="4"/>
      <c r="F307" s="3"/>
      <c r="H307" s="14">
        <f>SUBTOTAL(109,paymentList__17[Value II])</f>
        <v>843590</v>
      </c>
      <c r="I307" s="3"/>
      <c r="J307" s="3"/>
      <c r="K307" s="3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5482-CF6D-44C1-ACFB-E80C2E5E8A2A}">
  <sheetPr>
    <tabColor rgb="FFFF0000"/>
  </sheetPr>
  <dimension ref="A1:N393"/>
  <sheetViews>
    <sheetView workbookViewId="0">
      <selection activeCell="H6" sqref="H6"/>
    </sheetView>
  </sheetViews>
  <sheetFormatPr defaultRowHeight="15" x14ac:dyDescent="0.25"/>
  <cols>
    <col min="1" max="1" width="12.42578125" bestFit="1" customWidth="1"/>
    <col min="2" max="2" width="16.85546875" bestFit="1" customWidth="1"/>
    <col min="3" max="3" width="17.140625" bestFit="1" customWidth="1"/>
    <col min="4" max="4" width="16.140625" bestFit="1" customWidth="1"/>
    <col min="5" max="5" width="9.28515625" bestFit="1" customWidth="1"/>
    <col min="6" max="6" width="5.140625" bestFit="1" customWidth="1"/>
    <col min="7" max="7" width="14.85546875" bestFit="1" customWidth="1"/>
    <col min="8" max="8" width="20.7109375" bestFit="1" customWidth="1"/>
    <col min="9" max="9" width="22.7109375" bestFit="1" customWidth="1"/>
    <col min="10" max="10" width="24.140625" bestFit="1" customWidth="1"/>
    <col min="11" max="11" width="23" bestFit="1" customWidth="1"/>
    <col min="12" max="12" width="19.7109375" bestFit="1" customWidth="1"/>
    <col min="13" max="13" width="30.7109375" bestFit="1" customWidth="1"/>
  </cols>
  <sheetData>
    <row r="1" spans="1:14" x14ac:dyDescent="0.25">
      <c r="A1" s="43" t="s">
        <v>4406</v>
      </c>
      <c r="B1" s="43" t="s">
        <v>4146</v>
      </c>
      <c r="C1" s="43" t="s">
        <v>4407</v>
      </c>
      <c r="D1" s="43" t="s">
        <v>4408</v>
      </c>
      <c r="E1" s="43" t="s">
        <v>4151</v>
      </c>
      <c r="F1" s="43"/>
      <c r="G1" s="43" t="s">
        <v>4150</v>
      </c>
      <c r="H1" s="43" t="s">
        <v>4152</v>
      </c>
      <c r="I1" s="43" t="s">
        <v>4153</v>
      </c>
      <c r="J1" s="48" t="s">
        <v>4409</v>
      </c>
      <c r="K1" s="48" t="s">
        <v>4410</v>
      </c>
      <c r="L1" s="48" t="s">
        <v>4411</v>
      </c>
      <c r="M1" s="43" t="s">
        <v>9</v>
      </c>
      <c r="N1" s="59" t="s">
        <v>5185</v>
      </c>
    </row>
    <row r="2" spans="1:14" x14ac:dyDescent="0.25">
      <c r="A2" s="45" t="s">
        <v>20</v>
      </c>
      <c r="B2" s="45" t="s">
        <v>6577</v>
      </c>
      <c r="C2" s="45" t="s">
        <v>5428</v>
      </c>
      <c r="D2" s="45" t="s">
        <v>6631</v>
      </c>
      <c r="E2" s="45" t="s">
        <v>3047</v>
      </c>
      <c r="F2" s="45"/>
      <c r="G2" s="46"/>
      <c r="H2" s="45" t="s">
        <v>1948</v>
      </c>
      <c r="I2" s="45" t="s">
        <v>3049</v>
      </c>
      <c r="J2" s="49">
        <v>-3360</v>
      </c>
      <c r="K2" s="49">
        <v>-2130</v>
      </c>
      <c r="L2" s="49">
        <v>250</v>
      </c>
      <c r="M2" s="45" t="s">
        <v>135</v>
      </c>
    </row>
    <row r="3" spans="1:14" x14ac:dyDescent="0.25">
      <c r="A3" s="45" t="s">
        <v>20</v>
      </c>
      <c r="B3" s="45" t="s">
        <v>6578</v>
      </c>
      <c r="C3" s="45" t="s">
        <v>5428</v>
      </c>
      <c r="D3" s="45" t="s">
        <v>6631</v>
      </c>
      <c r="E3" s="45" t="s">
        <v>3529</v>
      </c>
      <c r="F3" s="45"/>
      <c r="G3" s="46"/>
      <c r="H3" s="45" t="s">
        <v>3531</v>
      </c>
      <c r="I3" s="45" t="s">
        <v>3532</v>
      </c>
      <c r="J3" s="49">
        <v>-3360</v>
      </c>
      <c r="K3" s="49">
        <v>-2130</v>
      </c>
      <c r="L3" s="49">
        <v>250</v>
      </c>
      <c r="M3" s="45" t="s">
        <v>135</v>
      </c>
    </row>
    <row r="4" spans="1:14" x14ac:dyDescent="0.25">
      <c r="A4" s="45" t="s">
        <v>20</v>
      </c>
      <c r="B4" s="45" t="s">
        <v>5467</v>
      </c>
      <c r="C4" s="45" t="s">
        <v>5428</v>
      </c>
      <c r="D4" s="45" t="s">
        <v>6631</v>
      </c>
      <c r="E4" s="45" t="s">
        <v>3442</v>
      </c>
      <c r="F4" s="45"/>
      <c r="G4" s="46"/>
      <c r="H4" s="45" t="s">
        <v>3444</v>
      </c>
      <c r="I4" s="45" t="s">
        <v>3445</v>
      </c>
      <c r="J4" s="49">
        <v>-3360</v>
      </c>
      <c r="K4" s="49">
        <v>-2130</v>
      </c>
      <c r="L4" s="49">
        <v>250</v>
      </c>
      <c r="M4" s="45" t="s">
        <v>135</v>
      </c>
    </row>
    <row r="5" spans="1:14" x14ac:dyDescent="0.25">
      <c r="A5" s="45" t="s">
        <v>20</v>
      </c>
      <c r="B5" s="46"/>
      <c r="C5" s="46"/>
      <c r="D5" s="46"/>
      <c r="E5" s="45" t="s">
        <v>22</v>
      </c>
      <c r="F5" s="45"/>
      <c r="G5" s="46"/>
      <c r="H5" s="45" t="s">
        <v>30</v>
      </c>
      <c r="I5" s="45" t="s">
        <v>31</v>
      </c>
      <c r="J5" s="49">
        <v>0</v>
      </c>
      <c r="K5" s="49">
        <v>0</v>
      </c>
      <c r="L5" s="49">
        <v>250</v>
      </c>
      <c r="M5" s="45" t="s">
        <v>25</v>
      </c>
    </row>
    <row r="6" spans="1:14" x14ac:dyDescent="0.25">
      <c r="A6" s="45" t="s">
        <v>20</v>
      </c>
      <c r="B6" s="46"/>
      <c r="C6" s="46"/>
      <c r="D6" s="46"/>
      <c r="E6" s="45" t="s">
        <v>33</v>
      </c>
      <c r="F6" s="45"/>
      <c r="G6" s="46"/>
      <c r="H6" s="45" t="s">
        <v>30</v>
      </c>
      <c r="I6" s="45" t="s">
        <v>31</v>
      </c>
      <c r="J6" s="49">
        <v>0</v>
      </c>
      <c r="K6" s="49">
        <v>0</v>
      </c>
      <c r="L6" s="49">
        <v>250</v>
      </c>
      <c r="M6" s="45" t="s">
        <v>25</v>
      </c>
    </row>
    <row r="7" spans="1:14" x14ac:dyDescent="0.25">
      <c r="A7" s="45" t="s">
        <v>20</v>
      </c>
      <c r="B7" s="45" t="s">
        <v>5888</v>
      </c>
      <c r="C7" s="45" t="s">
        <v>6584</v>
      </c>
      <c r="D7" s="45" t="s">
        <v>6632</v>
      </c>
      <c r="E7" s="45" t="s">
        <v>3282</v>
      </c>
      <c r="F7" s="45"/>
      <c r="G7" s="46"/>
      <c r="H7" s="45" t="s">
        <v>30</v>
      </c>
      <c r="I7" s="45" t="s">
        <v>31</v>
      </c>
      <c r="J7" s="49">
        <v>-3600</v>
      </c>
      <c r="K7" s="49">
        <v>-2250</v>
      </c>
      <c r="L7" s="49">
        <v>250</v>
      </c>
      <c r="M7" s="45" t="s">
        <v>135</v>
      </c>
    </row>
    <row r="8" spans="1:14" x14ac:dyDescent="0.25">
      <c r="A8" s="45" t="s">
        <v>20</v>
      </c>
      <c r="B8" s="45" t="s">
        <v>5888</v>
      </c>
      <c r="C8" s="45" t="s">
        <v>6633</v>
      </c>
      <c r="D8" s="45" t="s">
        <v>6631</v>
      </c>
      <c r="E8" s="45" t="s">
        <v>1946</v>
      </c>
      <c r="F8" s="45"/>
      <c r="G8" s="46"/>
      <c r="H8" s="45" t="s">
        <v>1948</v>
      </c>
      <c r="I8" s="45" t="s">
        <v>1949</v>
      </c>
      <c r="J8" s="49">
        <v>-3360</v>
      </c>
      <c r="K8" s="49">
        <v>-2130</v>
      </c>
      <c r="L8" s="49">
        <v>250</v>
      </c>
      <c r="M8" s="45" t="s">
        <v>135</v>
      </c>
    </row>
    <row r="9" spans="1:14" x14ac:dyDescent="0.25">
      <c r="A9" s="45" t="s">
        <v>20</v>
      </c>
      <c r="B9" s="46"/>
      <c r="C9" s="46"/>
      <c r="D9" s="46"/>
      <c r="E9" s="45" t="s">
        <v>35</v>
      </c>
      <c r="F9" s="45"/>
      <c r="G9" s="46"/>
      <c r="H9" s="45" t="s">
        <v>30</v>
      </c>
      <c r="I9" s="45" t="s">
        <v>31</v>
      </c>
      <c r="J9" s="49">
        <v>0</v>
      </c>
      <c r="K9" s="49">
        <v>0</v>
      </c>
      <c r="L9" s="49">
        <v>250</v>
      </c>
      <c r="M9" s="45" t="s">
        <v>25</v>
      </c>
    </row>
    <row r="10" spans="1:14" x14ac:dyDescent="0.25">
      <c r="A10" s="45" t="s">
        <v>20</v>
      </c>
      <c r="B10" s="45" t="s">
        <v>6562</v>
      </c>
      <c r="C10" s="45" t="s">
        <v>5428</v>
      </c>
      <c r="D10" s="45" t="s">
        <v>6631</v>
      </c>
      <c r="E10" s="45" t="s">
        <v>3576</v>
      </c>
      <c r="F10" s="45"/>
      <c r="G10" s="46"/>
      <c r="H10" s="45" t="s">
        <v>3263</v>
      </c>
      <c r="I10" s="45" t="s">
        <v>3578</v>
      </c>
      <c r="J10" s="49">
        <v>-3360</v>
      </c>
      <c r="K10" s="49">
        <v>-2130</v>
      </c>
      <c r="L10" s="49">
        <v>250</v>
      </c>
      <c r="M10" s="45" t="s">
        <v>135</v>
      </c>
    </row>
    <row r="11" spans="1:14" x14ac:dyDescent="0.25">
      <c r="A11" s="45" t="s">
        <v>20</v>
      </c>
      <c r="B11" s="45" t="s">
        <v>6562</v>
      </c>
      <c r="C11" s="45" t="s">
        <v>6633</v>
      </c>
      <c r="D11" s="45" t="s">
        <v>6631</v>
      </c>
      <c r="E11" s="45" t="s">
        <v>599</v>
      </c>
      <c r="F11" s="45"/>
      <c r="G11" s="46"/>
      <c r="H11" s="45" t="s">
        <v>124</v>
      </c>
      <c r="I11" s="45" t="s">
        <v>601</v>
      </c>
      <c r="J11" s="49">
        <v>-3780</v>
      </c>
      <c r="K11" s="49">
        <v>-2340</v>
      </c>
      <c r="L11" s="49">
        <v>250</v>
      </c>
      <c r="M11" s="45" t="s">
        <v>135</v>
      </c>
    </row>
    <row r="12" spans="1:14" x14ac:dyDescent="0.25">
      <c r="A12" s="45" t="s">
        <v>20</v>
      </c>
      <c r="B12" s="46"/>
      <c r="C12" s="46"/>
      <c r="D12" s="46"/>
      <c r="E12" s="45" t="s">
        <v>38</v>
      </c>
      <c r="F12" s="45"/>
      <c r="G12" s="46"/>
      <c r="H12" s="45" t="s">
        <v>41</v>
      </c>
      <c r="I12" s="45" t="s">
        <v>42</v>
      </c>
      <c r="J12" s="49">
        <v>0</v>
      </c>
      <c r="K12" s="49">
        <v>0</v>
      </c>
      <c r="L12" s="49">
        <v>250</v>
      </c>
      <c r="M12" s="45" t="s">
        <v>25</v>
      </c>
    </row>
    <row r="13" spans="1:14" x14ac:dyDescent="0.25">
      <c r="A13" s="45" t="s">
        <v>20</v>
      </c>
      <c r="B13" s="46"/>
      <c r="C13" s="46"/>
      <c r="D13" s="46"/>
      <c r="E13" s="45" t="s">
        <v>43</v>
      </c>
      <c r="F13" s="45"/>
      <c r="G13" s="46"/>
      <c r="H13" s="45" t="s">
        <v>41</v>
      </c>
      <c r="I13" s="45" t="s">
        <v>42</v>
      </c>
      <c r="J13" s="49">
        <v>0</v>
      </c>
      <c r="K13" s="49">
        <v>0</v>
      </c>
      <c r="L13" s="49">
        <v>250</v>
      </c>
      <c r="M13" s="45" t="s">
        <v>25</v>
      </c>
    </row>
    <row r="14" spans="1:14" x14ac:dyDescent="0.25">
      <c r="A14" s="45" t="s">
        <v>20</v>
      </c>
      <c r="B14" s="45" t="s">
        <v>6579</v>
      </c>
      <c r="C14" s="45" t="s">
        <v>6633</v>
      </c>
      <c r="D14" s="45" t="s">
        <v>6631</v>
      </c>
      <c r="E14" s="45" t="s">
        <v>3284</v>
      </c>
      <c r="F14" s="45"/>
      <c r="G14" s="46"/>
      <c r="H14" s="45" t="s">
        <v>41</v>
      </c>
      <c r="I14" s="45" t="s">
        <v>42</v>
      </c>
      <c r="J14" s="49">
        <v>-3600</v>
      </c>
      <c r="K14" s="49">
        <v>-2250</v>
      </c>
      <c r="L14" s="49">
        <v>250</v>
      </c>
      <c r="M14" s="45" t="s">
        <v>135</v>
      </c>
    </row>
    <row r="15" spans="1:14" x14ac:dyDescent="0.25">
      <c r="A15" s="45" t="s">
        <v>20</v>
      </c>
      <c r="B15" s="46"/>
      <c r="C15" s="46"/>
      <c r="D15" s="46"/>
      <c r="E15" s="45" t="s">
        <v>44</v>
      </c>
      <c r="F15" s="45"/>
      <c r="G15" s="46"/>
      <c r="H15" s="45" t="s">
        <v>41</v>
      </c>
      <c r="I15" s="45" t="s">
        <v>42</v>
      </c>
      <c r="J15" s="49">
        <v>0</v>
      </c>
      <c r="K15" s="49">
        <v>0</v>
      </c>
      <c r="L15" s="49">
        <v>250</v>
      </c>
      <c r="M15" s="45" t="s">
        <v>25</v>
      </c>
    </row>
    <row r="16" spans="1:14" x14ac:dyDescent="0.25">
      <c r="A16" s="45" t="s">
        <v>20</v>
      </c>
      <c r="B16" s="46"/>
      <c r="C16" s="46"/>
      <c r="D16" s="46"/>
      <c r="E16" s="45" t="s">
        <v>54</v>
      </c>
      <c r="F16" s="45"/>
      <c r="G16" s="46"/>
      <c r="H16" s="45" t="s">
        <v>56</v>
      </c>
      <c r="I16" s="45" t="s">
        <v>57</v>
      </c>
      <c r="J16" s="49">
        <v>0</v>
      </c>
      <c r="K16" s="49">
        <v>0</v>
      </c>
      <c r="L16" s="49">
        <v>250</v>
      </c>
      <c r="M16" s="45" t="s">
        <v>25</v>
      </c>
    </row>
    <row r="17" spans="1:13" x14ac:dyDescent="0.25">
      <c r="A17" s="45" t="s">
        <v>20</v>
      </c>
      <c r="B17" s="46"/>
      <c r="C17" s="46"/>
      <c r="D17" s="46"/>
      <c r="E17" s="45" t="s">
        <v>59</v>
      </c>
      <c r="F17" s="45"/>
      <c r="G17" s="46"/>
      <c r="H17" s="45" t="s">
        <v>61</v>
      </c>
      <c r="I17" s="45" t="s">
        <v>62</v>
      </c>
      <c r="J17" s="49">
        <v>0</v>
      </c>
      <c r="K17" s="49">
        <v>0</v>
      </c>
      <c r="L17" s="49">
        <v>250</v>
      </c>
      <c r="M17" s="45" t="s">
        <v>25</v>
      </c>
    </row>
    <row r="18" spans="1:13" x14ac:dyDescent="0.25">
      <c r="A18" s="45" t="s">
        <v>20</v>
      </c>
      <c r="B18" s="46"/>
      <c r="C18" s="46"/>
      <c r="D18" s="46"/>
      <c r="E18" s="45" t="s">
        <v>63</v>
      </c>
      <c r="F18" s="45"/>
      <c r="G18" s="46"/>
      <c r="H18" s="45" t="s">
        <v>56</v>
      </c>
      <c r="I18" s="45" t="s">
        <v>57</v>
      </c>
      <c r="J18" s="49">
        <v>0</v>
      </c>
      <c r="K18" s="49">
        <v>0</v>
      </c>
      <c r="L18" s="49">
        <v>250</v>
      </c>
      <c r="M18" s="45" t="s">
        <v>25</v>
      </c>
    </row>
    <row r="19" spans="1:13" x14ac:dyDescent="0.25">
      <c r="A19" s="45" t="s">
        <v>20</v>
      </c>
      <c r="B19" s="46"/>
      <c r="C19" s="46"/>
      <c r="D19" s="46"/>
      <c r="E19" s="45" t="s">
        <v>64</v>
      </c>
      <c r="F19" s="45"/>
      <c r="G19" s="46"/>
      <c r="H19" s="45" t="s">
        <v>61</v>
      </c>
      <c r="I19" s="45" t="s">
        <v>62</v>
      </c>
      <c r="J19" s="49">
        <v>0</v>
      </c>
      <c r="K19" s="49">
        <v>0</v>
      </c>
      <c r="L19" s="49">
        <v>250</v>
      </c>
      <c r="M19" s="45" t="s">
        <v>25</v>
      </c>
    </row>
    <row r="20" spans="1:13" x14ac:dyDescent="0.25">
      <c r="A20" s="45" t="s">
        <v>20</v>
      </c>
      <c r="B20" s="46"/>
      <c r="C20" s="46"/>
      <c r="D20" s="46"/>
      <c r="E20" s="45" t="s">
        <v>65</v>
      </c>
      <c r="F20" s="45"/>
      <c r="G20" s="46"/>
      <c r="H20" s="45" t="s">
        <v>56</v>
      </c>
      <c r="I20" s="45" t="s">
        <v>57</v>
      </c>
      <c r="J20" s="49">
        <v>0</v>
      </c>
      <c r="K20" s="49">
        <v>0</v>
      </c>
      <c r="L20" s="49">
        <v>250</v>
      </c>
      <c r="M20" s="45" t="s">
        <v>25</v>
      </c>
    </row>
    <row r="21" spans="1:13" x14ac:dyDescent="0.25">
      <c r="A21" s="45" t="s">
        <v>20</v>
      </c>
      <c r="B21" s="46"/>
      <c r="C21" s="46"/>
      <c r="D21" s="46"/>
      <c r="E21" s="45" t="s">
        <v>66</v>
      </c>
      <c r="F21" s="45"/>
      <c r="G21" s="46"/>
      <c r="H21" s="45" t="s">
        <v>56</v>
      </c>
      <c r="I21" s="45" t="s">
        <v>57</v>
      </c>
      <c r="J21" s="49">
        <v>0</v>
      </c>
      <c r="K21" s="49">
        <v>0</v>
      </c>
      <c r="L21" s="49">
        <v>250</v>
      </c>
      <c r="M21" s="45" t="s">
        <v>25</v>
      </c>
    </row>
    <row r="22" spans="1:13" x14ac:dyDescent="0.25">
      <c r="A22" s="45" t="s">
        <v>20</v>
      </c>
      <c r="B22" s="46"/>
      <c r="C22" s="46"/>
      <c r="D22" s="46"/>
      <c r="E22" s="45" t="s">
        <v>67</v>
      </c>
      <c r="F22" s="45"/>
      <c r="G22" s="46"/>
      <c r="H22" s="45" t="s">
        <v>61</v>
      </c>
      <c r="I22" s="45" t="s">
        <v>62</v>
      </c>
      <c r="J22" s="49">
        <v>0</v>
      </c>
      <c r="K22" s="49">
        <v>0</v>
      </c>
      <c r="L22" s="49">
        <v>250</v>
      </c>
      <c r="M22" s="45" t="s">
        <v>25</v>
      </c>
    </row>
    <row r="23" spans="1:13" x14ac:dyDescent="0.25">
      <c r="A23" s="45" t="s">
        <v>20</v>
      </c>
      <c r="B23" s="46"/>
      <c r="C23" s="46"/>
      <c r="D23" s="46"/>
      <c r="E23" s="45" t="s">
        <v>68</v>
      </c>
      <c r="F23" s="45"/>
      <c r="G23" s="46"/>
      <c r="H23" s="45" t="s">
        <v>56</v>
      </c>
      <c r="I23" s="45" t="s">
        <v>57</v>
      </c>
      <c r="J23" s="49">
        <v>0</v>
      </c>
      <c r="K23" s="49">
        <v>0</v>
      </c>
      <c r="L23" s="49">
        <v>250</v>
      </c>
      <c r="M23" s="45" t="s">
        <v>25</v>
      </c>
    </row>
    <row r="24" spans="1:13" x14ac:dyDescent="0.25">
      <c r="A24" s="45" t="s">
        <v>20</v>
      </c>
      <c r="B24" s="46"/>
      <c r="C24" s="46"/>
      <c r="D24" s="46"/>
      <c r="E24" s="45" t="s">
        <v>69</v>
      </c>
      <c r="F24" s="45"/>
      <c r="G24" s="46"/>
      <c r="H24" s="45" t="s">
        <v>61</v>
      </c>
      <c r="I24" s="45" t="s">
        <v>62</v>
      </c>
      <c r="J24" s="49">
        <v>0</v>
      </c>
      <c r="K24" s="49">
        <v>0</v>
      </c>
      <c r="L24" s="49">
        <v>250</v>
      </c>
      <c r="M24" s="45" t="s">
        <v>25</v>
      </c>
    </row>
    <row r="25" spans="1:13" x14ac:dyDescent="0.25">
      <c r="A25" s="45" t="s">
        <v>20</v>
      </c>
      <c r="B25" s="46"/>
      <c r="C25" s="46"/>
      <c r="D25" s="46"/>
      <c r="E25" s="45" t="s">
        <v>70</v>
      </c>
      <c r="F25" s="45"/>
      <c r="G25" s="46"/>
      <c r="H25" s="45" t="s">
        <v>61</v>
      </c>
      <c r="I25" s="45" t="s">
        <v>62</v>
      </c>
      <c r="J25" s="49">
        <v>0</v>
      </c>
      <c r="K25" s="49">
        <v>0</v>
      </c>
      <c r="L25" s="49">
        <v>250</v>
      </c>
      <c r="M25" s="45" t="s">
        <v>25</v>
      </c>
    </row>
    <row r="26" spans="1:13" x14ac:dyDescent="0.25">
      <c r="A26" s="45" t="s">
        <v>20</v>
      </c>
      <c r="B26" s="46"/>
      <c r="C26" s="46"/>
      <c r="D26" s="46"/>
      <c r="E26" s="45" t="s">
        <v>71</v>
      </c>
      <c r="F26" s="45"/>
      <c r="G26" s="46"/>
      <c r="H26" s="45" t="s">
        <v>56</v>
      </c>
      <c r="I26" s="45" t="s">
        <v>57</v>
      </c>
      <c r="J26" s="49">
        <v>0</v>
      </c>
      <c r="K26" s="49">
        <v>0</v>
      </c>
      <c r="L26" s="49">
        <v>250</v>
      </c>
      <c r="M26" s="45" t="s">
        <v>25</v>
      </c>
    </row>
    <row r="27" spans="1:13" x14ac:dyDescent="0.25">
      <c r="A27" s="45" t="s">
        <v>20</v>
      </c>
      <c r="B27" s="46"/>
      <c r="C27" s="46"/>
      <c r="D27" s="46"/>
      <c r="E27" s="45" t="s">
        <v>72</v>
      </c>
      <c r="F27" s="45"/>
      <c r="G27" s="46"/>
      <c r="H27" s="45" t="s">
        <v>56</v>
      </c>
      <c r="I27" s="45" t="s">
        <v>57</v>
      </c>
      <c r="J27" s="49">
        <v>0</v>
      </c>
      <c r="K27" s="49">
        <v>0</v>
      </c>
      <c r="L27" s="49">
        <v>250</v>
      </c>
      <c r="M27" s="45" t="s">
        <v>25</v>
      </c>
    </row>
    <row r="28" spans="1:13" x14ac:dyDescent="0.25">
      <c r="A28" s="45" t="s">
        <v>20</v>
      </c>
      <c r="B28" s="46"/>
      <c r="C28" s="46"/>
      <c r="D28" s="46"/>
      <c r="E28" s="45" t="s">
        <v>73</v>
      </c>
      <c r="F28" s="45"/>
      <c r="G28" s="46"/>
      <c r="H28" s="45" t="s">
        <v>61</v>
      </c>
      <c r="I28" s="45" t="s">
        <v>62</v>
      </c>
      <c r="J28" s="49">
        <v>0</v>
      </c>
      <c r="K28" s="49">
        <v>0</v>
      </c>
      <c r="L28" s="49">
        <v>250</v>
      </c>
      <c r="M28" s="45" t="s">
        <v>25</v>
      </c>
    </row>
    <row r="29" spans="1:13" x14ac:dyDescent="0.25">
      <c r="A29" s="45" t="s">
        <v>20</v>
      </c>
      <c r="B29" s="46"/>
      <c r="C29" s="46"/>
      <c r="D29" s="46"/>
      <c r="E29" s="45" t="s">
        <v>74</v>
      </c>
      <c r="F29" s="45"/>
      <c r="G29" s="46"/>
      <c r="H29" s="45" t="s">
        <v>61</v>
      </c>
      <c r="I29" s="45" t="s">
        <v>62</v>
      </c>
      <c r="J29" s="49">
        <v>0</v>
      </c>
      <c r="K29" s="49">
        <v>0</v>
      </c>
      <c r="L29" s="49">
        <v>250</v>
      </c>
      <c r="M29" s="45" t="s">
        <v>25</v>
      </c>
    </row>
    <row r="30" spans="1:13" x14ac:dyDescent="0.25">
      <c r="A30" s="45" t="s">
        <v>20</v>
      </c>
      <c r="B30" s="46"/>
      <c r="C30" s="46"/>
      <c r="D30" s="46"/>
      <c r="E30" s="45" t="s">
        <v>75</v>
      </c>
      <c r="F30" s="45"/>
      <c r="G30" s="46"/>
      <c r="H30" s="45" t="s">
        <v>56</v>
      </c>
      <c r="I30" s="45" t="s">
        <v>57</v>
      </c>
      <c r="J30" s="49">
        <v>0</v>
      </c>
      <c r="K30" s="49">
        <v>0</v>
      </c>
      <c r="L30" s="49">
        <v>250</v>
      </c>
      <c r="M30" s="45" t="s">
        <v>25</v>
      </c>
    </row>
    <row r="31" spans="1:13" x14ac:dyDescent="0.25">
      <c r="A31" s="45" t="s">
        <v>20</v>
      </c>
      <c r="B31" s="45" t="s">
        <v>6564</v>
      </c>
      <c r="C31" s="45" t="s">
        <v>5428</v>
      </c>
      <c r="D31" s="45" t="s">
        <v>6637</v>
      </c>
      <c r="E31" s="45" t="s">
        <v>1950</v>
      </c>
      <c r="F31" s="45" t="e">
        <f>VLOOKUP(G:G,#REF!,1,0)</f>
        <v>#REF!</v>
      </c>
      <c r="G31" s="45" t="s">
        <v>1952</v>
      </c>
      <c r="H31" s="45" t="s">
        <v>1953</v>
      </c>
      <c r="I31" s="45" t="s">
        <v>1954</v>
      </c>
      <c r="J31" s="49">
        <v>-1230</v>
      </c>
      <c r="K31" s="49">
        <v>0</v>
      </c>
      <c r="L31" s="49">
        <v>0</v>
      </c>
      <c r="M31" s="45" t="s">
        <v>135</v>
      </c>
    </row>
    <row r="32" spans="1:13" x14ac:dyDescent="0.25">
      <c r="A32" s="45" t="s">
        <v>20</v>
      </c>
      <c r="B32" s="46"/>
      <c r="C32" s="46"/>
      <c r="D32" s="46"/>
      <c r="E32" s="45" t="s">
        <v>76</v>
      </c>
      <c r="F32" s="45"/>
      <c r="G32" s="46"/>
      <c r="H32" s="45" t="s">
        <v>79</v>
      </c>
      <c r="I32" s="45" t="s">
        <v>80</v>
      </c>
      <c r="J32" s="49">
        <v>0</v>
      </c>
      <c r="K32" s="49">
        <v>0</v>
      </c>
      <c r="L32" s="49">
        <v>250</v>
      </c>
      <c r="M32" s="45" t="s">
        <v>25</v>
      </c>
    </row>
    <row r="33" spans="1:13" x14ac:dyDescent="0.25">
      <c r="A33" s="45" t="s">
        <v>20</v>
      </c>
      <c r="B33" s="46"/>
      <c r="C33" s="46"/>
      <c r="D33" s="46"/>
      <c r="E33" s="45" t="s">
        <v>81</v>
      </c>
      <c r="F33" s="45"/>
      <c r="G33" s="46"/>
      <c r="H33" s="45" t="s">
        <v>56</v>
      </c>
      <c r="I33" s="45" t="s">
        <v>57</v>
      </c>
      <c r="J33" s="49">
        <v>0</v>
      </c>
      <c r="K33" s="49">
        <v>0</v>
      </c>
      <c r="L33" s="49">
        <v>250</v>
      </c>
      <c r="M33" s="45" t="s">
        <v>25</v>
      </c>
    </row>
    <row r="34" spans="1:13" x14ac:dyDescent="0.25">
      <c r="A34" s="45" t="s">
        <v>20</v>
      </c>
      <c r="B34" s="46"/>
      <c r="C34" s="46"/>
      <c r="D34" s="46"/>
      <c r="E34" s="45" t="s">
        <v>82</v>
      </c>
      <c r="F34" s="45"/>
      <c r="G34" s="46"/>
      <c r="H34" s="45" t="s">
        <v>56</v>
      </c>
      <c r="I34" s="45" t="s">
        <v>57</v>
      </c>
      <c r="J34" s="49">
        <v>0</v>
      </c>
      <c r="K34" s="49">
        <v>0</v>
      </c>
      <c r="L34" s="49">
        <v>250</v>
      </c>
      <c r="M34" s="45" t="s">
        <v>25</v>
      </c>
    </row>
    <row r="35" spans="1:13" x14ac:dyDescent="0.25">
      <c r="A35" s="45" t="s">
        <v>20</v>
      </c>
      <c r="B35" s="46"/>
      <c r="C35" s="46"/>
      <c r="D35" s="46"/>
      <c r="E35" s="45" t="s">
        <v>83</v>
      </c>
      <c r="F35" s="45"/>
      <c r="G35" s="46"/>
      <c r="H35" s="45" t="s">
        <v>85</v>
      </c>
      <c r="I35" s="45" t="s">
        <v>86</v>
      </c>
      <c r="J35" s="49">
        <v>0</v>
      </c>
      <c r="K35" s="49">
        <v>0</v>
      </c>
      <c r="L35" s="49">
        <v>250</v>
      </c>
      <c r="M35" s="45" t="s">
        <v>25</v>
      </c>
    </row>
    <row r="36" spans="1:13" x14ac:dyDescent="0.25">
      <c r="A36" s="45" t="s">
        <v>20</v>
      </c>
      <c r="B36" s="46"/>
      <c r="C36" s="46"/>
      <c r="D36" s="46"/>
      <c r="E36" s="45" t="s">
        <v>88</v>
      </c>
      <c r="F36" s="45"/>
      <c r="G36" s="46"/>
      <c r="H36" s="45" t="s">
        <v>56</v>
      </c>
      <c r="I36" s="45" t="s">
        <v>57</v>
      </c>
      <c r="J36" s="49">
        <v>0</v>
      </c>
      <c r="K36" s="49">
        <v>0</v>
      </c>
      <c r="L36" s="49">
        <v>250</v>
      </c>
      <c r="M36" s="45" t="s">
        <v>25</v>
      </c>
    </row>
    <row r="37" spans="1:13" x14ac:dyDescent="0.25">
      <c r="A37" s="45" t="s">
        <v>20</v>
      </c>
      <c r="B37" s="45" t="s">
        <v>6580</v>
      </c>
      <c r="C37" s="45" t="s">
        <v>6580</v>
      </c>
      <c r="D37" s="45" t="s">
        <v>6634</v>
      </c>
      <c r="E37" s="45" t="s">
        <v>1477</v>
      </c>
      <c r="F37" s="45"/>
      <c r="G37" s="46"/>
      <c r="H37" s="45" t="s">
        <v>85</v>
      </c>
      <c r="I37" s="45" t="s">
        <v>86</v>
      </c>
      <c r="J37" s="49">
        <v>-3200</v>
      </c>
      <c r="K37" s="49">
        <v>-2050</v>
      </c>
      <c r="L37" s="49">
        <v>250</v>
      </c>
      <c r="M37" s="45" t="s">
        <v>135</v>
      </c>
    </row>
    <row r="38" spans="1:13" x14ac:dyDescent="0.25">
      <c r="A38" s="45" t="s">
        <v>20</v>
      </c>
      <c r="B38" s="45" t="s">
        <v>6505</v>
      </c>
      <c r="C38" s="45" t="s">
        <v>6028</v>
      </c>
      <c r="D38" s="45" t="s">
        <v>6635</v>
      </c>
      <c r="E38" s="45" t="s">
        <v>2791</v>
      </c>
      <c r="F38" s="45"/>
      <c r="G38" s="46"/>
      <c r="H38" s="45" t="s">
        <v>2793</v>
      </c>
      <c r="I38" s="45" t="s">
        <v>1689</v>
      </c>
      <c r="J38" s="49">
        <v>-3600</v>
      </c>
      <c r="K38" s="49">
        <v>-2250</v>
      </c>
      <c r="L38" s="49">
        <v>250</v>
      </c>
      <c r="M38" s="45" t="s">
        <v>135</v>
      </c>
    </row>
    <row r="39" spans="1:13" x14ac:dyDescent="0.25">
      <c r="A39" s="45" t="s">
        <v>20</v>
      </c>
      <c r="B39" s="45" t="s">
        <v>6580</v>
      </c>
      <c r="C39" s="45" t="s">
        <v>5428</v>
      </c>
      <c r="D39" s="45" t="s">
        <v>6636</v>
      </c>
      <c r="E39" s="45" t="s">
        <v>1871</v>
      </c>
      <c r="F39" s="45"/>
      <c r="G39" s="46"/>
      <c r="H39" s="45" t="s">
        <v>1873</v>
      </c>
      <c r="I39" s="45" t="s">
        <v>1874</v>
      </c>
      <c r="J39" s="49">
        <v>-4600</v>
      </c>
      <c r="K39" s="49">
        <v>-2750</v>
      </c>
      <c r="L39" s="49">
        <v>250</v>
      </c>
      <c r="M39" s="45" t="s">
        <v>135</v>
      </c>
    </row>
    <row r="40" spans="1:13" x14ac:dyDescent="0.25">
      <c r="A40" s="45" t="s">
        <v>20</v>
      </c>
      <c r="B40" s="45" t="s">
        <v>6580</v>
      </c>
      <c r="C40" s="45" t="s">
        <v>5428</v>
      </c>
      <c r="D40" s="45" t="s">
        <v>6631</v>
      </c>
      <c r="E40" s="45" t="s">
        <v>3453</v>
      </c>
      <c r="F40" s="45"/>
      <c r="G40" s="46"/>
      <c r="H40" s="45" t="s">
        <v>79</v>
      </c>
      <c r="I40" s="45" t="s">
        <v>80</v>
      </c>
      <c r="J40" s="49">
        <v>-3360</v>
      </c>
      <c r="K40" s="49">
        <v>-2130</v>
      </c>
      <c r="L40" s="49">
        <v>250</v>
      </c>
      <c r="M40" s="45" t="s">
        <v>135</v>
      </c>
    </row>
    <row r="41" spans="1:13" x14ac:dyDescent="0.25">
      <c r="A41" s="45" t="s">
        <v>20</v>
      </c>
      <c r="B41" s="45" t="s">
        <v>6564</v>
      </c>
      <c r="C41" s="45" t="s">
        <v>5428</v>
      </c>
      <c r="D41" s="45" t="s">
        <v>6636</v>
      </c>
      <c r="E41" s="45" t="s">
        <v>1697</v>
      </c>
      <c r="F41" s="45" t="e">
        <f>VLOOKUP(G:G,#REF!,1,0)</f>
        <v>#REF!</v>
      </c>
      <c r="G41" s="45" t="s">
        <v>1699</v>
      </c>
      <c r="H41" s="45" t="s">
        <v>595</v>
      </c>
      <c r="I41" s="45" t="s">
        <v>1700</v>
      </c>
      <c r="J41" s="49">
        <v>-1600</v>
      </c>
      <c r="K41" s="49">
        <v>0</v>
      </c>
      <c r="L41" s="49">
        <v>0</v>
      </c>
      <c r="M41" s="45" t="s">
        <v>135</v>
      </c>
    </row>
    <row r="42" spans="1:13" x14ac:dyDescent="0.25">
      <c r="A42" s="45" t="s">
        <v>20</v>
      </c>
      <c r="B42" s="45" t="s">
        <v>6564</v>
      </c>
      <c r="C42" s="45" t="s">
        <v>5428</v>
      </c>
      <c r="D42" s="45" t="s">
        <v>6631</v>
      </c>
      <c r="E42" s="45" t="s">
        <v>398</v>
      </c>
      <c r="F42" s="45" t="e">
        <f>VLOOKUP(G:G,#REF!,1,0)</f>
        <v>#REF!</v>
      </c>
      <c r="G42" s="45" t="s">
        <v>400</v>
      </c>
      <c r="H42" s="45" t="s">
        <v>401</v>
      </c>
      <c r="I42" s="45" t="s">
        <v>402</v>
      </c>
      <c r="J42" s="49">
        <v>-1070</v>
      </c>
      <c r="K42" s="49">
        <v>0</v>
      </c>
      <c r="L42" s="49">
        <v>0</v>
      </c>
      <c r="M42" s="45" t="s">
        <v>377</v>
      </c>
    </row>
    <row r="43" spans="1:13" x14ac:dyDescent="0.25">
      <c r="A43" s="45" t="s">
        <v>20</v>
      </c>
      <c r="B43" s="45" t="s">
        <v>6564</v>
      </c>
      <c r="C43" s="45" t="s">
        <v>5428</v>
      </c>
      <c r="D43" s="45" t="s">
        <v>6637</v>
      </c>
      <c r="E43" s="45" t="s">
        <v>1500</v>
      </c>
      <c r="F43" s="45" t="e">
        <f>VLOOKUP(G:G,#REF!,1,0)</f>
        <v>#REF!</v>
      </c>
      <c r="G43" s="45" t="s">
        <v>1502</v>
      </c>
      <c r="H43" s="45" t="s">
        <v>1503</v>
      </c>
      <c r="I43" s="45" t="s">
        <v>1504</v>
      </c>
      <c r="J43" s="49">
        <v>-1230</v>
      </c>
      <c r="K43" s="49">
        <v>0</v>
      </c>
      <c r="L43" s="49">
        <v>0</v>
      </c>
      <c r="M43" s="45" t="s">
        <v>377</v>
      </c>
    </row>
    <row r="44" spans="1:13" x14ac:dyDescent="0.25">
      <c r="A44" s="45" t="s">
        <v>20</v>
      </c>
      <c r="B44" s="45" t="s">
        <v>6564</v>
      </c>
      <c r="C44" s="45" t="s">
        <v>5428</v>
      </c>
      <c r="D44" s="45" t="s">
        <v>6638</v>
      </c>
      <c r="E44" s="45" t="s">
        <v>2929</v>
      </c>
      <c r="F44" s="45" t="e">
        <f>VLOOKUP(G:G,#REF!,1,0)</f>
        <v>#REF!</v>
      </c>
      <c r="G44" s="45" t="s">
        <v>2927</v>
      </c>
      <c r="H44" s="45" t="s">
        <v>1085</v>
      </c>
      <c r="I44" s="45" t="s">
        <v>2928</v>
      </c>
      <c r="J44" s="49">
        <v>-1900</v>
      </c>
      <c r="K44" s="49">
        <v>0</v>
      </c>
      <c r="L44" s="49">
        <v>0</v>
      </c>
      <c r="M44" s="45" t="s">
        <v>377</v>
      </c>
    </row>
    <row r="45" spans="1:13" x14ac:dyDescent="0.25">
      <c r="A45" s="45" t="s">
        <v>20</v>
      </c>
      <c r="B45" s="45" t="s">
        <v>6564</v>
      </c>
      <c r="C45" s="45" t="s">
        <v>5428</v>
      </c>
      <c r="D45" s="45" t="s">
        <v>6637</v>
      </c>
      <c r="E45" s="45" t="s">
        <v>2718</v>
      </c>
      <c r="F45" s="45" t="e">
        <f>VLOOKUP(G:G,#REF!,1,0)</f>
        <v>#REF!</v>
      </c>
      <c r="G45" s="45" t="s">
        <v>2720</v>
      </c>
      <c r="H45" s="45" t="s">
        <v>2721</v>
      </c>
      <c r="I45" s="45" t="s">
        <v>2722</v>
      </c>
      <c r="J45" s="49">
        <v>-2340</v>
      </c>
      <c r="K45" s="49">
        <v>0</v>
      </c>
      <c r="L45" s="49">
        <v>0</v>
      </c>
      <c r="M45" s="45" t="s">
        <v>377</v>
      </c>
    </row>
    <row r="46" spans="1:13" x14ac:dyDescent="0.25">
      <c r="A46" s="45" t="s">
        <v>20</v>
      </c>
      <c r="B46" s="45" t="s">
        <v>6564</v>
      </c>
      <c r="C46" s="45" t="s">
        <v>5428</v>
      </c>
      <c r="D46" s="45" t="s">
        <v>6637</v>
      </c>
      <c r="E46" s="45" t="s">
        <v>374</v>
      </c>
      <c r="F46" s="45" t="e">
        <f>VLOOKUP(G:G,#REF!,1,0)</f>
        <v>#REF!</v>
      </c>
      <c r="G46" s="45" t="s">
        <v>378</v>
      </c>
      <c r="H46" s="45" t="s">
        <v>379</v>
      </c>
      <c r="I46" s="45" t="s">
        <v>380</v>
      </c>
      <c r="J46" s="49">
        <v>-1070</v>
      </c>
      <c r="K46" s="49">
        <v>0</v>
      </c>
      <c r="L46" s="49">
        <v>0</v>
      </c>
      <c r="M46" s="45" t="s">
        <v>377</v>
      </c>
    </row>
    <row r="47" spans="1:13" x14ac:dyDescent="0.25">
      <c r="A47" s="45" t="s">
        <v>20</v>
      </c>
      <c r="B47" s="45" t="s">
        <v>6564</v>
      </c>
      <c r="C47" s="45" t="s">
        <v>5428</v>
      </c>
      <c r="D47" s="45" t="s">
        <v>6631</v>
      </c>
      <c r="E47" s="45" t="s">
        <v>1389</v>
      </c>
      <c r="F47" s="45" t="e">
        <f>VLOOKUP(G:G,#REF!,1,0)</f>
        <v>#REF!</v>
      </c>
      <c r="G47" s="45" t="s">
        <v>1391</v>
      </c>
      <c r="H47" s="45" t="s">
        <v>1392</v>
      </c>
      <c r="I47" s="45" t="s">
        <v>1393</v>
      </c>
      <c r="J47" s="49">
        <v>-870</v>
      </c>
      <c r="K47" s="49">
        <v>0</v>
      </c>
      <c r="L47" s="49">
        <v>0</v>
      </c>
      <c r="M47" s="45" t="s">
        <v>377</v>
      </c>
    </row>
    <row r="48" spans="1:13" x14ac:dyDescent="0.25">
      <c r="A48" s="45" t="s">
        <v>20</v>
      </c>
      <c r="B48" s="45" t="s">
        <v>6564</v>
      </c>
      <c r="C48" s="45" t="s">
        <v>5428</v>
      </c>
      <c r="D48" s="45" t="s">
        <v>6637</v>
      </c>
      <c r="E48" s="45" t="s">
        <v>1847</v>
      </c>
      <c r="F48" s="45" t="e">
        <f>VLOOKUP(G:G,#REF!,1,0)</f>
        <v>#REF!</v>
      </c>
      <c r="G48" s="45" t="s">
        <v>1849</v>
      </c>
      <c r="H48" s="45" t="s">
        <v>189</v>
      </c>
      <c r="I48" s="45" t="s">
        <v>1850</v>
      </c>
      <c r="J48" s="49">
        <v>-1170</v>
      </c>
      <c r="K48" s="49">
        <v>0</v>
      </c>
      <c r="L48" s="49">
        <v>0</v>
      </c>
      <c r="M48" s="45" t="s">
        <v>377</v>
      </c>
    </row>
    <row r="49" spans="1:13" x14ac:dyDescent="0.25">
      <c r="A49" s="45" t="s">
        <v>20</v>
      </c>
      <c r="B49" s="45" t="s">
        <v>6564</v>
      </c>
      <c r="C49" s="45" t="s">
        <v>5428</v>
      </c>
      <c r="D49" s="45" t="s">
        <v>6631</v>
      </c>
      <c r="E49" s="45" t="s">
        <v>2992</v>
      </c>
      <c r="F49" s="45" t="e">
        <f>VLOOKUP(G:G,#REF!,1,0)</f>
        <v>#REF!</v>
      </c>
      <c r="G49" s="45" t="s">
        <v>2989</v>
      </c>
      <c r="H49" s="45" t="s">
        <v>2990</v>
      </c>
      <c r="I49" s="45" t="s">
        <v>2991</v>
      </c>
      <c r="J49" s="49">
        <v>-1300</v>
      </c>
      <c r="K49" s="49">
        <v>0</v>
      </c>
      <c r="L49" s="49">
        <v>0</v>
      </c>
      <c r="M49" s="45" t="s">
        <v>377</v>
      </c>
    </row>
    <row r="50" spans="1:13" x14ac:dyDescent="0.25">
      <c r="A50" s="45" t="s">
        <v>20</v>
      </c>
      <c r="B50" s="45" t="s">
        <v>6564</v>
      </c>
      <c r="C50" s="45" t="s">
        <v>6633</v>
      </c>
      <c r="D50" s="45" t="s">
        <v>6631</v>
      </c>
      <c r="E50" s="45" t="s">
        <v>1525</v>
      </c>
      <c r="F50" s="45" t="e">
        <f>VLOOKUP(G:G,#REF!,1,0)</f>
        <v>#REF!</v>
      </c>
      <c r="G50" s="45" t="s">
        <v>604</v>
      </c>
      <c r="H50" s="45" t="s">
        <v>605</v>
      </c>
      <c r="I50" s="45" t="s">
        <v>606</v>
      </c>
      <c r="J50" s="49">
        <v>-1690</v>
      </c>
      <c r="K50" s="49">
        <v>0</v>
      </c>
      <c r="L50" s="49">
        <v>0</v>
      </c>
      <c r="M50" s="45" t="s">
        <v>135</v>
      </c>
    </row>
    <row r="51" spans="1:13" x14ac:dyDescent="0.25">
      <c r="A51" s="45" t="s">
        <v>20</v>
      </c>
      <c r="B51" s="45" t="s">
        <v>6564</v>
      </c>
      <c r="C51" s="45" t="s">
        <v>5428</v>
      </c>
      <c r="D51" s="45" t="s">
        <v>6631</v>
      </c>
      <c r="E51" s="45" t="s">
        <v>590</v>
      </c>
      <c r="F51" s="45" t="e">
        <f>VLOOKUP(G:G,#REF!,1,0)</f>
        <v>#REF!</v>
      </c>
      <c r="G51" s="45" t="s">
        <v>587</v>
      </c>
      <c r="H51" s="45" t="s">
        <v>588</v>
      </c>
      <c r="I51" s="45" t="s">
        <v>589</v>
      </c>
      <c r="J51" s="49">
        <v>-1800</v>
      </c>
      <c r="K51" s="49">
        <v>0</v>
      </c>
      <c r="L51" s="49">
        <v>0</v>
      </c>
      <c r="M51" s="45" t="s">
        <v>135</v>
      </c>
    </row>
    <row r="52" spans="1:13" x14ac:dyDescent="0.25">
      <c r="A52" s="45" t="s">
        <v>20</v>
      </c>
      <c r="B52" s="45" t="s">
        <v>6564</v>
      </c>
      <c r="C52" s="45" t="s">
        <v>5428</v>
      </c>
      <c r="D52" s="45" t="s">
        <v>6631</v>
      </c>
      <c r="E52" s="45" t="s">
        <v>1624</v>
      </c>
      <c r="F52" s="45" t="e">
        <f>VLOOKUP(G:G,#REF!,1,0)</f>
        <v>#REF!</v>
      </c>
      <c r="G52" s="45" t="s">
        <v>1626</v>
      </c>
      <c r="H52" s="45" t="s">
        <v>1627</v>
      </c>
      <c r="I52" s="45" t="s">
        <v>1628</v>
      </c>
      <c r="J52" s="49">
        <v>-1827</v>
      </c>
      <c r="K52" s="49">
        <v>0</v>
      </c>
      <c r="L52" s="49">
        <v>0</v>
      </c>
      <c r="M52" s="45" t="s">
        <v>135</v>
      </c>
    </row>
    <row r="53" spans="1:13" x14ac:dyDescent="0.25">
      <c r="A53" s="45" t="s">
        <v>20</v>
      </c>
      <c r="B53" s="45" t="s">
        <v>6564</v>
      </c>
      <c r="C53" s="45" t="s">
        <v>5428</v>
      </c>
      <c r="D53" s="45" t="s">
        <v>6637</v>
      </c>
      <c r="E53" s="45" t="s">
        <v>3222</v>
      </c>
      <c r="F53" s="45" t="e">
        <f>VLOOKUP(G:G,#REF!,1,0)</f>
        <v>#REF!</v>
      </c>
      <c r="G53" s="45" t="s">
        <v>3224</v>
      </c>
      <c r="H53" s="45" t="s">
        <v>189</v>
      </c>
      <c r="I53" s="45" t="s">
        <v>3225</v>
      </c>
      <c r="J53" s="49">
        <v>-1070</v>
      </c>
      <c r="K53" s="49">
        <v>0</v>
      </c>
      <c r="L53" s="49">
        <v>0</v>
      </c>
      <c r="M53" s="45" t="s">
        <v>377</v>
      </c>
    </row>
    <row r="54" spans="1:13" x14ac:dyDescent="0.25">
      <c r="A54" s="45" t="s">
        <v>20</v>
      </c>
      <c r="B54" s="45" t="s">
        <v>6564</v>
      </c>
      <c r="C54" s="45" t="s">
        <v>5428</v>
      </c>
      <c r="D54" s="45" t="s">
        <v>6637</v>
      </c>
      <c r="E54" s="45" t="s">
        <v>1791</v>
      </c>
      <c r="F54" s="45" t="e">
        <f>VLOOKUP(G:G,#REF!,1,0)</f>
        <v>#REF!</v>
      </c>
      <c r="G54" s="45" t="s">
        <v>1793</v>
      </c>
      <c r="H54" s="45" t="s">
        <v>1794</v>
      </c>
      <c r="I54" s="45" t="s">
        <v>1795</v>
      </c>
      <c r="J54" s="49">
        <v>-1400</v>
      </c>
      <c r="K54" s="49">
        <v>0</v>
      </c>
      <c r="L54" s="49">
        <v>0</v>
      </c>
      <c r="M54" s="45" t="s">
        <v>135</v>
      </c>
    </row>
    <row r="55" spans="1:13" x14ac:dyDescent="0.25">
      <c r="A55" s="45" t="s">
        <v>20</v>
      </c>
      <c r="B55" s="45" t="s">
        <v>6564</v>
      </c>
      <c r="C55" s="45" t="s">
        <v>5428</v>
      </c>
      <c r="D55" s="45" t="s">
        <v>6637</v>
      </c>
      <c r="E55" s="45" t="s">
        <v>1914</v>
      </c>
      <c r="F55" s="45" t="e">
        <f>VLOOKUP(G:G,#REF!,1,0)</f>
        <v>#REF!</v>
      </c>
      <c r="G55" s="45" t="s">
        <v>1916</v>
      </c>
      <c r="H55" s="45" t="s">
        <v>605</v>
      </c>
      <c r="I55" s="45" t="s">
        <v>1917</v>
      </c>
      <c r="J55" s="49">
        <v>-1720</v>
      </c>
      <c r="K55" s="49">
        <v>0</v>
      </c>
      <c r="L55" s="49">
        <v>0</v>
      </c>
      <c r="M55" s="45" t="s">
        <v>377</v>
      </c>
    </row>
    <row r="56" spans="1:13" x14ac:dyDescent="0.25">
      <c r="A56" s="45" t="s">
        <v>20</v>
      </c>
      <c r="B56" s="45" t="s">
        <v>6564</v>
      </c>
      <c r="C56" s="45" t="s">
        <v>5428</v>
      </c>
      <c r="D56" s="45" t="s">
        <v>6637</v>
      </c>
      <c r="E56" s="45" t="s">
        <v>1810</v>
      </c>
      <c r="F56" s="45" t="e">
        <f>VLOOKUP(G:G,#REF!,1,0)</f>
        <v>#REF!</v>
      </c>
      <c r="G56" s="45" t="s">
        <v>1812</v>
      </c>
      <c r="H56" s="45" t="s">
        <v>1813</v>
      </c>
      <c r="I56" s="45" t="s">
        <v>1814</v>
      </c>
      <c r="J56" s="49">
        <v>-870</v>
      </c>
      <c r="K56" s="49">
        <v>0</v>
      </c>
      <c r="L56" s="49">
        <v>0</v>
      </c>
      <c r="M56" s="45" t="s">
        <v>135</v>
      </c>
    </row>
    <row r="57" spans="1:13" x14ac:dyDescent="0.25">
      <c r="A57" s="45" t="s">
        <v>20</v>
      </c>
      <c r="B57" s="45" t="s">
        <v>6564</v>
      </c>
      <c r="C57" s="45" t="s">
        <v>5428</v>
      </c>
      <c r="D57" s="45" t="s">
        <v>6637</v>
      </c>
      <c r="E57" s="45" t="s">
        <v>1585</v>
      </c>
      <c r="F57" s="45" t="e">
        <f>VLOOKUP(G:G,#REF!,1,0)</f>
        <v>#REF!</v>
      </c>
      <c r="G57" s="45" t="s">
        <v>1587</v>
      </c>
      <c r="H57" s="45" t="s">
        <v>1588</v>
      </c>
      <c r="I57" s="45" t="s">
        <v>1589</v>
      </c>
      <c r="J57" s="49">
        <v>-870</v>
      </c>
      <c r="K57" s="49">
        <v>0</v>
      </c>
      <c r="L57" s="49">
        <v>0</v>
      </c>
      <c r="M57" s="45" t="s">
        <v>377</v>
      </c>
    </row>
    <row r="58" spans="1:13" x14ac:dyDescent="0.25">
      <c r="A58" s="45" t="s">
        <v>20</v>
      </c>
      <c r="B58" s="45" t="s">
        <v>6564</v>
      </c>
      <c r="C58" s="45" t="s">
        <v>5428</v>
      </c>
      <c r="D58" s="45" t="s">
        <v>6637</v>
      </c>
      <c r="E58" s="45" t="s">
        <v>1631</v>
      </c>
      <c r="F58" s="45" t="e">
        <f>VLOOKUP(G:G,#REF!,1,0)</f>
        <v>#REF!</v>
      </c>
      <c r="G58" s="45" t="s">
        <v>1633</v>
      </c>
      <c r="H58" s="45" t="s">
        <v>1588</v>
      </c>
      <c r="I58" s="45" t="s">
        <v>1634</v>
      </c>
      <c r="J58" s="49">
        <v>-870</v>
      </c>
      <c r="K58" s="49">
        <v>0</v>
      </c>
      <c r="L58" s="49">
        <v>0</v>
      </c>
      <c r="M58" s="45" t="s">
        <v>135</v>
      </c>
    </row>
    <row r="59" spans="1:13" x14ac:dyDescent="0.25">
      <c r="A59" s="45" t="s">
        <v>20</v>
      </c>
      <c r="B59" s="45" t="s">
        <v>6564</v>
      </c>
      <c r="C59" s="45" t="s">
        <v>5428</v>
      </c>
      <c r="D59" s="45" t="s">
        <v>6637</v>
      </c>
      <c r="E59" s="45" t="s">
        <v>567</v>
      </c>
      <c r="F59" s="45" t="e">
        <f>VLOOKUP(G:G,#REF!,1,0)</f>
        <v>#REF!</v>
      </c>
      <c r="G59" s="45" t="s">
        <v>569</v>
      </c>
      <c r="H59" s="45" t="s">
        <v>570</v>
      </c>
      <c r="I59" s="45" t="s">
        <v>571</v>
      </c>
      <c r="J59" s="49">
        <v>-1070</v>
      </c>
      <c r="K59" s="49">
        <v>0</v>
      </c>
      <c r="L59" s="49">
        <v>0</v>
      </c>
      <c r="M59" s="45" t="s">
        <v>135</v>
      </c>
    </row>
    <row r="60" spans="1:13" x14ac:dyDescent="0.25">
      <c r="A60" s="45" t="s">
        <v>20</v>
      </c>
      <c r="B60" s="45" t="s">
        <v>6564</v>
      </c>
      <c r="C60" s="45" t="s">
        <v>5428</v>
      </c>
      <c r="D60" s="45" t="s">
        <v>6637</v>
      </c>
      <c r="E60" s="45" t="s">
        <v>558</v>
      </c>
      <c r="F60" s="45" t="e">
        <f>VLOOKUP(G:G,#REF!,1,0)</f>
        <v>#REF!</v>
      </c>
      <c r="G60" s="45" t="s">
        <v>560</v>
      </c>
      <c r="H60" s="45" t="s">
        <v>259</v>
      </c>
      <c r="I60" s="45" t="s">
        <v>561</v>
      </c>
      <c r="J60" s="49">
        <v>-870</v>
      </c>
      <c r="K60" s="49">
        <v>0</v>
      </c>
      <c r="L60" s="49">
        <v>0</v>
      </c>
      <c r="M60" s="45" t="s">
        <v>135</v>
      </c>
    </row>
    <row r="61" spans="1:13" x14ac:dyDescent="0.25">
      <c r="A61" s="45" t="s">
        <v>20</v>
      </c>
      <c r="B61" s="45" t="s">
        <v>6564</v>
      </c>
      <c r="C61" s="45" t="s">
        <v>5428</v>
      </c>
      <c r="D61" s="45" t="s">
        <v>6637</v>
      </c>
      <c r="E61" s="45" t="s">
        <v>1015</v>
      </c>
      <c r="F61" s="45" t="e">
        <f>VLOOKUP(G:G,#REF!,1,0)</f>
        <v>#REF!</v>
      </c>
      <c r="G61" s="45" t="s">
        <v>1017</v>
      </c>
      <c r="H61" s="45" t="s">
        <v>1018</v>
      </c>
      <c r="I61" s="45" t="s">
        <v>1019</v>
      </c>
      <c r="J61" s="49">
        <v>-1070</v>
      </c>
      <c r="K61" s="49">
        <v>0</v>
      </c>
      <c r="L61" s="49">
        <v>0</v>
      </c>
      <c r="M61" s="45" t="s">
        <v>377</v>
      </c>
    </row>
    <row r="62" spans="1:13" x14ac:dyDescent="0.25">
      <c r="A62" s="45" t="s">
        <v>20</v>
      </c>
      <c r="B62" s="45" t="s">
        <v>6564</v>
      </c>
      <c r="C62" s="45" t="s">
        <v>6564</v>
      </c>
      <c r="D62" s="45" t="s">
        <v>6653</v>
      </c>
      <c r="E62" s="45" t="s">
        <v>2047</v>
      </c>
      <c r="F62" s="45" t="e">
        <f>VLOOKUP(G:G,#REF!,1,0)</f>
        <v>#REF!</v>
      </c>
      <c r="G62" s="45" t="s">
        <v>2044</v>
      </c>
      <c r="H62" s="45" t="s">
        <v>189</v>
      </c>
      <c r="I62" s="45" t="s">
        <v>2045</v>
      </c>
      <c r="J62" s="49">
        <v>-1170</v>
      </c>
      <c r="K62" s="49">
        <v>0</v>
      </c>
      <c r="L62" s="49">
        <v>0</v>
      </c>
      <c r="M62" s="45" t="s">
        <v>377</v>
      </c>
    </row>
    <row r="63" spans="1:13" x14ac:dyDescent="0.25">
      <c r="A63" s="45" t="s">
        <v>20</v>
      </c>
      <c r="B63" s="45" t="s">
        <v>6564</v>
      </c>
      <c r="C63" s="45" t="s">
        <v>6564</v>
      </c>
      <c r="D63" s="45" t="s">
        <v>6631</v>
      </c>
      <c r="E63" s="45" t="s">
        <v>3557</v>
      </c>
      <c r="F63" s="45" t="e">
        <f>VLOOKUP(G:G,#REF!,1,0)</f>
        <v>#REF!</v>
      </c>
      <c r="G63" s="45" t="s">
        <v>3554</v>
      </c>
      <c r="H63" s="45" t="s">
        <v>366</v>
      </c>
      <c r="I63" s="45" t="s">
        <v>3555</v>
      </c>
      <c r="J63" s="49">
        <v>-2800</v>
      </c>
      <c r="K63" s="49">
        <v>0</v>
      </c>
      <c r="L63" s="49">
        <v>0</v>
      </c>
      <c r="M63" s="45" t="s">
        <v>377</v>
      </c>
    </row>
    <row r="64" spans="1:13" x14ac:dyDescent="0.25">
      <c r="A64" s="45" t="s">
        <v>20</v>
      </c>
      <c r="B64" s="45" t="s">
        <v>6564</v>
      </c>
      <c r="C64" s="45" t="s">
        <v>5428</v>
      </c>
      <c r="D64" s="45" t="s">
        <v>6631</v>
      </c>
      <c r="E64" s="45" t="s">
        <v>3597</v>
      </c>
      <c r="F64" s="45" t="e">
        <f>VLOOKUP(G:G,#REF!,1,0)</f>
        <v>#REF!</v>
      </c>
      <c r="G64" s="45" t="s">
        <v>3599</v>
      </c>
      <c r="H64" s="45" t="s">
        <v>106</v>
      </c>
      <c r="I64" s="45" t="s">
        <v>3600</v>
      </c>
      <c r="J64" s="49">
        <v>-2000</v>
      </c>
      <c r="K64" s="49">
        <v>0</v>
      </c>
      <c r="L64" s="49">
        <v>0</v>
      </c>
      <c r="M64" s="45" t="s">
        <v>135</v>
      </c>
    </row>
    <row r="65" spans="1:13" x14ac:dyDescent="0.25">
      <c r="A65" s="45" t="s">
        <v>20</v>
      </c>
      <c r="B65" s="45" t="s">
        <v>6564</v>
      </c>
      <c r="C65" s="45" t="s">
        <v>5428</v>
      </c>
      <c r="D65" s="45" t="s">
        <v>6637</v>
      </c>
      <c r="E65" s="45" t="s">
        <v>3459</v>
      </c>
      <c r="F65" s="45" t="e">
        <f>VLOOKUP(G:G,#REF!,1,0)</f>
        <v>#REF!</v>
      </c>
      <c r="G65" s="45" t="s">
        <v>3461</v>
      </c>
      <c r="H65" s="45" t="s">
        <v>3462</v>
      </c>
      <c r="I65" s="45" t="s">
        <v>3463</v>
      </c>
      <c r="J65" s="49">
        <v>-1070</v>
      </c>
      <c r="K65" s="49">
        <v>0</v>
      </c>
      <c r="L65" s="49">
        <v>0</v>
      </c>
      <c r="M65" s="45" t="s">
        <v>377</v>
      </c>
    </row>
    <row r="66" spans="1:13" x14ac:dyDescent="0.25">
      <c r="A66" s="45" t="s">
        <v>20</v>
      </c>
      <c r="B66" s="45" t="s">
        <v>6564</v>
      </c>
      <c r="C66" s="45" t="s">
        <v>5428</v>
      </c>
      <c r="D66" s="45" t="s">
        <v>6637</v>
      </c>
      <c r="E66" s="45" t="s">
        <v>3568</v>
      </c>
      <c r="F66" s="45" t="e">
        <f>VLOOKUP(G:G,#REF!,1,0)</f>
        <v>#REF!</v>
      </c>
      <c r="G66" s="45" t="s">
        <v>3570</v>
      </c>
      <c r="H66" s="45" t="s">
        <v>3571</v>
      </c>
      <c r="I66" s="45" t="s">
        <v>3572</v>
      </c>
      <c r="J66" s="49">
        <v>-1070</v>
      </c>
      <c r="K66" s="49">
        <v>0</v>
      </c>
      <c r="L66" s="49">
        <v>0</v>
      </c>
      <c r="M66" s="45" t="s">
        <v>135</v>
      </c>
    </row>
    <row r="67" spans="1:13" x14ac:dyDescent="0.25">
      <c r="A67" s="45" t="s">
        <v>20</v>
      </c>
      <c r="B67" s="45" t="s">
        <v>6564</v>
      </c>
      <c r="C67" s="45" t="s">
        <v>5428</v>
      </c>
      <c r="D67" s="45" t="s">
        <v>6631</v>
      </c>
      <c r="E67" s="45" t="s">
        <v>3865</v>
      </c>
      <c r="F67" s="45" t="e">
        <f>VLOOKUP(G:G,#REF!,1,0)</f>
        <v>#REF!</v>
      </c>
      <c r="G67" s="45" t="s">
        <v>2941</v>
      </c>
      <c r="H67" s="45" t="s">
        <v>2942</v>
      </c>
      <c r="I67" s="45" t="s">
        <v>2943</v>
      </c>
      <c r="J67" s="49">
        <v>-1600</v>
      </c>
      <c r="K67" s="49">
        <v>0</v>
      </c>
      <c r="L67" s="49">
        <v>250</v>
      </c>
      <c r="M67" s="45" t="s">
        <v>377</v>
      </c>
    </row>
    <row r="68" spans="1:13" x14ac:dyDescent="0.25">
      <c r="A68" s="45" t="s">
        <v>20</v>
      </c>
      <c r="B68" s="45" t="s">
        <v>6564</v>
      </c>
      <c r="C68" s="45" t="s">
        <v>5428</v>
      </c>
      <c r="D68" s="45" t="s">
        <v>6637</v>
      </c>
      <c r="E68" s="45" t="s">
        <v>3540</v>
      </c>
      <c r="F68" s="45" t="e">
        <f>VLOOKUP(G:G,#REF!,1,0)</f>
        <v>#REF!</v>
      </c>
      <c r="G68" s="45" t="s">
        <v>3542</v>
      </c>
      <c r="H68" s="45" t="s">
        <v>1813</v>
      </c>
      <c r="I68" s="45" t="s">
        <v>3543</v>
      </c>
      <c r="J68" s="49">
        <v>-1070</v>
      </c>
      <c r="K68" s="49">
        <v>0</v>
      </c>
      <c r="L68" s="49">
        <v>0</v>
      </c>
      <c r="M68" s="45" t="s">
        <v>135</v>
      </c>
    </row>
    <row r="69" spans="1:13" x14ac:dyDescent="0.25">
      <c r="A69" s="45" t="s">
        <v>20</v>
      </c>
      <c r="B69" s="45" t="s">
        <v>6564</v>
      </c>
      <c r="C69" s="45" t="s">
        <v>5428</v>
      </c>
      <c r="D69" s="45" t="s">
        <v>6637</v>
      </c>
      <c r="E69" s="45" t="s">
        <v>3056</v>
      </c>
      <c r="F69" s="45" t="e">
        <f>VLOOKUP(G:G,#REF!,1,0)</f>
        <v>#REF!</v>
      </c>
      <c r="G69" s="45" t="s">
        <v>3058</v>
      </c>
      <c r="H69" s="45" t="s">
        <v>106</v>
      </c>
      <c r="I69" s="45" t="s">
        <v>3059</v>
      </c>
      <c r="J69" s="49">
        <v>-870</v>
      </c>
      <c r="K69" s="49">
        <v>0</v>
      </c>
      <c r="L69" s="49">
        <v>0</v>
      </c>
      <c r="M69" s="45" t="s">
        <v>135</v>
      </c>
    </row>
    <row r="70" spans="1:13" x14ac:dyDescent="0.25">
      <c r="A70" s="45" t="s">
        <v>20</v>
      </c>
      <c r="B70" s="45" t="s">
        <v>6564</v>
      </c>
      <c r="C70" s="45" t="s">
        <v>5428</v>
      </c>
      <c r="D70" s="45" t="s">
        <v>6637</v>
      </c>
      <c r="E70" s="45" t="s">
        <v>4015</v>
      </c>
      <c r="F70" s="45" t="e">
        <f>VLOOKUP(G:G,#REF!,1,0)</f>
        <v>#REF!</v>
      </c>
      <c r="G70" s="45" t="s">
        <v>4017</v>
      </c>
      <c r="H70" s="45" t="s">
        <v>4018</v>
      </c>
      <c r="I70" s="45" t="s">
        <v>4019</v>
      </c>
      <c r="J70" s="49">
        <v>-1400</v>
      </c>
      <c r="K70" s="49">
        <v>0</v>
      </c>
      <c r="L70" s="49">
        <v>0</v>
      </c>
      <c r="M70" s="45" t="s">
        <v>135</v>
      </c>
    </row>
    <row r="71" spans="1:13" x14ac:dyDescent="0.25">
      <c r="A71" s="45" t="s">
        <v>20</v>
      </c>
      <c r="B71" s="45" t="s">
        <v>6564</v>
      </c>
      <c r="C71" s="45" t="s">
        <v>5428</v>
      </c>
      <c r="D71" s="45" t="s">
        <v>6637</v>
      </c>
      <c r="E71" s="45" t="s">
        <v>3040</v>
      </c>
      <c r="F71" s="45" t="e">
        <f>VLOOKUP(G:G,#REF!,1,0)</f>
        <v>#REF!</v>
      </c>
      <c r="G71" s="45" t="s">
        <v>3042</v>
      </c>
      <c r="H71" s="45" t="s">
        <v>3008</v>
      </c>
      <c r="I71" s="45" t="s">
        <v>3043</v>
      </c>
      <c r="J71" s="49">
        <v>-870</v>
      </c>
      <c r="K71" s="49">
        <v>0</v>
      </c>
      <c r="L71" s="49">
        <v>0</v>
      </c>
      <c r="M71" s="45" t="s">
        <v>135</v>
      </c>
    </row>
    <row r="72" spans="1:13" x14ac:dyDescent="0.25">
      <c r="A72" s="45" t="s">
        <v>20</v>
      </c>
      <c r="B72" s="45" t="s">
        <v>6564</v>
      </c>
      <c r="C72" s="45" t="s">
        <v>5428</v>
      </c>
      <c r="D72" s="45" t="s">
        <v>6637</v>
      </c>
      <c r="E72" s="45" t="s">
        <v>2095</v>
      </c>
      <c r="F72" s="45" t="e">
        <f>VLOOKUP(G:G,#REF!,1,0)</f>
        <v>#REF!</v>
      </c>
      <c r="G72" s="45" t="s">
        <v>2097</v>
      </c>
      <c r="H72" s="45" t="s">
        <v>226</v>
      </c>
      <c r="I72" s="45" t="s">
        <v>2098</v>
      </c>
      <c r="J72" s="49">
        <v>-1170</v>
      </c>
      <c r="K72" s="49">
        <v>0</v>
      </c>
      <c r="L72" s="49">
        <v>0</v>
      </c>
      <c r="M72" s="45" t="s">
        <v>377</v>
      </c>
    </row>
    <row r="73" spans="1:13" x14ac:dyDescent="0.25">
      <c r="A73" s="45" t="s">
        <v>20</v>
      </c>
      <c r="B73" s="45" t="s">
        <v>6602</v>
      </c>
      <c r="C73" s="45" t="s">
        <v>6651</v>
      </c>
      <c r="D73" s="45" t="s">
        <v>6631</v>
      </c>
      <c r="E73" s="45" t="s">
        <v>3861</v>
      </c>
      <c r="F73" s="45" t="e">
        <f>VLOOKUP(G:G,#REF!,1,0)</f>
        <v>#REF!</v>
      </c>
      <c r="G73" s="45"/>
      <c r="H73" s="45" t="s">
        <v>111</v>
      </c>
      <c r="I73" s="45" t="s">
        <v>112</v>
      </c>
      <c r="J73" s="49">
        <v>-1800</v>
      </c>
      <c r="K73" s="49">
        <v>-2250</v>
      </c>
      <c r="L73" s="49">
        <v>250</v>
      </c>
      <c r="M73" s="45" t="s">
        <v>135</v>
      </c>
    </row>
    <row r="74" spans="1:13" x14ac:dyDescent="0.25">
      <c r="A74" s="45" t="s">
        <v>20</v>
      </c>
      <c r="B74" s="45" t="s">
        <v>6564</v>
      </c>
      <c r="C74" s="45" t="s">
        <v>5428</v>
      </c>
      <c r="D74" s="45" t="s">
        <v>6637</v>
      </c>
      <c r="E74" s="45" t="s">
        <v>4006</v>
      </c>
      <c r="F74" s="45" t="e">
        <f>VLOOKUP(G:G,#REF!,1,0)</f>
        <v>#REF!</v>
      </c>
      <c r="G74" s="45" t="s">
        <v>4008</v>
      </c>
      <c r="H74" s="45" t="s">
        <v>1392</v>
      </c>
      <c r="I74" s="45" t="s">
        <v>4009</v>
      </c>
      <c r="J74" s="49">
        <v>-1287</v>
      </c>
      <c r="K74" s="49">
        <v>0</v>
      </c>
      <c r="L74" s="49">
        <v>0</v>
      </c>
      <c r="M74" s="45" t="s">
        <v>135</v>
      </c>
    </row>
    <row r="75" spans="1:13" x14ac:dyDescent="0.25">
      <c r="A75" s="45" t="s">
        <v>20</v>
      </c>
      <c r="B75" s="45" t="s">
        <v>6564</v>
      </c>
      <c r="C75" s="45" t="s">
        <v>6564</v>
      </c>
      <c r="D75" s="45" t="s">
        <v>6637</v>
      </c>
      <c r="E75" s="45" t="s">
        <v>3144</v>
      </c>
      <c r="F75" s="45" t="e">
        <f>VLOOKUP(G:G,#REF!,1,0)</f>
        <v>#REF!</v>
      </c>
      <c r="G75" s="45" t="s">
        <v>3140</v>
      </c>
      <c r="H75" s="45" t="s">
        <v>3141</v>
      </c>
      <c r="I75" s="45" t="s">
        <v>3142</v>
      </c>
      <c r="J75" s="49">
        <v>-1087</v>
      </c>
      <c r="K75" s="49">
        <v>0</v>
      </c>
      <c r="L75" s="49">
        <v>0</v>
      </c>
      <c r="M75" s="45" t="s">
        <v>135</v>
      </c>
    </row>
    <row r="76" spans="1:13" x14ac:dyDescent="0.25">
      <c r="A76" s="45" t="s">
        <v>20</v>
      </c>
      <c r="B76" s="45" t="s">
        <v>6564</v>
      </c>
      <c r="C76" s="45" t="s">
        <v>5428</v>
      </c>
      <c r="D76" s="45" t="s">
        <v>6631</v>
      </c>
      <c r="E76" s="45" t="s">
        <v>578</v>
      </c>
      <c r="F76" s="45" t="e">
        <f>VLOOKUP(G:G,#REF!,1,0)</f>
        <v>#REF!</v>
      </c>
      <c r="G76" s="45" t="s">
        <v>580</v>
      </c>
      <c r="H76" s="45" t="s">
        <v>581</v>
      </c>
      <c r="I76" s="45" t="s">
        <v>582</v>
      </c>
      <c r="J76" s="49">
        <v>-870</v>
      </c>
      <c r="K76" s="49">
        <v>0</v>
      </c>
      <c r="L76" s="49">
        <v>0</v>
      </c>
      <c r="M76" s="45" t="s">
        <v>135</v>
      </c>
    </row>
    <row r="77" spans="1:13" x14ac:dyDescent="0.25">
      <c r="A77" s="45" t="s">
        <v>20</v>
      </c>
      <c r="B77" s="45" t="s">
        <v>6564</v>
      </c>
      <c r="C77" s="45" t="s">
        <v>5428</v>
      </c>
      <c r="D77" s="45" t="s">
        <v>6637</v>
      </c>
      <c r="E77" s="45" t="s">
        <v>1972</v>
      </c>
      <c r="F77" s="45" t="e">
        <f>VLOOKUP(G:G,#REF!,1,0)</f>
        <v>#REF!</v>
      </c>
      <c r="G77" s="45" t="s">
        <v>1974</v>
      </c>
      <c r="H77" s="45" t="s">
        <v>1975</v>
      </c>
      <c r="I77" s="45" t="s">
        <v>1976</v>
      </c>
      <c r="J77" s="49">
        <v>-1720</v>
      </c>
      <c r="K77" s="49">
        <v>0</v>
      </c>
      <c r="L77" s="49">
        <v>0</v>
      </c>
      <c r="M77" s="45" t="s">
        <v>135</v>
      </c>
    </row>
    <row r="78" spans="1:13" x14ac:dyDescent="0.25">
      <c r="A78" s="45" t="s">
        <v>20</v>
      </c>
      <c r="B78" s="45" t="s">
        <v>6564</v>
      </c>
      <c r="C78" s="45" t="s">
        <v>6564</v>
      </c>
      <c r="D78" s="45" t="s">
        <v>6637</v>
      </c>
      <c r="E78" s="45" t="s">
        <v>4402</v>
      </c>
      <c r="F78" s="45" t="e">
        <f>VLOOKUP(G:G,#REF!,1,0)</f>
        <v>#REF!</v>
      </c>
      <c r="G78" s="45" t="s">
        <v>3348</v>
      </c>
      <c r="H78" s="45" t="s">
        <v>3349</v>
      </c>
      <c r="I78" s="45" t="s">
        <v>3350</v>
      </c>
      <c r="J78" s="49">
        <v>-1942.19</v>
      </c>
      <c r="K78" s="49">
        <v>0</v>
      </c>
      <c r="L78" s="49">
        <v>0</v>
      </c>
      <c r="M78" s="45" t="s">
        <v>377</v>
      </c>
    </row>
    <row r="79" spans="1:13" x14ac:dyDescent="0.25">
      <c r="A79" s="45" t="s">
        <v>20</v>
      </c>
      <c r="B79" s="46"/>
      <c r="C79" s="46"/>
      <c r="D79" s="46"/>
      <c r="E79" s="45" t="s">
        <v>511</v>
      </c>
      <c r="F79" s="45" t="e">
        <f>VLOOKUP(G:G,#REF!,1,0)</f>
        <v>#REF!</v>
      </c>
      <c r="G79" s="45" t="s">
        <v>513</v>
      </c>
      <c r="H79" s="45" t="s">
        <v>514</v>
      </c>
      <c r="I79" s="45" t="s">
        <v>515</v>
      </c>
      <c r="J79" s="49">
        <v>0</v>
      </c>
      <c r="K79" s="49">
        <v>0</v>
      </c>
      <c r="L79" s="49">
        <v>250</v>
      </c>
      <c r="M79" s="45" t="s">
        <v>92</v>
      </c>
    </row>
    <row r="80" spans="1:13" x14ac:dyDescent="0.25">
      <c r="A80" s="45" t="s">
        <v>20</v>
      </c>
      <c r="B80" s="45" t="s">
        <v>6564</v>
      </c>
      <c r="C80" s="45" t="s">
        <v>5428</v>
      </c>
      <c r="D80" s="45" t="s">
        <v>6631</v>
      </c>
      <c r="E80" s="45" t="s">
        <v>753</v>
      </c>
      <c r="F80" s="45" t="e">
        <f>VLOOKUP(G:G,#REF!,1,0)</f>
        <v>#REF!</v>
      </c>
      <c r="G80" s="45" t="s">
        <v>755</v>
      </c>
      <c r="H80" s="45" t="s">
        <v>756</v>
      </c>
      <c r="I80" s="45" t="s">
        <v>757</v>
      </c>
      <c r="J80" s="49">
        <v>-1600</v>
      </c>
      <c r="K80" s="49">
        <v>0</v>
      </c>
      <c r="L80" s="49">
        <v>0</v>
      </c>
      <c r="M80" s="45" t="s">
        <v>377</v>
      </c>
    </row>
    <row r="81" spans="1:13" x14ac:dyDescent="0.25">
      <c r="A81" s="45" t="s">
        <v>20</v>
      </c>
      <c r="B81" s="45" t="s">
        <v>6564</v>
      </c>
      <c r="C81" s="45" t="s">
        <v>5428</v>
      </c>
      <c r="D81" s="45" t="s">
        <v>6631</v>
      </c>
      <c r="E81" s="45" t="s">
        <v>1366</v>
      </c>
      <c r="F81" s="45" t="e">
        <f>VLOOKUP(G:G,#REF!,1,0)</f>
        <v>#REF!</v>
      </c>
      <c r="G81" s="45" t="s">
        <v>1368</v>
      </c>
      <c r="H81" s="45" t="s">
        <v>1369</v>
      </c>
      <c r="I81" s="45" t="s">
        <v>1370</v>
      </c>
      <c r="J81" s="49">
        <v>-1600</v>
      </c>
      <c r="K81" s="49">
        <v>0</v>
      </c>
      <c r="L81" s="49">
        <v>0</v>
      </c>
      <c r="M81" s="45" t="s">
        <v>135</v>
      </c>
    </row>
    <row r="82" spans="1:13" x14ac:dyDescent="0.25">
      <c r="A82" s="45" t="s">
        <v>20</v>
      </c>
      <c r="B82" s="45" t="s">
        <v>6564</v>
      </c>
      <c r="C82" s="45" t="s">
        <v>6564</v>
      </c>
      <c r="D82" s="45" t="s">
        <v>6644</v>
      </c>
      <c r="E82" s="45" t="s">
        <v>849</v>
      </c>
      <c r="F82" s="45" t="e">
        <f>VLOOKUP(G:G,#REF!,1,0)</f>
        <v>#REF!</v>
      </c>
      <c r="G82" s="45" t="s">
        <v>847</v>
      </c>
      <c r="H82" s="45" t="s">
        <v>773</v>
      </c>
      <c r="I82" s="45" t="s">
        <v>848</v>
      </c>
      <c r="J82" s="49">
        <v>-1800</v>
      </c>
      <c r="K82" s="49">
        <v>0</v>
      </c>
      <c r="L82" s="49">
        <v>0</v>
      </c>
      <c r="M82" s="45" t="s">
        <v>135</v>
      </c>
    </row>
    <row r="83" spans="1:13" x14ac:dyDescent="0.25">
      <c r="A83" s="45" t="s">
        <v>20</v>
      </c>
      <c r="B83" s="45" t="s">
        <v>6564</v>
      </c>
      <c r="C83" s="45" t="s">
        <v>6564</v>
      </c>
      <c r="D83" s="45" t="s">
        <v>6637</v>
      </c>
      <c r="E83" s="45" t="s">
        <v>4397</v>
      </c>
      <c r="F83" s="45" t="e">
        <f>VLOOKUP(G:G,#REF!,1,0)</f>
        <v>#REF!</v>
      </c>
      <c r="G83" s="45" t="s">
        <v>655</v>
      </c>
      <c r="H83" s="45" t="s">
        <v>656</v>
      </c>
      <c r="I83" s="45" t="s">
        <v>657</v>
      </c>
      <c r="J83" s="49">
        <v>-1485</v>
      </c>
      <c r="K83" s="49">
        <v>0</v>
      </c>
      <c r="L83" s="49">
        <v>0</v>
      </c>
      <c r="M83" s="45" t="s">
        <v>377</v>
      </c>
    </row>
    <row r="84" spans="1:13" x14ac:dyDescent="0.25">
      <c r="A84" s="45" t="s">
        <v>20</v>
      </c>
      <c r="B84" s="45" t="s">
        <v>6564</v>
      </c>
      <c r="C84" s="45" t="s">
        <v>5428</v>
      </c>
      <c r="D84" s="45" t="s">
        <v>6637</v>
      </c>
      <c r="E84" s="45" t="s">
        <v>2259</v>
      </c>
      <c r="F84" s="45" t="e">
        <f>VLOOKUP(G:G,#REF!,1,0)</f>
        <v>#REF!</v>
      </c>
      <c r="G84" s="45" t="s">
        <v>2261</v>
      </c>
      <c r="H84" s="45" t="s">
        <v>2262</v>
      </c>
      <c r="I84" s="45" t="s">
        <v>2263</v>
      </c>
      <c r="J84" s="49">
        <v>-1575</v>
      </c>
      <c r="K84" s="49">
        <v>0</v>
      </c>
      <c r="L84" s="49">
        <v>0</v>
      </c>
      <c r="M84" s="45" t="s">
        <v>377</v>
      </c>
    </row>
    <row r="85" spans="1:13" x14ac:dyDescent="0.25">
      <c r="A85" s="45" t="s">
        <v>20</v>
      </c>
      <c r="B85" s="45" t="s">
        <v>6564</v>
      </c>
      <c r="C85" s="45" t="s">
        <v>5428</v>
      </c>
      <c r="D85" s="45" t="s">
        <v>6639</v>
      </c>
      <c r="E85" s="45" t="s">
        <v>2249</v>
      </c>
      <c r="F85" s="45" t="e">
        <f>VLOOKUP(G:G,#REF!,1,0)</f>
        <v>#REF!</v>
      </c>
      <c r="G85" s="45" t="s">
        <v>50</v>
      </c>
      <c r="H85" s="45" t="s">
        <v>51</v>
      </c>
      <c r="I85" s="45" t="s">
        <v>52</v>
      </c>
      <c r="J85" s="49">
        <v>-1900</v>
      </c>
      <c r="K85" s="49">
        <v>0</v>
      </c>
      <c r="L85" s="49">
        <v>0</v>
      </c>
      <c r="M85" s="45" t="s">
        <v>135</v>
      </c>
    </row>
    <row r="86" spans="1:13" x14ac:dyDescent="0.25">
      <c r="A86" s="45" t="s">
        <v>20</v>
      </c>
      <c r="B86" s="45" t="s">
        <v>6564</v>
      </c>
      <c r="C86" s="45" t="s">
        <v>6564</v>
      </c>
      <c r="D86" s="45" t="s">
        <v>6641</v>
      </c>
      <c r="E86" s="45" t="s">
        <v>3327</v>
      </c>
      <c r="F86" s="45" t="e">
        <f>VLOOKUP(G:G,#REF!,1,0)</f>
        <v>#REF!</v>
      </c>
      <c r="G86" s="45" t="s">
        <v>3323</v>
      </c>
      <c r="H86" s="45" t="s">
        <v>3324</v>
      </c>
      <c r="I86" s="45" t="s">
        <v>3325</v>
      </c>
      <c r="J86" s="49">
        <v>-1800</v>
      </c>
      <c r="K86" s="49">
        <v>0</v>
      </c>
      <c r="L86" s="49">
        <v>0</v>
      </c>
      <c r="M86" s="45" t="s">
        <v>135</v>
      </c>
    </row>
    <row r="87" spans="1:13" x14ac:dyDescent="0.25">
      <c r="A87" s="45" t="s">
        <v>20</v>
      </c>
      <c r="B87" s="45" t="s">
        <v>6564</v>
      </c>
      <c r="C87" s="45" t="s">
        <v>5428</v>
      </c>
      <c r="D87" s="45" t="s">
        <v>6631</v>
      </c>
      <c r="E87" s="45" t="s">
        <v>2446</v>
      </c>
      <c r="F87" s="45" t="e">
        <f>VLOOKUP(G:G,#REF!,1,0)</f>
        <v>#REF!</v>
      </c>
      <c r="G87" s="45" t="s">
        <v>2448</v>
      </c>
      <c r="H87" s="45" t="s">
        <v>189</v>
      </c>
      <c r="I87" s="45" t="s">
        <v>2449</v>
      </c>
      <c r="J87" s="49">
        <v>-1900</v>
      </c>
      <c r="K87" s="49">
        <v>0</v>
      </c>
      <c r="L87" s="49">
        <v>250</v>
      </c>
      <c r="M87" s="45" t="s">
        <v>377</v>
      </c>
    </row>
    <row r="88" spans="1:13" x14ac:dyDescent="0.25">
      <c r="A88" s="45" t="s">
        <v>20</v>
      </c>
      <c r="B88" s="45" t="s">
        <v>6564</v>
      </c>
      <c r="C88" s="45" t="s">
        <v>5428</v>
      </c>
      <c r="D88" s="45" t="s">
        <v>6640</v>
      </c>
      <c r="E88" s="45" t="s">
        <v>3024</v>
      </c>
      <c r="F88" s="45" t="e">
        <f>VLOOKUP(G:G,#REF!,1,0)</f>
        <v>#REF!</v>
      </c>
      <c r="G88" s="45" t="s">
        <v>3026</v>
      </c>
      <c r="H88" s="45" t="s">
        <v>3027</v>
      </c>
      <c r="I88" s="45" t="s">
        <v>3028</v>
      </c>
      <c r="J88" s="49">
        <v>-1600</v>
      </c>
      <c r="K88" s="49">
        <v>0</v>
      </c>
      <c r="L88" s="49">
        <v>0</v>
      </c>
      <c r="M88" s="45" t="s">
        <v>135</v>
      </c>
    </row>
    <row r="89" spans="1:13" x14ac:dyDescent="0.25">
      <c r="A89" s="45" t="s">
        <v>20</v>
      </c>
      <c r="B89" s="45" t="s">
        <v>6564</v>
      </c>
      <c r="C89" s="45" t="s">
        <v>5428</v>
      </c>
      <c r="D89" s="45" t="s">
        <v>6631</v>
      </c>
      <c r="E89" s="45" t="s">
        <v>2697</v>
      </c>
      <c r="F89" s="45" t="e">
        <f>VLOOKUP(G:G,#REF!,1,0)</f>
        <v>#REF!</v>
      </c>
      <c r="G89" s="45" t="s">
        <v>2699</v>
      </c>
      <c r="H89" s="45" t="s">
        <v>1588</v>
      </c>
      <c r="I89" s="45" t="s">
        <v>2700</v>
      </c>
      <c r="J89" s="49">
        <v>-1600</v>
      </c>
      <c r="K89" s="49">
        <v>0</v>
      </c>
      <c r="L89" s="49">
        <v>0</v>
      </c>
      <c r="M89" s="45" t="s">
        <v>377</v>
      </c>
    </row>
    <row r="90" spans="1:13" x14ac:dyDescent="0.25">
      <c r="A90" s="45" t="s">
        <v>20</v>
      </c>
      <c r="B90" s="45" t="s">
        <v>6564</v>
      </c>
      <c r="C90" s="45" t="s">
        <v>5428</v>
      </c>
      <c r="D90" s="45" t="s">
        <v>6636</v>
      </c>
      <c r="E90" s="45" t="s">
        <v>2342</v>
      </c>
      <c r="F90" s="45" t="e">
        <f>VLOOKUP(G:G,#REF!,1,0)</f>
        <v>#REF!</v>
      </c>
      <c r="G90" s="45" t="s">
        <v>2344</v>
      </c>
      <c r="H90" s="45" t="s">
        <v>2345</v>
      </c>
      <c r="I90" s="45" t="s">
        <v>2346</v>
      </c>
      <c r="J90" s="49">
        <v>-1200</v>
      </c>
      <c r="K90" s="49">
        <v>0</v>
      </c>
      <c r="L90" s="49">
        <v>0</v>
      </c>
      <c r="M90" s="45" t="s">
        <v>135</v>
      </c>
    </row>
    <row r="91" spans="1:13" x14ac:dyDescent="0.25">
      <c r="A91" s="45" t="s">
        <v>20</v>
      </c>
      <c r="B91" s="45" t="s">
        <v>6564</v>
      </c>
      <c r="C91" s="45" t="s">
        <v>5428</v>
      </c>
      <c r="D91" s="45" t="s">
        <v>6640</v>
      </c>
      <c r="E91" s="45" t="s">
        <v>961</v>
      </c>
      <c r="F91" s="45" t="e">
        <f>VLOOKUP(G:G,#REF!,1,0)</f>
        <v>#REF!</v>
      </c>
      <c r="G91" s="45" t="s">
        <v>963</v>
      </c>
      <c r="H91" s="45" t="s">
        <v>964</v>
      </c>
      <c r="I91" s="45" t="s">
        <v>965</v>
      </c>
      <c r="J91" s="49">
        <v>-1100</v>
      </c>
      <c r="K91" s="49">
        <v>0</v>
      </c>
      <c r="L91" s="49">
        <v>0</v>
      </c>
      <c r="M91" s="45" t="s">
        <v>377</v>
      </c>
    </row>
    <row r="92" spans="1:13" x14ac:dyDescent="0.25">
      <c r="A92" s="45" t="s">
        <v>20</v>
      </c>
      <c r="B92" s="45" t="s">
        <v>6564</v>
      </c>
      <c r="C92" s="45" t="s">
        <v>5428</v>
      </c>
      <c r="D92" s="45" t="s">
        <v>6640</v>
      </c>
      <c r="E92" s="45" t="s">
        <v>2363</v>
      </c>
      <c r="F92" s="45" t="e">
        <f>VLOOKUP(G:G,#REF!,1,0)</f>
        <v>#REF!</v>
      </c>
      <c r="G92" s="45" t="s">
        <v>2365</v>
      </c>
      <c r="H92" s="45" t="s">
        <v>2366</v>
      </c>
      <c r="I92" s="45" t="s">
        <v>2367</v>
      </c>
      <c r="J92" s="49">
        <v>-1300</v>
      </c>
      <c r="K92" s="49">
        <v>0</v>
      </c>
      <c r="L92" s="49">
        <v>0</v>
      </c>
      <c r="M92" s="45" t="s">
        <v>135</v>
      </c>
    </row>
    <row r="93" spans="1:13" x14ac:dyDescent="0.25">
      <c r="A93" s="45" t="s">
        <v>20</v>
      </c>
      <c r="B93" s="45" t="s">
        <v>6564</v>
      </c>
      <c r="C93" s="45" t="s">
        <v>5428</v>
      </c>
      <c r="D93" s="45" t="s">
        <v>6636</v>
      </c>
      <c r="E93" s="45" t="s">
        <v>3296</v>
      </c>
      <c r="F93" s="45" t="e">
        <f>VLOOKUP(G:G,#REF!,1,0)</f>
        <v>#REF!</v>
      </c>
      <c r="G93" s="45" t="s">
        <v>3298</v>
      </c>
      <c r="H93" s="45" t="s">
        <v>106</v>
      </c>
      <c r="I93" s="45" t="s">
        <v>3299</v>
      </c>
      <c r="J93" s="49">
        <v>-2450</v>
      </c>
      <c r="K93" s="49">
        <v>0</v>
      </c>
      <c r="L93" s="49">
        <v>0</v>
      </c>
      <c r="M93" s="45" t="s">
        <v>377</v>
      </c>
    </row>
    <row r="94" spans="1:13" x14ac:dyDescent="0.25">
      <c r="A94" s="45" t="s">
        <v>20</v>
      </c>
      <c r="B94" s="46"/>
      <c r="C94" s="46"/>
      <c r="D94" s="46"/>
      <c r="E94" s="45" t="s">
        <v>2076</v>
      </c>
      <c r="F94" s="45" t="e">
        <f>VLOOKUP(G:G,#REF!,1,0)</f>
        <v>#REF!</v>
      </c>
      <c r="G94" s="45" t="s">
        <v>2007</v>
      </c>
      <c r="H94" s="45" t="s">
        <v>2008</v>
      </c>
      <c r="I94" s="45" t="s">
        <v>2009</v>
      </c>
      <c r="J94" s="49">
        <v>0</v>
      </c>
      <c r="K94" s="49">
        <v>0</v>
      </c>
      <c r="L94" s="49">
        <v>250</v>
      </c>
      <c r="M94" s="45" t="s">
        <v>135</v>
      </c>
    </row>
    <row r="95" spans="1:13" x14ac:dyDescent="0.25">
      <c r="A95" s="45" t="s">
        <v>20</v>
      </c>
      <c r="B95" s="45" t="s">
        <v>6564</v>
      </c>
      <c r="C95" s="45" t="s">
        <v>6633</v>
      </c>
      <c r="D95" s="45" t="s">
        <v>6635</v>
      </c>
      <c r="E95" s="45" t="s">
        <v>2062</v>
      </c>
      <c r="F95" s="45" t="e">
        <f>VLOOKUP(G:G,#REF!,1,0)</f>
        <v>#REF!</v>
      </c>
      <c r="G95" s="45" t="s">
        <v>2007</v>
      </c>
      <c r="H95" s="45" t="s">
        <v>2008</v>
      </c>
      <c r="I95" s="45" t="s">
        <v>2009</v>
      </c>
      <c r="J95" s="49">
        <v>-1750</v>
      </c>
      <c r="K95" s="49">
        <v>0</v>
      </c>
      <c r="L95" s="49">
        <v>0</v>
      </c>
      <c r="M95" s="45" t="s">
        <v>135</v>
      </c>
    </row>
    <row r="96" spans="1:13" x14ac:dyDescent="0.25">
      <c r="A96" s="45" t="s">
        <v>20</v>
      </c>
      <c r="B96" s="45" t="s">
        <v>6564</v>
      </c>
      <c r="C96" s="45" t="s">
        <v>5428</v>
      </c>
      <c r="D96" s="45" t="s">
        <v>6636</v>
      </c>
      <c r="E96" s="45" t="s">
        <v>4026</v>
      </c>
      <c r="F96" s="45" t="e">
        <f>VLOOKUP(G:G,#REF!,1,0)</f>
        <v>#REF!</v>
      </c>
      <c r="G96" s="45" t="s">
        <v>4028</v>
      </c>
      <c r="H96" s="45" t="s">
        <v>1480</v>
      </c>
      <c r="I96" s="45" t="s">
        <v>4029</v>
      </c>
      <c r="J96" s="49">
        <v>-1890</v>
      </c>
      <c r="K96" s="49">
        <v>0</v>
      </c>
      <c r="L96" s="49">
        <v>0</v>
      </c>
      <c r="M96" s="45" t="s">
        <v>135</v>
      </c>
    </row>
    <row r="97" spans="1:13" x14ac:dyDescent="0.25">
      <c r="A97" s="45" t="s">
        <v>20</v>
      </c>
      <c r="B97" s="45" t="s">
        <v>6564</v>
      </c>
      <c r="C97" s="45" t="s">
        <v>5428</v>
      </c>
      <c r="D97" s="45" t="s">
        <v>6637</v>
      </c>
      <c r="E97" s="45" t="s">
        <v>2167</v>
      </c>
      <c r="F97" s="45" t="e">
        <f>VLOOKUP(G:G,#REF!,1,0)</f>
        <v>#REF!</v>
      </c>
      <c r="G97" s="45" t="s">
        <v>2169</v>
      </c>
      <c r="H97" s="45" t="s">
        <v>2170</v>
      </c>
      <c r="I97" s="45" t="s">
        <v>2171</v>
      </c>
      <c r="J97" s="49">
        <v>-2300</v>
      </c>
      <c r="K97" s="49">
        <v>0</v>
      </c>
      <c r="L97" s="49">
        <v>0</v>
      </c>
      <c r="M97" s="45" t="s">
        <v>377</v>
      </c>
    </row>
    <row r="98" spans="1:13" x14ac:dyDescent="0.25">
      <c r="A98" s="45" t="s">
        <v>20</v>
      </c>
      <c r="B98" s="45" t="s">
        <v>6564</v>
      </c>
      <c r="C98" s="45" t="s">
        <v>5428</v>
      </c>
      <c r="D98" s="45" t="s">
        <v>6631</v>
      </c>
      <c r="E98" s="45" t="s">
        <v>597</v>
      </c>
      <c r="F98" s="45" t="e">
        <f>VLOOKUP(G:G,#REF!,1,0)</f>
        <v>#REF!</v>
      </c>
      <c r="G98" s="45" t="s">
        <v>594</v>
      </c>
      <c r="H98" s="45" t="s">
        <v>595</v>
      </c>
      <c r="I98" s="45" t="s">
        <v>596</v>
      </c>
      <c r="J98" s="49">
        <v>-1600</v>
      </c>
      <c r="K98" s="49">
        <v>0</v>
      </c>
      <c r="L98" s="49">
        <v>0</v>
      </c>
      <c r="M98" s="45" t="s">
        <v>135</v>
      </c>
    </row>
    <row r="99" spans="1:13" x14ac:dyDescent="0.25">
      <c r="A99" s="45" t="s">
        <v>20</v>
      </c>
      <c r="B99" s="45" t="s">
        <v>6564</v>
      </c>
      <c r="C99" s="45" t="s">
        <v>5428</v>
      </c>
      <c r="D99" s="45" t="s">
        <v>6641</v>
      </c>
      <c r="E99" s="45" t="s">
        <v>2241</v>
      </c>
      <c r="F99" s="45" t="e">
        <f>VLOOKUP(G:G,#REF!,1,0)</f>
        <v>#REF!</v>
      </c>
      <c r="G99" s="45" t="s">
        <v>2244</v>
      </c>
      <c r="H99" s="45" t="s">
        <v>2245</v>
      </c>
      <c r="I99" s="45" t="s">
        <v>2246</v>
      </c>
      <c r="J99" s="49">
        <v>-1900</v>
      </c>
      <c r="K99" s="49">
        <v>0</v>
      </c>
      <c r="L99" s="49">
        <v>0</v>
      </c>
      <c r="M99" s="45" t="s">
        <v>135</v>
      </c>
    </row>
    <row r="100" spans="1:13" x14ac:dyDescent="0.25">
      <c r="A100" s="45" t="s">
        <v>20</v>
      </c>
      <c r="B100" s="45" t="s">
        <v>6564</v>
      </c>
      <c r="C100" s="45" t="s">
        <v>5428</v>
      </c>
      <c r="D100" s="45" t="s">
        <v>6631</v>
      </c>
      <c r="E100" s="45" t="s">
        <v>461</v>
      </c>
      <c r="F100" s="45" t="e">
        <f>VLOOKUP(G:G,#REF!,1,0)</f>
        <v>#REF!</v>
      </c>
      <c r="G100" s="45" t="s">
        <v>463</v>
      </c>
      <c r="H100" s="45" t="s">
        <v>464</v>
      </c>
      <c r="I100" s="45" t="s">
        <v>465</v>
      </c>
      <c r="J100" s="49">
        <v>-2082</v>
      </c>
      <c r="K100" s="49">
        <v>0</v>
      </c>
      <c r="L100" s="49">
        <v>0</v>
      </c>
      <c r="M100" s="45" t="s">
        <v>377</v>
      </c>
    </row>
    <row r="101" spans="1:13" x14ac:dyDescent="0.25">
      <c r="A101" s="45" t="s">
        <v>20</v>
      </c>
      <c r="B101" s="45" t="s">
        <v>6564</v>
      </c>
      <c r="C101" s="45" t="s">
        <v>5428</v>
      </c>
      <c r="D101" s="45" t="s">
        <v>6636</v>
      </c>
      <c r="E101" s="45" t="s">
        <v>2945</v>
      </c>
      <c r="F101" s="45" t="e">
        <f>VLOOKUP(G:G,#REF!,1,0)</f>
        <v>#REF!</v>
      </c>
      <c r="G101" s="45" t="s">
        <v>2811</v>
      </c>
      <c r="H101" s="45" t="s">
        <v>2812</v>
      </c>
      <c r="I101" s="45" t="s">
        <v>2813</v>
      </c>
      <c r="J101" s="49">
        <v>-1450</v>
      </c>
      <c r="K101" s="49">
        <v>0</v>
      </c>
      <c r="L101" s="49">
        <v>0</v>
      </c>
      <c r="M101" s="45" t="s">
        <v>377</v>
      </c>
    </row>
    <row r="102" spans="1:13" x14ac:dyDescent="0.25">
      <c r="A102" s="45" t="s">
        <v>20</v>
      </c>
      <c r="B102" s="45" t="s">
        <v>6564</v>
      </c>
      <c r="C102" s="45" t="s">
        <v>6642</v>
      </c>
      <c r="D102" s="45" t="s">
        <v>6636</v>
      </c>
      <c r="E102" s="45" t="s">
        <v>550</v>
      </c>
      <c r="F102" s="45" t="e">
        <f>VLOOKUP(G:G,#REF!,1,0)</f>
        <v>#REF!</v>
      </c>
      <c r="G102" s="45" t="s">
        <v>553</v>
      </c>
      <c r="H102" s="45" t="s">
        <v>554</v>
      </c>
      <c r="I102" s="45" t="s">
        <v>555</v>
      </c>
      <c r="J102" s="49">
        <v>-1890</v>
      </c>
      <c r="K102" s="49">
        <v>-2340</v>
      </c>
      <c r="L102" s="49">
        <v>0</v>
      </c>
      <c r="M102" s="45" t="s">
        <v>135</v>
      </c>
    </row>
    <row r="103" spans="1:13" x14ac:dyDescent="0.25">
      <c r="A103" s="45" t="s">
        <v>20</v>
      </c>
      <c r="B103" s="45" t="s">
        <v>6564</v>
      </c>
      <c r="C103" s="45" t="s">
        <v>6564</v>
      </c>
      <c r="D103" s="45" t="s">
        <v>6641</v>
      </c>
      <c r="E103" s="45" t="s">
        <v>3527</v>
      </c>
      <c r="F103" s="45" t="e">
        <f>VLOOKUP(G:G,#REF!,1,0)</f>
        <v>#REF!</v>
      </c>
      <c r="G103" s="45" t="s">
        <v>3523</v>
      </c>
      <c r="H103" s="45" t="s">
        <v>3524</v>
      </c>
      <c r="I103" s="45" t="s">
        <v>3525</v>
      </c>
      <c r="J103" s="49">
        <v>-1800</v>
      </c>
      <c r="K103" s="49">
        <v>0</v>
      </c>
      <c r="L103" s="49">
        <v>0</v>
      </c>
      <c r="M103" s="45" t="s">
        <v>135</v>
      </c>
    </row>
    <row r="104" spans="1:13" x14ac:dyDescent="0.25">
      <c r="A104" s="45" t="s">
        <v>20</v>
      </c>
      <c r="B104" s="45" t="s">
        <v>6623</v>
      </c>
      <c r="C104" s="45" t="s">
        <v>5428</v>
      </c>
      <c r="D104" s="45" t="s">
        <v>6631</v>
      </c>
      <c r="E104" s="45" t="s">
        <v>528</v>
      </c>
      <c r="F104" s="45" t="e">
        <f>VLOOKUP(G:G,#REF!,1,0)</f>
        <v>#REF!</v>
      </c>
      <c r="G104" s="45" t="s">
        <v>530</v>
      </c>
      <c r="H104" s="45" t="s">
        <v>531</v>
      </c>
      <c r="I104" s="45" t="s">
        <v>532</v>
      </c>
      <c r="J104" s="49">
        <v>0</v>
      </c>
      <c r="K104" s="49">
        <v>-2340</v>
      </c>
      <c r="L104" s="49">
        <v>0</v>
      </c>
      <c r="M104" s="45" t="s">
        <v>135</v>
      </c>
    </row>
    <row r="105" spans="1:13" x14ac:dyDescent="0.25">
      <c r="A105" s="45" t="s">
        <v>20</v>
      </c>
      <c r="B105" s="45" t="s">
        <v>6564</v>
      </c>
      <c r="C105" s="45" t="s">
        <v>5428</v>
      </c>
      <c r="D105" s="45" t="s">
        <v>6631</v>
      </c>
      <c r="E105" s="45" t="s">
        <v>528</v>
      </c>
      <c r="F105" s="45" t="e">
        <f>VLOOKUP(G:G,#REF!,1,0)</f>
        <v>#REF!</v>
      </c>
      <c r="G105" s="45" t="s">
        <v>530</v>
      </c>
      <c r="H105" s="45" t="s">
        <v>531</v>
      </c>
      <c r="I105" s="45" t="s">
        <v>532</v>
      </c>
      <c r="J105" s="49">
        <v>-1890</v>
      </c>
      <c r="K105" s="49">
        <v>0</v>
      </c>
      <c r="L105" s="49">
        <v>0</v>
      </c>
      <c r="M105" s="45" t="s">
        <v>135</v>
      </c>
    </row>
    <row r="106" spans="1:13" x14ac:dyDescent="0.25">
      <c r="A106" s="45" t="s">
        <v>20</v>
      </c>
      <c r="B106" s="45" t="s">
        <v>6564</v>
      </c>
      <c r="C106" s="45" t="s">
        <v>5428</v>
      </c>
      <c r="D106" s="45" t="s">
        <v>6631</v>
      </c>
      <c r="E106" s="45" t="s">
        <v>775</v>
      </c>
      <c r="F106" s="45" t="e">
        <f>VLOOKUP(G:G,#REF!,1,0)</f>
        <v>#REF!</v>
      </c>
      <c r="G106" s="45" t="s">
        <v>777</v>
      </c>
      <c r="H106" s="45" t="s">
        <v>778</v>
      </c>
      <c r="I106" s="45" t="s">
        <v>779</v>
      </c>
      <c r="J106" s="49">
        <v>-1890</v>
      </c>
      <c r="K106" s="49">
        <v>0</v>
      </c>
      <c r="L106" s="49">
        <v>0</v>
      </c>
      <c r="M106" s="45" t="s">
        <v>377</v>
      </c>
    </row>
    <row r="107" spans="1:13" x14ac:dyDescent="0.25">
      <c r="A107" s="45" t="s">
        <v>20</v>
      </c>
      <c r="B107" s="45" t="s">
        <v>6564</v>
      </c>
      <c r="C107" s="45" t="s">
        <v>6633</v>
      </c>
      <c r="D107" s="45" t="s">
        <v>6643</v>
      </c>
      <c r="E107" s="45" t="s">
        <v>1532</v>
      </c>
      <c r="F107" s="45" t="e">
        <f>VLOOKUP(G:G,#REF!,1,0)</f>
        <v>#REF!</v>
      </c>
      <c r="G107" s="45" t="s">
        <v>1533</v>
      </c>
      <c r="H107" s="45" t="s">
        <v>621</v>
      </c>
      <c r="I107" s="45" t="s">
        <v>1534</v>
      </c>
      <c r="J107" s="49">
        <v>-1980</v>
      </c>
      <c r="K107" s="49">
        <v>-831.33</v>
      </c>
      <c r="L107" s="49">
        <v>0</v>
      </c>
      <c r="M107" s="45" t="s">
        <v>135</v>
      </c>
    </row>
    <row r="108" spans="1:13" x14ac:dyDescent="0.25">
      <c r="A108" s="45" t="s">
        <v>20</v>
      </c>
      <c r="B108" s="45" t="s">
        <v>6564</v>
      </c>
      <c r="C108" s="45" t="s">
        <v>5428</v>
      </c>
      <c r="D108" s="45" t="s">
        <v>6631</v>
      </c>
      <c r="E108" s="45" t="s">
        <v>3828</v>
      </c>
      <c r="F108" s="45" t="e">
        <f>VLOOKUP(G:G,#REF!,1,0)</f>
        <v>#REF!</v>
      </c>
      <c r="G108" s="45" t="s">
        <v>2774</v>
      </c>
      <c r="H108" s="45" t="s">
        <v>831</v>
      </c>
      <c r="I108" s="45" t="s">
        <v>2775</v>
      </c>
      <c r="J108" s="49">
        <v>-1890</v>
      </c>
      <c r="K108" s="49">
        <v>0</v>
      </c>
      <c r="L108" s="49">
        <v>0</v>
      </c>
      <c r="M108" s="45" t="s">
        <v>135</v>
      </c>
    </row>
    <row r="109" spans="1:13" x14ac:dyDescent="0.25">
      <c r="A109" s="45" t="s">
        <v>20</v>
      </c>
      <c r="B109" s="45" t="s">
        <v>6564</v>
      </c>
      <c r="C109" s="45" t="s">
        <v>5428</v>
      </c>
      <c r="D109" s="45" t="s">
        <v>6636</v>
      </c>
      <c r="E109" s="45" t="s">
        <v>505</v>
      </c>
      <c r="F109" s="45" t="e">
        <f>VLOOKUP(G:G,#REF!,1,0)</f>
        <v>#REF!</v>
      </c>
      <c r="G109" s="45" t="s">
        <v>507</v>
      </c>
      <c r="H109" s="45" t="s">
        <v>508</v>
      </c>
      <c r="I109" s="45" t="s">
        <v>509</v>
      </c>
      <c r="J109" s="49">
        <v>-1890</v>
      </c>
      <c r="K109" s="49">
        <v>0</v>
      </c>
      <c r="L109" s="49">
        <v>0</v>
      </c>
      <c r="M109" s="45" t="s">
        <v>377</v>
      </c>
    </row>
    <row r="110" spans="1:13" x14ac:dyDescent="0.25">
      <c r="A110" s="45" t="s">
        <v>20</v>
      </c>
      <c r="B110" s="45" t="s">
        <v>6564</v>
      </c>
      <c r="C110" s="45" t="s">
        <v>5428</v>
      </c>
      <c r="D110" s="45" t="s">
        <v>6635</v>
      </c>
      <c r="E110" s="45" t="s">
        <v>2825</v>
      </c>
      <c r="F110" s="45" t="e">
        <f>VLOOKUP(G:G,#REF!,1,0)</f>
        <v>#REF!</v>
      </c>
      <c r="G110" s="45" t="s">
        <v>2827</v>
      </c>
      <c r="H110" s="45" t="s">
        <v>2828</v>
      </c>
      <c r="I110" s="45" t="s">
        <v>2829</v>
      </c>
      <c r="J110" s="49">
        <v>-3280</v>
      </c>
      <c r="K110" s="49">
        <v>0</v>
      </c>
      <c r="L110" s="49">
        <v>0</v>
      </c>
      <c r="M110" s="45" t="s">
        <v>377</v>
      </c>
    </row>
    <row r="111" spans="1:13" x14ac:dyDescent="0.25">
      <c r="A111" s="45" t="s">
        <v>20</v>
      </c>
      <c r="B111" s="45" t="s">
        <v>6564</v>
      </c>
      <c r="C111" s="45" t="s">
        <v>6564</v>
      </c>
      <c r="D111" s="45" t="s">
        <v>6631</v>
      </c>
      <c r="E111" s="45" t="s">
        <v>1552</v>
      </c>
      <c r="F111" s="45" t="e">
        <f>VLOOKUP(G:G,#REF!,1,0)</f>
        <v>#REF!</v>
      </c>
      <c r="G111" s="45" t="s">
        <v>302</v>
      </c>
      <c r="H111" s="45" t="s">
        <v>303</v>
      </c>
      <c r="I111" s="45" t="s">
        <v>304</v>
      </c>
      <c r="J111" s="49">
        <v>-1890</v>
      </c>
      <c r="K111" s="49">
        <v>0</v>
      </c>
      <c r="L111" s="49">
        <v>0</v>
      </c>
      <c r="M111" s="45" t="s">
        <v>135</v>
      </c>
    </row>
    <row r="112" spans="1:13" x14ac:dyDescent="0.25">
      <c r="A112" s="45" t="s">
        <v>20</v>
      </c>
      <c r="B112" s="45" t="s">
        <v>6564</v>
      </c>
      <c r="C112" s="45" t="s">
        <v>5428</v>
      </c>
      <c r="D112" s="45" t="s">
        <v>6636</v>
      </c>
      <c r="E112" s="45" t="s">
        <v>1191</v>
      </c>
      <c r="F112" s="45" t="e">
        <f>VLOOKUP(G:G,#REF!,1,0)</f>
        <v>#REF!</v>
      </c>
      <c r="G112" s="45" t="s">
        <v>1193</v>
      </c>
      <c r="H112" s="46"/>
      <c r="I112" s="45" t="s">
        <v>1194</v>
      </c>
      <c r="J112" s="49">
        <v>-1890</v>
      </c>
      <c r="K112" s="49">
        <v>0</v>
      </c>
      <c r="L112" s="49">
        <v>0</v>
      </c>
      <c r="M112" s="45" t="s">
        <v>377</v>
      </c>
    </row>
    <row r="113" spans="1:13" x14ac:dyDescent="0.25">
      <c r="A113" s="45" t="s">
        <v>20</v>
      </c>
      <c r="B113" s="45" t="s">
        <v>6564</v>
      </c>
      <c r="C113" s="45" t="s">
        <v>5428</v>
      </c>
      <c r="D113" s="45" t="s">
        <v>6631</v>
      </c>
      <c r="E113" s="45" t="s">
        <v>674</v>
      </c>
      <c r="F113" s="45" t="e">
        <f>VLOOKUP(G:G,#REF!,1,0)</f>
        <v>#REF!</v>
      </c>
      <c r="G113" s="45" t="s">
        <v>676</v>
      </c>
      <c r="H113" s="45" t="s">
        <v>395</v>
      </c>
      <c r="I113" s="45" t="s">
        <v>677</v>
      </c>
      <c r="J113" s="49">
        <v>-1890</v>
      </c>
      <c r="K113" s="49">
        <v>0</v>
      </c>
      <c r="L113" s="49">
        <v>0</v>
      </c>
      <c r="M113" s="45" t="s">
        <v>135</v>
      </c>
    </row>
    <row r="114" spans="1:13" x14ac:dyDescent="0.25">
      <c r="A114" s="45" t="s">
        <v>20</v>
      </c>
      <c r="B114" s="45" t="s">
        <v>6564</v>
      </c>
      <c r="C114" s="45" t="s">
        <v>5428</v>
      </c>
      <c r="D114" s="45" t="s">
        <v>6631</v>
      </c>
      <c r="E114" s="45" t="s">
        <v>410</v>
      </c>
      <c r="F114" s="45" t="e">
        <f>VLOOKUP(G:G,#REF!,1,0)</f>
        <v>#REF!</v>
      </c>
      <c r="G114" s="45" t="s">
        <v>412</v>
      </c>
      <c r="H114" s="45" t="s">
        <v>413</v>
      </c>
      <c r="I114" s="45" t="s">
        <v>414</v>
      </c>
      <c r="J114" s="49">
        <v>-1680</v>
      </c>
      <c r="K114" s="49">
        <v>0</v>
      </c>
      <c r="L114" s="49">
        <v>0</v>
      </c>
      <c r="M114" s="45" t="s">
        <v>135</v>
      </c>
    </row>
    <row r="115" spans="1:13" x14ac:dyDescent="0.25">
      <c r="A115" s="45" t="s">
        <v>20</v>
      </c>
      <c r="B115" s="45" t="s">
        <v>6564</v>
      </c>
      <c r="C115" s="45" t="s">
        <v>5428</v>
      </c>
      <c r="D115" s="45" t="s">
        <v>6631</v>
      </c>
      <c r="E115" s="45" t="s">
        <v>3789</v>
      </c>
      <c r="F115" s="45" t="e">
        <f>VLOOKUP(G:G,#REF!,1,0)</f>
        <v>#REF!</v>
      </c>
      <c r="G115" s="45" t="s">
        <v>3791</v>
      </c>
      <c r="H115" s="45" t="s">
        <v>831</v>
      </c>
      <c r="I115" s="45" t="s">
        <v>3792</v>
      </c>
      <c r="J115" s="49">
        <v>-1890</v>
      </c>
      <c r="K115" s="49">
        <v>0</v>
      </c>
      <c r="L115" s="49">
        <v>0</v>
      </c>
      <c r="M115" s="45" t="s">
        <v>135</v>
      </c>
    </row>
    <row r="116" spans="1:13" x14ac:dyDescent="0.25">
      <c r="A116" s="45" t="s">
        <v>20</v>
      </c>
      <c r="B116" s="45" t="s">
        <v>6564</v>
      </c>
      <c r="C116" s="45" t="s">
        <v>5428</v>
      </c>
      <c r="D116" s="45" t="s">
        <v>6637</v>
      </c>
      <c r="E116" s="45" t="s">
        <v>1467</v>
      </c>
      <c r="F116" s="45" t="e">
        <f>VLOOKUP(G:G,#REF!,1,0)</f>
        <v>#REF!</v>
      </c>
      <c r="G116" s="45" t="s">
        <v>1469</v>
      </c>
      <c r="H116" s="45" t="s">
        <v>1470</v>
      </c>
      <c r="I116" s="45" t="s">
        <v>1471</v>
      </c>
      <c r="J116" s="49">
        <v>-1600</v>
      </c>
      <c r="K116" s="49">
        <v>0</v>
      </c>
      <c r="L116" s="49">
        <v>0</v>
      </c>
      <c r="M116" s="45" t="s">
        <v>135</v>
      </c>
    </row>
    <row r="117" spans="1:13" x14ac:dyDescent="0.25">
      <c r="A117" s="45" t="s">
        <v>20</v>
      </c>
      <c r="B117" s="45" t="s">
        <v>6564</v>
      </c>
      <c r="C117" s="45" t="s">
        <v>5428</v>
      </c>
      <c r="D117" s="45" t="s">
        <v>6631</v>
      </c>
      <c r="E117" s="45" t="s">
        <v>900</v>
      </c>
      <c r="F117" s="45" t="e">
        <f>VLOOKUP(G:G,#REF!,1,0)</f>
        <v>#REF!</v>
      </c>
      <c r="G117" s="45" t="s">
        <v>902</v>
      </c>
      <c r="H117" s="45" t="s">
        <v>903</v>
      </c>
      <c r="I117" s="45" t="s">
        <v>904</v>
      </c>
      <c r="J117" s="49">
        <v>-1890</v>
      </c>
      <c r="K117" s="49">
        <v>0</v>
      </c>
      <c r="L117" s="49">
        <v>0</v>
      </c>
      <c r="M117" s="45" t="s">
        <v>135</v>
      </c>
    </row>
    <row r="118" spans="1:13" x14ac:dyDescent="0.25">
      <c r="A118" s="45" t="s">
        <v>20</v>
      </c>
      <c r="B118" s="45" t="s">
        <v>6564</v>
      </c>
      <c r="C118" s="45" t="s">
        <v>5428</v>
      </c>
      <c r="D118" s="45" t="s">
        <v>6636</v>
      </c>
      <c r="E118" s="45" t="s">
        <v>482</v>
      </c>
      <c r="F118" s="45" t="e">
        <f>VLOOKUP(G:G,#REF!,1,0)</f>
        <v>#REF!</v>
      </c>
      <c r="G118" s="45" t="s">
        <v>484</v>
      </c>
      <c r="H118" s="45" t="s">
        <v>485</v>
      </c>
      <c r="I118" s="45" t="s">
        <v>486</v>
      </c>
      <c r="J118" s="49">
        <v>-1680</v>
      </c>
      <c r="K118" s="49">
        <v>0</v>
      </c>
      <c r="L118" s="49">
        <v>0</v>
      </c>
      <c r="M118" s="45" t="s">
        <v>135</v>
      </c>
    </row>
    <row r="119" spans="1:13" x14ac:dyDescent="0.25">
      <c r="A119" s="45" t="s">
        <v>20</v>
      </c>
      <c r="B119" s="45" t="s">
        <v>6564</v>
      </c>
      <c r="C119" s="45" t="s">
        <v>5428</v>
      </c>
      <c r="D119" s="45" t="s">
        <v>6631</v>
      </c>
      <c r="E119" s="45" t="s">
        <v>1935</v>
      </c>
      <c r="F119" s="45" t="e">
        <f>VLOOKUP(G:G,#REF!,1,0)</f>
        <v>#REF!</v>
      </c>
      <c r="G119" s="45" t="s">
        <v>1937</v>
      </c>
      <c r="H119" s="45" t="s">
        <v>1938</v>
      </c>
      <c r="I119" s="45" t="s">
        <v>1939</v>
      </c>
      <c r="J119" s="49">
        <v>-2580</v>
      </c>
      <c r="K119" s="49">
        <v>0</v>
      </c>
      <c r="L119" s="49">
        <v>0</v>
      </c>
      <c r="M119" s="45" t="s">
        <v>135</v>
      </c>
    </row>
    <row r="120" spans="1:13" x14ac:dyDescent="0.25">
      <c r="A120" s="45" t="s">
        <v>20</v>
      </c>
      <c r="B120" s="45" t="s">
        <v>6564</v>
      </c>
      <c r="C120" s="45" t="s">
        <v>6564</v>
      </c>
      <c r="D120" s="45" t="s">
        <v>6637</v>
      </c>
      <c r="E120" s="45" t="s">
        <v>3666</v>
      </c>
      <c r="F120" s="45" t="e">
        <f>VLOOKUP(G:G,#REF!,1,0)</f>
        <v>#REF!</v>
      </c>
      <c r="G120" s="45" t="s">
        <v>3662</v>
      </c>
      <c r="H120" s="45" t="s">
        <v>3663</v>
      </c>
      <c r="I120" s="45" t="s">
        <v>3664</v>
      </c>
      <c r="J120" s="49">
        <v>-1800</v>
      </c>
      <c r="K120" s="49">
        <v>0</v>
      </c>
      <c r="L120" s="49">
        <v>0</v>
      </c>
      <c r="M120" s="45" t="s">
        <v>377</v>
      </c>
    </row>
    <row r="121" spans="1:13" x14ac:dyDescent="0.25">
      <c r="A121" s="45" t="s">
        <v>20</v>
      </c>
      <c r="B121" s="45" t="s">
        <v>6564</v>
      </c>
      <c r="C121" s="45" t="s">
        <v>5428</v>
      </c>
      <c r="D121" s="45" t="s">
        <v>6636</v>
      </c>
      <c r="E121" s="45" t="s">
        <v>2732</v>
      </c>
      <c r="F121" s="45" t="e">
        <f>VLOOKUP(G:G,#REF!,1,0)</f>
        <v>#REF!</v>
      </c>
      <c r="G121" s="45" t="s">
        <v>2734</v>
      </c>
      <c r="H121" s="45" t="s">
        <v>395</v>
      </c>
      <c r="I121" s="45" t="s">
        <v>2735</v>
      </c>
      <c r="J121" s="49">
        <v>-1890</v>
      </c>
      <c r="K121" s="49">
        <v>0</v>
      </c>
      <c r="L121" s="49">
        <v>0</v>
      </c>
      <c r="M121" s="45" t="s">
        <v>377</v>
      </c>
    </row>
    <row r="122" spans="1:13" x14ac:dyDescent="0.25">
      <c r="A122" s="45" t="s">
        <v>20</v>
      </c>
      <c r="B122" s="45" t="s">
        <v>6564</v>
      </c>
      <c r="C122" s="45" t="s">
        <v>5428</v>
      </c>
      <c r="D122" s="45" t="s">
        <v>6631</v>
      </c>
      <c r="E122" s="45" t="s">
        <v>684</v>
      </c>
      <c r="F122" s="45" t="e">
        <f>VLOOKUP(G:G,#REF!,1,0)</f>
        <v>#REF!</v>
      </c>
      <c r="G122" s="45" t="s">
        <v>686</v>
      </c>
      <c r="H122" s="45" t="s">
        <v>687</v>
      </c>
      <c r="I122" s="45" t="s">
        <v>688</v>
      </c>
      <c r="J122" s="49">
        <v>-1890</v>
      </c>
      <c r="K122" s="49">
        <v>0</v>
      </c>
      <c r="L122" s="49">
        <v>0</v>
      </c>
      <c r="M122" s="45" t="s">
        <v>135</v>
      </c>
    </row>
    <row r="123" spans="1:13" x14ac:dyDescent="0.25">
      <c r="A123" s="45" t="s">
        <v>20</v>
      </c>
      <c r="B123" s="45" t="s">
        <v>6564</v>
      </c>
      <c r="C123" s="45" t="s">
        <v>5428</v>
      </c>
      <c r="D123" s="45" t="s">
        <v>6631</v>
      </c>
      <c r="E123" s="45" t="s">
        <v>3750</v>
      </c>
      <c r="F123" s="45" t="e">
        <f>VLOOKUP(G:G,#REF!,1,0)</f>
        <v>#REF!</v>
      </c>
      <c r="G123" s="45" t="s">
        <v>3737</v>
      </c>
      <c r="H123" s="45" t="s">
        <v>3738</v>
      </c>
      <c r="I123" s="45" t="s">
        <v>3739</v>
      </c>
      <c r="J123" s="49">
        <v>-1890</v>
      </c>
      <c r="K123" s="49">
        <v>0</v>
      </c>
      <c r="L123" s="49">
        <v>0</v>
      </c>
      <c r="M123" s="45" t="s">
        <v>377</v>
      </c>
    </row>
    <row r="124" spans="1:13" x14ac:dyDescent="0.25">
      <c r="A124" s="45" t="s">
        <v>20</v>
      </c>
      <c r="B124" s="45" t="s">
        <v>6564</v>
      </c>
      <c r="C124" s="45" t="s">
        <v>5428</v>
      </c>
      <c r="D124" s="45" t="s">
        <v>6631</v>
      </c>
      <c r="E124" s="45" t="s">
        <v>3838</v>
      </c>
      <c r="F124" s="45" t="e">
        <f>VLOOKUP(G:G,#REF!,1,0)</f>
        <v>#REF!</v>
      </c>
      <c r="G124" s="45" t="s">
        <v>3840</v>
      </c>
      <c r="H124" s="45" t="s">
        <v>3841</v>
      </c>
      <c r="I124" s="45" t="s">
        <v>3842</v>
      </c>
      <c r="J124" s="49">
        <v>-1890</v>
      </c>
      <c r="K124" s="49">
        <v>0</v>
      </c>
      <c r="L124" s="49">
        <v>0</v>
      </c>
      <c r="M124" s="45" t="s">
        <v>135</v>
      </c>
    </row>
    <row r="125" spans="1:13" x14ac:dyDescent="0.25">
      <c r="A125" s="45" t="s">
        <v>20</v>
      </c>
      <c r="B125" s="45" t="s">
        <v>6564</v>
      </c>
      <c r="C125" s="45" t="s">
        <v>5428</v>
      </c>
      <c r="D125" s="45" t="s">
        <v>6631</v>
      </c>
      <c r="E125" s="45" t="s">
        <v>3806</v>
      </c>
      <c r="F125" s="45" t="e">
        <f>VLOOKUP(G:G,#REF!,1,0)</f>
        <v>#REF!</v>
      </c>
      <c r="G125" s="45" t="s">
        <v>3808</v>
      </c>
      <c r="H125" s="45" t="s">
        <v>244</v>
      </c>
      <c r="I125" s="45" t="s">
        <v>3809</v>
      </c>
      <c r="J125" s="49">
        <v>-1890</v>
      </c>
      <c r="K125" s="49">
        <v>0</v>
      </c>
      <c r="L125" s="49">
        <v>0</v>
      </c>
      <c r="M125" s="45" t="s">
        <v>135</v>
      </c>
    </row>
    <row r="126" spans="1:13" x14ac:dyDescent="0.25">
      <c r="A126" s="45" t="s">
        <v>20</v>
      </c>
      <c r="B126" s="45" t="s">
        <v>6564</v>
      </c>
      <c r="C126" s="45" t="s">
        <v>5428</v>
      </c>
      <c r="D126" s="45" t="s">
        <v>6631</v>
      </c>
      <c r="E126" s="45" t="s">
        <v>3655</v>
      </c>
      <c r="F126" s="45" t="e">
        <f>VLOOKUP(G:G,#REF!,1,0)</f>
        <v>#REF!</v>
      </c>
      <c r="G126" s="45" t="s">
        <v>3657</v>
      </c>
      <c r="H126" s="45" t="s">
        <v>3019</v>
      </c>
      <c r="I126" s="45" t="s">
        <v>3658</v>
      </c>
      <c r="J126" s="49">
        <v>-1890</v>
      </c>
      <c r="K126" s="49">
        <v>0</v>
      </c>
      <c r="L126" s="49">
        <v>0</v>
      </c>
      <c r="M126" s="45" t="s">
        <v>135</v>
      </c>
    </row>
    <row r="127" spans="1:13" x14ac:dyDescent="0.25">
      <c r="A127" s="45" t="s">
        <v>20</v>
      </c>
      <c r="B127" s="45" t="s">
        <v>6564</v>
      </c>
      <c r="C127" s="45" t="s">
        <v>5428</v>
      </c>
      <c r="D127" s="45" t="s">
        <v>6644</v>
      </c>
      <c r="E127" s="45" t="s">
        <v>3722</v>
      </c>
      <c r="F127" s="45" t="e">
        <f>VLOOKUP(G:G,#REF!,1,0)</f>
        <v>#REF!</v>
      </c>
      <c r="G127" s="45" t="s">
        <v>3724</v>
      </c>
      <c r="H127" s="45" t="s">
        <v>1353</v>
      </c>
      <c r="I127" s="45" t="s">
        <v>3725</v>
      </c>
      <c r="J127" s="49">
        <v>-1900</v>
      </c>
      <c r="K127" s="49">
        <v>0</v>
      </c>
      <c r="L127" s="49">
        <v>0</v>
      </c>
      <c r="M127" s="45" t="s">
        <v>135</v>
      </c>
    </row>
    <row r="128" spans="1:13" x14ac:dyDescent="0.25">
      <c r="A128" s="45" t="s">
        <v>20</v>
      </c>
      <c r="B128" s="45" t="s">
        <v>5402</v>
      </c>
      <c r="C128" s="45" t="s">
        <v>6633</v>
      </c>
      <c r="D128" s="45" t="s">
        <v>6631</v>
      </c>
      <c r="E128" s="45" t="s">
        <v>1496</v>
      </c>
      <c r="F128" s="45" t="e">
        <f>VLOOKUP(G:G,#REF!,1,0)</f>
        <v>#REF!</v>
      </c>
      <c r="G128" s="45"/>
      <c r="H128" s="45" t="s">
        <v>1498</v>
      </c>
      <c r="I128" s="45" t="s">
        <v>1499</v>
      </c>
      <c r="J128" s="49">
        <v>-3360</v>
      </c>
      <c r="K128" s="49">
        <v>-2130</v>
      </c>
      <c r="L128" s="49">
        <v>250</v>
      </c>
      <c r="M128" s="45" t="s">
        <v>135</v>
      </c>
    </row>
    <row r="129" spans="1:13" x14ac:dyDescent="0.25">
      <c r="A129" s="45" t="s">
        <v>20</v>
      </c>
      <c r="B129" s="45" t="s">
        <v>6564</v>
      </c>
      <c r="C129" s="45" t="s">
        <v>5428</v>
      </c>
      <c r="D129" s="45" t="s">
        <v>6631</v>
      </c>
      <c r="E129" s="45" t="s">
        <v>1749</v>
      </c>
      <c r="F129" s="45" t="e">
        <f>VLOOKUP(G:G,#REF!,1,0)</f>
        <v>#REF!</v>
      </c>
      <c r="G129" s="45" t="s">
        <v>1752</v>
      </c>
      <c r="H129" s="45" t="s">
        <v>303</v>
      </c>
      <c r="I129" s="45" t="s">
        <v>1753</v>
      </c>
      <c r="J129" s="49">
        <v>-1890</v>
      </c>
      <c r="K129" s="49">
        <v>-2340</v>
      </c>
      <c r="L129" s="49">
        <v>0</v>
      </c>
      <c r="M129" s="45" t="s">
        <v>135</v>
      </c>
    </row>
    <row r="130" spans="1:13" x14ac:dyDescent="0.25">
      <c r="A130" s="45" t="s">
        <v>20</v>
      </c>
      <c r="B130" s="46"/>
      <c r="C130" s="46"/>
      <c r="D130" s="46"/>
      <c r="E130" s="45" t="s">
        <v>132</v>
      </c>
      <c r="F130" s="45"/>
      <c r="G130" s="46"/>
      <c r="H130" s="45" t="s">
        <v>136</v>
      </c>
      <c r="I130" s="45" t="s">
        <v>137</v>
      </c>
      <c r="J130" s="49">
        <v>0</v>
      </c>
      <c r="K130" s="49">
        <v>0</v>
      </c>
      <c r="L130" s="49">
        <v>250</v>
      </c>
      <c r="M130" s="45" t="s">
        <v>135</v>
      </c>
    </row>
    <row r="131" spans="1:13" x14ac:dyDescent="0.25">
      <c r="A131" s="45" t="s">
        <v>20</v>
      </c>
      <c r="B131" s="45" t="s">
        <v>6564</v>
      </c>
      <c r="C131" s="45" t="s">
        <v>5428</v>
      </c>
      <c r="D131" s="45" t="s">
        <v>6631</v>
      </c>
      <c r="E131" s="45" t="s">
        <v>368</v>
      </c>
      <c r="F131" s="45" t="e">
        <f>VLOOKUP(G:G,#REF!,1,0)</f>
        <v>#REF!</v>
      </c>
      <c r="G131" s="45" t="s">
        <v>370</v>
      </c>
      <c r="H131" s="45" t="s">
        <v>371</v>
      </c>
      <c r="I131" s="45" t="s">
        <v>372</v>
      </c>
      <c r="J131" s="49">
        <v>-1680</v>
      </c>
      <c r="K131" s="49">
        <v>0</v>
      </c>
      <c r="L131" s="49">
        <v>0</v>
      </c>
      <c r="M131" s="45" t="s">
        <v>135</v>
      </c>
    </row>
    <row r="132" spans="1:13" x14ac:dyDescent="0.25">
      <c r="A132" s="45" t="s">
        <v>20</v>
      </c>
      <c r="B132" s="46"/>
      <c r="C132" s="46"/>
      <c r="D132" s="46"/>
      <c r="E132" s="45" t="s">
        <v>138</v>
      </c>
      <c r="F132" s="45"/>
      <c r="G132" s="46"/>
      <c r="H132" s="45" t="s">
        <v>56</v>
      </c>
      <c r="I132" s="45" t="s">
        <v>57</v>
      </c>
      <c r="J132" s="49">
        <v>0</v>
      </c>
      <c r="K132" s="49">
        <v>0</v>
      </c>
      <c r="L132" s="49">
        <v>250</v>
      </c>
      <c r="M132" s="45" t="s">
        <v>25</v>
      </c>
    </row>
    <row r="133" spans="1:13" x14ac:dyDescent="0.25">
      <c r="A133" s="45" t="s">
        <v>20</v>
      </c>
      <c r="B133" s="45" t="s">
        <v>5716</v>
      </c>
      <c r="C133" s="45" t="s">
        <v>5428</v>
      </c>
      <c r="D133" s="45" t="s">
        <v>6631</v>
      </c>
      <c r="E133" s="45" t="s">
        <v>3636</v>
      </c>
      <c r="F133" s="45"/>
      <c r="G133" s="46"/>
      <c r="H133" s="45" t="s">
        <v>3638</v>
      </c>
      <c r="I133" s="45" t="s">
        <v>3639</v>
      </c>
      <c r="J133" s="49">
        <v>-3200</v>
      </c>
      <c r="K133" s="49">
        <v>-2050</v>
      </c>
      <c r="L133" s="49">
        <v>250</v>
      </c>
      <c r="M133" s="45" t="s">
        <v>135</v>
      </c>
    </row>
    <row r="134" spans="1:13" x14ac:dyDescent="0.25">
      <c r="A134" s="45" t="s">
        <v>20</v>
      </c>
      <c r="B134" s="46"/>
      <c r="C134" s="46"/>
      <c r="D134" s="46"/>
      <c r="E134" s="45" t="s">
        <v>144</v>
      </c>
      <c r="F134" s="45"/>
      <c r="G134" s="46"/>
      <c r="H134" s="45" t="s">
        <v>146</v>
      </c>
      <c r="I134" s="45" t="s">
        <v>147</v>
      </c>
      <c r="J134" s="49">
        <v>0</v>
      </c>
      <c r="K134" s="49">
        <v>0</v>
      </c>
      <c r="L134" s="49">
        <v>250</v>
      </c>
      <c r="M134" s="45" t="s">
        <v>25</v>
      </c>
    </row>
    <row r="135" spans="1:13" x14ac:dyDescent="0.25">
      <c r="A135" s="45" t="s">
        <v>20</v>
      </c>
      <c r="B135" s="46"/>
      <c r="C135" s="46"/>
      <c r="D135" s="46"/>
      <c r="E135" s="45" t="s">
        <v>148</v>
      </c>
      <c r="F135" s="45"/>
      <c r="G135" s="46"/>
      <c r="H135" s="45" t="s">
        <v>146</v>
      </c>
      <c r="I135" s="45" t="s">
        <v>147</v>
      </c>
      <c r="J135" s="49">
        <v>0</v>
      </c>
      <c r="K135" s="49">
        <v>0</v>
      </c>
      <c r="L135" s="49">
        <v>250</v>
      </c>
      <c r="M135" s="45" t="s">
        <v>25</v>
      </c>
    </row>
    <row r="136" spans="1:13" x14ac:dyDescent="0.25">
      <c r="A136" s="45" t="s">
        <v>20</v>
      </c>
      <c r="B136" s="46"/>
      <c r="C136" s="46"/>
      <c r="D136" s="46"/>
      <c r="E136" s="45" t="s">
        <v>149</v>
      </c>
      <c r="F136" s="45"/>
      <c r="G136" s="46"/>
      <c r="H136" s="45" t="s">
        <v>146</v>
      </c>
      <c r="I136" s="45" t="s">
        <v>147</v>
      </c>
      <c r="J136" s="49">
        <v>0</v>
      </c>
      <c r="K136" s="49">
        <v>0</v>
      </c>
      <c r="L136" s="49">
        <v>250</v>
      </c>
      <c r="M136" s="45" t="s">
        <v>25</v>
      </c>
    </row>
    <row r="137" spans="1:13" x14ac:dyDescent="0.25">
      <c r="A137" s="45" t="s">
        <v>20</v>
      </c>
      <c r="B137" s="46"/>
      <c r="C137" s="46"/>
      <c r="D137" s="46"/>
      <c r="E137" s="45" t="s">
        <v>150</v>
      </c>
      <c r="F137" s="45"/>
      <c r="G137" s="46"/>
      <c r="H137" s="45" t="s">
        <v>146</v>
      </c>
      <c r="I137" s="45" t="s">
        <v>147</v>
      </c>
      <c r="J137" s="49">
        <v>0</v>
      </c>
      <c r="K137" s="49">
        <v>0</v>
      </c>
      <c r="L137" s="49">
        <v>250</v>
      </c>
      <c r="M137" s="45" t="s">
        <v>25</v>
      </c>
    </row>
    <row r="138" spans="1:13" x14ac:dyDescent="0.25">
      <c r="A138" s="45" t="s">
        <v>20</v>
      </c>
      <c r="B138" s="46"/>
      <c r="C138" s="46"/>
      <c r="D138" s="46"/>
      <c r="E138" s="45" t="s">
        <v>151</v>
      </c>
      <c r="F138" s="45"/>
      <c r="G138" s="46"/>
      <c r="H138" s="45" t="s">
        <v>56</v>
      </c>
      <c r="I138" s="45" t="s">
        <v>57</v>
      </c>
      <c r="J138" s="49">
        <v>0</v>
      </c>
      <c r="K138" s="49">
        <v>0</v>
      </c>
      <c r="L138" s="49">
        <v>250</v>
      </c>
      <c r="M138" s="45" t="s">
        <v>25</v>
      </c>
    </row>
    <row r="139" spans="1:13" x14ac:dyDescent="0.25">
      <c r="A139" s="45" t="s">
        <v>20</v>
      </c>
      <c r="B139" s="46"/>
      <c r="C139" s="46"/>
      <c r="D139" s="46"/>
      <c r="E139" s="45" t="s">
        <v>152</v>
      </c>
      <c r="F139" s="45"/>
      <c r="G139" s="46"/>
      <c r="H139" s="45" t="s">
        <v>56</v>
      </c>
      <c r="I139" s="45" t="s">
        <v>57</v>
      </c>
      <c r="J139" s="49">
        <v>0</v>
      </c>
      <c r="K139" s="49">
        <v>0</v>
      </c>
      <c r="L139" s="49">
        <v>250</v>
      </c>
      <c r="M139" s="45" t="s">
        <v>25</v>
      </c>
    </row>
    <row r="140" spans="1:13" x14ac:dyDescent="0.25">
      <c r="A140" s="45" t="s">
        <v>20</v>
      </c>
      <c r="B140" s="46"/>
      <c r="C140" s="46"/>
      <c r="D140" s="46"/>
      <c r="E140" s="45" t="s">
        <v>153</v>
      </c>
      <c r="F140" s="45"/>
      <c r="G140" s="46"/>
      <c r="H140" s="45" t="s">
        <v>56</v>
      </c>
      <c r="I140" s="45" t="s">
        <v>57</v>
      </c>
      <c r="J140" s="49">
        <v>0</v>
      </c>
      <c r="K140" s="49">
        <v>0</v>
      </c>
      <c r="L140" s="49">
        <v>250</v>
      </c>
      <c r="M140" s="45" t="s">
        <v>25</v>
      </c>
    </row>
    <row r="141" spans="1:13" x14ac:dyDescent="0.25">
      <c r="A141" s="45" t="s">
        <v>20</v>
      </c>
      <c r="B141" s="46"/>
      <c r="C141" s="46"/>
      <c r="D141" s="46"/>
      <c r="E141" s="45" t="s">
        <v>154</v>
      </c>
      <c r="F141" s="45"/>
      <c r="G141" s="46"/>
      <c r="H141" s="45" t="s">
        <v>56</v>
      </c>
      <c r="I141" s="45" t="s">
        <v>57</v>
      </c>
      <c r="J141" s="49">
        <v>0</v>
      </c>
      <c r="K141" s="49">
        <v>0</v>
      </c>
      <c r="L141" s="49">
        <v>250</v>
      </c>
      <c r="M141" s="45" t="s">
        <v>25</v>
      </c>
    </row>
    <row r="142" spans="1:13" x14ac:dyDescent="0.25">
      <c r="A142" s="45" t="s">
        <v>20</v>
      </c>
      <c r="B142" s="45" t="s">
        <v>6581</v>
      </c>
      <c r="C142" s="45" t="s">
        <v>6633</v>
      </c>
      <c r="D142" s="45" t="s">
        <v>6646</v>
      </c>
      <c r="E142" s="45" t="s">
        <v>1381</v>
      </c>
      <c r="F142" s="45"/>
      <c r="G142" s="46"/>
      <c r="H142" s="45" t="s">
        <v>495</v>
      </c>
      <c r="I142" s="45" t="s">
        <v>1383</v>
      </c>
      <c r="J142" s="49">
        <v>-3360</v>
      </c>
      <c r="K142" s="49">
        <v>-2130</v>
      </c>
      <c r="L142" s="49">
        <v>250</v>
      </c>
      <c r="M142" s="45" t="s">
        <v>135</v>
      </c>
    </row>
    <row r="143" spans="1:13" x14ac:dyDescent="0.25">
      <c r="A143" s="45" t="s">
        <v>20</v>
      </c>
      <c r="B143" s="45" t="s">
        <v>6581</v>
      </c>
      <c r="C143" s="45" t="s">
        <v>6633</v>
      </c>
      <c r="D143" s="45" t="s">
        <v>6646</v>
      </c>
      <c r="E143" s="45" t="s">
        <v>1405</v>
      </c>
      <c r="F143" s="45"/>
      <c r="G143" s="46"/>
      <c r="H143" s="45" t="s">
        <v>1407</v>
      </c>
      <c r="I143" s="45" t="s">
        <v>1408</v>
      </c>
      <c r="J143" s="49">
        <v>-3360</v>
      </c>
      <c r="K143" s="49">
        <v>-2130</v>
      </c>
      <c r="L143" s="49">
        <v>250</v>
      </c>
      <c r="M143" s="45" t="s">
        <v>135</v>
      </c>
    </row>
    <row r="144" spans="1:13" x14ac:dyDescent="0.25">
      <c r="A144" s="45" t="s">
        <v>20</v>
      </c>
      <c r="B144" s="45" t="s">
        <v>6582</v>
      </c>
      <c r="C144" s="45" t="s">
        <v>5428</v>
      </c>
      <c r="D144" s="45" t="s">
        <v>6631</v>
      </c>
      <c r="E144" s="45" t="s">
        <v>2855</v>
      </c>
      <c r="F144" s="45"/>
      <c r="G144" s="46"/>
      <c r="H144" s="45" t="s">
        <v>2857</v>
      </c>
      <c r="I144" s="45" t="s">
        <v>2858</v>
      </c>
      <c r="J144" s="49">
        <v>-3200</v>
      </c>
      <c r="K144" s="49">
        <v>-2050</v>
      </c>
      <c r="L144" s="49">
        <v>250</v>
      </c>
      <c r="M144" s="45" t="s">
        <v>135</v>
      </c>
    </row>
    <row r="145" spans="1:13" x14ac:dyDescent="0.25">
      <c r="A145" s="45" t="s">
        <v>20</v>
      </c>
      <c r="B145" s="46"/>
      <c r="C145" s="46"/>
      <c r="D145" s="46"/>
      <c r="E145" s="45" t="s">
        <v>155</v>
      </c>
      <c r="F145" s="45"/>
      <c r="G145" s="46"/>
      <c r="H145" s="45" t="s">
        <v>157</v>
      </c>
      <c r="I145" s="45" t="s">
        <v>158</v>
      </c>
      <c r="J145" s="49">
        <v>0</v>
      </c>
      <c r="K145" s="49">
        <v>0</v>
      </c>
      <c r="L145" s="49">
        <v>250</v>
      </c>
      <c r="M145" s="45" t="s">
        <v>25</v>
      </c>
    </row>
    <row r="146" spans="1:13" x14ac:dyDescent="0.25">
      <c r="A146" s="45" t="s">
        <v>20</v>
      </c>
      <c r="B146" s="46"/>
      <c r="C146" s="46"/>
      <c r="D146" s="46"/>
      <c r="E146" s="45" t="s">
        <v>160</v>
      </c>
      <c r="F146" s="45"/>
      <c r="G146" s="46"/>
      <c r="H146" s="45" t="s">
        <v>157</v>
      </c>
      <c r="I146" s="45" t="s">
        <v>158</v>
      </c>
      <c r="J146" s="49">
        <v>0</v>
      </c>
      <c r="K146" s="49">
        <v>0</v>
      </c>
      <c r="L146" s="49">
        <v>250</v>
      </c>
      <c r="M146" s="45" t="s">
        <v>25</v>
      </c>
    </row>
    <row r="147" spans="1:13" x14ac:dyDescent="0.25">
      <c r="A147" s="45" t="s">
        <v>20</v>
      </c>
      <c r="B147" s="46"/>
      <c r="C147" s="46"/>
      <c r="D147" s="46"/>
      <c r="E147" s="45" t="s">
        <v>161</v>
      </c>
      <c r="F147" s="45"/>
      <c r="G147" s="46"/>
      <c r="H147" s="45" t="s">
        <v>157</v>
      </c>
      <c r="I147" s="45" t="s">
        <v>158</v>
      </c>
      <c r="J147" s="49">
        <v>0</v>
      </c>
      <c r="K147" s="49">
        <v>0</v>
      </c>
      <c r="L147" s="49">
        <v>250</v>
      </c>
      <c r="M147" s="45" t="s">
        <v>25</v>
      </c>
    </row>
    <row r="148" spans="1:13" x14ac:dyDescent="0.25">
      <c r="A148" s="45" t="s">
        <v>20</v>
      </c>
      <c r="B148" s="45" t="s">
        <v>6583</v>
      </c>
      <c r="C148" s="45" t="s">
        <v>5428</v>
      </c>
      <c r="D148" s="45" t="s">
        <v>6631</v>
      </c>
      <c r="E148" s="45" t="s">
        <v>1435</v>
      </c>
      <c r="F148" s="45"/>
      <c r="G148" s="46"/>
      <c r="H148" s="45" t="s">
        <v>1437</v>
      </c>
      <c r="I148" s="45" t="s">
        <v>1438</v>
      </c>
      <c r="J148" s="49">
        <v>-3200</v>
      </c>
      <c r="K148" s="49">
        <v>-2050</v>
      </c>
      <c r="L148" s="49">
        <v>250</v>
      </c>
      <c r="M148" s="45" t="s">
        <v>135</v>
      </c>
    </row>
    <row r="149" spans="1:13" x14ac:dyDescent="0.25">
      <c r="A149" s="45" t="s">
        <v>20</v>
      </c>
      <c r="B149" s="45" t="s">
        <v>6583</v>
      </c>
      <c r="C149" s="45" t="s">
        <v>5428</v>
      </c>
      <c r="D149" s="45" t="s">
        <v>6636</v>
      </c>
      <c r="E149" s="45" t="s">
        <v>1599</v>
      </c>
      <c r="F149" s="45"/>
      <c r="G149" s="46"/>
      <c r="H149" s="45" t="s">
        <v>1601</v>
      </c>
      <c r="I149" s="45" t="s">
        <v>1602</v>
      </c>
      <c r="J149" s="49">
        <v>-3800</v>
      </c>
      <c r="K149" s="49">
        <v>-2350</v>
      </c>
      <c r="L149" s="49">
        <v>250</v>
      </c>
      <c r="M149" s="45" t="s">
        <v>135</v>
      </c>
    </row>
    <row r="150" spans="1:13" x14ac:dyDescent="0.25">
      <c r="A150" s="52" t="s">
        <v>20</v>
      </c>
      <c r="B150" s="52" t="s">
        <v>6583</v>
      </c>
      <c r="C150" s="52" t="s">
        <v>5428</v>
      </c>
      <c r="D150" s="52" t="s">
        <v>6636</v>
      </c>
      <c r="E150" s="52" t="s">
        <v>646</v>
      </c>
      <c r="F150" s="52"/>
      <c r="G150" s="53"/>
      <c r="H150" s="52" t="s">
        <v>648</v>
      </c>
      <c r="I150" s="52" t="s">
        <v>649</v>
      </c>
      <c r="J150" s="54">
        <v>-3200</v>
      </c>
      <c r="K150" s="54">
        <v>-2050</v>
      </c>
      <c r="L150" s="54">
        <v>250</v>
      </c>
      <c r="M150" s="52" t="s">
        <v>92</v>
      </c>
    </row>
    <row r="151" spans="1:13" x14ac:dyDescent="0.25">
      <c r="A151" s="45" t="s">
        <v>20</v>
      </c>
      <c r="B151" s="45" t="s">
        <v>6583</v>
      </c>
      <c r="C151" s="45" t="s">
        <v>5428</v>
      </c>
      <c r="D151" s="45" t="s">
        <v>6636</v>
      </c>
      <c r="E151" s="45" t="s">
        <v>793</v>
      </c>
      <c r="F151" s="45"/>
      <c r="G151" s="46"/>
      <c r="H151" s="45" t="s">
        <v>464</v>
      </c>
      <c r="I151" s="45" t="s">
        <v>795</v>
      </c>
      <c r="J151" s="49">
        <v>-3600</v>
      </c>
      <c r="K151" s="49">
        <v>-2250</v>
      </c>
      <c r="L151" s="49">
        <v>250</v>
      </c>
      <c r="M151" s="45" t="s">
        <v>135</v>
      </c>
    </row>
    <row r="152" spans="1:13" x14ac:dyDescent="0.25">
      <c r="A152" s="45" t="s">
        <v>20</v>
      </c>
      <c r="B152" s="46"/>
      <c r="C152" s="46"/>
      <c r="D152" s="46"/>
      <c r="E152" s="45" t="s">
        <v>162</v>
      </c>
      <c r="F152" s="45"/>
      <c r="G152" s="46"/>
      <c r="H152" s="45" t="s">
        <v>164</v>
      </c>
      <c r="I152" s="45" t="s">
        <v>165</v>
      </c>
      <c r="J152" s="49">
        <v>0</v>
      </c>
      <c r="K152" s="49">
        <v>0</v>
      </c>
      <c r="L152" s="49">
        <v>250</v>
      </c>
      <c r="M152" s="45" t="s">
        <v>25</v>
      </c>
    </row>
    <row r="153" spans="1:13" x14ac:dyDescent="0.25">
      <c r="A153" s="45" t="s">
        <v>20</v>
      </c>
      <c r="B153" s="45" t="s">
        <v>6584</v>
      </c>
      <c r="C153" s="45" t="s">
        <v>5428</v>
      </c>
      <c r="D153" s="45" t="s">
        <v>6636</v>
      </c>
      <c r="E153" s="45" t="s">
        <v>781</v>
      </c>
      <c r="F153" s="45"/>
      <c r="G153" s="46"/>
      <c r="H153" s="45" t="s">
        <v>783</v>
      </c>
      <c r="I153" s="45" t="s">
        <v>250</v>
      </c>
      <c r="J153" s="49">
        <v>-3200</v>
      </c>
      <c r="K153" s="49">
        <v>-2050</v>
      </c>
      <c r="L153" s="49">
        <v>250</v>
      </c>
      <c r="M153" s="45" t="s">
        <v>135</v>
      </c>
    </row>
    <row r="154" spans="1:13" x14ac:dyDescent="0.25">
      <c r="A154" s="45" t="s">
        <v>20</v>
      </c>
      <c r="B154" s="45" t="s">
        <v>6585</v>
      </c>
      <c r="C154" s="45" t="s">
        <v>5428</v>
      </c>
      <c r="D154" s="45" t="s">
        <v>6636</v>
      </c>
      <c r="E154" s="45" t="s">
        <v>393</v>
      </c>
      <c r="F154" s="45"/>
      <c r="G154" s="46"/>
      <c r="H154" s="45" t="s">
        <v>395</v>
      </c>
      <c r="I154" s="45" t="s">
        <v>396</v>
      </c>
      <c r="J154" s="49">
        <v>-3200</v>
      </c>
      <c r="K154" s="49">
        <v>-2050</v>
      </c>
      <c r="L154" s="49">
        <v>250</v>
      </c>
      <c r="M154" s="45" t="s">
        <v>135</v>
      </c>
    </row>
    <row r="155" spans="1:13" x14ac:dyDescent="0.25">
      <c r="A155" s="45" t="s">
        <v>20</v>
      </c>
      <c r="B155" s="45" t="s">
        <v>6585</v>
      </c>
      <c r="C155" s="45" t="s">
        <v>5428</v>
      </c>
      <c r="D155" s="45" t="s">
        <v>6631</v>
      </c>
      <c r="E155" s="45" t="s">
        <v>421</v>
      </c>
      <c r="F155" s="45"/>
      <c r="G155" s="46"/>
      <c r="H155" s="45" t="s">
        <v>164</v>
      </c>
      <c r="I155" s="45" t="s">
        <v>165</v>
      </c>
      <c r="J155" s="49">
        <v>-3600</v>
      </c>
      <c r="K155" s="49">
        <v>-2250</v>
      </c>
      <c r="L155" s="49">
        <v>250</v>
      </c>
      <c r="M155" s="45" t="s">
        <v>135</v>
      </c>
    </row>
    <row r="156" spans="1:13" x14ac:dyDescent="0.25">
      <c r="A156" s="45" t="s">
        <v>20</v>
      </c>
      <c r="B156" s="45" t="s">
        <v>6585</v>
      </c>
      <c r="C156" s="45" t="s">
        <v>5428</v>
      </c>
      <c r="D156" s="45" t="s">
        <v>6636</v>
      </c>
      <c r="E156" s="45" t="s">
        <v>472</v>
      </c>
      <c r="F156" s="45"/>
      <c r="G156" s="46"/>
      <c r="H156" s="45" t="s">
        <v>474</v>
      </c>
      <c r="I156" s="45" t="s">
        <v>475</v>
      </c>
      <c r="J156" s="49">
        <v>-3200</v>
      </c>
      <c r="K156" s="49">
        <v>-2050</v>
      </c>
      <c r="L156" s="49">
        <v>250</v>
      </c>
      <c r="M156" s="45" t="s">
        <v>135</v>
      </c>
    </row>
    <row r="157" spans="1:13" x14ac:dyDescent="0.25">
      <c r="A157" s="45" t="s">
        <v>20</v>
      </c>
      <c r="B157" s="45" t="s">
        <v>6586</v>
      </c>
      <c r="C157" s="45" t="s">
        <v>5428</v>
      </c>
      <c r="D157" s="45" t="s">
        <v>6636</v>
      </c>
      <c r="E157" s="45" t="s">
        <v>493</v>
      </c>
      <c r="F157" s="45"/>
      <c r="G157" s="46"/>
      <c r="H157" s="45" t="s">
        <v>495</v>
      </c>
      <c r="I157" s="45" t="s">
        <v>496</v>
      </c>
      <c r="J157" s="49">
        <v>-3200</v>
      </c>
      <c r="K157" s="49">
        <v>-2050</v>
      </c>
      <c r="L157" s="49">
        <v>250</v>
      </c>
      <c r="M157" s="45" t="s">
        <v>135</v>
      </c>
    </row>
    <row r="158" spans="1:13" x14ac:dyDescent="0.25">
      <c r="A158" s="45" t="s">
        <v>20</v>
      </c>
      <c r="B158" s="45" t="s">
        <v>6586</v>
      </c>
      <c r="C158" s="45" t="s">
        <v>5428</v>
      </c>
      <c r="D158" s="45" t="s">
        <v>6631</v>
      </c>
      <c r="E158" s="45" t="s">
        <v>664</v>
      </c>
      <c r="F158" s="45"/>
      <c r="G158" s="46"/>
      <c r="H158" s="45" t="s">
        <v>666</v>
      </c>
      <c r="I158" s="45" t="s">
        <v>667</v>
      </c>
      <c r="J158" s="49">
        <v>-3200</v>
      </c>
      <c r="K158" s="49">
        <v>-2050</v>
      </c>
      <c r="L158" s="49">
        <v>250</v>
      </c>
      <c r="M158" s="45" t="s">
        <v>135</v>
      </c>
    </row>
    <row r="159" spans="1:13" x14ac:dyDescent="0.25">
      <c r="A159" s="45" t="s">
        <v>20</v>
      </c>
      <c r="B159" s="45" t="s">
        <v>5581</v>
      </c>
      <c r="C159" s="45" t="s">
        <v>5428</v>
      </c>
      <c r="D159" s="45" t="s">
        <v>6631</v>
      </c>
      <c r="E159" s="45" t="s">
        <v>613</v>
      </c>
      <c r="F159" s="45"/>
      <c r="G159" s="46"/>
      <c r="H159" s="45" t="s">
        <v>615</v>
      </c>
      <c r="I159" s="45" t="s">
        <v>616</v>
      </c>
      <c r="J159" s="49">
        <v>-3200</v>
      </c>
      <c r="K159" s="49">
        <v>-2050</v>
      </c>
      <c r="L159" s="49">
        <v>250</v>
      </c>
      <c r="M159" s="45" t="s">
        <v>135</v>
      </c>
    </row>
    <row r="160" spans="1:13" x14ac:dyDescent="0.25">
      <c r="A160" s="45" t="s">
        <v>20</v>
      </c>
      <c r="B160" s="45" t="s">
        <v>6587</v>
      </c>
      <c r="C160" s="45" t="s">
        <v>6588</v>
      </c>
      <c r="D160" s="45" t="s">
        <v>6647</v>
      </c>
      <c r="E160" s="45" t="s">
        <v>763</v>
      </c>
      <c r="F160" s="45"/>
      <c r="G160" s="46"/>
      <c r="H160" s="45" t="s">
        <v>293</v>
      </c>
      <c r="I160" s="45" t="s">
        <v>766</v>
      </c>
      <c r="J160" s="49">
        <v>-4500</v>
      </c>
      <c r="K160" s="49">
        <v>-2700</v>
      </c>
      <c r="L160" s="49">
        <v>250</v>
      </c>
      <c r="M160" s="45" t="s">
        <v>135</v>
      </c>
    </row>
    <row r="161" spans="1:13" x14ac:dyDescent="0.25">
      <c r="A161" s="45" t="s">
        <v>20</v>
      </c>
      <c r="B161" s="45" t="s">
        <v>5581</v>
      </c>
      <c r="C161" s="45" t="s">
        <v>5428</v>
      </c>
      <c r="D161" s="45" t="s">
        <v>6636</v>
      </c>
      <c r="E161" s="45" t="s">
        <v>436</v>
      </c>
      <c r="F161" s="45"/>
      <c r="G161" s="46"/>
      <c r="H161" s="45" t="s">
        <v>438</v>
      </c>
      <c r="I161" s="45" t="s">
        <v>439</v>
      </c>
      <c r="J161" s="49">
        <v>-3600</v>
      </c>
      <c r="K161" s="49">
        <v>-2250</v>
      </c>
      <c r="L161" s="49">
        <v>250</v>
      </c>
      <c r="M161" s="45" t="s">
        <v>135</v>
      </c>
    </row>
    <row r="162" spans="1:13" x14ac:dyDescent="0.25">
      <c r="A162" s="45" t="s">
        <v>20</v>
      </c>
      <c r="B162" s="45" t="s">
        <v>5581</v>
      </c>
      <c r="C162" s="45" t="s">
        <v>5428</v>
      </c>
      <c r="D162" s="45" t="s">
        <v>6631</v>
      </c>
      <c r="E162" s="45" t="s">
        <v>818</v>
      </c>
      <c r="F162" s="45"/>
      <c r="G162" s="46"/>
      <c r="H162" s="45" t="s">
        <v>820</v>
      </c>
      <c r="I162" s="45" t="s">
        <v>821</v>
      </c>
      <c r="J162" s="49">
        <v>-3200</v>
      </c>
      <c r="K162" s="49">
        <v>-2050</v>
      </c>
      <c r="L162" s="49">
        <v>250</v>
      </c>
      <c r="M162" s="45" t="s">
        <v>135</v>
      </c>
    </row>
    <row r="163" spans="1:13" x14ac:dyDescent="0.25">
      <c r="A163" s="45" t="s">
        <v>20</v>
      </c>
      <c r="B163" s="45" t="s">
        <v>5581</v>
      </c>
      <c r="C163" s="45" t="s">
        <v>5404</v>
      </c>
      <c r="D163" s="45" t="s">
        <v>6636</v>
      </c>
      <c r="E163" s="45" t="s">
        <v>633</v>
      </c>
      <c r="F163" s="45"/>
      <c r="G163" s="46"/>
      <c r="H163" s="45" t="s">
        <v>636</v>
      </c>
      <c r="I163" s="45" t="s">
        <v>637</v>
      </c>
      <c r="J163" s="49">
        <v>-3200</v>
      </c>
      <c r="K163" s="49">
        <v>-2050</v>
      </c>
      <c r="L163" s="49">
        <v>250</v>
      </c>
      <c r="M163" s="45" t="s">
        <v>135</v>
      </c>
    </row>
    <row r="164" spans="1:13" x14ac:dyDescent="0.25">
      <c r="A164" s="45" t="s">
        <v>20</v>
      </c>
      <c r="B164" s="45" t="s">
        <v>5581</v>
      </c>
      <c r="C164" s="45" t="s">
        <v>5428</v>
      </c>
      <c r="D164" s="45" t="s">
        <v>6636</v>
      </c>
      <c r="E164" s="45" t="s">
        <v>840</v>
      </c>
      <c r="F164" s="45"/>
      <c r="G164" s="46"/>
      <c r="H164" s="45" t="s">
        <v>842</v>
      </c>
      <c r="I164" s="45" t="s">
        <v>843</v>
      </c>
      <c r="J164" s="49">
        <v>-3200</v>
      </c>
      <c r="K164" s="49">
        <v>-2050</v>
      </c>
      <c r="L164" s="49">
        <v>250</v>
      </c>
      <c r="M164" s="45" t="s">
        <v>135</v>
      </c>
    </row>
    <row r="165" spans="1:13" x14ac:dyDescent="0.25">
      <c r="A165" s="45" t="s">
        <v>20</v>
      </c>
      <c r="B165" s="45" t="s">
        <v>5581</v>
      </c>
      <c r="C165" s="45" t="s">
        <v>5428</v>
      </c>
      <c r="D165" s="45" t="s">
        <v>6636</v>
      </c>
      <c r="E165" s="45" t="s">
        <v>896</v>
      </c>
      <c r="F165" s="45"/>
      <c r="G165" s="46"/>
      <c r="H165" s="45" t="s">
        <v>303</v>
      </c>
      <c r="I165" s="45" t="s">
        <v>898</v>
      </c>
      <c r="J165" s="49">
        <v>-3200</v>
      </c>
      <c r="K165" s="49">
        <v>-2050</v>
      </c>
      <c r="L165" s="49">
        <v>250</v>
      </c>
      <c r="M165" s="45" t="s">
        <v>135</v>
      </c>
    </row>
    <row r="166" spans="1:13" x14ac:dyDescent="0.25">
      <c r="A166" s="45" t="s">
        <v>20</v>
      </c>
      <c r="B166" s="45" t="s">
        <v>5581</v>
      </c>
      <c r="C166" s="45" t="s">
        <v>5428</v>
      </c>
      <c r="D166" s="45" t="s">
        <v>6631</v>
      </c>
      <c r="E166" s="45" t="s">
        <v>623</v>
      </c>
      <c r="F166" s="45"/>
      <c r="G166" s="46"/>
      <c r="H166" s="45" t="s">
        <v>625</v>
      </c>
      <c r="I166" s="45" t="s">
        <v>626</v>
      </c>
      <c r="J166" s="49">
        <v>-3600</v>
      </c>
      <c r="K166" s="49">
        <v>-2250</v>
      </c>
      <c r="L166" s="49">
        <v>250</v>
      </c>
      <c r="M166" s="45" t="s">
        <v>135</v>
      </c>
    </row>
    <row r="167" spans="1:13" x14ac:dyDescent="0.25">
      <c r="A167" s="45" t="s">
        <v>20</v>
      </c>
      <c r="B167" s="45" t="s">
        <v>5581</v>
      </c>
      <c r="C167" s="45" t="s">
        <v>5428</v>
      </c>
      <c r="D167" s="45" t="s">
        <v>6631</v>
      </c>
      <c r="E167" s="45" t="s">
        <v>857</v>
      </c>
      <c r="F167" s="45"/>
      <c r="G167" s="46"/>
      <c r="H167" s="45" t="s">
        <v>859</v>
      </c>
      <c r="I167" s="45" t="s">
        <v>860</v>
      </c>
      <c r="J167" s="49">
        <v>-3200</v>
      </c>
      <c r="K167" s="49">
        <v>-2050</v>
      </c>
      <c r="L167" s="49">
        <v>250</v>
      </c>
      <c r="M167" s="45" t="s">
        <v>135</v>
      </c>
    </row>
    <row r="168" spans="1:13" x14ac:dyDescent="0.25">
      <c r="A168" s="45" t="s">
        <v>20</v>
      </c>
      <c r="B168" s="45" t="s">
        <v>5581</v>
      </c>
      <c r="C168" s="45" t="s">
        <v>5404</v>
      </c>
      <c r="D168" s="45" t="s">
        <v>6636</v>
      </c>
      <c r="E168" s="45" t="s">
        <v>875</v>
      </c>
      <c r="F168" s="45"/>
      <c r="G168" s="46"/>
      <c r="H168" s="45" t="s">
        <v>877</v>
      </c>
      <c r="I168" s="45" t="s">
        <v>878</v>
      </c>
      <c r="J168" s="49">
        <v>-3200</v>
      </c>
      <c r="K168" s="49">
        <v>-2050</v>
      </c>
      <c r="L168" s="49">
        <v>250</v>
      </c>
      <c r="M168" s="45" t="s">
        <v>135</v>
      </c>
    </row>
    <row r="169" spans="1:13" x14ac:dyDescent="0.25">
      <c r="A169" s="45" t="s">
        <v>20</v>
      </c>
      <c r="B169" s="45" t="s">
        <v>6564</v>
      </c>
      <c r="C169" s="45" t="s">
        <v>5428</v>
      </c>
      <c r="D169" s="45" t="s">
        <v>6631</v>
      </c>
      <c r="E169" s="45" t="s">
        <v>3644</v>
      </c>
      <c r="F169" s="45" t="e">
        <f>VLOOKUP(G:G,#REF!,1,0)</f>
        <v>#REF!</v>
      </c>
      <c r="G169" s="45" t="s">
        <v>3646</v>
      </c>
      <c r="H169" s="45" t="s">
        <v>3647</v>
      </c>
      <c r="I169" s="45" t="s">
        <v>3648</v>
      </c>
      <c r="J169" s="49">
        <v>-1890</v>
      </c>
      <c r="K169" s="49">
        <v>0</v>
      </c>
      <c r="L169" s="49">
        <v>0</v>
      </c>
      <c r="M169" s="45" t="s">
        <v>135</v>
      </c>
    </row>
    <row r="170" spans="1:13" x14ac:dyDescent="0.25">
      <c r="A170" s="45" t="s">
        <v>20</v>
      </c>
      <c r="B170" s="45" t="s">
        <v>6564</v>
      </c>
      <c r="C170" s="45" t="s">
        <v>6645</v>
      </c>
      <c r="D170" s="45" t="s">
        <v>6631</v>
      </c>
      <c r="E170" s="45" t="s">
        <v>736</v>
      </c>
      <c r="F170" s="45" t="e">
        <f>VLOOKUP(G:G,#REF!,1,0)</f>
        <v>#REF!</v>
      </c>
      <c r="G170" s="45" t="s">
        <v>739</v>
      </c>
      <c r="H170" s="45" t="s">
        <v>740</v>
      </c>
      <c r="I170" s="45" t="s">
        <v>741</v>
      </c>
      <c r="J170" s="49">
        <v>-1680</v>
      </c>
      <c r="K170" s="49">
        <v>0</v>
      </c>
      <c r="L170" s="49">
        <v>0</v>
      </c>
      <c r="M170" s="45" t="s">
        <v>135</v>
      </c>
    </row>
    <row r="171" spans="1:13" x14ac:dyDescent="0.25">
      <c r="A171" s="45" t="s">
        <v>20</v>
      </c>
      <c r="B171" s="45" t="s">
        <v>6564</v>
      </c>
      <c r="C171" s="45" t="s">
        <v>5428</v>
      </c>
      <c r="D171" s="45" t="s">
        <v>6631</v>
      </c>
      <c r="E171" s="45" t="s">
        <v>725</v>
      </c>
      <c r="F171" s="45" t="e">
        <f>VLOOKUP(G:G,#REF!,1,0)</f>
        <v>#REF!</v>
      </c>
      <c r="G171" s="45" t="s">
        <v>727</v>
      </c>
      <c r="H171" s="45" t="s">
        <v>728</v>
      </c>
      <c r="I171" s="45" t="s">
        <v>6625</v>
      </c>
      <c r="J171" s="49">
        <v>-1680</v>
      </c>
      <c r="K171" s="49">
        <v>0</v>
      </c>
      <c r="L171" s="49">
        <v>0</v>
      </c>
      <c r="M171" s="45" t="s">
        <v>135</v>
      </c>
    </row>
    <row r="172" spans="1:13" x14ac:dyDescent="0.25">
      <c r="A172" s="45" t="s">
        <v>20</v>
      </c>
      <c r="B172" s="45" t="s">
        <v>6564</v>
      </c>
      <c r="C172" s="45" t="s">
        <v>5428</v>
      </c>
      <c r="D172" s="45" t="s">
        <v>6631</v>
      </c>
      <c r="E172" s="45" t="s">
        <v>828</v>
      </c>
      <c r="F172" s="45" t="e">
        <f>VLOOKUP(G:G,#REF!,1,0)</f>
        <v>#REF!</v>
      </c>
      <c r="G172" s="45" t="s">
        <v>830</v>
      </c>
      <c r="H172" s="45" t="s">
        <v>831</v>
      </c>
      <c r="I172" s="45" t="s">
        <v>832</v>
      </c>
      <c r="J172" s="49">
        <v>-1890</v>
      </c>
      <c r="K172" s="49">
        <v>0</v>
      </c>
      <c r="L172" s="49">
        <v>0</v>
      </c>
      <c r="M172" s="45" t="s">
        <v>135</v>
      </c>
    </row>
    <row r="173" spans="1:13" x14ac:dyDescent="0.25">
      <c r="A173" s="45" t="s">
        <v>20</v>
      </c>
      <c r="B173" s="45" t="s">
        <v>6564</v>
      </c>
      <c r="C173" s="45" t="s">
        <v>6648</v>
      </c>
      <c r="D173" s="45" t="s">
        <v>6636</v>
      </c>
      <c r="E173" s="45" t="s">
        <v>768</v>
      </c>
      <c r="F173" s="45" t="e">
        <f>VLOOKUP(G:G,#REF!,1,0)</f>
        <v>#REF!</v>
      </c>
      <c r="G173" s="45" t="s">
        <v>129</v>
      </c>
      <c r="H173" s="45" t="s">
        <v>130</v>
      </c>
      <c r="I173" s="45" t="s">
        <v>131</v>
      </c>
      <c r="J173" s="49">
        <v>-1680</v>
      </c>
      <c r="K173" s="49">
        <v>-2130</v>
      </c>
      <c r="L173" s="49">
        <v>0</v>
      </c>
      <c r="M173" s="45" t="s">
        <v>135</v>
      </c>
    </row>
    <row r="174" spans="1:13" x14ac:dyDescent="0.25">
      <c r="A174" s="45" t="s">
        <v>20</v>
      </c>
      <c r="B174" s="45" t="s">
        <v>6588</v>
      </c>
      <c r="C174" s="45" t="s">
        <v>6633</v>
      </c>
      <c r="D174" s="45" t="s">
        <v>6636</v>
      </c>
      <c r="E174" s="45" t="s">
        <v>381</v>
      </c>
      <c r="F174" s="45"/>
      <c r="G174" s="46"/>
      <c r="H174" s="45" t="s">
        <v>383</v>
      </c>
      <c r="I174" s="45" t="s">
        <v>384</v>
      </c>
      <c r="J174" s="49">
        <v>-3780</v>
      </c>
      <c r="K174" s="49">
        <v>-2340</v>
      </c>
      <c r="L174" s="49">
        <v>250</v>
      </c>
      <c r="M174" s="45" t="s">
        <v>135</v>
      </c>
    </row>
    <row r="175" spans="1:13" x14ac:dyDescent="0.25">
      <c r="A175" s="45" t="s">
        <v>20</v>
      </c>
      <c r="B175" s="45" t="s">
        <v>6588</v>
      </c>
      <c r="C175" s="45" t="s">
        <v>5428</v>
      </c>
      <c r="D175" s="45" t="s">
        <v>6636</v>
      </c>
      <c r="E175" s="45" t="s">
        <v>713</v>
      </c>
      <c r="F175" s="45"/>
      <c r="G175" s="46"/>
      <c r="H175" s="45" t="s">
        <v>715</v>
      </c>
      <c r="I175" s="45" t="s">
        <v>716</v>
      </c>
      <c r="J175" s="49">
        <v>-3200</v>
      </c>
      <c r="K175" s="49">
        <v>-2050</v>
      </c>
      <c r="L175" s="49">
        <v>250</v>
      </c>
      <c r="M175" s="45" t="s">
        <v>135</v>
      </c>
    </row>
    <row r="176" spans="1:13" x14ac:dyDescent="0.25">
      <c r="A176" s="45" t="s">
        <v>20</v>
      </c>
      <c r="B176" s="45" t="s">
        <v>6588</v>
      </c>
      <c r="C176" s="45" t="s">
        <v>6633</v>
      </c>
      <c r="D176" s="45" t="s">
        <v>6646</v>
      </c>
      <c r="E176" s="45" t="s">
        <v>562</v>
      </c>
      <c r="F176" s="45"/>
      <c r="G176" s="46"/>
      <c r="H176" s="45" t="s">
        <v>303</v>
      </c>
      <c r="I176" s="45" t="s">
        <v>564</v>
      </c>
      <c r="J176" s="49">
        <v>-3360</v>
      </c>
      <c r="K176" s="49">
        <v>-2130</v>
      </c>
      <c r="L176" s="49">
        <v>250</v>
      </c>
      <c r="M176" s="45" t="s">
        <v>135</v>
      </c>
    </row>
    <row r="177" spans="1:13" x14ac:dyDescent="0.25">
      <c r="A177" s="45" t="s">
        <v>20</v>
      </c>
      <c r="B177" s="45" t="s">
        <v>6589</v>
      </c>
      <c r="C177" s="45" t="s">
        <v>5428</v>
      </c>
      <c r="D177" s="45" t="s">
        <v>6636</v>
      </c>
      <c r="E177" s="45" t="s">
        <v>946</v>
      </c>
      <c r="F177" s="45"/>
      <c r="G177" s="46"/>
      <c r="H177" s="45" t="s">
        <v>948</v>
      </c>
      <c r="I177" s="45" t="s">
        <v>949</v>
      </c>
      <c r="J177" s="49">
        <v>-3200</v>
      </c>
      <c r="K177" s="49">
        <v>-2050</v>
      </c>
      <c r="L177" s="49">
        <v>250</v>
      </c>
      <c r="M177" s="45" t="s">
        <v>135</v>
      </c>
    </row>
    <row r="178" spans="1:13" x14ac:dyDescent="0.25">
      <c r="A178" s="45" t="s">
        <v>20</v>
      </c>
      <c r="B178" s="45" t="s">
        <v>6589</v>
      </c>
      <c r="C178" s="45" t="s">
        <v>6633</v>
      </c>
      <c r="D178" s="45" t="s">
        <v>6646</v>
      </c>
      <c r="E178" s="45" t="s">
        <v>2804</v>
      </c>
      <c r="F178" s="45"/>
      <c r="G178" s="46"/>
      <c r="H178" s="45" t="s">
        <v>1353</v>
      </c>
      <c r="I178" s="45" t="s">
        <v>2806</v>
      </c>
      <c r="J178" s="49">
        <v>-3360</v>
      </c>
      <c r="K178" s="49">
        <v>-2130</v>
      </c>
      <c r="L178" s="49">
        <v>250</v>
      </c>
      <c r="M178" s="45" t="s">
        <v>135</v>
      </c>
    </row>
    <row r="179" spans="1:13" x14ac:dyDescent="0.25">
      <c r="A179" s="45" t="s">
        <v>20</v>
      </c>
      <c r="B179" s="45" t="s">
        <v>6590</v>
      </c>
      <c r="C179" s="45" t="s">
        <v>5428</v>
      </c>
      <c r="D179" s="45" t="s">
        <v>6636</v>
      </c>
      <c r="E179" s="45" t="s">
        <v>2297</v>
      </c>
      <c r="F179" s="45"/>
      <c r="G179" s="46"/>
      <c r="H179" s="45" t="s">
        <v>2299</v>
      </c>
      <c r="I179" s="45" t="s">
        <v>2300</v>
      </c>
      <c r="J179" s="49">
        <v>-3800</v>
      </c>
      <c r="K179" s="49">
        <v>-2350</v>
      </c>
      <c r="L179" s="49">
        <v>250</v>
      </c>
      <c r="M179" s="45" t="s">
        <v>135</v>
      </c>
    </row>
    <row r="180" spans="1:13" x14ac:dyDescent="0.25">
      <c r="A180" s="45" t="s">
        <v>20</v>
      </c>
      <c r="B180" s="45" t="s">
        <v>6590</v>
      </c>
      <c r="C180" s="45" t="s">
        <v>5428</v>
      </c>
      <c r="D180" s="45" t="s">
        <v>6636</v>
      </c>
      <c r="E180" s="45" t="s">
        <v>954</v>
      </c>
      <c r="F180" s="45"/>
      <c r="G180" s="46"/>
      <c r="H180" s="45" t="s">
        <v>956</v>
      </c>
      <c r="I180" s="45" t="s">
        <v>957</v>
      </c>
      <c r="J180" s="49">
        <v>-3200</v>
      </c>
      <c r="K180" s="49">
        <v>-2050</v>
      </c>
      <c r="L180" s="49">
        <v>250</v>
      </c>
      <c r="M180" s="45" t="s">
        <v>135</v>
      </c>
    </row>
    <row r="181" spans="1:13" x14ac:dyDescent="0.25">
      <c r="A181" s="45" t="s">
        <v>20</v>
      </c>
      <c r="B181" s="46"/>
      <c r="C181" s="46"/>
      <c r="D181" s="46"/>
      <c r="E181" s="45" t="s">
        <v>167</v>
      </c>
      <c r="F181" s="45"/>
      <c r="G181" s="46"/>
      <c r="H181" s="45" t="s">
        <v>106</v>
      </c>
      <c r="I181" s="45" t="s">
        <v>169</v>
      </c>
      <c r="J181" s="49">
        <v>0</v>
      </c>
      <c r="K181" s="49">
        <v>0</v>
      </c>
      <c r="L181" s="49">
        <v>250</v>
      </c>
      <c r="M181" s="45" t="s">
        <v>25</v>
      </c>
    </row>
    <row r="182" spans="1:13" x14ac:dyDescent="0.25">
      <c r="A182" s="45" t="s">
        <v>20</v>
      </c>
      <c r="B182" s="45" t="s">
        <v>6564</v>
      </c>
      <c r="C182" s="45" t="s">
        <v>5428</v>
      </c>
      <c r="D182" s="45" t="s">
        <v>6636</v>
      </c>
      <c r="E182" s="45" t="s">
        <v>1003</v>
      </c>
      <c r="F182" s="45" t="e">
        <f>VLOOKUP(G:G,#REF!,1,0)</f>
        <v>#REF!</v>
      </c>
      <c r="G182" s="45" t="s">
        <v>1005</v>
      </c>
      <c r="H182" s="45" t="s">
        <v>1006</v>
      </c>
      <c r="I182" s="45" t="s">
        <v>1007</v>
      </c>
      <c r="J182" s="49">
        <v>-1800</v>
      </c>
      <c r="K182" s="49">
        <v>0</v>
      </c>
      <c r="L182" s="49">
        <v>0</v>
      </c>
      <c r="M182" s="45" t="s">
        <v>135</v>
      </c>
    </row>
    <row r="183" spans="1:13" x14ac:dyDescent="0.25">
      <c r="A183" s="45" t="s">
        <v>20</v>
      </c>
      <c r="B183" s="46"/>
      <c r="C183" s="46"/>
      <c r="D183" s="46"/>
      <c r="E183" s="45" t="s">
        <v>170</v>
      </c>
      <c r="F183" s="45"/>
      <c r="G183" s="46"/>
      <c r="H183" s="45" t="s">
        <v>172</v>
      </c>
      <c r="I183" s="45" t="s">
        <v>173</v>
      </c>
      <c r="J183" s="49">
        <v>0</v>
      </c>
      <c r="K183" s="49">
        <v>0</v>
      </c>
      <c r="L183" s="49">
        <v>250</v>
      </c>
      <c r="M183" s="45" t="s">
        <v>25</v>
      </c>
    </row>
    <row r="184" spans="1:13" x14ac:dyDescent="0.25">
      <c r="A184" s="45" t="s">
        <v>20</v>
      </c>
      <c r="B184" s="46"/>
      <c r="C184" s="46"/>
      <c r="D184" s="46"/>
      <c r="E184" s="45" t="s">
        <v>174</v>
      </c>
      <c r="F184" s="45"/>
      <c r="G184" s="46"/>
      <c r="H184" s="45" t="s">
        <v>172</v>
      </c>
      <c r="I184" s="45" t="s">
        <v>173</v>
      </c>
      <c r="J184" s="49">
        <v>0</v>
      </c>
      <c r="K184" s="49">
        <v>0</v>
      </c>
      <c r="L184" s="49">
        <v>250</v>
      </c>
      <c r="M184" s="45" t="s">
        <v>25</v>
      </c>
    </row>
    <row r="185" spans="1:13" x14ac:dyDescent="0.25">
      <c r="A185" s="45" t="s">
        <v>20</v>
      </c>
      <c r="B185" s="46"/>
      <c r="C185" s="46"/>
      <c r="D185" s="46"/>
      <c r="E185" s="45" t="s">
        <v>175</v>
      </c>
      <c r="F185" s="45"/>
      <c r="G185" s="46"/>
      <c r="H185" s="45" t="s">
        <v>178</v>
      </c>
      <c r="I185" s="45" t="s">
        <v>179</v>
      </c>
      <c r="J185" s="49">
        <v>0</v>
      </c>
      <c r="K185" s="49">
        <v>0</v>
      </c>
      <c r="L185" s="49">
        <v>250</v>
      </c>
      <c r="M185" s="45" t="s">
        <v>25</v>
      </c>
    </row>
    <row r="186" spans="1:13" x14ac:dyDescent="0.25">
      <c r="A186" s="45" t="s">
        <v>20</v>
      </c>
      <c r="B186" s="45" t="s">
        <v>6591</v>
      </c>
      <c r="C186" s="45" t="s">
        <v>6633</v>
      </c>
      <c r="D186" s="45" t="s">
        <v>6636</v>
      </c>
      <c r="E186" s="45" t="s">
        <v>1590</v>
      </c>
      <c r="F186" s="45"/>
      <c r="G186" s="46"/>
      <c r="H186" s="45" t="s">
        <v>303</v>
      </c>
      <c r="I186" s="45" t="s">
        <v>1592</v>
      </c>
      <c r="J186" s="49">
        <v>-3360</v>
      </c>
      <c r="K186" s="49">
        <v>-2130</v>
      </c>
      <c r="L186" s="49">
        <v>250</v>
      </c>
      <c r="M186" s="45" t="s">
        <v>135</v>
      </c>
    </row>
    <row r="187" spans="1:13" x14ac:dyDescent="0.25">
      <c r="A187" s="45" t="s">
        <v>20</v>
      </c>
      <c r="B187" s="45" t="s">
        <v>6591</v>
      </c>
      <c r="C187" s="45" t="s">
        <v>5428</v>
      </c>
      <c r="D187" s="45" t="s">
        <v>6636</v>
      </c>
      <c r="E187" s="45" t="s">
        <v>1068</v>
      </c>
      <c r="F187" s="45"/>
      <c r="G187" s="46"/>
      <c r="H187" s="45" t="s">
        <v>1070</v>
      </c>
      <c r="I187" s="45" t="s">
        <v>1071</v>
      </c>
      <c r="J187" s="49">
        <v>-3600</v>
      </c>
      <c r="K187" s="49">
        <v>-2250</v>
      </c>
      <c r="L187" s="49">
        <v>250</v>
      </c>
      <c r="M187" s="45" t="s">
        <v>135</v>
      </c>
    </row>
    <row r="188" spans="1:13" x14ac:dyDescent="0.25">
      <c r="A188" s="45" t="s">
        <v>20</v>
      </c>
      <c r="B188" s="46"/>
      <c r="C188" s="46"/>
      <c r="D188" s="46"/>
      <c r="E188" s="45" t="s">
        <v>180</v>
      </c>
      <c r="F188" s="45"/>
      <c r="G188" s="46"/>
      <c r="H188" s="45" t="s">
        <v>183</v>
      </c>
      <c r="I188" s="45" t="s">
        <v>184</v>
      </c>
      <c r="J188" s="49">
        <v>0</v>
      </c>
      <c r="K188" s="49">
        <v>0</v>
      </c>
      <c r="L188" s="49">
        <v>250</v>
      </c>
      <c r="M188" s="45" t="s">
        <v>25</v>
      </c>
    </row>
    <row r="189" spans="1:13" x14ac:dyDescent="0.25">
      <c r="A189" s="45" t="s">
        <v>20</v>
      </c>
      <c r="B189" s="45" t="s">
        <v>5414</v>
      </c>
      <c r="C189" s="45" t="s">
        <v>6633</v>
      </c>
      <c r="D189" s="45" t="s">
        <v>6636</v>
      </c>
      <c r="E189" s="45" t="s">
        <v>1635</v>
      </c>
      <c r="F189" s="45"/>
      <c r="G189" s="46"/>
      <c r="H189" s="45" t="s">
        <v>1637</v>
      </c>
      <c r="I189" s="45" t="s">
        <v>1638</v>
      </c>
      <c r="J189" s="49">
        <v>-3360</v>
      </c>
      <c r="K189" s="49">
        <v>-2130</v>
      </c>
      <c r="L189" s="49">
        <v>250</v>
      </c>
      <c r="M189" s="45" t="s">
        <v>135</v>
      </c>
    </row>
    <row r="190" spans="1:13" x14ac:dyDescent="0.25">
      <c r="A190" s="45" t="s">
        <v>20</v>
      </c>
      <c r="B190" s="45" t="s">
        <v>5414</v>
      </c>
      <c r="C190" s="45" t="s">
        <v>6633</v>
      </c>
      <c r="D190" s="45" t="s">
        <v>6631</v>
      </c>
      <c r="E190" s="45" t="s">
        <v>1815</v>
      </c>
      <c r="F190" s="45"/>
      <c r="G190" s="46"/>
      <c r="H190" s="45" t="s">
        <v>1022</v>
      </c>
      <c r="I190" s="45" t="s">
        <v>1817</v>
      </c>
      <c r="J190" s="49">
        <v>-3360</v>
      </c>
      <c r="K190" s="49">
        <v>-2130</v>
      </c>
      <c r="L190" s="49">
        <v>250</v>
      </c>
      <c r="M190" s="45" t="s">
        <v>135</v>
      </c>
    </row>
    <row r="191" spans="1:13" x14ac:dyDescent="0.25">
      <c r="A191" s="45" t="s">
        <v>20</v>
      </c>
      <c r="B191" s="45" t="s">
        <v>5414</v>
      </c>
      <c r="C191" s="45" t="s">
        <v>6633</v>
      </c>
      <c r="D191" s="45" t="s">
        <v>6631</v>
      </c>
      <c r="E191" s="45" t="s">
        <v>573</v>
      </c>
      <c r="F191" s="45"/>
      <c r="G191" s="46"/>
      <c r="H191" s="45" t="s">
        <v>503</v>
      </c>
      <c r="I191" s="45" t="s">
        <v>575</v>
      </c>
      <c r="J191" s="49">
        <v>-3780</v>
      </c>
      <c r="K191" s="49">
        <v>-2340</v>
      </c>
      <c r="L191" s="49">
        <v>250</v>
      </c>
      <c r="M191" s="45" t="s">
        <v>135</v>
      </c>
    </row>
    <row r="192" spans="1:13" x14ac:dyDescent="0.25">
      <c r="A192" s="45" t="s">
        <v>20</v>
      </c>
      <c r="B192" s="45" t="s">
        <v>5414</v>
      </c>
      <c r="C192" s="45" t="s">
        <v>6633</v>
      </c>
      <c r="D192" s="45" t="s">
        <v>6636</v>
      </c>
      <c r="E192" s="45" t="s">
        <v>3097</v>
      </c>
      <c r="F192" s="45"/>
      <c r="G192" s="46"/>
      <c r="H192" s="45" t="s">
        <v>3099</v>
      </c>
      <c r="I192" s="45" t="s">
        <v>3100</v>
      </c>
      <c r="J192" s="49">
        <v>-3780</v>
      </c>
      <c r="K192" s="49">
        <v>-2340</v>
      </c>
      <c r="L192" s="49">
        <v>250</v>
      </c>
      <c r="M192" s="45" t="s">
        <v>135</v>
      </c>
    </row>
    <row r="193" spans="1:13" x14ac:dyDescent="0.25">
      <c r="A193" s="45" t="s">
        <v>20</v>
      </c>
      <c r="B193" s="45" t="s">
        <v>5414</v>
      </c>
      <c r="C193" s="45" t="s">
        <v>6633</v>
      </c>
      <c r="D193" s="45" t="s">
        <v>6631</v>
      </c>
      <c r="E193" s="45" t="s">
        <v>867</v>
      </c>
      <c r="F193" s="45"/>
      <c r="G193" s="46"/>
      <c r="H193" s="45" t="s">
        <v>183</v>
      </c>
      <c r="I193" s="45" t="s">
        <v>184</v>
      </c>
      <c r="J193" s="49">
        <v>-3780</v>
      </c>
      <c r="K193" s="49">
        <v>-2340</v>
      </c>
      <c r="L193" s="49">
        <v>250</v>
      </c>
      <c r="M193" s="45" t="s">
        <v>135</v>
      </c>
    </row>
    <row r="194" spans="1:13" x14ac:dyDescent="0.25">
      <c r="A194" s="45" t="s">
        <v>20</v>
      </c>
      <c r="B194" s="45" t="s">
        <v>6592</v>
      </c>
      <c r="C194" s="45" t="s">
        <v>5428</v>
      </c>
      <c r="D194" s="45" t="s">
        <v>6631</v>
      </c>
      <c r="E194" s="45" t="s">
        <v>1083</v>
      </c>
      <c r="F194" s="45"/>
      <c r="G194" s="46"/>
      <c r="H194" s="45" t="s">
        <v>1085</v>
      </c>
      <c r="I194" s="45" t="s">
        <v>1086</v>
      </c>
      <c r="J194" s="49">
        <v>-3600</v>
      </c>
      <c r="K194" s="49">
        <v>-2250</v>
      </c>
      <c r="L194" s="49">
        <v>250</v>
      </c>
      <c r="M194" s="45" t="s">
        <v>135</v>
      </c>
    </row>
    <row r="195" spans="1:13" x14ac:dyDescent="0.25">
      <c r="A195" s="45" t="s">
        <v>20</v>
      </c>
      <c r="B195" s="46"/>
      <c r="C195" s="46"/>
      <c r="D195" s="46"/>
      <c r="E195" s="45" t="s">
        <v>185</v>
      </c>
      <c r="F195" s="45"/>
      <c r="G195" s="46"/>
      <c r="H195" s="45" t="s">
        <v>157</v>
      </c>
      <c r="I195" s="45" t="s">
        <v>158</v>
      </c>
      <c r="J195" s="49">
        <v>0</v>
      </c>
      <c r="K195" s="49">
        <v>0</v>
      </c>
      <c r="L195" s="49">
        <v>250</v>
      </c>
      <c r="M195" s="45" t="s">
        <v>25</v>
      </c>
    </row>
    <row r="196" spans="1:13" x14ac:dyDescent="0.25">
      <c r="A196" s="45" t="s">
        <v>20</v>
      </c>
      <c r="B196" s="45" t="s">
        <v>6592</v>
      </c>
      <c r="C196" s="45" t="s">
        <v>6599</v>
      </c>
      <c r="D196" s="45" t="s">
        <v>6640</v>
      </c>
      <c r="E196" s="45" t="s">
        <v>3855</v>
      </c>
      <c r="F196" s="45"/>
      <c r="G196" s="46"/>
      <c r="H196" s="45" t="s">
        <v>3857</v>
      </c>
      <c r="I196" s="45" t="s">
        <v>3858</v>
      </c>
      <c r="J196" s="49">
        <v>-3600</v>
      </c>
      <c r="K196" s="49">
        <v>-2250</v>
      </c>
      <c r="L196" s="49">
        <v>250</v>
      </c>
      <c r="M196" s="45" t="s">
        <v>135</v>
      </c>
    </row>
    <row r="197" spans="1:13" x14ac:dyDescent="0.25">
      <c r="A197" s="45" t="s">
        <v>20</v>
      </c>
      <c r="B197" s="45" t="s">
        <v>6592</v>
      </c>
      <c r="C197" s="45" t="s">
        <v>5428</v>
      </c>
      <c r="D197" s="45" t="s">
        <v>6636</v>
      </c>
      <c r="E197" s="45" t="s">
        <v>1026</v>
      </c>
      <c r="F197" s="45"/>
      <c r="G197" s="46"/>
      <c r="H197" s="45" t="s">
        <v>1028</v>
      </c>
      <c r="I197" s="45" t="s">
        <v>1029</v>
      </c>
      <c r="J197" s="49">
        <v>-3200</v>
      </c>
      <c r="K197" s="49">
        <v>-2050</v>
      </c>
      <c r="L197" s="49">
        <v>250</v>
      </c>
      <c r="M197" s="45" t="s">
        <v>135</v>
      </c>
    </row>
    <row r="198" spans="1:13" x14ac:dyDescent="0.25">
      <c r="A198" s="45" t="s">
        <v>20</v>
      </c>
      <c r="B198" s="45" t="s">
        <v>6592</v>
      </c>
      <c r="C198" s="45" t="s">
        <v>6633</v>
      </c>
      <c r="D198" s="45" t="s">
        <v>6646</v>
      </c>
      <c r="E198" s="45" t="s">
        <v>1796</v>
      </c>
      <c r="F198" s="45"/>
      <c r="G198" s="46"/>
      <c r="H198" s="45" t="s">
        <v>106</v>
      </c>
      <c r="I198" s="45" t="s">
        <v>169</v>
      </c>
      <c r="J198" s="49">
        <v>-3780</v>
      </c>
      <c r="K198" s="49">
        <v>-2340</v>
      </c>
      <c r="L198" s="49">
        <v>250</v>
      </c>
      <c r="M198" s="45" t="s">
        <v>135</v>
      </c>
    </row>
    <row r="199" spans="1:13" x14ac:dyDescent="0.25">
      <c r="A199" s="45" t="s">
        <v>20</v>
      </c>
      <c r="B199" s="46"/>
      <c r="C199" s="46"/>
      <c r="D199" s="46"/>
      <c r="E199" s="45" t="s">
        <v>186</v>
      </c>
      <c r="F199" s="45"/>
      <c r="G199" s="46"/>
      <c r="H199" s="45" t="s">
        <v>172</v>
      </c>
      <c r="I199" s="45" t="s">
        <v>173</v>
      </c>
      <c r="J199" s="49">
        <v>0</v>
      </c>
      <c r="K199" s="49">
        <v>0</v>
      </c>
      <c r="L199" s="49">
        <v>250</v>
      </c>
      <c r="M199" s="45" t="s">
        <v>25</v>
      </c>
    </row>
    <row r="200" spans="1:13" x14ac:dyDescent="0.25">
      <c r="A200" s="45" t="s">
        <v>20</v>
      </c>
      <c r="B200" s="46"/>
      <c r="C200" s="46"/>
      <c r="D200" s="46"/>
      <c r="E200" s="45" t="s">
        <v>187</v>
      </c>
      <c r="F200" s="45"/>
      <c r="G200" s="46"/>
      <c r="H200" s="45" t="s">
        <v>189</v>
      </c>
      <c r="I200" s="45" t="s">
        <v>190</v>
      </c>
      <c r="J200" s="49">
        <v>0</v>
      </c>
      <c r="K200" s="49">
        <v>0</v>
      </c>
      <c r="L200" s="49">
        <v>250</v>
      </c>
      <c r="M200" s="45" t="s">
        <v>25</v>
      </c>
    </row>
    <row r="201" spans="1:13" x14ac:dyDescent="0.25">
      <c r="A201" s="45" t="s">
        <v>20</v>
      </c>
      <c r="B201" s="46"/>
      <c r="C201" s="46"/>
      <c r="D201" s="46"/>
      <c r="E201" s="45" t="s">
        <v>191</v>
      </c>
      <c r="F201" s="45"/>
      <c r="G201" s="46"/>
      <c r="H201" s="45" t="s">
        <v>193</v>
      </c>
      <c r="I201" s="45" t="s">
        <v>194</v>
      </c>
      <c r="J201" s="49">
        <v>0</v>
      </c>
      <c r="K201" s="49">
        <v>0</v>
      </c>
      <c r="L201" s="49">
        <v>250</v>
      </c>
      <c r="M201" s="45" t="s">
        <v>25</v>
      </c>
    </row>
    <row r="202" spans="1:13" x14ac:dyDescent="0.25">
      <c r="A202" s="45" t="s">
        <v>20</v>
      </c>
      <c r="B202" s="46"/>
      <c r="C202" s="46"/>
      <c r="D202" s="46"/>
      <c r="E202" s="45" t="s">
        <v>196</v>
      </c>
      <c r="F202" s="45"/>
      <c r="G202" s="46"/>
      <c r="H202" s="45" t="s">
        <v>172</v>
      </c>
      <c r="I202" s="45" t="s">
        <v>173</v>
      </c>
      <c r="J202" s="49">
        <v>0</v>
      </c>
      <c r="K202" s="49">
        <v>0</v>
      </c>
      <c r="L202" s="49">
        <v>250</v>
      </c>
      <c r="M202" s="45" t="s">
        <v>25</v>
      </c>
    </row>
    <row r="203" spans="1:13" x14ac:dyDescent="0.25">
      <c r="A203" s="45" t="s">
        <v>20</v>
      </c>
      <c r="B203" s="45" t="s">
        <v>6593</v>
      </c>
      <c r="C203" s="45" t="s">
        <v>6633</v>
      </c>
      <c r="D203" s="45" t="s">
        <v>6646</v>
      </c>
      <c r="E203" s="45" t="s">
        <v>3044</v>
      </c>
      <c r="F203" s="45"/>
      <c r="G203" s="46"/>
      <c r="H203" s="45" t="s">
        <v>157</v>
      </c>
      <c r="I203" s="45" t="s">
        <v>158</v>
      </c>
      <c r="J203" s="49">
        <v>0</v>
      </c>
      <c r="K203" s="49">
        <v>0</v>
      </c>
      <c r="L203" s="49">
        <v>250</v>
      </c>
      <c r="M203" s="45" t="s">
        <v>25</v>
      </c>
    </row>
    <row r="204" spans="1:13" x14ac:dyDescent="0.25">
      <c r="A204" s="45" t="s">
        <v>20</v>
      </c>
      <c r="B204" s="45" t="s">
        <v>6594</v>
      </c>
      <c r="C204" s="45" t="s">
        <v>5428</v>
      </c>
      <c r="D204" s="45" t="s">
        <v>6636</v>
      </c>
      <c r="E204" s="45" t="s">
        <v>1061</v>
      </c>
      <c r="F204" s="45"/>
      <c r="G204" s="46"/>
      <c r="H204" s="45" t="s">
        <v>1063</v>
      </c>
      <c r="I204" s="45" t="s">
        <v>1064</v>
      </c>
      <c r="J204" s="49">
        <v>-3200</v>
      </c>
      <c r="K204" s="49">
        <v>-2050</v>
      </c>
      <c r="L204" s="49">
        <v>250</v>
      </c>
      <c r="M204" s="45" t="s">
        <v>135</v>
      </c>
    </row>
    <row r="205" spans="1:13" x14ac:dyDescent="0.25">
      <c r="A205" s="45" t="s">
        <v>20</v>
      </c>
      <c r="B205" s="45" t="s">
        <v>6594</v>
      </c>
      <c r="C205" s="45" t="s">
        <v>5428</v>
      </c>
      <c r="D205" s="45" t="s">
        <v>6631</v>
      </c>
      <c r="E205" s="45" t="s">
        <v>1076</v>
      </c>
      <c r="F205" s="45"/>
      <c r="G205" s="46"/>
      <c r="H205" s="45" t="s">
        <v>1078</v>
      </c>
      <c r="I205" s="45" t="s">
        <v>1079</v>
      </c>
      <c r="J205" s="49">
        <v>-3200</v>
      </c>
      <c r="K205" s="49">
        <v>-2050</v>
      </c>
      <c r="L205" s="49">
        <v>250</v>
      </c>
      <c r="M205" s="45" t="s">
        <v>135</v>
      </c>
    </row>
    <row r="206" spans="1:13" x14ac:dyDescent="0.25">
      <c r="A206" s="45" t="s">
        <v>20</v>
      </c>
      <c r="B206" s="46"/>
      <c r="C206" s="46"/>
      <c r="D206" s="46"/>
      <c r="E206" s="45" t="s">
        <v>197</v>
      </c>
      <c r="F206" s="45"/>
      <c r="G206" s="46"/>
      <c r="H206" s="45" t="s">
        <v>193</v>
      </c>
      <c r="I206" s="45" t="s">
        <v>194</v>
      </c>
      <c r="J206" s="49">
        <v>0</v>
      </c>
      <c r="K206" s="49">
        <v>0</v>
      </c>
      <c r="L206" s="49">
        <v>250</v>
      </c>
      <c r="M206" s="45" t="s">
        <v>25</v>
      </c>
    </row>
    <row r="207" spans="1:13" x14ac:dyDescent="0.25">
      <c r="A207" s="45" t="s">
        <v>20</v>
      </c>
      <c r="B207" s="45" t="s">
        <v>6595</v>
      </c>
      <c r="C207" s="45" t="s">
        <v>6599</v>
      </c>
      <c r="D207" s="45" t="s">
        <v>6635</v>
      </c>
      <c r="E207" s="45" t="s">
        <v>4092</v>
      </c>
      <c r="F207" s="45"/>
      <c r="G207" s="46"/>
      <c r="H207" s="45" t="s">
        <v>4095</v>
      </c>
      <c r="I207" s="45" t="s">
        <v>4096</v>
      </c>
      <c r="J207" s="49">
        <v>-3600</v>
      </c>
      <c r="K207" s="49">
        <v>-2250</v>
      </c>
      <c r="L207" s="49">
        <v>250</v>
      </c>
      <c r="M207" s="45" t="s">
        <v>135</v>
      </c>
    </row>
    <row r="208" spans="1:13" x14ac:dyDescent="0.25">
      <c r="A208" s="45" t="s">
        <v>20</v>
      </c>
      <c r="B208" s="45" t="s">
        <v>6595</v>
      </c>
      <c r="C208" s="45" t="s">
        <v>6633</v>
      </c>
      <c r="D208" s="45" t="s">
        <v>6631</v>
      </c>
      <c r="E208" s="45" t="s">
        <v>3175</v>
      </c>
      <c r="F208" s="45"/>
      <c r="G208" s="46"/>
      <c r="H208" s="45" t="s">
        <v>3173</v>
      </c>
      <c r="I208" s="45" t="s">
        <v>3174</v>
      </c>
      <c r="J208" s="49">
        <v>-4000</v>
      </c>
      <c r="K208" s="49">
        <v>-2450</v>
      </c>
      <c r="L208" s="49">
        <v>250</v>
      </c>
      <c r="M208" s="45" t="s">
        <v>135</v>
      </c>
    </row>
    <row r="209" spans="1:13" x14ac:dyDescent="0.25">
      <c r="A209" s="45" t="s">
        <v>20</v>
      </c>
      <c r="B209" s="46"/>
      <c r="C209" s="46"/>
      <c r="D209" s="46"/>
      <c r="E209" s="45" t="s">
        <v>198</v>
      </c>
      <c r="F209" s="45"/>
      <c r="G209" s="46"/>
      <c r="H209" s="45" t="s">
        <v>200</v>
      </c>
      <c r="I209" s="45" t="s">
        <v>201</v>
      </c>
      <c r="J209" s="49">
        <v>0</v>
      </c>
      <c r="K209" s="49">
        <v>0</v>
      </c>
      <c r="L209" s="49">
        <v>250</v>
      </c>
      <c r="M209" s="45" t="s">
        <v>25</v>
      </c>
    </row>
    <row r="210" spans="1:13" x14ac:dyDescent="0.25">
      <c r="A210" s="45" t="s">
        <v>20</v>
      </c>
      <c r="B210" s="45" t="s">
        <v>6595</v>
      </c>
      <c r="C210" s="45" t="s">
        <v>6633</v>
      </c>
      <c r="D210" s="45" t="s">
        <v>6646</v>
      </c>
      <c r="E210" s="45" t="s">
        <v>3590</v>
      </c>
      <c r="F210" s="45"/>
      <c r="G210" s="46"/>
      <c r="H210" s="45" t="s">
        <v>3592</v>
      </c>
      <c r="I210" s="45" t="s">
        <v>3593</v>
      </c>
      <c r="J210" s="49">
        <v>-3780</v>
      </c>
      <c r="K210" s="49">
        <v>-2340</v>
      </c>
      <c r="L210" s="49">
        <v>250</v>
      </c>
      <c r="M210" s="45" t="s">
        <v>135</v>
      </c>
    </row>
    <row r="211" spans="1:13" x14ac:dyDescent="0.25">
      <c r="A211" s="45" t="s">
        <v>20</v>
      </c>
      <c r="B211" s="45" t="s">
        <v>6595</v>
      </c>
      <c r="C211" s="45" t="s">
        <v>5428</v>
      </c>
      <c r="D211" s="45" t="s">
        <v>6636</v>
      </c>
      <c r="E211" s="45" t="s">
        <v>1090</v>
      </c>
      <c r="F211" s="45"/>
      <c r="G211" s="46"/>
      <c r="H211" s="45" t="s">
        <v>1092</v>
      </c>
      <c r="I211" s="45" t="s">
        <v>1093</v>
      </c>
      <c r="J211" s="49">
        <v>-3200</v>
      </c>
      <c r="K211" s="49">
        <v>-2050</v>
      </c>
      <c r="L211" s="49">
        <v>250</v>
      </c>
      <c r="M211" s="45" t="s">
        <v>135</v>
      </c>
    </row>
    <row r="212" spans="1:13" x14ac:dyDescent="0.25">
      <c r="A212" s="45" t="s">
        <v>20</v>
      </c>
      <c r="B212" s="45" t="s">
        <v>6596</v>
      </c>
      <c r="C212" s="45" t="s">
        <v>6633</v>
      </c>
      <c r="D212" s="45" t="s">
        <v>6646</v>
      </c>
      <c r="E212" s="45" t="s">
        <v>3060</v>
      </c>
      <c r="F212" s="45"/>
      <c r="G212" s="46"/>
      <c r="H212" s="45" t="s">
        <v>200</v>
      </c>
      <c r="I212" s="45" t="s">
        <v>201</v>
      </c>
      <c r="J212" s="49">
        <v>-3360</v>
      </c>
      <c r="K212" s="49">
        <v>-2130</v>
      </c>
      <c r="L212" s="49">
        <v>250</v>
      </c>
      <c r="M212" s="45" t="s">
        <v>135</v>
      </c>
    </row>
    <row r="213" spans="1:13" x14ac:dyDescent="0.25">
      <c r="A213" s="45" t="s">
        <v>20</v>
      </c>
      <c r="B213" s="45" t="s">
        <v>6596</v>
      </c>
      <c r="C213" s="45" t="s">
        <v>6633</v>
      </c>
      <c r="D213" s="45" t="s">
        <v>6631</v>
      </c>
      <c r="E213" s="45" t="s">
        <v>1020</v>
      </c>
      <c r="F213" s="45"/>
      <c r="G213" s="46"/>
      <c r="H213" s="45" t="s">
        <v>1022</v>
      </c>
      <c r="I213" s="45" t="s">
        <v>1023</v>
      </c>
      <c r="J213" s="49">
        <v>-3780</v>
      </c>
      <c r="K213" s="49">
        <v>-2340</v>
      </c>
      <c r="L213" s="49">
        <v>250</v>
      </c>
      <c r="M213" s="45" t="s">
        <v>135</v>
      </c>
    </row>
    <row r="214" spans="1:13" x14ac:dyDescent="0.25">
      <c r="A214" s="45" t="s">
        <v>20</v>
      </c>
      <c r="B214" s="45" t="s">
        <v>5687</v>
      </c>
      <c r="C214" s="45" t="s">
        <v>5428</v>
      </c>
      <c r="D214" s="45" t="s">
        <v>6636</v>
      </c>
      <c r="E214" s="45" t="s">
        <v>1096</v>
      </c>
      <c r="F214" s="45"/>
      <c r="G214" s="46"/>
      <c r="H214" s="45" t="s">
        <v>193</v>
      </c>
      <c r="I214" s="45" t="s">
        <v>194</v>
      </c>
      <c r="J214" s="49">
        <v>-3600</v>
      </c>
      <c r="K214" s="49">
        <v>-2250</v>
      </c>
      <c r="L214" s="49">
        <v>250</v>
      </c>
      <c r="M214" s="45" t="s">
        <v>135</v>
      </c>
    </row>
    <row r="215" spans="1:13" x14ac:dyDescent="0.25">
      <c r="A215" s="45" t="s">
        <v>20</v>
      </c>
      <c r="B215" s="46"/>
      <c r="C215" s="46"/>
      <c r="D215" s="46"/>
      <c r="E215" s="45" t="s">
        <v>202</v>
      </c>
      <c r="F215" s="45"/>
      <c r="G215" s="46"/>
      <c r="H215" s="45" t="s">
        <v>204</v>
      </c>
      <c r="I215" s="45" t="s">
        <v>205</v>
      </c>
      <c r="J215" s="49">
        <v>0</v>
      </c>
      <c r="K215" s="49">
        <v>0</v>
      </c>
      <c r="L215" s="49">
        <v>250</v>
      </c>
      <c r="M215" s="45" t="s">
        <v>25</v>
      </c>
    </row>
    <row r="216" spans="1:13" x14ac:dyDescent="0.25">
      <c r="A216" s="45" t="s">
        <v>20</v>
      </c>
      <c r="B216" s="45" t="s">
        <v>5687</v>
      </c>
      <c r="C216" s="45" t="s">
        <v>5428</v>
      </c>
      <c r="D216" s="45" t="s">
        <v>6636</v>
      </c>
      <c r="E216" s="45" t="s">
        <v>1127</v>
      </c>
      <c r="F216" s="45"/>
      <c r="G216" s="46"/>
      <c r="H216" s="45" t="s">
        <v>1129</v>
      </c>
      <c r="I216" s="45" t="s">
        <v>1130</v>
      </c>
      <c r="J216" s="49">
        <v>-3200</v>
      </c>
      <c r="K216" s="49">
        <v>-2050</v>
      </c>
      <c r="L216" s="49">
        <v>250</v>
      </c>
      <c r="M216" s="45" t="s">
        <v>135</v>
      </c>
    </row>
    <row r="217" spans="1:13" x14ac:dyDescent="0.25">
      <c r="A217" s="45" t="s">
        <v>20</v>
      </c>
      <c r="B217" s="45" t="s">
        <v>5687</v>
      </c>
      <c r="C217" s="45" t="s">
        <v>5428</v>
      </c>
      <c r="D217" s="45" t="s">
        <v>6631</v>
      </c>
      <c r="E217" s="45" t="s">
        <v>2951</v>
      </c>
      <c r="F217" s="45"/>
      <c r="G217" s="46"/>
      <c r="H217" s="45" t="s">
        <v>426</v>
      </c>
      <c r="I217" s="45" t="s">
        <v>2950</v>
      </c>
      <c r="J217" s="49">
        <v>-3600</v>
      </c>
      <c r="K217" s="49">
        <v>-2250</v>
      </c>
      <c r="L217" s="49">
        <v>250</v>
      </c>
      <c r="M217" s="45" t="s">
        <v>135</v>
      </c>
    </row>
    <row r="218" spans="1:13" x14ac:dyDescent="0.25">
      <c r="A218" s="45" t="s">
        <v>20</v>
      </c>
      <c r="B218" s="45" t="s">
        <v>6164</v>
      </c>
      <c r="C218" s="45" t="s">
        <v>6633</v>
      </c>
      <c r="D218" s="45" t="s">
        <v>6631</v>
      </c>
      <c r="E218" s="45" t="s">
        <v>3127</v>
      </c>
      <c r="F218" s="45"/>
      <c r="G218" s="46"/>
      <c r="H218" s="45" t="s">
        <v>434</v>
      </c>
      <c r="I218" s="45" t="s">
        <v>3126</v>
      </c>
      <c r="J218" s="49">
        <v>-3360</v>
      </c>
      <c r="K218" s="49">
        <v>-2130</v>
      </c>
      <c r="L218" s="49">
        <v>250</v>
      </c>
      <c r="M218" s="45" t="s">
        <v>135</v>
      </c>
    </row>
    <row r="219" spans="1:13" x14ac:dyDescent="0.25">
      <c r="A219" s="45" t="s">
        <v>20</v>
      </c>
      <c r="B219" s="45" t="s">
        <v>6366</v>
      </c>
      <c r="C219" s="45" t="s">
        <v>5428</v>
      </c>
      <c r="D219" s="45" t="s">
        <v>6631</v>
      </c>
      <c r="E219" s="45" t="s">
        <v>1146</v>
      </c>
      <c r="F219" s="45"/>
      <c r="G219" s="46"/>
      <c r="H219" s="45" t="s">
        <v>189</v>
      </c>
      <c r="I219" s="45" t="s">
        <v>190</v>
      </c>
      <c r="J219" s="49">
        <v>-1800</v>
      </c>
      <c r="K219" s="49">
        <v>-2250</v>
      </c>
      <c r="L219" s="49">
        <v>250</v>
      </c>
      <c r="M219" s="45" t="s">
        <v>135</v>
      </c>
    </row>
    <row r="220" spans="1:13" x14ac:dyDescent="0.25">
      <c r="A220" s="45" t="s">
        <v>20</v>
      </c>
      <c r="B220" s="45" t="s">
        <v>6597</v>
      </c>
      <c r="C220" s="45" t="s">
        <v>6633</v>
      </c>
      <c r="D220" s="45" t="s">
        <v>6631</v>
      </c>
      <c r="E220" s="45" t="s">
        <v>1615</v>
      </c>
      <c r="F220" s="45"/>
      <c r="G220" s="46"/>
      <c r="H220" s="45" t="s">
        <v>1617</v>
      </c>
      <c r="I220" s="45" t="s">
        <v>1618</v>
      </c>
      <c r="J220" s="49">
        <v>-2000</v>
      </c>
      <c r="K220" s="49">
        <v>-2450</v>
      </c>
      <c r="L220" s="49">
        <v>250</v>
      </c>
      <c r="M220" s="45" t="s">
        <v>135</v>
      </c>
    </row>
    <row r="221" spans="1:13" x14ac:dyDescent="0.25">
      <c r="A221" s="45" t="s">
        <v>20</v>
      </c>
      <c r="B221" s="45" t="s">
        <v>6598</v>
      </c>
      <c r="C221" s="45" t="s">
        <v>6618</v>
      </c>
      <c r="D221" s="45" t="s">
        <v>6649</v>
      </c>
      <c r="E221" s="45" t="s">
        <v>1134</v>
      </c>
      <c r="F221" s="45"/>
      <c r="G221" s="46"/>
      <c r="H221" s="45" t="s">
        <v>204</v>
      </c>
      <c r="I221" s="45" t="s">
        <v>205</v>
      </c>
      <c r="J221" s="49">
        <v>-1600</v>
      </c>
      <c r="K221" s="49">
        <v>-2050</v>
      </c>
      <c r="L221" s="49">
        <v>250</v>
      </c>
      <c r="M221" s="45" t="s">
        <v>135</v>
      </c>
    </row>
    <row r="222" spans="1:13" x14ac:dyDescent="0.25">
      <c r="A222" s="45" t="s">
        <v>20</v>
      </c>
      <c r="B222" s="45" t="s">
        <v>6598</v>
      </c>
      <c r="C222" s="45" t="s">
        <v>6618</v>
      </c>
      <c r="D222" s="45" t="s">
        <v>6649</v>
      </c>
      <c r="E222" s="45" t="s">
        <v>1139</v>
      </c>
      <c r="F222" s="45"/>
      <c r="G222" s="46"/>
      <c r="H222" s="45" t="s">
        <v>1141</v>
      </c>
      <c r="I222" s="45" t="s">
        <v>1142</v>
      </c>
      <c r="J222" s="49">
        <v>-1600</v>
      </c>
      <c r="K222" s="49">
        <v>-2050</v>
      </c>
      <c r="L222" s="49">
        <v>250</v>
      </c>
      <c r="M222" s="45" t="s">
        <v>135</v>
      </c>
    </row>
    <row r="223" spans="1:13" x14ac:dyDescent="0.25">
      <c r="A223" s="45" t="s">
        <v>20</v>
      </c>
      <c r="B223" s="46"/>
      <c r="C223" s="46"/>
      <c r="D223" s="46"/>
      <c r="E223" s="45" t="s">
        <v>207</v>
      </c>
      <c r="F223" s="45"/>
      <c r="G223" s="46"/>
      <c r="H223" s="45" t="s">
        <v>209</v>
      </c>
      <c r="I223" s="45" t="s">
        <v>210</v>
      </c>
      <c r="J223" s="49">
        <v>0</v>
      </c>
      <c r="K223" s="49">
        <v>0</v>
      </c>
      <c r="L223" s="49">
        <v>250</v>
      </c>
      <c r="M223" s="45" t="s">
        <v>25</v>
      </c>
    </row>
    <row r="224" spans="1:13" x14ac:dyDescent="0.25">
      <c r="A224" s="45" t="s">
        <v>20</v>
      </c>
      <c r="B224" s="45" t="s">
        <v>6598</v>
      </c>
      <c r="C224" s="45" t="s">
        <v>5428</v>
      </c>
      <c r="D224" s="45" t="s">
        <v>6636</v>
      </c>
      <c r="E224" s="45" t="s">
        <v>1100</v>
      </c>
      <c r="F224" s="45"/>
      <c r="G224" s="46"/>
      <c r="H224" s="45" t="s">
        <v>1102</v>
      </c>
      <c r="I224" s="45" t="s">
        <v>1103</v>
      </c>
      <c r="J224" s="49">
        <v>-1800</v>
      </c>
      <c r="K224" s="49">
        <v>-2250</v>
      </c>
      <c r="L224" s="49">
        <v>250</v>
      </c>
      <c r="M224" s="45" t="s">
        <v>135</v>
      </c>
    </row>
    <row r="225" spans="1:13" x14ac:dyDescent="0.25">
      <c r="A225" s="45" t="s">
        <v>20</v>
      </c>
      <c r="B225" s="45" t="s">
        <v>6599</v>
      </c>
      <c r="C225" s="45" t="s">
        <v>5428</v>
      </c>
      <c r="D225" s="45" t="s">
        <v>6631</v>
      </c>
      <c r="E225" s="45" t="s">
        <v>2419</v>
      </c>
      <c r="F225" s="45"/>
      <c r="G225" s="46"/>
      <c r="H225" s="45" t="s">
        <v>2421</v>
      </c>
      <c r="I225" s="45" t="s">
        <v>2422</v>
      </c>
      <c r="J225" s="49">
        <v>-1900</v>
      </c>
      <c r="K225" s="49">
        <v>-2350</v>
      </c>
      <c r="L225" s="49">
        <v>250</v>
      </c>
      <c r="M225" s="45" t="s">
        <v>135</v>
      </c>
    </row>
    <row r="226" spans="1:13" x14ac:dyDescent="0.25">
      <c r="A226" s="45" t="s">
        <v>20</v>
      </c>
      <c r="B226" s="45" t="s">
        <v>6599</v>
      </c>
      <c r="C226" s="45" t="s">
        <v>6633</v>
      </c>
      <c r="D226" s="45" t="s">
        <v>6631</v>
      </c>
      <c r="E226" s="45" t="s">
        <v>3205</v>
      </c>
      <c r="F226" s="45"/>
      <c r="G226" s="46"/>
      <c r="H226" s="45" t="s">
        <v>605</v>
      </c>
      <c r="I226" s="45" t="s">
        <v>3207</v>
      </c>
      <c r="J226" s="49">
        <v>-1890</v>
      </c>
      <c r="K226" s="49">
        <v>-2340</v>
      </c>
      <c r="L226" s="49">
        <v>250</v>
      </c>
      <c r="M226" s="45" t="s">
        <v>135</v>
      </c>
    </row>
    <row r="227" spans="1:13" x14ac:dyDescent="0.25">
      <c r="A227" s="45" t="s">
        <v>20</v>
      </c>
      <c r="B227" s="45" t="s">
        <v>6599</v>
      </c>
      <c r="C227" s="45" t="s">
        <v>5428</v>
      </c>
      <c r="D227" s="45" t="s">
        <v>6631</v>
      </c>
      <c r="E227" s="45" t="s">
        <v>1156</v>
      </c>
      <c r="F227" s="45"/>
      <c r="G227" s="46"/>
      <c r="H227" s="45" t="s">
        <v>1158</v>
      </c>
      <c r="I227" s="45" t="s">
        <v>1159</v>
      </c>
      <c r="J227" s="49">
        <v>-1800</v>
      </c>
      <c r="K227" s="49">
        <v>-2250</v>
      </c>
      <c r="L227" s="49">
        <v>250</v>
      </c>
      <c r="M227" s="45" t="s">
        <v>135</v>
      </c>
    </row>
    <row r="228" spans="1:13" x14ac:dyDescent="0.25">
      <c r="A228" s="45" t="s">
        <v>20</v>
      </c>
      <c r="B228" s="45" t="s">
        <v>6600</v>
      </c>
      <c r="C228" s="45" t="s">
        <v>5428</v>
      </c>
      <c r="D228" s="45" t="s">
        <v>6631</v>
      </c>
      <c r="E228" s="45" t="s">
        <v>1691</v>
      </c>
      <c r="F228" s="45"/>
      <c r="G228" s="46"/>
      <c r="H228" s="45" t="s">
        <v>226</v>
      </c>
      <c r="I228" s="45" t="s">
        <v>1693</v>
      </c>
      <c r="J228" s="49">
        <v>-2900</v>
      </c>
      <c r="K228" s="49">
        <v>-3350</v>
      </c>
      <c r="L228" s="49">
        <v>250</v>
      </c>
      <c r="M228" s="45" t="s">
        <v>135</v>
      </c>
    </row>
    <row r="229" spans="1:13" x14ac:dyDescent="0.25">
      <c r="A229" s="45" t="s">
        <v>20</v>
      </c>
      <c r="B229" s="46"/>
      <c r="C229" s="46"/>
      <c r="D229" s="46"/>
      <c r="E229" s="45" t="s">
        <v>212</v>
      </c>
      <c r="F229" s="45"/>
      <c r="G229" s="46"/>
      <c r="H229" s="45" t="s">
        <v>214</v>
      </c>
      <c r="I229" s="45" t="s">
        <v>57</v>
      </c>
      <c r="J229" s="49">
        <v>0</v>
      </c>
      <c r="K229" s="49">
        <v>0</v>
      </c>
      <c r="L229" s="49">
        <v>250</v>
      </c>
      <c r="M229" s="45" t="s">
        <v>25</v>
      </c>
    </row>
    <row r="230" spans="1:13" x14ac:dyDescent="0.25">
      <c r="A230" s="45" t="s">
        <v>20</v>
      </c>
      <c r="B230" s="45" t="s">
        <v>6600</v>
      </c>
      <c r="C230" s="45" t="s">
        <v>6633</v>
      </c>
      <c r="D230" s="45" t="s">
        <v>6631</v>
      </c>
      <c r="E230" s="45" t="s">
        <v>3464</v>
      </c>
      <c r="F230" s="45"/>
      <c r="G230" s="46"/>
      <c r="H230" s="45" t="s">
        <v>3466</v>
      </c>
      <c r="I230" s="45" t="s">
        <v>3467</v>
      </c>
      <c r="J230" s="49">
        <v>-1890</v>
      </c>
      <c r="K230" s="49">
        <v>-2340</v>
      </c>
      <c r="L230" s="49">
        <v>250</v>
      </c>
      <c r="M230" s="45" t="s">
        <v>135</v>
      </c>
    </row>
    <row r="231" spans="1:13" x14ac:dyDescent="0.25">
      <c r="A231" s="45" t="s">
        <v>20</v>
      </c>
      <c r="B231" s="46"/>
      <c r="C231" s="46"/>
      <c r="D231" s="46"/>
      <c r="E231" s="45" t="s">
        <v>215</v>
      </c>
      <c r="F231" s="45"/>
      <c r="G231" s="46"/>
      <c r="H231" s="45" t="s">
        <v>214</v>
      </c>
      <c r="I231" s="45" t="s">
        <v>57</v>
      </c>
      <c r="J231" s="49">
        <v>0</v>
      </c>
      <c r="K231" s="49">
        <v>0</v>
      </c>
      <c r="L231" s="49">
        <v>250</v>
      </c>
      <c r="M231" s="45" t="s">
        <v>25</v>
      </c>
    </row>
    <row r="232" spans="1:13" x14ac:dyDescent="0.25">
      <c r="A232" s="45" t="s">
        <v>20</v>
      </c>
      <c r="B232" s="45" t="s">
        <v>6601</v>
      </c>
      <c r="C232" s="45" t="s">
        <v>6633</v>
      </c>
      <c r="D232" s="45" t="s">
        <v>6646</v>
      </c>
      <c r="E232" s="45" t="s">
        <v>1478</v>
      </c>
      <c r="F232" s="45"/>
      <c r="G232" s="46"/>
      <c r="H232" s="45" t="s">
        <v>1480</v>
      </c>
      <c r="I232" s="45" t="s">
        <v>1481</v>
      </c>
      <c r="J232" s="49">
        <v>-1680</v>
      </c>
      <c r="K232" s="49">
        <v>-2130</v>
      </c>
      <c r="L232" s="49">
        <v>250</v>
      </c>
      <c r="M232" s="45" t="s">
        <v>135</v>
      </c>
    </row>
    <row r="233" spans="1:13" x14ac:dyDescent="0.25">
      <c r="A233" s="45" t="s">
        <v>20</v>
      </c>
      <c r="B233" s="45" t="s">
        <v>6601</v>
      </c>
      <c r="C233" s="45" t="s">
        <v>6633</v>
      </c>
      <c r="D233" s="45" t="s">
        <v>6636</v>
      </c>
      <c r="E233" s="45" t="s">
        <v>1851</v>
      </c>
      <c r="F233" s="45"/>
      <c r="G233" s="46"/>
      <c r="H233" s="45" t="s">
        <v>366</v>
      </c>
      <c r="I233" s="45" t="s">
        <v>1853</v>
      </c>
      <c r="J233" s="49">
        <v>-2000</v>
      </c>
      <c r="K233" s="49">
        <v>-2450</v>
      </c>
      <c r="L233" s="49">
        <v>250</v>
      </c>
      <c r="M233" s="45" t="s">
        <v>135</v>
      </c>
    </row>
    <row r="234" spans="1:13" x14ac:dyDescent="0.25">
      <c r="A234" s="45" t="s">
        <v>20</v>
      </c>
      <c r="B234" s="45" t="s">
        <v>6601</v>
      </c>
      <c r="C234" s="45" t="s">
        <v>6633</v>
      </c>
      <c r="D234" s="45" t="s">
        <v>6646</v>
      </c>
      <c r="E234" s="45" t="s">
        <v>1150</v>
      </c>
      <c r="F234" s="45"/>
      <c r="G234" s="46"/>
      <c r="H234" s="45" t="s">
        <v>491</v>
      </c>
      <c r="I234" s="45" t="s">
        <v>1152</v>
      </c>
      <c r="J234" s="49">
        <v>-1680</v>
      </c>
      <c r="K234" s="49">
        <v>-2130</v>
      </c>
      <c r="L234" s="49">
        <v>250</v>
      </c>
      <c r="M234" s="45" t="s">
        <v>135</v>
      </c>
    </row>
    <row r="235" spans="1:13" x14ac:dyDescent="0.25">
      <c r="A235" s="45" t="s">
        <v>20</v>
      </c>
      <c r="B235" s="45" t="s">
        <v>6602</v>
      </c>
      <c r="C235" s="45" t="s">
        <v>6633</v>
      </c>
      <c r="D235" s="45" t="s">
        <v>6631</v>
      </c>
      <c r="E235" s="45" t="s">
        <v>3403</v>
      </c>
      <c r="F235" s="45"/>
      <c r="G235" s="46"/>
      <c r="H235" s="45" t="s">
        <v>189</v>
      </c>
      <c r="I235" s="45" t="s">
        <v>3405</v>
      </c>
      <c r="J235" s="49">
        <v>-2000</v>
      </c>
      <c r="K235" s="49">
        <v>-2450</v>
      </c>
      <c r="L235" s="49">
        <v>250</v>
      </c>
      <c r="M235" s="45" t="s">
        <v>135</v>
      </c>
    </row>
    <row r="236" spans="1:13" x14ac:dyDescent="0.25">
      <c r="A236" s="45" t="s">
        <v>20</v>
      </c>
      <c r="B236" s="46"/>
      <c r="C236" s="46"/>
      <c r="D236" s="46"/>
      <c r="E236" s="45" t="s">
        <v>216</v>
      </c>
      <c r="F236" s="45"/>
      <c r="G236" s="46"/>
      <c r="H236" s="45" t="s">
        <v>189</v>
      </c>
      <c r="I236" s="45" t="s">
        <v>219</v>
      </c>
      <c r="J236" s="49">
        <v>0</v>
      </c>
      <c r="K236" s="49">
        <v>0</v>
      </c>
      <c r="L236" s="49">
        <v>250</v>
      </c>
      <c r="M236" s="45" t="s">
        <v>25</v>
      </c>
    </row>
    <row r="237" spans="1:13" x14ac:dyDescent="0.25">
      <c r="A237" s="45" t="s">
        <v>20</v>
      </c>
      <c r="B237" s="45" t="s">
        <v>6602</v>
      </c>
      <c r="C237" s="45" t="s">
        <v>6633</v>
      </c>
      <c r="D237" s="45" t="s">
        <v>6636</v>
      </c>
      <c r="E237" s="45" t="s">
        <v>3544</v>
      </c>
      <c r="F237" s="45"/>
      <c r="G237" s="46"/>
      <c r="H237" s="45" t="s">
        <v>3546</v>
      </c>
      <c r="I237" s="45" t="s">
        <v>3547</v>
      </c>
      <c r="J237" s="49">
        <v>-1890</v>
      </c>
      <c r="K237" s="49">
        <v>-2340</v>
      </c>
      <c r="L237" s="49">
        <v>250</v>
      </c>
      <c r="M237" s="45" t="s">
        <v>135</v>
      </c>
    </row>
    <row r="238" spans="1:13" x14ac:dyDescent="0.25">
      <c r="A238" s="45" t="s">
        <v>20</v>
      </c>
      <c r="B238" s="45" t="s">
        <v>6602</v>
      </c>
      <c r="C238" s="45" t="s">
        <v>6633</v>
      </c>
      <c r="D238" s="45" t="s">
        <v>6636</v>
      </c>
      <c r="E238" s="45" t="s">
        <v>1174</v>
      </c>
      <c r="F238" s="45"/>
      <c r="G238" s="46"/>
      <c r="H238" s="45" t="s">
        <v>1176</v>
      </c>
      <c r="I238" s="45" t="s">
        <v>1177</v>
      </c>
      <c r="J238" s="49">
        <v>-1680</v>
      </c>
      <c r="K238" s="49">
        <v>-2130</v>
      </c>
      <c r="L238" s="49">
        <v>250</v>
      </c>
      <c r="M238" s="45" t="s">
        <v>135</v>
      </c>
    </row>
    <row r="239" spans="1:13" x14ac:dyDescent="0.25">
      <c r="A239" s="45" t="s">
        <v>20</v>
      </c>
      <c r="B239" s="45" t="s">
        <v>6603</v>
      </c>
      <c r="C239" s="45" t="s">
        <v>6633</v>
      </c>
      <c r="D239" s="45" t="s">
        <v>6631</v>
      </c>
      <c r="E239" s="45" t="s">
        <v>643</v>
      </c>
      <c r="F239" s="45"/>
      <c r="G239" s="46"/>
      <c r="H239" s="45" t="s">
        <v>189</v>
      </c>
      <c r="I239" s="45" t="s">
        <v>642</v>
      </c>
      <c r="J239" s="49">
        <v>-1890</v>
      </c>
      <c r="K239" s="49">
        <v>-2340</v>
      </c>
      <c r="L239" s="49">
        <v>250</v>
      </c>
      <c r="M239" s="45" t="s">
        <v>135</v>
      </c>
    </row>
    <row r="240" spans="1:13" x14ac:dyDescent="0.25">
      <c r="A240" s="45" t="s">
        <v>20</v>
      </c>
      <c r="B240" s="45" t="s">
        <v>6603</v>
      </c>
      <c r="C240" s="45" t="s">
        <v>6633</v>
      </c>
      <c r="D240" s="45" t="s">
        <v>6636</v>
      </c>
      <c r="E240" s="45" t="s">
        <v>3573</v>
      </c>
      <c r="F240" s="45"/>
      <c r="G240" s="46"/>
      <c r="H240" s="45" t="s">
        <v>178</v>
      </c>
      <c r="I240" s="45" t="s">
        <v>179</v>
      </c>
      <c r="J240" s="49">
        <v>-1890</v>
      </c>
      <c r="K240" s="49">
        <v>-2340</v>
      </c>
      <c r="L240" s="49">
        <v>250</v>
      </c>
      <c r="M240" s="45" t="s">
        <v>135</v>
      </c>
    </row>
    <row r="241" spans="1:13" x14ac:dyDescent="0.25">
      <c r="A241" s="45" t="s">
        <v>20</v>
      </c>
      <c r="B241" s="45" t="s">
        <v>6604</v>
      </c>
      <c r="C241" s="45" t="s">
        <v>5428</v>
      </c>
      <c r="D241" s="45" t="s">
        <v>6636</v>
      </c>
      <c r="E241" s="45" t="s">
        <v>1180</v>
      </c>
      <c r="F241" s="45"/>
      <c r="G241" s="46"/>
      <c r="H241" s="45" t="s">
        <v>1182</v>
      </c>
      <c r="I241" s="45" t="s">
        <v>1183</v>
      </c>
      <c r="J241" s="49">
        <v>-1800</v>
      </c>
      <c r="K241" s="49">
        <v>-2250</v>
      </c>
      <c r="L241" s="49">
        <v>250</v>
      </c>
      <c r="M241" s="45" t="s">
        <v>135</v>
      </c>
    </row>
    <row r="242" spans="1:13" x14ac:dyDescent="0.25">
      <c r="A242" s="45" t="s">
        <v>20</v>
      </c>
      <c r="B242" s="45" t="s">
        <v>6604</v>
      </c>
      <c r="C242" s="45" t="s">
        <v>5428</v>
      </c>
      <c r="D242" s="45" t="s">
        <v>6636</v>
      </c>
      <c r="E242" s="45" t="s">
        <v>1620</v>
      </c>
      <c r="F242" s="45"/>
      <c r="G242" s="46"/>
      <c r="H242" s="45" t="s">
        <v>977</v>
      </c>
      <c r="I242" s="45" t="s">
        <v>1622</v>
      </c>
      <c r="J242" s="49">
        <v>-1900</v>
      </c>
      <c r="K242" s="49">
        <v>-2350</v>
      </c>
      <c r="L242" s="49">
        <v>250</v>
      </c>
      <c r="M242" s="45" t="s">
        <v>135</v>
      </c>
    </row>
    <row r="243" spans="1:13" x14ac:dyDescent="0.25">
      <c r="A243" s="45" t="s">
        <v>20</v>
      </c>
      <c r="B243" s="45" t="s">
        <v>6604</v>
      </c>
      <c r="C243" s="45" t="s">
        <v>6633</v>
      </c>
      <c r="D243" s="45" t="s">
        <v>6636</v>
      </c>
      <c r="E243" s="45" t="s">
        <v>3485</v>
      </c>
      <c r="F243" s="45"/>
      <c r="G243" s="46"/>
      <c r="H243" s="45" t="s">
        <v>3487</v>
      </c>
      <c r="I243" s="45" t="s">
        <v>3488</v>
      </c>
      <c r="J243" s="49">
        <v>-1890</v>
      </c>
      <c r="K243" s="49">
        <v>-2340</v>
      </c>
      <c r="L243" s="49">
        <v>250</v>
      </c>
      <c r="M243" s="45" t="s">
        <v>135</v>
      </c>
    </row>
    <row r="244" spans="1:13" x14ac:dyDescent="0.25">
      <c r="A244" s="45" t="s">
        <v>20</v>
      </c>
      <c r="B244" s="45" t="s">
        <v>6605</v>
      </c>
      <c r="C244" s="45" t="s">
        <v>6633</v>
      </c>
      <c r="D244" s="45" t="s">
        <v>6636</v>
      </c>
      <c r="E244" s="45" t="s">
        <v>4021</v>
      </c>
      <c r="F244" s="45"/>
      <c r="G244" s="46"/>
      <c r="H244" s="45" t="s">
        <v>178</v>
      </c>
      <c r="I244" s="45" t="s">
        <v>4023</v>
      </c>
      <c r="J244" s="49">
        <v>-1890</v>
      </c>
      <c r="K244" s="49">
        <v>-2340</v>
      </c>
      <c r="L244" s="49">
        <v>250</v>
      </c>
      <c r="M244" s="45" t="s">
        <v>135</v>
      </c>
    </row>
    <row r="245" spans="1:13" x14ac:dyDescent="0.25">
      <c r="A245" s="45" t="s">
        <v>20</v>
      </c>
      <c r="B245" s="45" t="s">
        <v>6605</v>
      </c>
      <c r="C245" s="45" t="s">
        <v>6633</v>
      </c>
      <c r="D245" s="45" t="s">
        <v>6631</v>
      </c>
      <c r="E245" s="45" t="s">
        <v>3035</v>
      </c>
      <c r="F245" s="45"/>
      <c r="G245" s="46"/>
      <c r="H245" s="45" t="s">
        <v>3037</v>
      </c>
      <c r="I245" s="45" t="s">
        <v>3038</v>
      </c>
      <c r="J245" s="49">
        <v>-1890</v>
      </c>
      <c r="K245" s="49">
        <v>-2340</v>
      </c>
      <c r="L245" s="49">
        <v>250</v>
      </c>
      <c r="M245" s="45" t="s">
        <v>135</v>
      </c>
    </row>
    <row r="246" spans="1:13" x14ac:dyDescent="0.25">
      <c r="A246" s="45" t="s">
        <v>20</v>
      </c>
      <c r="B246" s="45" t="s">
        <v>6605</v>
      </c>
      <c r="C246" s="45" t="s">
        <v>6633</v>
      </c>
      <c r="D246" s="45" t="s">
        <v>6631</v>
      </c>
      <c r="E246" s="45" t="s">
        <v>428</v>
      </c>
      <c r="F246" s="45"/>
      <c r="G246" s="46"/>
      <c r="H246" s="45" t="s">
        <v>426</v>
      </c>
      <c r="I246" s="45" t="s">
        <v>427</v>
      </c>
      <c r="J246" s="49">
        <v>-1890</v>
      </c>
      <c r="K246" s="49">
        <v>-2340</v>
      </c>
      <c r="L246" s="49">
        <v>250</v>
      </c>
      <c r="M246" s="45" t="s">
        <v>135</v>
      </c>
    </row>
    <row r="247" spans="1:13" x14ac:dyDescent="0.25">
      <c r="A247" s="45" t="s">
        <v>20</v>
      </c>
      <c r="B247" s="46"/>
      <c r="C247" s="46"/>
      <c r="D247" s="46"/>
      <c r="E247" s="45" t="s">
        <v>220</v>
      </c>
      <c r="F247" s="45"/>
      <c r="G247" s="46"/>
      <c r="H247" s="45" t="s">
        <v>222</v>
      </c>
      <c r="I247" s="45" t="s">
        <v>223</v>
      </c>
      <c r="J247" s="49">
        <v>0</v>
      </c>
      <c r="K247" s="49">
        <v>0</v>
      </c>
      <c r="L247" s="49">
        <v>250</v>
      </c>
      <c r="M247" s="45" t="s">
        <v>25</v>
      </c>
    </row>
    <row r="248" spans="1:13" x14ac:dyDescent="0.25">
      <c r="A248" s="45" t="s">
        <v>20</v>
      </c>
      <c r="B248" s="45" t="s">
        <v>5384</v>
      </c>
      <c r="C248" s="45" t="s">
        <v>6633</v>
      </c>
      <c r="D248" s="45" t="s">
        <v>6636</v>
      </c>
      <c r="E248" s="45" t="s">
        <v>2099</v>
      </c>
      <c r="F248" s="45"/>
      <c r="G248" s="46"/>
      <c r="H248" s="45" t="s">
        <v>2101</v>
      </c>
      <c r="I248" s="45" t="s">
        <v>2102</v>
      </c>
      <c r="J248" s="49">
        <v>-2000</v>
      </c>
      <c r="K248" s="49">
        <v>-2450</v>
      </c>
      <c r="L248" s="49">
        <v>250</v>
      </c>
      <c r="M248" s="45" t="s">
        <v>135</v>
      </c>
    </row>
    <row r="249" spans="1:13" x14ac:dyDescent="0.25">
      <c r="A249" s="45" t="s">
        <v>20</v>
      </c>
      <c r="B249" s="46"/>
      <c r="C249" s="46"/>
      <c r="D249" s="46"/>
      <c r="E249" s="45" t="s">
        <v>224</v>
      </c>
      <c r="F249" s="45"/>
      <c r="G249" s="46"/>
      <c r="H249" s="45" t="s">
        <v>226</v>
      </c>
      <c r="I249" s="45" t="s">
        <v>227</v>
      </c>
      <c r="J249" s="49">
        <v>0</v>
      </c>
      <c r="K249" s="49">
        <v>0</v>
      </c>
      <c r="L249" s="49">
        <v>250</v>
      </c>
      <c r="M249" s="45" t="s">
        <v>25</v>
      </c>
    </row>
    <row r="250" spans="1:13" x14ac:dyDescent="0.25">
      <c r="A250" s="45" t="s">
        <v>20</v>
      </c>
      <c r="B250" s="45" t="s">
        <v>5384</v>
      </c>
      <c r="C250" s="45" t="s">
        <v>5428</v>
      </c>
      <c r="D250" s="45" t="s">
        <v>6631</v>
      </c>
      <c r="E250" s="45" t="s">
        <v>1187</v>
      </c>
      <c r="F250" s="45"/>
      <c r="G250" s="46"/>
      <c r="H250" s="45" t="s">
        <v>226</v>
      </c>
      <c r="I250" s="45" t="s">
        <v>227</v>
      </c>
      <c r="J250" s="49">
        <v>-1600</v>
      </c>
      <c r="K250" s="49">
        <v>-2050</v>
      </c>
      <c r="L250" s="49">
        <v>250</v>
      </c>
      <c r="M250" s="45" t="s">
        <v>135</v>
      </c>
    </row>
    <row r="251" spans="1:13" x14ac:dyDescent="0.25">
      <c r="A251" s="45" t="s">
        <v>20</v>
      </c>
      <c r="B251" s="45" t="s">
        <v>6312</v>
      </c>
      <c r="C251" s="45" t="s">
        <v>6633</v>
      </c>
      <c r="D251" s="45" t="s">
        <v>6631</v>
      </c>
      <c r="E251" s="45" t="s">
        <v>1198</v>
      </c>
      <c r="F251" s="45"/>
      <c r="G251" s="46"/>
      <c r="H251" s="45" t="s">
        <v>1200</v>
      </c>
      <c r="I251" s="45" t="s">
        <v>1201</v>
      </c>
      <c r="J251" s="49">
        <v>-1680</v>
      </c>
      <c r="K251" s="49">
        <v>-2130</v>
      </c>
      <c r="L251" s="49">
        <v>250</v>
      </c>
      <c r="M251" s="45" t="s">
        <v>135</v>
      </c>
    </row>
    <row r="252" spans="1:13" x14ac:dyDescent="0.25">
      <c r="A252" s="45" t="s">
        <v>20</v>
      </c>
      <c r="B252" s="45" t="s">
        <v>6312</v>
      </c>
      <c r="C252" s="45" t="s">
        <v>6633</v>
      </c>
      <c r="D252" s="45" t="s">
        <v>6636</v>
      </c>
      <c r="E252" s="45" t="s">
        <v>3504</v>
      </c>
      <c r="F252" s="45"/>
      <c r="G252" s="46"/>
      <c r="H252" s="45" t="s">
        <v>3506</v>
      </c>
      <c r="I252" s="45" t="s">
        <v>3507</v>
      </c>
      <c r="J252" s="49">
        <v>-1890</v>
      </c>
      <c r="K252" s="49">
        <v>-2340</v>
      </c>
      <c r="L252" s="49">
        <v>250</v>
      </c>
      <c r="M252" s="45" t="s">
        <v>135</v>
      </c>
    </row>
    <row r="253" spans="1:13" x14ac:dyDescent="0.25">
      <c r="A253" s="45" t="s">
        <v>20</v>
      </c>
      <c r="B253" s="45" t="s">
        <v>6312</v>
      </c>
      <c r="C253" s="45" t="s">
        <v>6607</v>
      </c>
      <c r="D253" s="45" t="s">
        <v>6650</v>
      </c>
      <c r="E253" s="45" t="s">
        <v>1654</v>
      </c>
      <c r="F253" s="45"/>
      <c r="G253" s="46"/>
      <c r="H253" s="45" t="s">
        <v>1657</v>
      </c>
      <c r="I253" s="45" t="s">
        <v>1658</v>
      </c>
      <c r="J253" s="49">
        <v>-1600</v>
      </c>
      <c r="K253" s="49">
        <v>-2050</v>
      </c>
      <c r="L253" s="49">
        <v>250</v>
      </c>
      <c r="M253" s="45" t="s">
        <v>135</v>
      </c>
    </row>
    <row r="254" spans="1:13" x14ac:dyDescent="0.25">
      <c r="A254" s="45" t="s">
        <v>20</v>
      </c>
      <c r="B254" s="45" t="s">
        <v>6312</v>
      </c>
      <c r="C254" s="45" t="s">
        <v>5428</v>
      </c>
      <c r="D254" s="45" t="s">
        <v>6631</v>
      </c>
      <c r="E254" s="45" t="s">
        <v>2036</v>
      </c>
      <c r="F254" s="45"/>
      <c r="G254" s="46"/>
      <c r="H254" s="45" t="s">
        <v>2038</v>
      </c>
      <c r="I254" s="45" t="s">
        <v>2039</v>
      </c>
      <c r="J254" s="49">
        <v>-1900</v>
      </c>
      <c r="K254" s="49">
        <v>-2350</v>
      </c>
      <c r="L254" s="49">
        <v>250</v>
      </c>
      <c r="M254" s="45" t="s">
        <v>135</v>
      </c>
    </row>
    <row r="255" spans="1:13" x14ac:dyDescent="0.25">
      <c r="A255" s="45" t="s">
        <v>20</v>
      </c>
      <c r="B255" s="46"/>
      <c r="C255" s="46"/>
      <c r="D255" s="46"/>
      <c r="E255" s="45" t="s">
        <v>228</v>
      </c>
      <c r="F255" s="45"/>
      <c r="G255" s="46"/>
      <c r="H255" s="45" t="s">
        <v>189</v>
      </c>
      <c r="I255" s="45" t="s">
        <v>230</v>
      </c>
      <c r="J255" s="49">
        <v>0</v>
      </c>
      <c r="K255" s="49">
        <v>0</v>
      </c>
      <c r="L255" s="49">
        <v>250</v>
      </c>
      <c r="M255" s="45" t="s">
        <v>25</v>
      </c>
    </row>
    <row r="256" spans="1:13" x14ac:dyDescent="0.25">
      <c r="A256" s="45" t="s">
        <v>20</v>
      </c>
      <c r="B256" s="45" t="s">
        <v>6606</v>
      </c>
      <c r="C256" s="45" t="s">
        <v>6633</v>
      </c>
      <c r="D256" s="45" t="s">
        <v>6631</v>
      </c>
      <c r="E256" s="45" t="s">
        <v>4031</v>
      </c>
      <c r="F256" s="45"/>
      <c r="G256" s="46"/>
      <c r="H256" s="45" t="s">
        <v>4033</v>
      </c>
      <c r="I256" s="45" t="s">
        <v>4034</v>
      </c>
      <c r="J256" s="49">
        <v>-2000</v>
      </c>
      <c r="K256" s="49">
        <v>-2450</v>
      </c>
      <c r="L256" s="49">
        <v>250</v>
      </c>
      <c r="M256" s="45" t="s">
        <v>135</v>
      </c>
    </row>
    <row r="257" spans="1:13" x14ac:dyDescent="0.25">
      <c r="A257" s="45" t="s">
        <v>20</v>
      </c>
      <c r="B257" s="45" t="s">
        <v>6606</v>
      </c>
      <c r="C257" s="45" t="s">
        <v>6633</v>
      </c>
      <c r="D257" s="45" t="s">
        <v>6636</v>
      </c>
      <c r="E257" s="45" t="s">
        <v>4010</v>
      </c>
      <c r="F257" s="45"/>
      <c r="G257" s="46"/>
      <c r="H257" s="45" t="s">
        <v>2067</v>
      </c>
      <c r="I257" s="45" t="s">
        <v>4012</v>
      </c>
      <c r="J257" s="49">
        <v>-1890</v>
      </c>
      <c r="K257" s="49">
        <v>-2340</v>
      </c>
      <c r="L257" s="49">
        <v>250</v>
      </c>
      <c r="M257" s="45" t="s">
        <v>135</v>
      </c>
    </row>
    <row r="258" spans="1:13" x14ac:dyDescent="0.25">
      <c r="A258" s="45" t="s">
        <v>20</v>
      </c>
      <c r="B258" s="45" t="s">
        <v>6564</v>
      </c>
      <c r="C258" s="45" t="s">
        <v>5428</v>
      </c>
      <c r="D258" s="45" t="s">
        <v>6631</v>
      </c>
      <c r="E258" s="45" t="s">
        <v>747</v>
      </c>
      <c r="F258" s="45" t="e">
        <f>VLOOKUP(G:G,#REF!,1,0)</f>
        <v>#REF!</v>
      </c>
      <c r="G258" s="45" t="s">
        <v>749</v>
      </c>
      <c r="H258" s="45" t="s">
        <v>750</v>
      </c>
      <c r="I258" s="45" t="s">
        <v>751</v>
      </c>
      <c r="J258" s="49">
        <v>-1890</v>
      </c>
      <c r="K258" s="49">
        <v>0</v>
      </c>
      <c r="L258" s="49">
        <v>0</v>
      </c>
      <c r="M258" s="45" t="s">
        <v>135</v>
      </c>
    </row>
    <row r="259" spans="1:13" x14ac:dyDescent="0.25">
      <c r="A259" s="45" t="s">
        <v>20</v>
      </c>
      <c r="B259" s="45" t="s">
        <v>6607</v>
      </c>
      <c r="C259" s="45" t="s">
        <v>6633</v>
      </c>
      <c r="D259" s="45" t="s">
        <v>6631</v>
      </c>
      <c r="E259" s="45" t="s">
        <v>2051</v>
      </c>
      <c r="F259" s="45"/>
      <c r="G259" s="46"/>
      <c r="H259" s="45" t="s">
        <v>172</v>
      </c>
      <c r="I259" s="45" t="s">
        <v>173</v>
      </c>
      <c r="J259" s="49">
        <v>-1680</v>
      </c>
      <c r="K259" s="49">
        <v>-2130</v>
      </c>
      <c r="L259" s="49">
        <v>250</v>
      </c>
      <c r="M259" s="45" t="s">
        <v>135</v>
      </c>
    </row>
    <row r="260" spans="1:13" x14ac:dyDescent="0.25">
      <c r="A260" s="45" t="s">
        <v>20</v>
      </c>
      <c r="B260" s="45" t="s">
        <v>6607</v>
      </c>
      <c r="C260" s="45" t="s">
        <v>6633</v>
      </c>
      <c r="D260" s="45" t="s">
        <v>6636</v>
      </c>
      <c r="E260" s="45" t="s">
        <v>1364</v>
      </c>
      <c r="F260" s="45"/>
      <c r="G260" s="46"/>
      <c r="H260" s="45" t="s">
        <v>222</v>
      </c>
      <c r="I260" s="45" t="s">
        <v>223</v>
      </c>
      <c r="J260" s="49">
        <v>-2000</v>
      </c>
      <c r="K260" s="49">
        <v>-2450</v>
      </c>
      <c r="L260" s="49">
        <v>250</v>
      </c>
      <c r="M260" s="45" t="s">
        <v>135</v>
      </c>
    </row>
    <row r="261" spans="1:13" x14ac:dyDescent="0.25">
      <c r="A261" s="45" t="s">
        <v>20</v>
      </c>
      <c r="B261" s="45" t="s">
        <v>6608</v>
      </c>
      <c r="C261" s="45" t="s">
        <v>6633</v>
      </c>
      <c r="D261" s="45" t="s">
        <v>6646</v>
      </c>
      <c r="E261" s="45" t="s">
        <v>2055</v>
      </c>
      <c r="F261" s="45"/>
      <c r="G261" s="46"/>
      <c r="H261" s="45" t="s">
        <v>2057</v>
      </c>
      <c r="I261" s="45" t="s">
        <v>2058</v>
      </c>
      <c r="J261" s="49">
        <v>-1680</v>
      </c>
      <c r="K261" s="49">
        <v>-2130</v>
      </c>
      <c r="L261" s="49">
        <v>250</v>
      </c>
      <c r="M261" s="45" t="s">
        <v>135</v>
      </c>
    </row>
    <row r="262" spans="1:13" x14ac:dyDescent="0.25">
      <c r="A262" s="45" t="s">
        <v>20</v>
      </c>
      <c r="B262" s="45" t="s">
        <v>6609</v>
      </c>
      <c r="C262" s="45" t="s">
        <v>6633</v>
      </c>
      <c r="D262" s="45" t="s">
        <v>6646</v>
      </c>
      <c r="E262" s="45" t="s">
        <v>797</v>
      </c>
      <c r="F262" s="45"/>
      <c r="G262" s="46"/>
      <c r="H262" s="45" t="s">
        <v>799</v>
      </c>
      <c r="I262" s="45" t="s">
        <v>800</v>
      </c>
      <c r="J262" s="49">
        <v>-1680</v>
      </c>
      <c r="K262" s="49">
        <v>-2130</v>
      </c>
      <c r="L262" s="49">
        <v>250</v>
      </c>
      <c r="M262" s="45" t="s">
        <v>135</v>
      </c>
    </row>
    <row r="263" spans="1:13" x14ac:dyDescent="0.25">
      <c r="A263" s="45" t="s">
        <v>20</v>
      </c>
      <c r="B263" s="45" t="s">
        <v>5774</v>
      </c>
      <c r="C263" s="45" t="s">
        <v>6633</v>
      </c>
      <c r="D263" s="45" t="s">
        <v>6631</v>
      </c>
      <c r="E263" s="45" t="s">
        <v>1754</v>
      </c>
      <c r="F263" s="45"/>
      <c r="G263" s="46"/>
      <c r="H263" s="45" t="s">
        <v>1756</v>
      </c>
      <c r="I263" s="45" t="s">
        <v>1757</v>
      </c>
      <c r="J263" s="49">
        <v>-1890</v>
      </c>
      <c r="K263" s="49">
        <v>-2340</v>
      </c>
      <c r="L263" s="49">
        <v>250</v>
      </c>
      <c r="M263" s="45" t="s">
        <v>135</v>
      </c>
    </row>
    <row r="264" spans="1:13" x14ac:dyDescent="0.25">
      <c r="A264" s="45" t="s">
        <v>20</v>
      </c>
      <c r="B264" s="45" t="s">
        <v>6610</v>
      </c>
      <c r="C264" s="45" t="s">
        <v>6633</v>
      </c>
      <c r="D264" s="45" t="s">
        <v>6631</v>
      </c>
      <c r="E264" s="45" t="s">
        <v>2027</v>
      </c>
      <c r="F264" s="45"/>
      <c r="G264" s="46"/>
      <c r="H264" s="45" t="s">
        <v>2025</v>
      </c>
      <c r="I264" s="45" t="s">
        <v>2026</v>
      </c>
      <c r="J264" s="49">
        <v>-1900</v>
      </c>
      <c r="K264" s="49">
        <v>-2350</v>
      </c>
      <c r="L264" s="49">
        <v>250</v>
      </c>
      <c r="M264" s="45" t="s">
        <v>135</v>
      </c>
    </row>
    <row r="265" spans="1:13" x14ac:dyDescent="0.25">
      <c r="A265" s="45" t="s">
        <v>20</v>
      </c>
      <c r="B265" s="45" t="s">
        <v>6611</v>
      </c>
      <c r="C265" s="45" t="s">
        <v>6633</v>
      </c>
      <c r="D265" s="45" t="s">
        <v>6636</v>
      </c>
      <c r="E265" s="45" t="s">
        <v>1562</v>
      </c>
      <c r="F265" s="45"/>
      <c r="G265" s="46"/>
      <c r="H265" s="45" t="s">
        <v>1564</v>
      </c>
      <c r="I265" s="45" t="s">
        <v>1565</v>
      </c>
      <c r="J265" s="49">
        <v>-1890</v>
      </c>
      <c r="K265" s="49">
        <v>-2340</v>
      </c>
      <c r="L265" s="49">
        <v>250</v>
      </c>
      <c r="M265" s="45" t="s">
        <v>135</v>
      </c>
    </row>
    <row r="266" spans="1:13" x14ac:dyDescent="0.25">
      <c r="A266" s="45" t="s">
        <v>20</v>
      </c>
      <c r="B266" s="46"/>
      <c r="C266" s="46"/>
      <c r="D266" s="46"/>
      <c r="E266" s="45" t="s">
        <v>242</v>
      </c>
      <c r="F266" s="45"/>
      <c r="G266" s="46"/>
      <c r="H266" s="45" t="s">
        <v>244</v>
      </c>
      <c r="I266" s="45" t="s">
        <v>245</v>
      </c>
      <c r="J266" s="49">
        <v>0</v>
      </c>
      <c r="K266" s="49">
        <v>0</v>
      </c>
      <c r="L266" s="49">
        <v>250</v>
      </c>
      <c r="M266" s="45" t="s">
        <v>25</v>
      </c>
    </row>
    <row r="267" spans="1:13" x14ac:dyDescent="0.25">
      <c r="A267" s="45" t="s">
        <v>20</v>
      </c>
      <c r="B267" s="45" t="s">
        <v>5540</v>
      </c>
      <c r="C267" s="45" t="s">
        <v>5428</v>
      </c>
      <c r="D267" s="45" t="s">
        <v>6631</v>
      </c>
      <c r="E267" s="45" t="s">
        <v>3770</v>
      </c>
      <c r="F267" s="45"/>
      <c r="G267" s="46"/>
      <c r="H267" s="45" t="s">
        <v>214</v>
      </c>
      <c r="I267" s="45" t="s">
        <v>57</v>
      </c>
      <c r="J267" s="49">
        <v>-2250</v>
      </c>
      <c r="K267" s="49">
        <v>-2700</v>
      </c>
      <c r="L267" s="49">
        <v>250</v>
      </c>
      <c r="M267" s="45" t="s">
        <v>135</v>
      </c>
    </row>
    <row r="268" spans="1:13" x14ac:dyDescent="0.25">
      <c r="A268" s="45" t="s">
        <v>20</v>
      </c>
      <c r="B268" s="46"/>
      <c r="C268" s="46"/>
      <c r="D268" s="46"/>
      <c r="E268" s="45" t="s">
        <v>246</v>
      </c>
      <c r="F268" s="45"/>
      <c r="G268" s="46"/>
      <c r="H268" s="45" t="s">
        <v>244</v>
      </c>
      <c r="I268" s="45" t="s">
        <v>245</v>
      </c>
      <c r="J268" s="49">
        <v>0</v>
      </c>
      <c r="K268" s="49">
        <v>0</v>
      </c>
      <c r="L268" s="49">
        <v>250</v>
      </c>
      <c r="M268" s="45" t="s">
        <v>25</v>
      </c>
    </row>
    <row r="269" spans="1:13" x14ac:dyDescent="0.25">
      <c r="A269" s="45" t="s">
        <v>20</v>
      </c>
      <c r="B269" s="45" t="s">
        <v>6612</v>
      </c>
      <c r="C269" s="45" t="s">
        <v>5428</v>
      </c>
      <c r="D269" s="45" t="s">
        <v>6636</v>
      </c>
      <c r="E269" s="45" t="s">
        <v>1359</v>
      </c>
      <c r="F269" s="45"/>
      <c r="G269" s="46"/>
      <c r="H269" s="45" t="s">
        <v>1361</v>
      </c>
      <c r="I269" s="45" t="s">
        <v>1362</v>
      </c>
      <c r="J269" s="49">
        <v>-1600</v>
      </c>
      <c r="K269" s="49">
        <v>-2050</v>
      </c>
      <c r="L269" s="49">
        <v>250</v>
      </c>
      <c r="M269" s="45" t="s">
        <v>135</v>
      </c>
    </row>
    <row r="270" spans="1:13" x14ac:dyDescent="0.25">
      <c r="A270" s="45" t="s">
        <v>20</v>
      </c>
      <c r="B270" s="46"/>
      <c r="C270" s="46"/>
      <c r="D270" s="46"/>
      <c r="E270" s="45" t="s">
        <v>247</v>
      </c>
      <c r="F270" s="45"/>
      <c r="G270" s="46"/>
      <c r="H270" s="45" t="s">
        <v>249</v>
      </c>
      <c r="I270" s="45" t="s">
        <v>250</v>
      </c>
      <c r="J270" s="49">
        <v>0</v>
      </c>
      <c r="K270" s="49">
        <v>0</v>
      </c>
      <c r="L270" s="49">
        <v>250</v>
      </c>
      <c r="M270" s="45" t="s">
        <v>25</v>
      </c>
    </row>
    <row r="271" spans="1:13" x14ac:dyDescent="0.25">
      <c r="A271" s="45" t="s">
        <v>20</v>
      </c>
      <c r="B271" s="45" t="s">
        <v>6613</v>
      </c>
      <c r="C271" s="45" t="s">
        <v>5428</v>
      </c>
      <c r="D271" s="45" t="s">
        <v>6631</v>
      </c>
      <c r="E271" s="45" t="s">
        <v>3495</v>
      </c>
      <c r="F271" s="45"/>
      <c r="G271" s="46"/>
      <c r="H271" s="45" t="s">
        <v>1078</v>
      </c>
      <c r="I271" s="45" t="s">
        <v>3497</v>
      </c>
      <c r="J271" s="49">
        <v>-1600</v>
      </c>
      <c r="K271" s="49">
        <v>-2050</v>
      </c>
      <c r="L271" s="49">
        <v>250</v>
      </c>
      <c r="M271" s="45" t="s">
        <v>135</v>
      </c>
    </row>
    <row r="272" spans="1:13" x14ac:dyDescent="0.25">
      <c r="A272" s="45" t="s">
        <v>20</v>
      </c>
      <c r="B272" s="46"/>
      <c r="C272" s="46"/>
      <c r="D272" s="46"/>
      <c r="E272" s="45" t="s">
        <v>251</v>
      </c>
      <c r="F272" s="45"/>
      <c r="G272" s="46"/>
      <c r="H272" s="45" t="s">
        <v>244</v>
      </c>
      <c r="I272" s="45" t="s">
        <v>245</v>
      </c>
      <c r="J272" s="49">
        <v>0</v>
      </c>
      <c r="K272" s="49">
        <v>0</v>
      </c>
      <c r="L272" s="49">
        <v>250</v>
      </c>
      <c r="M272" s="45" t="s">
        <v>25</v>
      </c>
    </row>
    <row r="273" spans="1:13" x14ac:dyDescent="0.25">
      <c r="A273" s="45" t="s">
        <v>20</v>
      </c>
      <c r="B273" s="45" t="s">
        <v>6173</v>
      </c>
      <c r="C273" s="45" t="s">
        <v>6633</v>
      </c>
      <c r="D273" s="45" t="s">
        <v>6631</v>
      </c>
      <c r="E273" s="45" t="s">
        <v>3191</v>
      </c>
      <c r="F273" s="45"/>
      <c r="G273" s="46"/>
      <c r="H273" s="45" t="s">
        <v>1900</v>
      </c>
      <c r="I273" s="45" t="s">
        <v>1901</v>
      </c>
      <c r="J273" s="49">
        <v>-2000</v>
      </c>
      <c r="K273" s="49">
        <v>-2450</v>
      </c>
      <c r="L273" s="49">
        <v>250</v>
      </c>
      <c r="M273" s="45" t="s">
        <v>135</v>
      </c>
    </row>
    <row r="274" spans="1:13" x14ac:dyDescent="0.25">
      <c r="A274" s="45" t="s">
        <v>20</v>
      </c>
      <c r="B274" s="45" t="s">
        <v>6173</v>
      </c>
      <c r="C274" s="45" t="s">
        <v>6633</v>
      </c>
      <c r="D274" s="45" t="s">
        <v>6631</v>
      </c>
      <c r="E274" s="45" t="s">
        <v>1543</v>
      </c>
      <c r="F274" s="45"/>
      <c r="G274" s="46"/>
      <c r="H274" s="45" t="s">
        <v>244</v>
      </c>
      <c r="I274" s="45" t="s">
        <v>245</v>
      </c>
      <c r="J274" s="49">
        <v>-1890</v>
      </c>
      <c r="K274" s="49">
        <v>-2340</v>
      </c>
      <c r="L274" s="49">
        <v>250</v>
      </c>
      <c r="M274" s="45" t="s">
        <v>135</v>
      </c>
    </row>
    <row r="275" spans="1:13" x14ac:dyDescent="0.25">
      <c r="A275" s="52" t="s">
        <v>20</v>
      </c>
      <c r="B275" s="52" t="s">
        <v>6173</v>
      </c>
      <c r="C275" s="52" t="s">
        <v>6633</v>
      </c>
      <c r="D275" s="52" t="s">
        <v>6631</v>
      </c>
      <c r="E275" s="52" t="s">
        <v>3629</v>
      </c>
      <c r="F275" s="52"/>
      <c r="G275" s="53"/>
      <c r="H275" s="52" t="s">
        <v>189</v>
      </c>
      <c r="I275" s="52" t="s">
        <v>612</v>
      </c>
      <c r="J275" s="54">
        <v>-1680</v>
      </c>
      <c r="K275" s="54">
        <v>-2130</v>
      </c>
      <c r="L275" s="54">
        <v>250</v>
      </c>
      <c r="M275" s="52" t="s">
        <v>92</v>
      </c>
    </row>
    <row r="276" spans="1:13" x14ac:dyDescent="0.25">
      <c r="A276" s="45" t="s">
        <v>20</v>
      </c>
      <c r="B276" s="46"/>
      <c r="C276" s="46"/>
      <c r="D276" s="46"/>
      <c r="E276" s="45" t="s">
        <v>252</v>
      </c>
      <c r="F276" s="45"/>
      <c r="G276" s="46"/>
      <c r="H276" s="45" t="s">
        <v>254</v>
      </c>
      <c r="I276" s="45" t="s">
        <v>255</v>
      </c>
      <c r="J276" s="49">
        <v>0</v>
      </c>
      <c r="K276" s="49">
        <v>0</v>
      </c>
      <c r="L276" s="49">
        <v>250</v>
      </c>
      <c r="M276" s="45" t="s">
        <v>25</v>
      </c>
    </row>
    <row r="277" spans="1:13" x14ac:dyDescent="0.25">
      <c r="A277" s="45" t="s">
        <v>20</v>
      </c>
      <c r="B277" s="46"/>
      <c r="C277" s="46"/>
      <c r="D277" s="46"/>
      <c r="E277" s="45" t="s">
        <v>256</v>
      </c>
      <c r="F277" s="45"/>
      <c r="G277" s="46"/>
      <c r="H277" s="45" t="s">
        <v>254</v>
      </c>
      <c r="I277" s="45" t="s">
        <v>255</v>
      </c>
      <c r="J277" s="49">
        <v>0</v>
      </c>
      <c r="K277" s="49">
        <v>0</v>
      </c>
      <c r="L277" s="49">
        <v>250</v>
      </c>
      <c r="M277" s="45" t="s">
        <v>25</v>
      </c>
    </row>
    <row r="278" spans="1:13" x14ac:dyDescent="0.25">
      <c r="A278" s="45" t="s">
        <v>20</v>
      </c>
      <c r="B278" s="45" t="s">
        <v>5746</v>
      </c>
      <c r="C278" s="45" t="s">
        <v>5428</v>
      </c>
      <c r="D278" s="45" t="s">
        <v>6636</v>
      </c>
      <c r="E278" s="45" t="s">
        <v>1205</v>
      </c>
      <c r="F278" s="45"/>
      <c r="G278" s="46"/>
      <c r="H278" s="45" t="s">
        <v>1207</v>
      </c>
      <c r="I278" s="45" t="s">
        <v>1208</v>
      </c>
      <c r="J278" s="49">
        <v>-1800</v>
      </c>
      <c r="K278" s="49">
        <v>-2250</v>
      </c>
      <c r="L278" s="49">
        <v>250</v>
      </c>
      <c r="M278" s="45" t="s">
        <v>135</v>
      </c>
    </row>
    <row r="279" spans="1:13" x14ac:dyDescent="0.25">
      <c r="A279" s="45" t="s">
        <v>20</v>
      </c>
      <c r="B279" s="45" t="s">
        <v>6564</v>
      </c>
      <c r="C279" s="45" t="s">
        <v>5428</v>
      </c>
      <c r="D279" s="45" t="s">
        <v>6631</v>
      </c>
      <c r="E279" s="45" t="s">
        <v>1966</v>
      </c>
      <c r="F279" s="45" t="e">
        <f>VLOOKUP(G:G,#REF!,1,0)</f>
        <v>#REF!</v>
      </c>
      <c r="G279" s="45" t="s">
        <v>1968</v>
      </c>
      <c r="H279" s="45" t="s">
        <v>1969</v>
      </c>
      <c r="I279" s="45" t="s">
        <v>1970</v>
      </c>
      <c r="J279" s="49">
        <v>-1680</v>
      </c>
      <c r="K279" s="49">
        <v>0</v>
      </c>
      <c r="L279" s="49">
        <v>0</v>
      </c>
      <c r="M279" s="45" t="s">
        <v>377</v>
      </c>
    </row>
    <row r="280" spans="1:13" x14ac:dyDescent="0.25">
      <c r="A280" s="45" t="s">
        <v>20</v>
      </c>
      <c r="B280" s="45" t="s">
        <v>6615</v>
      </c>
      <c r="C280" s="45" t="s">
        <v>5428</v>
      </c>
      <c r="D280" s="45" t="s">
        <v>6636</v>
      </c>
      <c r="E280" s="45" t="s">
        <v>3626</v>
      </c>
      <c r="F280" s="45"/>
      <c r="G280" s="46"/>
      <c r="H280" s="45" t="s">
        <v>249</v>
      </c>
      <c r="I280" s="45" t="s">
        <v>250</v>
      </c>
      <c r="J280" s="49">
        <v>-1600</v>
      </c>
      <c r="K280" s="49">
        <v>-2050</v>
      </c>
      <c r="L280" s="49">
        <v>250</v>
      </c>
      <c r="M280" s="45" t="s">
        <v>135</v>
      </c>
    </row>
    <row r="281" spans="1:13" x14ac:dyDescent="0.25">
      <c r="A281" s="45" t="s">
        <v>20</v>
      </c>
      <c r="B281" s="45" t="s">
        <v>6615</v>
      </c>
      <c r="C281" s="45" t="s">
        <v>5428</v>
      </c>
      <c r="D281" s="45" t="s">
        <v>6636</v>
      </c>
      <c r="E281" s="45" t="s">
        <v>941</v>
      </c>
      <c r="F281" s="45"/>
      <c r="G281" s="46"/>
      <c r="H281" s="45" t="s">
        <v>943</v>
      </c>
      <c r="I281" s="45" t="s">
        <v>944</v>
      </c>
      <c r="J281" s="49">
        <v>-1600</v>
      </c>
      <c r="K281" s="49">
        <v>-2050</v>
      </c>
      <c r="L281" s="49">
        <v>250</v>
      </c>
      <c r="M281" s="45" t="s">
        <v>135</v>
      </c>
    </row>
    <row r="282" spans="1:13" x14ac:dyDescent="0.25">
      <c r="A282" s="45" t="s">
        <v>20</v>
      </c>
      <c r="B282" s="46"/>
      <c r="C282" s="46"/>
      <c r="D282" s="46"/>
      <c r="E282" s="45" t="s">
        <v>257</v>
      </c>
      <c r="F282" s="45"/>
      <c r="G282" s="46"/>
      <c r="H282" s="45" t="s">
        <v>259</v>
      </c>
      <c r="I282" s="45" t="s">
        <v>260</v>
      </c>
      <c r="J282" s="49">
        <v>0</v>
      </c>
      <c r="K282" s="49">
        <v>0</v>
      </c>
      <c r="L282" s="49">
        <v>250</v>
      </c>
      <c r="M282" s="45" t="s">
        <v>25</v>
      </c>
    </row>
    <row r="283" spans="1:13" x14ac:dyDescent="0.25">
      <c r="A283" s="45" t="s">
        <v>20</v>
      </c>
      <c r="B283" s="46"/>
      <c r="C283" s="46"/>
      <c r="D283" s="46"/>
      <c r="E283" s="45" t="s">
        <v>262</v>
      </c>
      <c r="F283" s="45"/>
      <c r="G283" s="46"/>
      <c r="H283" s="45" t="s">
        <v>259</v>
      </c>
      <c r="I283" s="45" t="s">
        <v>260</v>
      </c>
      <c r="J283" s="49">
        <v>0</v>
      </c>
      <c r="K283" s="49">
        <v>0</v>
      </c>
      <c r="L283" s="49">
        <v>250</v>
      </c>
      <c r="M283" s="45" t="s">
        <v>25</v>
      </c>
    </row>
    <row r="284" spans="1:13" x14ac:dyDescent="0.25">
      <c r="A284" s="45" t="s">
        <v>20</v>
      </c>
      <c r="B284" s="45" t="s">
        <v>6614</v>
      </c>
      <c r="C284" s="45" t="s">
        <v>5428</v>
      </c>
      <c r="D284" s="45" t="s">
        <v>6636</v>
      </c>
      <c r="E284" s="45" t="s">
        <v>3934</v>
      </c>
      <c r="F284" s="45"/>
      <c r="G284" s="46"/>
      <c r="H284" s="45" t="s">
        <v>3936</v>
      </c>
      <c r="I284" s="45" t="s">
        <v>3937</v>
      </c>
      <c r="J284" s="49">
        <v>-1800</v>
      </c>
      <c r="K284" s="49">
        <v>-2250</v>
      </c>
      <c r="L284" s="49">
        <v>250</v>
      </c>
      <c r="M284" s="45" t="s">
        <v>135</v>
      </c>
    </row>
    <row r="285" spans="1:13" x14ac:dyDescent="0.25">
      <c r="A285" s="45" t="s">
        <v>20</v>
      </c>
      <c r="B285" s="45" t="s">
        <v>6616</v>
      </c>
      <c r="C285" s="45" t="s">
        <v>5428</v>
      </c>
      <c r="D285" s="45" t="s">
        <v>6636</v>
      </c>
      <c r="E285" s="45" t="s">
        <v>2307</v>
      </c>
      <c r="F285" s="45"/>
      <c r="G285" s="46"/>
      <c r="H285" s="45" t="s">
        <v>2309</v>
      </c>
      <c r="I285" s="45" t="s">
        <v>2310</v>
      </c>
      <c r="J285" s="49">
        <v>-1900</v>
      </c>
      <c r="K285" s="49">
        <v>-2350</v>
      </c>
      <c r="L285" s="49">
        <v>250</v>
      </c>
      <c r="M285" s="45" t="s">
        <v>135</v>
      </c>
    </row>
    <row r="286" spans="1:13" x14ac:dyDescent="0.25">
      <c r="A286" s="45" t="s">
        <v>20</v>
      </c>
      <c r="B286" s="45" t="s">
        <v>6616</v>
      </c>
      <c r="C286" s="45" t="s">
        <v>6633</v>
      </c>
      <c r="D286" s="45" t="s">
        <v>6636</v>
      </c>
      <c r="E286" s="45" t="s">
        <v>2129</v>
      </c>
      <c r="F286" s="45"/>
      <c r="G286" s="46"/>
      <c r="H286" s="45" t="s">
        <v>2131</v>
      </c>
      <c r="I286" s="45" t="s">
        <v>2132</v>
      </c>
      <c r="J286" s="49">
        <v>-1680</v>
      </c>
      <c r="K286" s="49">
        <v>-2130</v>
      </c>
      <c r="L286" s="49">
        <v>250</v>
      </c>
      <c r="M286" s="45" t="s">
        <v>135</v>
      </c>
    </row>
    <row r="287" spans="1:13" x14ac:dyDescent="0.25">
      <c r="A287" s="45" t="s">
        <v>20</v>
      </c>
      <c r="B287" s="45" t="s">
        <v>6616</v>
      </c>
      <c r="C287" s="45" t="s">
        <v>6633</v>
      </c>
      <c r="D287" s="45" t="s">
        <v>6636</v>
      </c>
      <c r="E287" s="45" t="s">
        <v>2065</v>
      </c>
      <c r="F287" s="45"/>
      <c r="G287" s="46"/>
      <c r="H287" s="45" t="s">
        <v>2067</v>
      </c>
      <c r="I287" s="45" t="s">
        <v>2068</v>
      </c>
      <c r="J287" s="49">
        <v>-1680</v>
      </c>
      <c r="K287" s="49">
        <v>-2130</v>
      </c>
      <c r="L287" s="49">
        <v>250</v>
      </c>
      <c r="M287" s="45" t="s">
        <v>135</v>
      </c>
    </row>
    <row r="288" spans="1:13" x14ac:dyDescent="0.25">
      <c r="A288" s="45" t="s">
        <v>20</v>
      </c>
      <c r="B288" s="45" t="s">
        <v>6616</v>
      </c>
      <c r="C288" s="45" t="s">
        <v>5428</v>
      </c>
      <c r="D288" s="45" t="s">
        <v>6631</v>
      </c>
      <c r="E288" s="45" t="s">
        <v>1862</v>
      </c>
      <c r="F288" s="45"/>
      <c r="G288" s="46"/>
      <c r="H288" s="45" t="s">
        <v>1129</v>
      </c>
      <c r="I288" s="45" t="s">
        <v>1860</v>
      </c>
      <c r="J288" s="49">
        <v>-2300</v>
      </c>
      <c r="K288" s="49">
        <v>-2750</v>
      </c>
      <c r="L288" s="49">
        <v>250</v>
      </c>
      <c r="M288" s="45" t="s">
        <v>135</v>
      </c>
    </row>
    <row r="289" spans="1:13" x14ac:dyDescent="0.25">
      <c r="A289" s="45" t="s">
        <v>20</v>
      </c>
      <c r="B289" s="46"/>
      <c r="C289" s="46"/>
      <c r="D289" s="46"/>
      <c r="E289" s="45" t="s">
        <v>263</v>
      </c>
      <c r="F289" s="45"/>
      <c r="G289" s="46"/>
      <c r="H289" s="45" t="s">
        <v>265</v>
      </c>
      <c r="I289" s="45" t="s">
        <v>266</v>
      </c>
      <c r="J289" s="49">
        <v>0</v>
      </c>
      <c r="K289" s="49">
        <v>0</v>
      </c>
      <c r="L289" s="49">
        <v>250</v>
      </c>
      <c r="M289" s="45" t="s">
        <v>25</v>
      </c>
    </row>
    <row r="290" spans="1:13" x14ac:dyDescent="0.25">
      <c r="A290" s="45" t="s">
        <v>20</v>
      </c>
      <c r="B290" s="45" t="s">
        <v>6617</v>
      </c>
      <c r="C290" s="45" t="s">
        <v>6633</v>
      </c>
      <c r="D290" s="45" t="s">
        <v>6636</v>
      </c>
      <c r="E290" s="45" t="s">
        <v>1166</v>
      </c>
      <c r="F290" s="45"/>
      <c r="G290" s="46"/>
      <c r="H290" s="45" t="s">
        <v>265</v>
      </c>
      <c r="I290" s="45" t="s">
        <v>266</v>
      </c>
      <c r="J290" s="49">
        <v>-1890</v>
      </c>
      <c r="K290" s="49">
        <v>-2340</v>
      </c>
      <c r="L290" s="49">
        <v>250</v>
      </c>
      <c r="M290" s="45" t="s">
        <v>135</v>
      </c>
    </row>
    <row r="291" spans="1:13" x14ac:dyDescent="0.25">
      <c r="A291" s="45" t="s">
        <v>20</v>
      </c>
      <c r="B291" s="45" t="s">
        <v>5478</v>
      </c>
      <c r="C291" s="45" t="s">
        <v>6633</v>
      </c>
      <c r="D291" s="45" t="s">
        <v>6631</v>
      </c>
      <c r="E291" s="45" t="s">
        <v>1233</v>
      </c>
      <c r="F291" s="45"/>
      <c r="G291" s="46"/>
      <c r="H291" s="45" t="s">
        <v>1235</v>
      </c>
      <c r="I291" s="45" t="s">
        <v>1236</v>
      </c>
      <c r="J291" s="49">
        <v>-1890</v>
      </c>
      <c r="K291" s="49">
        <v>-2340</v>
      </c>
      <c r="L291" s="49">
        <v>250</v>
      </c>
      <c r="M291" s="45" t="s">
        <v>135</v>
      </c>
    </row>
    <row r="292" spans="1:13" x14ac:dyDescent="0.25">
      <c r="A292" s="45" t="s">
        <v>20</v>
      </c>
      <c r="B292" s="45" t="s">
        <v>5478</v>
      </c>
      <c r="C292" s="45" t="s">
        <v>6633</v>
      </c>
      <c r="D292" s="45" t="s">
        <v>6636</v>
      </c>
      <c r="E292" s="45" t="s">
        <v>1246</v>
      </c>
      <c r="F292" s="45"/>
      <c r="G292" s="46"/>
      <c r="H292" s="45" t="s">
        <v>1248</v>
      </c>
      <c r="I292" s="45" t="s">
        <v>1249</v>
      </c>
      <c r="J292" s="49">
        <v>-1890</v>
      </c>
      <c r="K292" s="49">
        <v>-2340</v>
      </c>
      <c r="L292" s="49">
        <v>250</v>
      </c>
      <c r="M292" s="45" t="s">
        <v>135</v>
      </c>
    </row>
    <row r="293" spans="1:13" x14ac:dyDescent="0.25">
      <c r="A293" s="45" t="s">
        <v>20</v>
      </c>
      <c r="B293" s="45" t="s">
        <v>6605</v>
      </c>
      <c r="C293" s="45" t="s">
        <v>5428</v>
      </c>
      <c r="D293" s="45" t="s">
        <v>6636</v>
      </c>
      <c r="E293" s="45" t="s">
        <v>2742</v>
      </c>
      <c r="F293" s="45"/>
      <c r="G293" s="46"/>
      <c r="H293" s="45" t="s">
        <v>1220</v>
      </c>
      <c r="I293" s="45" t="s">
        <v>2744</v>
      </c>
      <c r="J293" s="49">
        <v>-1800</v>
      </c>
      <c r="K293" s="49">
        <v>-2250</v>
      </c>
      <c r="L293" s="49">
        <v>250</v>
      </c>
      <c r="M293" s="45" t="s">
        <v>135</v>
      </c>
    </row>
    <row r="294" spans="1:13" x14ac:dyDescent="0.25">
      <c r="A294" s="45" t="s">
        <v>20</v>
      </c>
      <c r="B294" s="45" t="s">
        <v>5428</v>
      </c>
      <c r="C294" s="45" t="s">
        <v>5428</v>
      </c>
      <c r="D294" s="45" t="s">
        <v>6631</v>
      </c>
      <c r="E294" s="45" t="s">
        <v>3070</v>
      </c>
      <c r="F294" s="45"/>
      <c r="G294" s="46"/>
      <c r="H294" s="45" t="s">
        <v>1417</v>
      </c>
      <c r="I294" s="45" t="s">
        <v>3068</v>
      </c>
      <c r="J294" s="49">
        <v>-1600</v>
      </c>
      <c r="K294" s="49">
        <v>-2050</v>
      </c>
      <c r="L294" s="49">
        <v>250</v>
      </c>
      <c r="M294" s="45" t="s">
        <v>135</v>
      </c>
    </row>
    <row r="295" spans="1:13" x14ac:dyDescent="0.25">
      <c r="A295" s="45" t="s">
        <v>20</v>
      </c>
      <c r="B295" s="45" t="s">
        <v>5774</v>
      </c>
      <c r="C295" s="45" t="s">
        <v>6611</v>
      </c>
      <c r="D295" s="45" t="s">
        <v>6652</v>
      </c>
      <c r="E295" s="45" t="s">
        <v>2976</v>
      </c>
      <c r="F295" s="45"/>
      <c r="G295" s="46"/>
      <c r="H295" s="45" t="s">
        <v>2398</v>
      </c>
      <c r="I295" s="45" t="s">
        <v>2979</v>
      </c>
      <c r="J295" s="49">
        <v>-1800</v>
      </c>
      <c r="K295" s="49">
        <v>-2250</v>
      </c>
      <c r="L295" s="49">
        <v>250</v>
      </c>
      <c r="M295" s="45" t="s">
        <v>135</v>
      </c>
    </row>
    <row r="296" spans="1:13" x14ac:dyDescent="0.25">
      <c r="A296" s="45" t="s">
        <v>20</v>
      </c>
      <c r="B296" s="45" t="s">
        <v>6618</v>
      </c>
      <c r="C296" s="45" t="s">
        <v>6618</v>
      </c>
      <c r="D296" s="45" t="s">
        <v>6636</v>
      </c>
      <c r="E296" s="45" t="s">
        <v>1217</v>
      </c>
      <c r="F296" s="45"/>
      <c r="G296" s="46"/>
      <c r="H296" s="45" t="s">
        <v>1220</v>
      </c>
      <c r="I296" s="45" t="s">
        <v>1221</v>
      </c>
      <c r="J296" s="49">
        <v>-1600</v>
      </c>
      <c r="K296" s="49">
        <v>-1850</v>
      </c>
      <c r="L296" s="49">
        <v>250</v>
      </c>
      <c r="M296" s="45" t="s">
        <v>135</v>
      </c>
    </row>
    <row r="297" spans="1:13" x14ac:dyDescent="0.25">
      <c r="A297" s="45" t="s">
        <v>20</v>
      </c>
      <c r="B297" s="45" t="s">
        <v>6618</v>
      </c>
      <c r="C297" s="45" t="s">
        <v>6618</v>
      </c>
      <c r="D297" s="45" t="s">
        <v>6636</v>
      </c>
      <c r="E297" s="45" t="s">
        <v>2435</v>
      </c>
      <c r="F297" s="45"/>
      <c r="G297" s="46"/>
      <c r="H297" s="45" t="s">
        <v>1480</v>
      </c>
      <c r="I297" s="45" t="s">
        <v>2437</v>
      </c>
      <c r="J297" s="49">
        <v>-1900</v>
      </c>
      <c r="K297" s="49">
        <v>-2150</v>
      </c>
      <c r="L297" s="49">
        <v>250</v>
      </c>
      <c r="M297" s="45" t="s">
        <v>135</v>
      </c>
    </row>
    <row r="298" spans="1:13" x14ac:dyDescent="0.25">
      <c r="A298" s="45" t="s">
        <v>20</v>
      </c>
      <c r="B298" s="45" t="s">
        <v>6619</v>
      </c>
      <c r="C298" s="45" t="s">
        <v>6633</v>
      </c>
      <c r="D298" s="45" t="s">
        <v>6631</v>
      </c>
      <c r="E298" s="45" t="s">
        <v>3616</v>
      </c>
      <c r="F298" s="45"/>
      <c r="G298" s="46"/>
      <c r="H298" s="45" t="s">
        <v>1085</v>
      </c>
      <c r="I298" s="45" t="s">
        <v>3618</v>
      </c>
      <c r="J298" s="49">
        <v>-1890</v>
      </c>
      <c r="K298" s="49">
        <v>-2140</v>
      </c>
      <c r="L298" s="49">
        <v>250</v>
      </c>
      <c r="M298" s="45" t="s">
        <v>135</v>
      </c>
    </row>
    <row r="299" spans="1:13" x14ac:dyDescent="0.25">
      <c r="A299" s="45" t="s">
        <v>20</v>
      </c>
      <c r="B299" s="46"/>
      <c r="C299" s="46"/>
      <c r="D299" s="46"/>
      <c r="E299" s="45" t="s">
        <v>267</v>
      </c>
      <c r="F299" s="45"/>
      <c r="G299" s="46"/>
      <c r="H299" s="45" t="s">
        <v>189</v>
      </c>
      <c r="I299" s="45" t="s">
        <v>219</v>
      </c>
      <c r="J299" s="49">
        <v>0</v>
      </c>
      <c r="K299" s="49">
        <v>0</v>
      </c>
      <c r="L299" s="49">
        <v>250</v>
      </c>
      <c r="M299" s="45" t="s">
        <v>25</v>
      </c>
    </row>
    <row r="300" spans="1:13" x14ac:dyDescent="0.25">
      <c r="A300" s="45" t="s">
        <v>20</v>
      </c>
      <c r="B300" s="45" t="s">
        <v>5820</v>
      </c>
      <c r="C300" s="45" t="s">
        <v>5820</v>
      </c>
      <c r="D300" s="45" t="s">
        <v>6636</v>
      </c>
      <c r="E300" s="45" t="s">
        <v>1225</v>
      </c>
      <c r="F300" s="45"/>
      <c r="G300" s="46"/>
      <c r="H300" s="45" t="s">
        <v>259</v>
      </c>
      <c r="I300" s="45" t="s">
        <v>260</v>
      </c>
      <c r="J300" s="49">
        <v>-1600</v>
      </c>
      <c r="K300" s="49">
        <v>-1850</v>
      </c>
      <c r="L300" s="49">
        <v>250</v>
      </c>
      <c r="M300" s="45" t="s">
        <v>135</v>
      </c>
    </row>
    <row r="301" spans="1:13" x14ac:dyDescent="0.25">
      <c r="A301" s="45" t="s">
        <v>20</v>
      </c>
      <c r="B301" s="45" t="s">
        <v>5820</v>
      </c>
      <c r="C301" s="45" t="s">
        <v>5820</v>
      </c>
      <c r="D301" s="45" t="s">
        <v>6646</v>
      </c>
      <c r="E301" s="45" t="s">
        <v>3181</v>
      </c>
      <c r="F301" s="45"/>
      <c r="G301" s="46"/>
      <c r="H301" s="45" t="s">
        <v>3184</v>
      </c>
      <c r="I301" s="45" t="s">
        <v>3185</v>
      </c>
      <c r="J301" s="49">
        <v>-1900</v>
      </c>
      <c r="K301" s="49">
        <v>-2150</v>
      </c>
      <c r="L301" s="49">
        <v>250</v>
      </c>
      <c r="M301" s="45" t="s">
        <v>135</v>
      </c>
    </row>
    <row r="302" spans="1:13" x14ac:dyDescent="0.25">
      <c r="A302" s="45" t="s">
        <v>20</v>
      </c>
      <c r="B302" s="46"/>
      <c r="C302" s="46"/>
      <c r="D302" s="46"/>
      <c r="E302" s="45" t="s">
        <v>268</v>
      </c>
      <c r="F302" s="45"/>
      <c r="G302" s="46"/>
      <c r="H302" s="45" t="s">
        <v>271</v>
      </c>
      <c r="I302" s="45" t="s">
        <v>272</v>
      </c>
      <c r="J302" s="49">
        <v>0</v>
      </c>
      <c r="K302" s="49">
        <v>0</v>
      </c>
      <c r="L302" s="49">
        <v>250</v>
      </c>
      <c r="M302" s="45" t="s">
        <v>25</v>
      </c>
    </row>
    <row r="303" spans="1:13" x14ac:dyDescent="0.25">
      <c r="A303" s="45" t="s">
        <v>20</v>
      </c>
      <c r="B303" s="46"/>
      <c r="C303" s="46"/>
      <c r="D303" s="46"/>
      <c r="E303" s="45" t="s">
        <v>1448</v>
      </c>
      <c r="F303" s="45"/>
      <c r="G303" s="46"/>
      <c r="H303" s="45" t="s">
        <v>259</v>
      </c>
      <c r="I303" s="45" t="s">
        <v>1450</v>
      </c>
      <c r="J303" s="49">
        <v>0</v>
      </c>
      <c r="K303" s="49">
        <v>0</v>
      </c>
      <c r="L303" s="49">
        <v>250</v>
      </c>
      <c r="M303" s="45" t="s">
        <v>25</v>
      </c>
    </row>
    <row r="304" spans="1:13" x14ac:dyDescent="0.25">
      <c r="A304" s="45" t="s">
        <v>20</v>
      </c>
      <c r="B304" s="45" t="s">
        <v>5820</v>
      </c>
      <c r="C304" s="45" t="s">
        <v>6633</v>
      </c>
      <c r="D304" s="45" t="s">
        <v>6646</v>
      </c>
      <c r="E304" s="45" t="s">
        <v>711</v>
      </c>
      <c r="F304" s="45"/>
      <c r="G304" s="46"/>
      <c r="H304" s="45" t="s">
        <v>189</v>
      </c>
      <c r="I304" s="45" t="s">
        <v>219</v>
      </c>
      <c r="J304" s="49">
        <v>-2730</v>
      </c>
      <c r="K304" s="49">
        <v>-2980</v>
      </c>
      <c r="L304" s="49">
        <v>250</v>
      </c>
      <c r="M304" s="45" t="s">
        <v>135</v>
      </c>
    </row>
    <row r="305" spans="1:13" x14ac:dyDescent="0.25">
      <c r="A305" s="45" t="s">
        <v>20</v>
      </c>
      <c r="B305" s="45" t="s">
        <v>5820</v>
      </c>
      <c r="C305" s="45" t="s">
        <v>6633</v>
      </c>
      <c r="D305" s="45" t="s">
        <v>6631</v>
      </c>
      <c r="E305" s="45" t="s">
        <v>3218</v>
      </c>
      <c r="F305" s="45"/>
      <c r="G305" s="46"/>
      <c r="H305" s="45" t="s">
        <v>259</v>
      </c>
      <c r="I305" s="45" t="s">
        <v>1450</v>
      </c>
      <c r="J305" s="49">
        <v>-1680</v>
      </c>
      <c r="K305" s="49">
        <v>-1930</v>
      </c>
      <c r="L305" s="49">
        <v>250</v>
      </c>
      <c r="M305" s="45" t="s">
        <v>135</v>
      </c>
    </row>
    <row r="306" spans="1:13" x14ac:dyDescent="0.25">
      <c r="A306" s="45" t="s">
        <v>20</v>
      </c>
      <c r="B306" s="45" t="s">
        <v>5820</v>
      </c>
      <c r="C306" s="45" t="s">
        <v>6633</v>
      </c>
      <c r="D306" s="45" t="s">
        <v>6631</v>
      </c>
      <c r="E306" s="45" t="s">
        <v>3227</v>
      </c>
      <c r="F306" s="45"/>
      <c r="G306" s="46"/>
      <c r="H306" s="45" t="s">
        <v>189</v>
      </c>
      <c r="I306" s="45" t="s">
        <v>3225</v>
      </c>
      <c r="J306" s="49">
        <v>-1890</v>
      </c>
      <c r="K306" s="49">
        <v>-2140</v>
      </c>
      <c r="L306" s="49">
        <v>250</v>
      </c>
      <c r="M306" s="45" t="s">
        <v>135</v>
      </c>
    </row>
    <row r="307" spans="1:13" x14ac:dyDescent="0.25">
      <c r="A307" s="45" t="s">
        <v>20</v>
      </c>
      <c r="B307" s="46"/>
      <c r="C307" s="46"/>
      <c r="D307" s="46"/>
      <c r="E307" s="45" t="s">
        <v>4140</v>
      </c>
      <c r="F307" s="45"/>
      <c r="G307" s="46"/>
      <c r="H307" s="45" t="s">
        <v>271</v>
      </c>
      <c r="I307" s="45" t="s">
        <v>272</v>
      </c>
      <c r="J307" s="49">
        <v>0</v>
      </c>
      <c r="K307" s="49">
        <v>0</v>
      </c>
      <c r="L307" s="49">
        <v>250</v>
      </c>
      <c r="M307" s="45" t="s">
        <v>25</v>
      </c>
    </row>
    <row r="308" spans="1:13" x14ac:dyDescent="0.25">
      <c r="A308" s="45" t="s">
        <v>20</v>
      </c>
      <c r="B308" s="45" t="s">
        <v>5820</v>
      </c>
      <c r="C308" s="45" t="s">
        <v>6633</v>
      </c>
      <c r="D308" s="45" t="s">
        <v>6636</v>
      </c>
      <c r="E308" s="45" t="s">
        <v>4141</v>
      </c>
      <c r="F308" s="45"/>
      <c r="G308" s="46"/>
      <c r="H308" s="45" t="s">
        <v>271</v>
      </c>
      <c r="I308" s="45" t="s">
        <v>272</v>
      </c>
      <c r="J308" s="49">
        <v>-1890</v>
      </c>
      <c r="K308" s="49">
        <v>-2140</v>
      </c>
      <c r="L308" s="49">
        <v>250</v>
      </c>
      <c r="M308" s="45" t="s">
        <v>135</v>
      </c>
    </row>
    <row r="309" spans="1:13" x14ac:dyDescent="0.25">
      <c r="A309" s="45" t="s">
        <v>20</v>
      </c>
      <c r="B309" s="45" t="s">
        <v>5820</v>
      </c>
      <c r="C309" s="45" t="s">
        <v>6633</v>
      </c>
      <c r="D309" s="45" t="s">
        <v>6631</v>
      </c>
      <c r="E309" s="45" t="s">
        <v>1240</v>
      </c>
      <c r="F309" s="45"/>
      <c r="G309" s="46"/>
      <c r="H309" s="45" t="s">
        <v>100</v>
      </c>
      <c r="I309" s="45" t="s">
        <v>1242</v>
      </c>
      <c r="J309" s="49">
        <v>-1680</v>
      </c>
      <c r="K309" s="49">
        <v>-1930</v>
      </c>
      <c r="L309" s="49">
        <v>250</v>
      </c>
      <c r="M309" s="45" t="s">
        <v>135</v>
      </c>
    </row>
    <row r="310" spans="1:13" x14ac:dyDescent="0.25">
      <c r="A310" s="45" t="s">
        <v>20</v>
      </c>
      <c r="B310" s="45" t="s">
        <v>6593</v>
      </c>
      <c r="C310" s="45" t="s">
        <v>6562</v>
      </c>
      <c r="D310" s="45" t="s">
        <v>6562</v>
      </c>
      <c r="E310" s="45" t="s">
        <v>4166</v>
      </c>
      <c r="F310" s="45"/>
      <c r="G310" s="46"/>
      <c r="H310" s="45" t="s">
        <v>157</v>
      </c>
      <c r="I310" s="45" t="s">
        <v>158</v>
      </c>
      <c r="J310" s="49">
        <v>-3110</v>
      </c>
      <c r="K310" s="49">
        <v>-2130</v>
      </c>
      <c r="L310" s="49">
        <v>250</v>
      </c>
      <c r="M310" s="45" t="s">
        <v>377</v>
      </c>
    </row>
    <row r="311" spans="1:13" x14ac:dyDescent="0.25">
      <c r="A311" s="45" t="s">
        <v>20</v>
      </c>
      <c r="B311" s="46"/>
      <c r="C311" s="46"/>
      <c r="D311" s="46"/>
      <c r="E311" s="45" t="s">
        <v>273</v>
      </c>
      <c r="F311" s="45"/>
      <c r="G311" s="46"/>
      <c r="H311" s="45" t="s">
        <v>275</v>
      </c>
      <c r="I311" s="45" t="s">
        <v>276</v>
      </c>
      <c r="J311" s="49">
        <v>0</v>
      </c>
      <c r="K311" s="49">
        <v>0</v>
      </c>
      <c r="L311" s="49">
        <v>250</v>
      </c>
      <c r="M311" s="45" t="s">
        <v>25</v>
      </c>
    </row>
    <row r="312" spans="1:13" x14ac:dyDescent="0.25">
      <c r="A312" s="45" t="s">
        <v>20</v>
      </c>
      <c r="B312" s="45" t="s">
        <v>6620</v>
      </c>
      <c r="C312" s="45" t="s">
        <v>6633</v>
      </c>
      <c r="D312" s="45" t="s">
        <v>6636</v>
      </c>
      <c r="E312" s="45" t="s">
        <v>2151</v>
      </c>
      <c r="F312" s="45"/>
      <c r="G312" s="46"/>
      <c r="H312" s="45" t="s">
        <v>2153</v>
      </c>
      <c r="I312" s="45" t="s">
        <v>2154</v>
      </c>
      <c r="J312" s="49">
        <v>-1680</v>
      </c>
      <c r="K312" s="49">
        <v>-1930</v>
      </c>
      <c r="L312" s="49">
        <v>250</v>
      </c>
      <c r="M312" s="45" t="s">
        <v>135</v>
      </c>
    </row>
    <row r="313" spans="1:13" x14ac:dyDescent="0.25">
      <c r="A313" s="45" t="s">
        <v>20</v>
      </c>
      <c r="B313" s="45" t="s">
        <v>6620</v>
      </c>
      <c r="C313" s="45" t="s">
        <v>6633</v>
      </c>
      <c r="D313" s="45" t="s">
        <v>6636</v>
      </c>
      <c r="E313" s="45" t="s">
        <v>2140</v>
      </c>
      <c r="F313" s="45"/>
      <c r="G313" s="46"/>
      <c r="H313" s="45" t="s">
        <v>2142</v>
      </c>
      <c r="I313" s="45" t="s">
        <v>2143</v>
      </c>
      <c r="J313" s="49">
        <v>-1680</v>
      </c>
      <c r="K313" s="49">
        <v>-1930</v>
      </c>
      <c r="L313" s="49">
        <v>250</v>
      </c>
      <c r="M313" s="45" t="s">
        <v>135</v>
      </c>
    </row>
    <row r="314" spans="1:13" x14ac:dyDescent="0.25">
      <c r="A314" s="45" t="s">
        <v>20</v>
      </c>
      <c r="B314" s="45" t="s">
        <v>6621</v>
      </c>
      <c r="C314" s="45" t="s">
        <v>6633</v>
      </c>
      <c r="D314" s="45" t="s">
        <v>6646</v>
      </c>
      <c r="E314" s="45" t="s">
        <v>277</v>
      </c>
      <c r="F314" s="45"/>
      <c r="G314" s="46"/>
      <c r="H314" s="45" t="s">
        <v>279</v>
      </c>
      <c r="I314" s="45" t="s">
        <v>280</v>
      </c>
      <c r="J314" s="49">
        <v>-1890</v>
      </c>
      <c r="K314" s="49">
        <v>-2140</v>
      </c>
      <c r="L314" s="49">
        <v>250</v>
      </c>
      <c r="M314" s="45" t="s">
        <v>135</v>
      </c>
    </row>
    <row r="315" spans="1:13" x14ac:dyDescent="0.25">
      <c r="A315" s="45" t="s">
        <v>20</v>
      </c>
      <c r="B315" s="45" t="s">
        <v>6621</v>
      </c>
      <c r="C315" s="45" t="s">
        <v>6633</v>
      </c>
      <c r="D315" s="45" t="s">
        <v>6646</v>
      </c>
      <c r="E315" s="45" t="s">
        <v>2162</v>
      </c>
      <c r="F315" s="45"/>
      <c r="G315" s="46"/>
      <c r="H315" s="45" t="s">
        <v>259</v>
      </c>
      <c r="I315" s="45" t="s">
        <v>2164</v>
      </c>
      <c r="J315" s="49">
        <v>-1680</v>
      </c>
      <c r="K315" s="49">
        <v>-1930</v>
      </c>
      <c r="L315" s="49">
        <v>250</v>
      </c>
      <c r="M315" s="45" t="s">
        <v>135</v>
      </c>
    </row>
    <row r="316" spans="1:13" x14ac:dyDescent="0.25">
      <c r="A316" s="45" t="s">
        <v>20</v>
      </c>
      <c r="B316" s="45" t="s">
        <v>6622</v>
      </c>
      <c r="C316" s="45" t="s">
        <v>6633</v>
      </c>
      <c r="D316" s="45" t="s">
        <v>6653</v>
      </c>
      <c r="E316" s="45" t="s">
        <v>2174</v>
      </c>
      <c r="F316" s="45"/>
      <c r="G316" s="46"/>
      <c r="H316" s="45" t="s">
        <v>157</v>
      </c>
      <c r="I316" s="45" t="s">
        <v>158</v>
      </c>
      <c r="J316" s="49">
        <v>-1680</v>
      </c>
      <c r="K316" s="49">
        <v>-1930</v>
      </c>
      <c r="L316" s="49">
        <v>250</v>
      </c>
      <c r="M316" s="45" t="s">
        <v>135</v>
      </c>
    </row>
    <row r="317" spans="1:13" x14ac:dyDescent="0.25">
      <c r="A317" s="45" t="s">
        <v>20</v>
      </c>
      <c r="B317" s="45" t="s">
        <v>6622</v>
      </c>
      <c r="C317" s="45" t="s">
        <v>6622</v>
      </c>
      <c r="D317" s="45" t="s">
        <v>6640</v>
      </c>
      <c r="E317" s="45" t="s">
        <v>1267</v>
      </c>
      <c r="F317" s="45"/>
      <c r="G317" s="46"/>
      <c r="H317" s="45" t="s">
        <v>1270</v>
      </c>
      <c r="I317" s="45" t="s">
        <v>1271</v>
      </c>
      <c r="J317" s="49">
        <v>-1800</v>
      </c>
      <c r="K317" s="49">
        <v>-2050</v>
      </c>
      <c r="L317" s="49">
        <v>250</v>
      </c>
      <c r="M317" s="45" t="s">
        <v>135</v>
      </c>
    </row>
    <row r="318" spans="1:13" x14ac:dyDescent="0.25">
      <c r="A318" s="45" t="s">
        <v>20</v>
      </c>
      <c r="B318" s="45" t="s">
        <v>6622</v>
      </c>
      <c r="C318" s="45" t="s">
        <v>6633</v>
      </c>
      <c r="D318" s="45" t="s">
        <v>6631</v>
      </c>
      <c r="E318" s="45" t="s">
        <v>2441</v>
      </c>
      <c r="F318" s="45"/>
      <c r="G318" s="46"/>
      <c r="H318" s="45" t="s">
        <v>434</v>
      </c>
      <c r="I318" s="45" t="s">
        <v>2443</v>
      </c>
      <c r="J318" s="49">
        <v>-1900</v>
      </c>
      <c r="K318" s="49">
        <v>-2150</v>
      </c>
      <c r="L318" s="49">
        <v>250</v>
      </c>
      <c r="M318" s="45" t="s">
        <v>135</v>
      </c>
    </row>
    <row r="319" spans="1:13" x14ac:dyDescent="0.25">
      <c r="A319" s="45" t="s">
        <v>20</v>
      </c>
      <c r="B319" s="45" t="s">
        <v>6177</v>
      </c>
      <c r="C319" s="45" t="s">
        <v>6633</v>
      </c>
      <c r="D319" s="45" t="s">
        <v>6636</v>
      </c>
      <c r="E319" s="45" t="s">
        <v>2182</v>
      </c>
      <c r="F319" s="45"/>
      <c r="G319" s="46"/>
      <c r="H319" s="45" t="s">
        <v>2184</v>
      </c>
      <c r="I319" s="45" t="s">
        <v>2185</v>
      </c>
      <c r="J319" s="49">
        <v>-1680</v>
      </c>
      <c r="K319" s="49">
        <v>-1930</v>
      </c>
      <c r="L319" s="49">
        <v>250</v>
      </c>
      <c r="M319" s="45" t="s">
        <v>135</v>
      </c>
    </row>
    <row r="320" spans="1:13" x14ac:dyDescent="0.25">
      <c r="A320" s="45" t="s">
        <v>20</v>
      </c>
      <c r="B320" s="46"/>
      <c r="C320" s="46"/>
      <c r="D320" s="46"/>
      <c r="E320" s="45" t="s">
        <v>282</v>
      </c>
      <c r="F320" s="45"/>
      <c r="G320" s="46"/>
      <c r="H320" s="45" t="s">
        <v>285</v>
      </c>
      <c r="I320" s="45" t="s">
        <v>286</v>
      </c>
      <c r="J320" s="49">
        <v>0</v>
      </c>
      <c r="K320" s="49">
        <v>0</v>
      </c>
      <c r="L320" s="49">
        <v>250</v>
      </c>
      <c r="M320" s="45" t="s">
        <v>25</v>
      </c>
    </row>
    <row r="321" spans="1:13" x14ac:dyDescent="0.25">
      <c r="A321" s="45" t="s">
        <v>20</v>
      </c>
      <c r="B321" s="45" t="s">
        <v>6177</v>
      </c>
      <c r="C321" s="45" t="s">
        <v>6633</v>
      </c>
      <c r="D321" s="45" t="s">
        <v>6636</v>
      </c>
      <c r="E321" s="45" t="s">
        <v>1278</v>
      </c>
      <c r="F321" s="45"/>
      <c r="G321" s="46"/>
      <c r="H321" s="45" t="s">
        <v>1280</v>
      </c>
      <c r="I321" s="45" t="s">
        <v>1281</v>
      </c>
      <c r="J321" s="49">
        <v>-1890</v>
      </c>
      <c r="K321" s="49">
        <v>-2140</v>
      </c>
      <c r="L321" s="49">
        <v>250</v>
      </c>
      <c r="M321" s="45" t="s">
        <v>135</v>
      </c>
    </row>
    <row r="322" spans="1:13" x14ac:dyDescent="0.25">
      <c r="A322" s="45" t="s">
        <v>20</v>
      </c>
      <c r="B322" s="45" t="s">
        <v>6177</v>
      </c>
      <c r="C322" s="45" t="s">
        <v>6633</v>
      </c>
      <c r="D322" s="45" t="s">
        <v>6636</v>
      </c>
      <c r="E322" s="45" t="s">
        <v>659</v>
      </c>
      <c r="F322" s="45"/>
      <c r="G322" s="46"/>
      <c r="H322" s="45" t="s">
        <v>661</v>
      </c>
      <c r="I322" s="45" t="s">
        <v>662</v>
      </c>
      <c r="J322" s="49">
        <v>-1890</v>
      </c>
      <c r="K322" s="49">
        <v>-2140</v>
      </c>
      <c r="L322" s="49">
        <v>250</v>
      </c>
      <c r="M322" s="45" t="s">
        <v>135</v>
      </c>
    </row>
    <row r="323" spans="1:13" x14ac:dyDescent="0.25">
      <c r="A323" s="45" t="s">
        <v>20</v>
      </c>
      <c r="B323" s="46"/>
      <c r="C323" s="46"/>
      <c r="D323" s="46"/>
      <c r="E323" s="45" t="s">
        <v>287</v>
      </c>
      <c r="F323" s="45"/>
      <c r="G323" s="46"/>
      <c r="H323" s="45" t="s">
        <v>244</v>
      </c>
      <c r="I323" s="45" t="s">
        <v>289</v>
      </c>
      <c r="J323" s="49">
        <v>0</v>
      </c>
      <c r="K323" s="49">
        <v>0</v>
      </c>
      <c r="L323" s="49">
        <v>250</v>
      </c>
      <c r="M323" s="45" t="s">
        <v>25</v>
      </c>
    </row>
    <row r="324" spans="1:13" x14ac:dyDescent="0.25">
      <c r="A324" s="45" t="s">
        <v>20</v>
      </c>
      <c r="B324" s="45" t="s">
        <v>6564</v>
      </c>
      <c r="C324" s="45" t="s">
        <v>6564</v>
      </c>
      <c r="D324" s="45" t="s">
        <v>6637</v>
      </c>
      <c r="E324" s="45" t="s">
        <v>2239</v>
      </c>
      <c r="F324" s="45" t="e">
        <f>VLOOKUP(G:G,#REF!,1,0)</f>
        <v>#REF!</v>
      </c>
      <c r="G324" s="45" t="s">
        <v>2237</v>
      </c>
      <c r="H324" s="45" t="s">
        <v>1392</v>
      </c>
      <c r="I324" s="45" t="s">
        <v>2238</v>
      </c>
      <c r="J324" s="49">
        <v>-2090</v>
      </c>
      <c r="K324" s="49">
        <v>0</v>
      </c>
      <c r="L324" s="49">
        <v>0</v>
      </c>
      <c r="M324" s="45" t="s">
        <v>135</v>
      </c>
    </row>
    <row r="325" spans="1:13" x14ac:dyDescent="0.25">
      <c r="A325" s="45" t="s">
        <v>20</v>
      </c>
      <c r="B325" s="45" t="s">
        <v>6564</v>
      </c>
      <c r="C325" s="45" t="s">
        <v>5428</v>
      </c>
      <c r="D325" s="45" t="s">
        <v>6631</v>
      </c>
      <c r="E325" s="45" t="s">
        <v>911</v>
      </c>
      <c r="F325" s="45" t="e">
        <f>VLOOKUP(G:G,#REF!,1,0)</f>
        <v>#REF!</v>
      </c>
      <c r="G325" s="45" t="s">
        <v>913</v>
      </c>
      <c r="H325" s="45" t="s">
        <v>914</v>
      </c>
      <c r="I325" s="45" t="s">
        <v>915</v>
      </c>
      <c r="J325" s="49">
        <v>-1890</v>
      </c>
      <c r="K325" s="49">
        <v>0</v>
      </c>
      <c r="L325" s="49">
        <v>0</v>
      </c>
      <c r="M325" s="45" t="s">
        <v>135</v>
      </c>
    </row>
    <row r="326" spans="1:13" x14ac:dyDescent="0.25">
      <c r="A326" s="45" t="s">
        <v>20</v>
      </c>
      <c r="B326" s="45" t="s">
        <v>6564</v>
      </c>
      <c r="C326" s="45" t="s">
        <v>5428</v>
      </c>
      <c r="D326" s="45" t="s">
        <v>6636</v>
      </c>
      <c r="E326" s="45" t="s">
        <v>1420</v>
      </c>
      <c r="F326" s="45" t="e">
        <f>VLOOKUP(G:G,#REF!,1,0)</f>
        <v>#REF!</v>
      </c>
      <c r="G326" s="45" t="s">
        <v>1422</v>
      </c>
      <c r="H326" s="45" t="s">
        <v>1423</v>
      </c>
      <c r="I326" s="45" t="s">
        <v>1424</v>
      </c>
      <c r="J326" s="49">
        <v>-1680</v>
      </c>
      <c r="K326" s="49">
        <v>0</v>
      </c>
      <c r="L326" s="49">
        <v>0</v>
      </c>
      <c r="M326" s="45" t="s">
        <v>135</v>
      </c>
    </row>
    <row r="327" spans="1:13" x14ac:dyDescent="0.25">
      <c r="A327" s="45" t="s">
        <v>20</v>
      </c>
      <c r="B327" s="45" t="s">
        <v>6564</v>
      </c>
      <c r="C327" s="45" t="s">
        <v>5428</v>
      </c>
      <c r="D327" s="45" t="s">
        <v>6636</v>
      </c>
      <c r="E327" s="45" t="s">
        <v>979</v>
      </c>
      <c r="F327" s="45" t="e">
        <f>VLOOKUP(G:G,#REF!,1,0)</f>
        <v>#REF!</v>
      </c>
      <c r="G327" s="45" t="s">
        <v>981</v>
      </c>
      <c r="H327" s="45" t="s">
        <v>943</v>
      </c>
      <c r="I327" s="45" t="s">
        <v>982</v>
      </c>
      <c r="J327" s="49">
        <v>-1800</v>
      </c>
      <c r="K327" s="49">
        <v>0</v>
      </c>
      <c r="L327" s="49">
        <v>0</v>
      </c>
      <c r="M327" s="45" t="s">
        <v>135</v>
      </c>
    </row>
    <row r="328" spans="1:13" x14ac:dyDescent="0.25">
      <c r="A328" s="45" t="s">
        <v>20</v>
      </c>
      <c r="B328" s="45" t="s">
        <v>6564</v>
      </c>
      <c r="C328" s="45" t="s">
        <v>5404</v>
      </c>
      <c r="D328" s="45" t="s">
        <v>6631</v>
      </c>
      <c r="E328" s="45" t="s">
        <v>1038</v>
      </c>
      <c r="F328" s="45" t="e">
        <f>VLOOKUP(G:G,#REF!,1,0)</f>
        <v>#REF!</v>
      </c>
      <c r="G328" s="45" t="s">
        <v>1040</v>
      </c>
      <c r="H328" s="45" t="s">
        <v>1041</v>
      </c>
      <c r="I328" s="45" t="s">
        <v>1042</v>
      </c>
      <c r="J328" s="49">
        <v>-1890</v>
      </c>
      <c r="K328" s="49">
        <v>-806.34</v>
      </c>
      <c r="L328" s="49">
        <v>0</v>
      </c>
      <c r="M328" s="45" t="s">
        <v>135</v>
      </c>
    </row>
    <row r="329" spans="1:13" x14ac:dyDescent="0.25">
      <c r="A329" s="45" t="s">
        <v>20</v>
      </c>
      <c r="B329" s="45" t="s">
        <v>6564</v>
      </c>
      <c r="C329" s="45" t="s">
        <v>5428</v>
      </c>
      <c r="D329" s="45" t="s">
        <v>6636</v>
      </c>
      <c r="E329" s="45" t="s">
        <v>2274</v>
      </c>
      <c r="F329" s="45" t="e">
        <f>VLOOKUP(G:G,#REF!,1,0)</f>
        <v>#REF!</v>
      </c>
      <c r="G329" s="45" t="s">
        <v>2276</v>
      </c>
      <c r="H329" s="45" t="s">
        <v>2277</v>
      </c>
      <c r="I329" s="45" t="s">
        <v>2278</v>
      </c>
      <c r="J329" s="49">
        <v>-1680</v>
      </c>
      <c r="K329" s="49">
        <v>0</v>
      </c>
      <c r="L329" s="49">
        <v>0</v>
      </c>
      <c r="M329" s="45" t="s">
        <v>377</v>
      </c>
    </row>
    <row r="330" spans="1:13" x14ac:dyDescent="0.25">
      <c r="A330" s="45" t="s">
        <v>20</v>
      </c>
      <c r="B330" s="45" t="s">
        <v>6564</v>
      </c>
      <c r="C330" s="45" t="s">
        <v>6633</v>
      </c>
      <c r="D330" s="45" t="s">
        <v>6631</v>
      </c>
      <c r="E330" s="45" t="s">
        <v>789</v>
      </c>
      <c r="F330" s="45" t="e">
        <f>VLOOKUP(G:G,#REF!,1,0)</f>
        <v>#REF!</v>
      </c>
      <c r="G330" s="45" t="s">
        <v>791</v>
      </c>
      <c r="H330" s="45" t="s">
        <v>728</v>
      </c>
      <c r="I330" s="45" t="s">
        <v>792</v>
      </c>
      <c r="J330" s="49">
        <v>-1890</v>
      </c>
      <c r="K330" s="49">
        <v>-2340</v>
      </c>
      <c r="L330" s="49">
        <v>0</v>
      </c>
      <c r="M330" s="45" t="s">
        <v>135</v>
      </c>
    </row>
    <row r="331" spans="1:13" x14ac:dyDescent="0.25">
      <c r="A331" s="45" t="s">
        <v>20</v>
      </c>
      <c r="B331" s="45" t="s">
        <v>6564</v>
      </c>
      <c r="C331" s="45" t="s">
        <v>5428</v>
      </c>
      <c r="D331" s="45" t="s">
        <v>6631</v>
      </c>
      <c r="E331" s="45" t="s">
        <v>807</v>
      </c>
      <c r="F331" s="45" t="e">
        <f>VLOOKUP(G:G,#REF!,1,0)</f>
        <v>#REF!</v>
      </c>
      <c r="G331" s="45" t="s">
        <v>809</v>
      </c>
      <c r="H331" s="45" t="s">
        <v>810</v>
      </c>
      <c r="I331" s="45" t="s">
        <v>811</v>
      </c>
      <c r="J331" s="49">
        <v>-1890</v>
      </c>
      <c r="K331" s="49">
        <v>0</v>
      </c>
      <c r="L331" s="49">
        <v>0</v>
      </c>
      <c r="M331" s="45" t="s">
        <v>135</v>
      </c>
    </row>
    <row r="332" spans="1:13" x14ac:dyDescent="0.25">
      <c r="A332" s="45" t="s">
        <v>20</v>
      </c>
      <c r="B332" s="45" t="s">
        <v>6564</v>
      </c>
      <c r="C332" s="45" t="s">
        <v>5428</v>
      </c>
      <c r="D332" s="45" t="s">
        <v>6631</v>
      </c>
      <c r="E332" s="45" t="s">
        <v>885</v>
      </c>
      <c r="F332" s="45" t="e">
        <f>VLOOKUP(G:G,#REF!,1,0)</f>
        <v>#REF!</v>
      </c>
      <c r="G332" s="45" t="s">
        <v>445</v>
      </c>
      <c r="H332" s="45" t="s">
        <v>887</v>
      </c>
      <c r="I332" s="45" t="s">
        <v>888</v>
      </c>
      <c r="J332" s="49">
        <v>-1890</v>
      </c>
      <c r="K332" s="49">
        <v>0</v>
      </c>
      <c r="L332" s="49">
        <v>0</v>
      </c>
      <c r="M332" s="45" t="s">
        <v>377</v>
      </c>
    </row>
    <row r="333" spans="1:13" x14ac:dyDescent="0.25">
      <c r="A333" s="45" t="s">
        <v>20</v>
      </c>
      <c r="B333" s="46"/>
      <c r="C333" s="46"/>
      <c r="D333" s="46"/>
      <c r="E333" s="45" t="s">
        <v>2541</v>
      </c>
      <c r="F333" s="45" t="e">
        <f>VLOOKUP(G:G,#REF!,1,0)</f>
        <v>#REF!</v>
      </c>
      <c r="G333" s="45" t="s">
        <v>2115</v>
      </c>
      <c r="H333" s="45" t="s">
        <v>2398</v>
      </c>
      <c r="I333" s="45" t="s">
        <v>2399</v>
      </c>
      <c r="J333" s="49">
        <v>0</v>
      </c>
      <c r="K333" s="49">
        <v>0</v>
      </c>
      <c r="L333" s="49">
        <v>250</v>
      </c>
      <c r="M333" s="45" t="s">
        <v>135</v>
      </c>
    </row>
    <row r="334" spans="1:13" x14ac:dyDescent="0.25">
      <c r="A334" s="45" t="s">
        <v>20</v>
      </c>
      <c r="B334" s="45" t="s">
        <v>6564</v>
      </c>
      <c r="C334" s="45" t="s">
        <v>5428</v>
      </c>
      <c r="D334" s="45" t="s">
        <v>6635</v>
      </c>
      <c r="E334" s="45" t="s">
        <v>2396</v>
      </c>
      <c r="F334" s="45" t="e">
        <f>VLOOKUP(G:G,#REF!,1,0)</f>
        <v>#REF!</v>
      </c>
      <c r="G334" s="45" t="s">
        <v>2115</v>
      </c>
      <c r="H334" s="45" t="s">
        <v>2398</v>
      </c>
      <c r="I334" s="45" t="s">
        <v>2399</v>
      </c>
      <c r="J334" s="49">
        <v>-1760</v>
      </c>
      <c r="K334" s="49">
        <v>0</v>
      </c>
      <c r="L334" s="49">
        <v>0</v>
      </c>
      <c r="M334" s="45" t="s">
        <v>377</v>
      </c>
    </row>
    <row r="335" spans="1:13" x14ac:dyDescent="0.25">
      <c r="A335" s="45" t="s">
        <v>20</v>
      </c>
      <c r="B335" s="45" t="s">
        <v>6564</v>
      </c>
      <c r="C335" s="45" t="s">
        <v>5404</v>
      </c>
      <c r="D335" s="45" t="s">
        <v>6640</v>
      </c>
      <c r="E335" s="45" t="s">
        <v>539</v>
      </c>
      <c r="F335" s="45" t="e">
        <f>VLOOKUP(G:G,#REF!,1,0)</f>
        <v>#REF!</v>
      </c>
      <c r="G335" s="45" t="s">
        <v>542</v>
      </c>
      <c r="H335" s="46"/>
      <c r="I335" s="45" t="s">
        <v>543</v>
      </c>
      <c r="J335" s="49">
        <v>-1680</v>
      </c>
      <c r="K335" s="49">
        <v>-868.33</v>
      </c>
      <c r="L335" s="49">
        <v>0</v>
      </c>
      <c r="M335" s="45" t="s">
        <v>135</v>
      </c>
    </row>
    <row r="336" spans="1:13" x14ac:dyDescent="0.25">
      <c r="A336" s="45" t="s">
        <v>20</v>
      </c>
      <c r="B336" s="45" t="s">
        <v>6564</v>
      </c>
      <c r="C336" s="45" t="s">
        <v>6633</v>
      </c>
      <c r="D336" s="45" t="s">
        <v>6631</v>
      </c>
      <c r="E336" s="45" t="s">
        <v>3435</v>
      </c>
      <c r="F336" s="45" t="e">
        <f>VLOOKUP(G:G,#REF!,1,0)</f>
        <v>#REF!</v>
      </c>
      <c r="G336" s="45" t="s">
        <v>3437</v>
      </c>
      <c r="H336" s="45" t="s">
        <v>3438</v>
      </c>
      <c r="I336" s="45" t="s">
        <v>3439</v>
      </c>
      <c r="J336" s="49">
        <v>-1680</v>
      </c>
      <c r="K336" s="49">
        <v>-1880</v>
      </c>
      <c r="L336" s="49">
        <v>0</v>
      </c>
      <c r="M336" s="45" t="s">
        <v>135</v>
      </c>
    </row>
    <row r="337" spans="1:13" x14ac:dyDescent="0.25">
      <c r="A337" s="45" t="s">
        <v>20</v>
      </c>
      <c r="B337" s="45" t="s">
        <v>5829</v>
      </c>
      <c r="C337" s="45" t="s">
        <v>5428</v>
      </c>
      <c r="D337" s="45" t="s">
        <v>6631</v>
      </c>
      <c r="E337" s="45" t="s">
        <v>1054</v>
      </c>
      <c r="F337" s="45" t="e">
        <f>VLOOKUP(G:G,#REF!,1,0)</f>
        <v>#REF!</v>
      </c>
      <c r="G337" s="45"/>
      <c r="H337" s="45" t="s">
        <v>1056</v>
      </c>
      <c r="I337" s="45" t="s">
        <v>1057</v>
      </c>
      <c r="J337" s="49">
        <v>-3600</v>
      </c>
      <c r="K337" s="49">
        <v>-2250</v>
      </c>
      <c r="L337" s="49">
        <v>250</v>
      </c>
      <c r="M337" s="45" t="s">
        <v>135</v>
      </c>
    </row>
    <row r="338" spans="1:13" x14ac:dyDescent="0.25">
      <c r="A338" s="45" t="s">
        <v>20</v>
      </c>
      <c r="B338" s="45" t="s">
        <v>6564</v>
      </c>
      <c r="C338" s="45" t="s">
        <v>5428</v>
      </c>
      <c r="D338" s="45" t="s">
        <v>6631</v>
      </c>
      <c r="E338" s="45" t="s">
        <v>3815</v>
      </c>
      <c r="F338" s="45" t="e">
        <f>VLOOKUP(G:G,#REF!,1,0)</f>
        <v>#REF!</v>
      </c>
      <c r="G338" s="45" t="s">
        <v>3817</v>
      </c>
      <c r="H338" s="45" t="s">
        <v>1480</v>
      </c>
      <c r="I338" s="45" t="s">
        <v>3818</v>
      </c>
      <c r="J338" s="49">
        <v>-1890</v>
      </c>
      <c r="K338" s="49">
        <v>0</v>
      </c>
      <c r="L338" s="49">
        <v>0</v>
      </c>
      <c r="M338" s="45" t="s">
        <v>135</v>
      </c>
    </row>
    <row r="339" spans="1:13" x14ac:dyDescent="0.25">
      <c r="A339" s="45" t="s">
        <v>20</v>
      </c>
      <c r="B339" s="45" t="s">
        <v>6564</v>
      </c>
      <c r="C339" s="45" t="s">
        <v>5428</v>
      </c>
      <c r="D339" s="45" t="s">
        <v>6631</v>
      </c>
      <c r="E339" s="45" t="s">
        <v>1765</v>
      </c>
      <c r="F339" s="45" t="e">
        <f>VLOOKUP(G:G,#REF!,1,0)</f>
        <v>#REF!</v>
      </c>
      <c r="G339" s="45" t="s">
        <v>1767</v>
      </c>
      <c r="H339" s="45" t="s">
        <v>1768</v>
      </c>
      <c r="I339" s="45" t="s">
        <v>1769</v>
      </c>
      <c r="J339" s="49">
        <v>-1800</v>
      </c>
      <c r="K339" s="49">
        <v>0</v>
      </c>
      <c r="L339" s="49">
        <v>0</v>
      </c>
      <c r="M339" s="45" t="s">
        <v>135</v>
      </c>
    </row>
    <row r="340" spans="1:13" x14ac:dyDescent="0.25">
      <c r="A340" s="45" t="s">
        <v>20</v>
      </c>
      <c r="B340" s="45" t="s">
        <v>6564</v>
      </c>
      <c r="C340" s="45" t="s">
        <v>6564</v>
      </c>
      <c r="D340" s="45" t="s">
        <v>6643</v>
      </c>
      <c r="E340" s="45" t="s">
        <v>2320</v>
      </c>
      <c r="F340" s="45" t="e">
        <f>VLOOKUP(G:G,#REF!,1,0)</f>
        <v>#REF!</v>
      </c>
      <c r="G340" s="45" t="s">
        <v>2323</v>
      </c>
      <c r="H340" s="45" t="s">
        <v>2324</v>
      </c>
      <c r="I340" s="45" t="s">
        <v>2325</v>
      </c>
      <c r="J340" s="49">
        <v>-1680</v>
      </c>
      <c r="K340" s="49">
        <v>0</v>
      </c>
      <c r="L340" s="49">
        <v>0</v>
      </c>
      <c r="M340" s="45" t="s">
        <v>377</v>
      </c>
    </row>
    <row r="341" spans="1:13" x14ac:dyDescent="0.25">
      <c r="A341" s="45" t="s">
        <v>20</v>
      </c>
      <c r="B341" s="45" t="s">
        <v>6564</v>
      </c>
      <c r="C341" s="45" t="s">
        <v>6564</v>
      </c>
      <c r="D341" s="45" t="s">
        <v>6643</v>
      </c>
      <c r="E341" s="45" t="s">
        <v>2427</v>
      </c>
      <c r="F341" s="45" t="e">
        <f>VLOOKUP(G:G,#REF!,1,0)</f>
        <v>#REF!</v>
      </c>
      <c r="G341" s="45" t="s">
        <v>2429</v>
      </c>
      <c r="H341" s="45" t="s">
        <v>2430</v>
      </c>
      <c r="I341" s="45" t="s">
        <v>2431</v>
      </c>
      <c r="J341" s="49">
        <v>-2090</v>
      </c>
      <c r="K341" s="49">
        <v>0</v>
      </c>
      <c r="L341" s="49">
        <v>0</v>
      </c>
      <c r="M341" s="45" t="s">
        <v>377</v>
      </c>
    </row>
    <row r="342" spans="1:13" x14ac:dyDescent="0.25">
      <c r="A342" s="45" t="s">
        <v>20</v>
      </c>
      <c r="B342" s="46"/>
      <c r="C342" s="46"/>
      <c r="D342" s="46"/>
      <c r="E342" s="45" t="s">
        <v>290</v>
      </c>
      <c r="F342" s="45"/>
      <c r="G342" s="46"/>
      <c r="H342" s="45" t="s">
        <v>293</v>
      </c>
      <c r="I342" s="45" t="s">
        <v>294</v>
      </c>
      <c r="J342" s="49">
        <v>0</v>
      </c>
      <c r="K342" s="49">
        <v>0</v>
      </c>
      <c r="L342" s="49">
        <v>250</v>
      </c>
      <c r="M342" s="45" t="s">
        <v>25</v>
      </c>
    </row>
    <row r="343" spans="1:13" x14ac:dyDescent="0.25">
      <c r="A343" s="45" t="s">
        <v>20</v>
      </c>
      <c r="B343" s="46"/>
      <c r="C343" s="46"/>
      <c r="D343" s="46"/>
      <c r="E343" s="45" t="s">
        <v>295</v>
      </c>
      <c r="F343" s="45"/>
      <c r="G343" s="46"/>
      <c r="H343" s="45" t="s">
        <v>293</v>
      </c>
      <c r="I343" s="45" t="s">
        <v>294</v>
      </c>
      <c r="J343" s="49">
        <v>0</v>
      </c>
      <c r="K343" s="49">
        <v>0</v>
      </c>
      <c r="L343" s="49">
        <v>250</v>
      </c>
      <c r="M343" s="45" t="s">
        <v>25</v>
      </c>
    </row>
    <row r="344" spans="1:13" x14ac:dyDescent="0.25">
      <c r="A344" s="45" t="s">
        <v>20</v>
      </c>
      <c r="B344" s="45" t="s">
        <v>6564</v>
      </c>
      <c r="C344" s="45" t="s">
        <v>6564</v>
      </c>
      <c r="D344" s="45" t="s">
        <v>6643</v>
      </c>
      <c r="E344" s="45" t="s">
        <v>3976</v>
      </c>
      <c r="F344" s="45" t="e">
        <f>VLOOKUP(G:G,#REF!,1,0)</f>
        <v>#REF!</v>
      </c>
      <c r="G344" s="45" t="s">
        <v>3978</v>
      </c>
      <c r="H344" s="45" t="s">
        <v>1172</v>
      </c>
      <c r="I344" s="45" t="s">
        <v>3979</v>
      </c>
      <c r="J344" s="49">
        <v>-1980</v>
      </c>
      <c r="K344" s="49">
        <v>0</v>
      </c>
      <c r="L344" s="49">
        <v>0</v>
      </c>
      <c r="M344" s="45" t="s">
        <v>377</v>
      </c>
    </row>
    <row r="345" spans="1:13" x14ac:dyDescent="0.25">
      <c r="A345" s="45" t="s">
        <v>20</v>
      </c>
      <c r="B345" s="45" t="s">
        <v>5679</v>
      </c>
      <c r="C345" s="45" t="s">
        <v>5404</v>
      </c>
      <c r="D345" s="45" t="s">
        <v>6636</v>
      </c>
      <c r="E345" s="45" t="s">
        <v>2467</v>
      </c>
      <c r="F345" s="45"/>
      <c r="G345" s="46"/>
      <c r="H345" s="45" t="s">
        <v>293</v>
      </c>
      <c r="I345" s="45" t="s">
        <v>294</v>
      </c>
      <c r="J345" s="49">
        <v>-1900</v>
      </c>
      <c r="K345" s="49">
        <v>-2150</v>
      </c>
      <c r="L345" s="49">
        <v>250</v>
      </c>
      <c r="M345" s="45" t="s">
        <v>135</v>
      </c>
    </row>
    <row r="346" spans="1:13" x14ac:dyDescent="0.25">
      <c r="A346" s="45" t="s">
        <v>20</v>
      </c>
      <c r="B346" s="45" t="s">
        <v>5679</v>
      </c>
      <c r="C346" s="45" t="s">
        <v>6633</v>
      </c>
      <c r="D346" s="45" t="s">
        <v>6646</v>
      </c>
      <c r="E346" s="45" t="s">
        <v>1287</v>
      </c>
      <c r="F346" s="45"/>
      <c r="G346" s="46"/>
      <c r="H346" s="45" t="s">
        <v>1235</v>
      </c>
      <c r="I346" s="45" t="s">
        <v>1289</v>
      </c>
      <c r="J346" s="49">
        <v>-1890</v>
      </c>
      <c r="K346" s="49">
        <v>-2140</v>
      </c>
      <c r="L346" s="49">
        <v>250</v>
      </c>
      <c r="M346" s="45" t="s">
        <v>135</v>
      </c>
    </row>
    <row r="347" spans="1:13" x14ac:dyDescent="0.25">
      <c r="A347" s="45" t="s">
        <v>20</v>
      </c>
      <c r="B347" s="45" t="s">
        <v>5869</v>
      </c>
      <c r="C347" s="45" t="s">
        <v>6654</v>
      </c>
      <c r="D347" s="45" t="s">
        <v>6636</v>
      </c>
      <c r="E347" s="45" t="s">
        <v>296</v>
      </c>
      <c r="F347" s="45"/>
      <c r="G347" s="46"/>
      <c r="H347" s="45" t="s">
        <v>285</v>
      </c>
      <c r="I347" s="45" t="s">
        <v>286</v>
      </c>
      <c r="J347" s="49">
        <v>-1800</v>
      </c>
      <c r="K347" s="49">
        <v>-2050</v>
      </c>
      <c r="L347" s="49">
        <v>250</v>
      </c>
      <c r="M347" s="45" t="s">
        <v>135</v>
      </c>
    </row>
    <row r="348" spans="1:13" x14ac:dyDescent="0.25">
      <c r="A348" s="45" t="s">
        <v>20</v>
      </c>
      <c r="B348" s="46"/>
      <c r="C348" s="46"/>
      <c r="D348" s="46"/>
      <c r="E348" s="45" t="s">
        <v>298</v>
      </c>
      <c r="F348" s="45"/>
      <c r="G348" s="46"/>
      <c r="H348" s="45" t="s">
        <v>254</v>
      </c>
      <c r="I348" s="45" t="s">
        <v>255</v>
      </c>
      <c r="J348" s="49">
        <v>0</v>
      </c>
      <c r="K348" s="49">
        <v>0</v>
      </c>
      <c r="L348" s="49">
        <v>250</v>
      </c>
      <c r="M348" s="45" t="s">
        <v>25</v>
      </c>
    </row>
    <row r="349" spans="1:13" x14ac:dyDescent="0.25">
      <c r="A349" s="45" t="s">
        <v>20</v>
      </c>
      <c r="B349" s="46"/>
      <c r="C349" s="46"/>
      <c r="D349" s="46"/>
      <c r="E349" s="45" t="s">
        <v>299</v>
      </c>
      <c r="F349" s="45"/>
      <c r="G349" s="46"/>
      <c r="H349" s="45" t="s">
        <v>146</v>
      </c>
      <c r="I349" s="45" t="s">
        <v>147</v>
      </c>
      <c r="J349" s="49">
        <v>0</v>
      </c>
      <c r="K349" s="49">
        <v>0</v>
      </c>
      <c r="L349" s="49">
        <v>250</v>
      </c>
      <c r="M349" s="45" t="s">
        <v>25</v>
      </c>
    </row>
    <row r="350" spans="1:13" x14ac:dyDescent="0.25">
      <c r="A350" s="45" t="s">
        <v>20</v>
      </c>
      <c r="B350" s="45" t="s">
        <v>6576</v>
      </c>
      <c r="C350" s="45" t="s">
        <v>5428</v>
      </c>
      <c r="D350" s="45" t="s">
        <v>6636</v>
      </c>
      <c r="E350" s="45" t="s">
        <v>2760</v>
      </c>
      <c r="F350" s="45"/>
      <c r="G350" s="46"/>
      <c r="H350" s="45" t="s">
        <v>146</v>
      </c>
      <c r="I350" s="45" t="s">
        <v>147</v>
      </c>
      <c r="J350" s="49">
        <v>-3780</v>
      </c>
      <c r="K350" s="49">
        <v>-2340</v>
      </c>
      <c r="L350" s="49">
        <v>250</v>
      </c>
      <c r="M350" s="45" t="s">
        <v>135</v>
      </c>
    </row>
    <row r="351" spans="1:13" x14ac:dyDescent="0.25">
      <c r="A351" s="45" t="s">
        <v>20</v>
      </c>
      <c r="B351" s="45" t="s">
        <v>5869</v>
      </c>
      <c r="C351" s="45" t="s">
        <v>5869</v>
      </c>
      <c r="D351" s="45" t="s">
        <v>6636</v>
      </c>
      <c r="E351" s="45" t="s">
        <v>1302</v>
      </c>
      <c r="F351" s="45"/>
      <c r="G351" s="46"/>
      <c r="H351" s="45" t="s">
        <v>254</v>
      </c>
      <c r="I351" s="45" t="s">
        <v>255</v>
      </c>
      <c r="J351" s="49">
        <v>-1800</v>
      </c>
      <c r="K351" s="49">
        <v>-2050</v>
      </c>
      <c r="L351" s="49">
        <v>250</v>
      </c>
      <c r="M351" s="45" t="s">
        <v>135</v>
      </c>
    </row>
    <row r="352" spans="1:13" x14ac:dyDescent="0.25">
      <c r="A352" s="45" t="s">
        <v>20</v>
      </c>
      <c r="B352" s="45" t="s">
        <v>5869</v>
      </c>
      <c r="C352" s="45" t="s">
        <v>6633</v>
      </c>
      <c r="D352" s="45" t="s">
        <v>6646</v>
      </c>
      <c r="E352" s="45" t="s">
        <v>2010</v>
      </c>
      <c r="F352" s="45"/>
      <c r="G352" s="46"/>
      <c r="H352" s="45" t="s">
        <v>605</v>
      </c>
      <c r="I352" s="45" t="s">
        <v>2012</v>
      </c>
      <c r="J352" s="49">
        <v>-2000</v>
      </c>
      <c r="K352" s="49">
        <v>-2250</v>
      </c>
      <c r="L352" s="49">
        <v>250</v>
      </c>
      <c r="M352" s="45" t="s">
        <v>135</v>
      </c>
    </row>
    <row r="353" spans="1:13" x14ac:dyDescent="0.25">
      <c r="A353" s="45" t="s">
        <v>20</v>
      </c>
      <c r="B353" s="45" t="s">
        <v>5869</v>
      </c>
      <c r="C353" s="45" t="s">
        <v>6633</v>
      </c>
      <c r="D353" s="45" t="s">
        <v>6636</v>
      </c>
      <c r="E353" s="45" t="s">
        <v>2193</v>
      </c>
      <c r="F353" s="45"/>
      <c r="G353" s="46"/>
      <c r="H353" s="45" t="s">
        <v>271</v>
      </c>
      <c r="I353" s="45" t="s">
        <v>2195</v>
      </c>
      <c r="J353" s="49">
        <v>-1680</v>
      </c>
      <c r="K353" s="49">
        <v>-1930</v>
      </c>
      <c r="L353" s="49">
        <v>250</v>
      </c>
      <c r="M353" s="45" t="s">
        <v>135</v>
      </c>
    </row>
    <row r="354" spans="1:13" x14ac:dyDescent="0.25">
      <c r="A354" s="45" t="s">
        <v>20</v>
      </c>
      <c r="B354" s="45" t="s">
        <v>5869</v>
      </c>
      <c r="C354" s="45" t="s">
        <v>6633</v>
      </c>
      <c r="D354" s="45" t="s">
        <v>6646</v>
      </c>
      <c r="E354" s="45" t="s">
        <v>2265</v>
      </c>
      <c r="F354" s="45"/>
      <c r="G354" s="46"/>
      <c r="H354" s="45" t="s">
        <v>2267</v>
      </c>
      <c r="I354" s="45" t="s">
        <v>1158</v>
      </c>
      <c r="J354" s="49">
        <v>-2000</v>
      </c>
      <c r="K354" s="49">
        <v>-2250</v>
      </c>
      <c r="L354" s="49">
        <v>250</v>
      </c>
      <c r="M354" s="45" t="s">
        <v>135</v>
      </c>
    </row>
    <row r="355" spans="1:13" x14ac:dyDescent="0.25">
      <c r="A355" s="45" t="s">
        <v>20</v>
      </c>
      <c r="B355" s="45" t="s">
        <v>5869</v>
      </c>
      <c r="C355" s="45" t="s">
        <v>6633</v>
      </c>
      <c r="D355" s="45" t="s">
        <v>6646</v>
      </c>
      <c r="E355" s="45" t="s">
        <v>2474</v>
      </c>
      <c r="F355" s="45"/>
      <c r="G355" s="46"/>
      <c r="H355" s="45" t="s">
        <v>2476</v>
      </c>
      <c r="I355" s="45" t="s">
        <v>1158</v>
      </c>
      <c r="J355" s="49">
        <v>-2000</v>
      </c>
      <c r="K355" s="49">
        <v>-2250</v>
      </c>
      <c r="L355" s="49">
        <v>250</v>
      </c>
      <c r="M355" s="45" t="s">
        <v>135</v>
      </c>
    </row>
    <row r="356" spans="1:13" x14ac:dyDescent="0.25">
      <c r="A356" s="45" t="s">
        <v>20</v>
      </c>
      <c r="B356" s="45" t="s">
        <v>6623</v>
      </c>
      <c r="C356" s="45" t="s">
        <v>6633</v>
      </c>
      <c r="D356" s="45" t="s">
        <v>6646</v>
      </c>
      <c r="E356" s="45" t="s">
        <v>2203</v>
      </c>
      <c r="F356" s="45"/>
      <c r="G356" s="46"/>
      <c r="H356" s="45" t="s">
        <v>2205</v>
      </c>
      <c r="I356" s="45" t="s">
        <v>2206</v>
      </c>
      <c r="J356" s="49">
        <v>-1680</v>
      </c>
      <c r="K356" s="49">
        <v>-1930</v>
      </c>
      <c r="L356" s="49">
        <v>250</v>
      </c>
      <c r="M356" s="45" t="s">
        <v>135</v>
      </c>
    </row>
    <row r="357" spans="1:13" x14ac:dyDescent="0.25">
      <c r="A357" s="45" t="s">
        <v>20</v>
      </c>
      <c r="B357" s="45" t="s">
        <v>6623</v>
      </c>
      <c r="C357" s="45" t="s">
        <v>6633</v>
      </c>
      <c r="D357" s="45" t="s">
        <v>6646</v>
      </c>
      <c r="E357" s="45" t="s">
        <v>1309</v>
      </c>
      <c r="F357" s="45"/>
      <c r="G357" s="46"/>
      <c r="H357" s="45" t="s">
        <v>1311</v>
      </c>
      <c r="I357" s="45" t="s">
        <v>1312</v>
      </c>
      <c r="J357" s="49">
        <v>-1890</v>
      </c>
      <c r="K357" s="49">
        <v>-2340</v>
      </c>
      <c r="L357" s="49">
        <v>250</v>
      </c>
      <c r="M357" s="45" t="s">
        <v>135</v>
      </c>
    </row>
    <row r="358" spans="1:13" x14ac:dyDescent="0.25">
      <c r="A358" s="45" t="s">
        <v>20</v>
      </c>
      <c r="B358" s="45" t="s">
        <v>6623</v>
      </c>
      <c r="C358" s="45" t="s">
        <v>6623</v>
      </c>
      <c r="D358" s="45" t="s">
        <v>6636</v>
      </c>
      <c r="E358" s="45" t="s">
        <v>3083</v>
      </c>
      <c r="F358" s="45"/>
      <c r="G358" s="46"/>
      <c r="H358" s="45" t="s">
        <v>3085</v>
      </c>
      <c r="I358" s="45" t="s">
        <v>3086</v>
      </c>
      <c r="J358" s="49">
        <v>-1600</v>
      </c>
      <c r="K358" s="49">
        <v>-1850</v>
      </c>
      <c r="L358" s="49">
        <v>250</v>
      </c>
      <c r="M358" s="45" t="s">
        <v>135</v>
      </c>
    </row>
    <row r="359" spans="1:13" x14ac:dyDescent="0.25">
      <c r="A359" s="45" t="s">
        <v>20</v>
      </c>
      <c r="B359" s="45" t="s">
        <v>6623</v>
      </c>
      <c r="C359" s="45" t="s">
        <v>6633</v>
      </c>
      <c r="D359" s="45" t="s">
        <v>6636</v>
      </c>
      <c r="E359" s="45" t="s">
        <v>3667</v>
      </c>
      <c r="F359" s="45"/>
      <c r="G359" s="46"/>
      <c r="H359" s="45" t="s">
        <v>1235</v>
      </c>
      <c r="I359" s="45" t="s">
        <v>3589</v>
      </c>
      <c r="J359" s="49">
        <v>-1890</v>
      </c>
      <c r="K359" s="49">
        <v>-2140</v>
      </c>
      <c r="L359" s="49">
        <v>250</v>
      </c>
      <c r="M359" s="45" t="s">
        <v>135</v>
      </c>
    </row>
    <row r="360" spans="1:13" x14ac:dyDescent="0.25">
      <c r="A360" s="45" t="s">
        <v>20</v>
      </c>
      <c r="B360" s="46"/>
      <c r="C360" s="46"/>
      <c r="D360" s="46"/>
      <c r="E360" s="45" t="s">
        <v>4412</v>
      </c>
      <c r="F360" s="45"/>
      <c r="G360" s="46"/>
      <c r="H360" s="45" t="s">
        <v>275</v>
      </c>
      <c r="I360" s="45" t="s">
        <v>276</v>
      </c>
      <c r="J360" s="49">
        <v>0</v>
      </c>
      <c r="K360" s="49">
        <v>0</v>
      </c>
      <c r="L360" s="49">
        <v>250</v>
      </c>
      <c r="M360" s="45" t="s">
        <v>377</v>
      </c>
    </row>
    <row r="361" spans="1:13" x14ac:dyDescent="0.25">
      <c r="A361" s="45" t="s">
        <v>20</v>
      </c>
      <c r="B361" s="45" t="s">
        <v>5404</v>
      </c>
      <c r="C361" s="45" t="s">
        <v>6633</v>
      </c>
      <c r="D361" s="45" t="s">
        <v>6646</v>
      </c>
      <c r="E361" s="45" t="s">
        <v>1316</v>
      </c>
      <c r="F361" s="45"/>
      <c r="G361" s="46"/>
      <c r="H361" s="45" t="s">
        <v>1318</v>
      </c>
      <c r="I361" s="45" t="s">
        <v>1319</v>
      </c>
      <c r="J361" s="49">
        <v>-1890</v>
      </c>
      <c r="K361" s="49">
        <v>-2140</v>
      </c>
      <c r="L361" s="49">
        <v>250</v>
      </c>
      <c r="M361" s="45" t="s">
        <v>135</v>
      </c>
    </row>
    <row r="362" spans="1:13" x14ac:dyDescent="0.25">
      <c r="A362" s="45" t="s">
        <v>20</v>
      </c>
      <c r="B362" s="45" t="s">
        <v>5404</v>
      </c>
      <c r="C362" s="45" t="s">
        <v>6633</v>
      </c>
      <c r="D362" s="45" t="s">
        <v>6646</v>
      </c>
      <c r="E362" s="45" t="s">
        <v>1978</v>
      </c>
      <c r="F362" s="45"/>
      <c r="G362" s="46"/>
      <c r="H362" s="45" t="s">
        <v>183</v>
      </c>
      <c r="I362" s="45" t="s">
        <v>1980</v>
      </c>
      <c r="J362" s="49">
        <v>-2580</v>
      </c>
      <c r="K362" s="49">
        <v>-2830</v>
      </c>
      <c r="L362" s="49">
        <v>250</v>
      </c>
      <c r="M362" s="45" t="s">
        <v>135</v>
      </c>
    </row>
    <row r="363" spans="1:13" x14ac:dyDescent="0.25">
      <c r="A363" s="45" t="s">
        <v>20</v>
      </c>
      <c r="B363" s="45" t="s">
        <v>6564</v>
      </c>
      <c r="C363" s="45" t="s">
        <v>6633</v>
      </c>
      <c r="D363" s="45" t="s">
        <v>6636</v>
      </c>
      <c r="E363" s="45" t="s">
        <v>3950</v>
      </c>
      <c r="F363" s="45"/>
      <c r="G363" s="46"/>
      <c r="H363" s="45" t="s">
        <v>316</v>
      </c>
      <c r="I363" s="45" t="s">
        <v>317</v>
      </c>
      <c r="J363" s="49">
        <v>-1890</v>
      </c>
      <c r="K363" s="49">
        <v>-2140</v>
      </c>
      <c r="L363" s="49">
        <v>250</v>
      </c>
      <c r="M363" s="45" t="s">
        <v>135</v>
      </c>
    </row>
    <row r="364" spans="1:13" x14ac:dyDescent="0.25">
      <c r="A364" s="45" t="s">
        <v>20</v>
      </c>
      <c r="B364" s="45" t="s">
        <v>6564</v>
      </c>
      <c r="C364" s="45" t="s">
        <v>6564</v>
      </c>
      <c r="D364" s="45" t="s">
        <v>6643</v>
      </c>
      <c r="E364" s="45" t="s">
        <v>2999</v>
      </c>
      <c r="F364" s="45" t="e">
        <f>VLOOKUP(G:G,#REF!,1,0)</f>
        <v>#REF!</v>
      </c>
      <c r="G364" s="45" t="s">
        <v>3001</v>
      </c>
      <c r="H364" s="45" t="s">
        <v>3002</v>
      </c>
      <c r="I364" s="45" t="s">
        <v>3003</v>
      </c>
      <c r="J364" s="49">
        <v>-2700</v>
      </c>
      <c r="K364" s="49">
        <v>0</v>
      </c>
      <c r="L364" s="49">
        <v>0</v>
      </c>
      <c r="M364" s="45" t="s">
        <v>135</v>
      </c>
    </row>
    <row r="365" spans="1:13" x14ac:dyDescent="0.25">
      <c r="A365" s="45" t="s">
        <v>20</v>
      </c>
      <c r="B365" s="45" t="s">
        <v>6564</v>
      </c>
      <c r="C365" s="45" t="s">
        <v>6564</v>
      </c>
      <c r="D365" s="45" t="s">
        <v>6637</v>
      </c>
      <c r="E365" s="45" t="s">
        <v>2383</v>
      </c>
      <c r="F365" s="45" t="e">
        <f>VLOOKUP(G:G,#REF!,1,0)</f>
        <v>#REF!</v>
      </c>
      <c r="G365" s="45" t="s">
        <v>2385</v>
      </c>
      <c r="H365" s="45" t="s">
        <v>2284</v>
      </c>
      <c r="I365" s="45" t="s">
        <v>2386</v>
      </c>
      <c r="J365" s="49">
        <v>-2700</v>
      </c>
      <c r="K365" s="49">
        <v>0</v>
      </c>
      <c r="L365" s="49">
        <v>0</v>
      </c>
      <c r="M365" s="45" t="s">
        <v>135</v>
      </c>
    </row>
    <row r="366" spans="1:13" x14ac:dyDescent="0.25">
      <c r="A366" s="45" t="s">
        <v>20</v>
      </c>
      <c r="B366" s="45" t="s">
        <v>6627</v>
      </c>
      <c r="C366" s="45" t="s">
        <v>6633</v>
      </c>
      <c r="D366" s="45" t="s">
        <v>6636</v>
      </c>
      <c r="E366" s="45" t="s">
        <v>2221</v>
      </c>
      <c r="F366" s="45"/>
      <c r="G366" s="46"/>
      <c r="H366" s="45" t="s">
        <v>2223</v>
      </c>
      <c r="I366" s="45" t="s">
        <v>2224</v>
      </c>
      <c r="J366" s="49">
        <v>-1680</v>
      </c>
      <c r="K366" s="49">
        <v>-1930</v>
      </c>
      <c r="L366" s="49">
        <v>250</v>
      </c>
      <c r="M366" s="45" t="s">
        <v>135</v>
      </c>
    </row>
    <row r="367" spans="1:13" x14ac:dyDescent="0.25">
      <c r="A367" s="45" t="s">
        <v>20</v>
      </c>
      <c r="B367" s="46"/>
      <c r="C367" s="46"/>
      <c r="D367" s="46"/>
      <c r="E367" s="45" t="s">
        <v>305</v>
      </c>
      <c r="F367" s="45"/>
      <c r="G367" s="46"/>
      <c r="H367" s="45" t="s">
        <v>307</v>
      </c>
      <c r="I367" s="45" t="s">
        <v>308</v>
      </c>
      <c r="J367" s="49">
        <v>0</v>
      </c>
      <c r="K367" s="49">
        <v>0</v>
      </c>
      <c r="L367" s="49">
        <v>250</v>
      </c>
      <c r="M367" s="45" t="s">
        <v>92</v>
      </c>
    </row>
    <row r="368" spans="1:13" x14ac:dyDescent="0.25">
      <c r="A368" s="45" t="s">
        <v>20</v>
      </c>
      <c r="B368" s="45" t="s">
        <v>6627</v>
      </c>
      <c r="C368" s="45" t="s">
        <v>6633</v>
      </c>
      <c r="D368" s="45" t="s">
        <v>6646</v>
      </c>
      <c r="E368" s="45" t="s">
        <v>3957</v>
      </c>
      <c r="F368" s="45"/>
      <c r="G368" s="46"/>
      <c r="H368" s="45" t="s">
        <v>307</v>
      </c>
      <c r="I368" s="45" t="s">
        <v>308</v>
      </c>
      <c r="J368" s="49">
        <v>-1890</v>
      </c>
      <c r="K368" s="49">
        <v>-2140</v>
      </c>
      <c r="L368" s="49">
        <v>250</v>
      </c>
      <c r="M368" s="45" t="s">
        <v>135</v>
      </c>
    </row>
    <row r="369" spans="1:13" x14ac:dyDescent="0.25">
      <c r="A369" s="45" t="s">
        <v>20</v>
      </c>
      <c r="B369" s="46"/>
      <c r="C369" s="46"/>
      <c r="D369" s="46"/>
      <c r="E369" s="45" t="s">
        <v>310</v>
      </c>
      <c r="F369" s="45"/>
      <c r="G369" s="46"/>
      <c r="H369" s="45" t="s">
        <v>312</v>
      </c>
      <c r="I369" s="45" t="s">
        <v>313</v>
      </c>
      <c r="J369" s="49">
        <v>0</v>
      </c>
      <c r="K369" s="49">
        <v>0</v>
      </c>
      <c r="L369" s="49">
        <v>250</v>
      </c>
      <c r="M369" s="45" t="s">
        <v>92</v>
      </c>
    </row>
    <row r="370" spans="1:13" x14ac:dyDescent="0.25">
      <c r="A370" s="45" t="s">
        <v>20</v>
      </c>
      <c r="B370" s="46"/>
      <c r="C370" s="46"/>
      <c r="D370" s="46"/>
      <c r="E370" s="45" t="s">
        <v>314</v>
      </c>
      <c r="F370" s="45"/>
      <c r="G370" s="46"/>
      <c r="H370" s="45" t="s">
        <v>316</v>
      </c>
      <c r="I370" s="45" t="s">
        <v>317</v>
      </c>
      <c r="J370" s="49">
        <v>0</v>
      </c>
      <c r="K370" s="49">
        <v>0</v>
      </c>
      <c r="L370" s="49">
        <v>250</v>
      </c>
      <c r="M370" s="45" t="s">
        <v>92</v>
      </c>
    </row>
    <row r="371" spans="1:13" x14ac:dyDescent="0.25">
      <c r="A371" s="45" t="s">
        <v>20</v>
      </c>
      <c r="B371" s="46"/>
      <c r="C371" s="46"/>
      <c r="D371" s="46"/>
      <c r="E371" s="45" t="s">
        <v>318</v>
      </c>
      <c r="F371" s="45"/>
      <c r="G371" s="46"/>
      <c r="H371" s="45" t="s">
        <v>320</v>
      </c>
      <c r="I371" s="45" t="s">
        <v>321</v>
      </c>
      <c r="J371" s="49">
        <v>0</v>
      </c>
      <c r="K371" s="49">
        <v>0</v>
      </c>
      <c r="L371" s="49">
        <v>250</v>
      </c>
      <c r="M371" s="45" t="s">
        <v>92</v>
      </c>
    </row>
    <row r="372" spans="1:13" x14ac:dyDescent="0.25">
      <c r="A372" s="45" t="s">
        <v>20</v>
      </c>
      <c r="B372" s="46"/>
      <c r="C372" s="46"/>
      <c r="D372" s="46"/>
      <c r="E372" s="45" t="s">
        <v>322</v>
      </c>
      <c r="F372" s="45"/>
      <c r="G372" s="46"/>
      <c r="H372" s="45" t="s">
        <v>324</v>
      </c>
      <c r="I372" s="45" t="s">
        <v>325</v>
      </c>
      <c r="J372" s="49">
        <v>0</v>
      </c>
      <c r="K372" s="49">
        <v>0</v>
      </c>
      <c r="L372" s="49">
        <v>250</v>
      </c>
      <c r="M372" s="45" t="s">
        <v>92</v>
      </c>
    </row>
    <row r="373" spans="1:13" x14ac:dyDescent="0.25">
      <c r="A373" s="45" t="s">
        <v>20</v>
      </c>
      <c r="B373" s="46"/>
      <c r="C373" s="46"/>
      <c r="D373" s="46"/>
      <c r="E373" s="45" t="s">
        <v>326</v>
      </c>
      <c r="F373" s="45"/>
      <c r="G373" s="46"/>
      <c r="H373" s="45" t="s">
        <v>324</v>
      </c>
      <c r="I373" s="45" t="s">
        <v>325</v>
      </c>
      <c r="J373" s="49">
        <v>0</v>
      </c>
      <c r="K373" s="49">
        <v>0</v>
      </c>
      <c r="L373" s="49">
        <v>250</v>
      </c>
      <c r="M373" s="45" t="s">
        <v>92</v>
      </c>
    </row>
    <row r="374" spans="1:13" x14ac:dyDescent="0.25">
      <c r="A374" s="45" t="s">
        <v>20</v>
      </c>
      <c r="B374" s="46"/>
      <c r="C374" s="46"/>
      <c r="D374" s="46"/>
      <c r="E374" s="45" t="s">
        <v>327</v>
      </c>
      <c r="F374" s="45"/>
      <c r="G374" s="46"/>
      <c r="H374" s="45" t="s">
        <v>329</v>
      </c>
      <c r="I374" s="45" t="s">
        <v>330</v>
      </c>
      <c r="J374" s="49">
        <v>0</v>
      </c>
      <c r="K374" s="49">
        <v>0</v>
      </c>
      <c r="L374" s="49">
        <v>250</v>
      </c>
      <c r="M374" s="45" t="s">
        <v>25</v>
      </c>
    </row>
    <row r="375" spans="1:13" x14ac:dyDescent="0.25">
      <c r="A375" s="45" t="s">
        <v>20</v>
      </c>
      <c r="B375" s="45" t="s">
        <v>6568</v>
      </c>
      <c r="C375" s="45" t="s">
        <v>5428</v>
      </c>
      <c r="D375" s="45" t="s">
        <v>6636</v>
      </c>
      <c r="E375" s="45" t="s">
        <v>498</v>
      </c>
      <c r="F375" s="45"/>
      <c r="G375" s="46"/>
      <c r="H375" s="45" t="s">
        <v>329</v>
      </c>
      <c r="I375" s="45" t="s">
        <v>330</v>
      </c>
      <c r="J375" s="49">
        <v>-3360</v>
      </c>
      <c r="K375" s="49">
        <v>-1930</v>
      </c>
      <c r="L375" s="49">
        <v>250</v>
      </c>
      <c r="M375" s="45" t="s">
        <v>135</v>
      </c>
    </row>
    <row r="376" spans="1:13" x14ac:dyDescent="0.25">
      <c r="A376" s="45" t="s">
        <v>20</v>
      </c>
      <c r="B376" s="45" t="s">
        <v>6568</v>
      </c>
      <c r="C376" s="45" t="s">
        <v>5428</v>
      </c>
      <c r="D376" s="45" t="s">
        <v>6631</v>
      </c>
      <c r="E376" s="45" t="s">
        <v>2821</v>
      </c>
      <c r="F376" s="45"/>
      <c r="G376" s="46"/>
      <c r="H376" s="45" t="s">
        <v>903</v>
      </c>
      <c r="I376" s="45" t="s">
        <v>2823</v>
      </c>
      <c r="J376" s="49">
        <v>-3360</v>
      </c>
      <c r="K376" s="49">
        <v>-1930</v>
      </c>
      <c r="L376" s="49">
        <v>250</v>
      </c>
      <c r="M376" s="45" t="s">
        <v>135</v>
      </c>
    </row>
    <row r="377" spans="1:13" x14ac:dyDescent="0.25">
      <c r="A377" s="45" t="s">
        <v>20</v>
      </c>
      <c r="B377" s="46"/>
      <c r="C377" s="46"/>
      <c r="D377" s="46"/>
      <c r="E377" s="45" t="s">
        <v>331</v>
      </c>
      <c r="F377" s="45"/>
      <c r="G377" s="46"/>
      <c r="H377" s="45" t="s">
        <v>164</v>
      </c>
      <c r="I377" s="45" t="s">
        <v>165</v>
      </c>
      <c r="J377" s="49">
        <v>0</v>
      </c>
      <c r="K377" s="49">
        <v>0</v>
      </c>
      <c r="L377" s="49">
        <v>250</v>
      </c>
      <c r="M377" s="45" t="s">
        <v>25</v>
      </c>
    </row>
    <row r="378" spans="1:13" x14ac:dyDescent="0.25">
      <c r="A378" s="45" t="s">
        <v>20</v>
      </c>
      <c r="B378" s="46"/>
      <c r="C378" s="46"/>
      <c r="D378" s="46"/>
      <c r="E378" s="45" t="s">
        <v>332</v>
      </c>
      <c r="F378" s="45"/>
      <c r="G378" s="46"/>
      <c r="H378" s="45" t="s">
        <v>334</v>
      </c>
      <c r="I378" s="45" t="s">
        <v>335</v>
      </c>
      <c r="J378" s="49">
        <v>0</v>
      </c>
      <c r="K378" s="49">
        <v>0</v>
      </c>
      <c r="L378" s="49">
        <v>250</v>
      </c>
      <c r="M378" s="45" t="s">
        <v>25</v>
      </c>
    </row>
    <row r="379" spans="1:13" x14ac:dyDescent="0.25">
      <c r="A379" s="45" t="s">
        <v>20</v>
      </c>
      <c r="B379" s="45" t="s">
        <v>6576</v>
      </c>
      <c r="C379" s="45" t="s">
        <v>5428</v>
      </c>
      <c r="D379" s="45" t="s">
        <v>6636</v>
      </c>
      <c r="E379" s="45" t="s">
        <v>3367</v>
      </c>
      <c r="F379" s="45"/>
      <c r="G379" s="46"/>
      <c r="H379" s="45" t="s">
        <v>1879</v>
      </c>
      <c r="I379" s="45" t="s">
        <v>3369</v>
      </c>
      <c r="J379" s="49">
        <v>-3360</v>
      </c>
      <c r="K379" s="49">
        <v>-2130</v>
      </c>
      <c r="L379" s="49">
        <v>250</v>
      </c>
      <c r="M379" s="45" t="s">
        <v>135</v>
      </c>
    </row>
    <row r="380" spans="1:13" x14ac:dyDescent="0.25">
      <c r="A380" s="45" t="s">
        <v>20</v>
      </c>
      <c r="B380" s="45" t="s">
        <v>5572</v>
      </c>
      <c r="C380" s="45" t="s">
        <v>5428</v>
      </c>
      <c r="D380" s="45" t="s">
        <v>6631</v>
      </c>
      <c r="E380" s="45" t="s">
        <v>1345</v>
      </c>
      <c r="F380" s="45"/>
      <c r="G380" s="46"/>
      <c r="H380" s="45" t="s">
        <v>1347</v>
      </c>
      <c r="I380" s="45" t="s">
        <v>1348</v>
      </c>
      <c r="J380" s="49">
        <v>-3360</v>
      </c>
      <c r="K380" s="49">
        <v>-2130</v>
      </c>
      <c r="L380" s="49">
        <v>250</v>
      </c>
      <c r="M380" s="45" t="s">
        <v>135</v>
      </c>
    </row>
    <row r="381" spans="1:13" x14ac:dyDescent="0.25">
      <c r="A381" s="45" t="s">
        <v>20</v>
      </c>
      <c r="B381" s="46"/>
      <c r="C381" s="46"/>
      <c r="D381" s="46"/>
      <c r="E381" s="45" t="s">
        <v>336</v>
      </c>
      <c r="F381" s="45"/>
      <c r="G381" s="46"/>
      <c r="H381" s="45" t="s">
        <v>338</v>
      </c>
      <c r="I381" s="45" t="s">
        <v>339</v>
      </c>
      <c r="J381" s="49">
        <v>0</v>
      </c>
      <c r="K381" s="49">
        <v>0</v>
      </c>
      <c r="L381" s="49">
        <v>250</v>
      </c>
      <c r="M381" s="45" t="s">
        <v>25</v>
      </c>
    </row>
    <row r="382" spans="1:13" x14ac:dyDescent="0.25">
      <c r="A382" s="45" t="s">
        <v>20</v>
      </c>
      <c r="B382" s="45" t="s">
        <v>5489</v>
      </c>
      <c r="C382" s="45" t="s">
        <v>5428</v>
      </c>
      <c r="D382" s="45" t="s">
        <v>6631</v>
      </c>
      <c r="E382" s="45" t="s">
        <v>3607</v>
      </c>
      <c r="F382" s="45"/>
      <c r="G382" s="46"/>
      <c r="H382" s="45" t="s">
        <v>142</v>
      </c>
      <c r="I382" s="45" t="s">
        <v>143</v>
      </c>
      <c r="J382" s="49">
        <v>-3360</v>
      </c>
      <c r="K382" s="49">
        <v>-2130</v>
      </c>
      <c r="L382" s="49">
        <v>250</v>
      </c>
      <c r="M382" s="45" t="s">
        <v>135</v>
      </c>
    </row>
    <row r="383" spans="1:13" x14ac:dyDescent="0.25">
      <c r="A383" s="45" t="s">
        <v>20</v>
      </c>
      <c r="B383" s="45" t="s">
        <v>6576</v>
      </c>
      <c r="C383" s="45" t="s">
        <v>5428</v>
      </c>
      <c r="D383" s="45" t="s">
        <v>6636</v>
      </c>
      <c r="E383" s="45" t="s">
        <v>1776</v>
      </c>
      <c r="F383" s="45"/>
      <c r="G383" s="46"/>
      <c r="H383" s="45" t="s">
        <v>383</v>
      </c>
      <c r="I383" s="45" t="s">
        <v>1778</v>
      </c>
      <c r="J383" s="49">
        <v>-3780</v>
      </c>
      <c r="K383" s="49">
        <v>-2340</v>
      </c>
      <c r="L383" s="49">
        <v>250</v>
      </c>
      <c r="M383" s="45" t="s">
        <v>135</v>
      </c>
    </row>
    <row r="384" spans="1:13" x14ac:dyDescent="0.25">
      <c r="A384" s="45" t="s">
        <v>20</v>
      </c>
      <c r="B384" s="45" t="s">
        <v>5489</v>
      </c>
      <c r="C384" s="45" t="s">
        <v>6633</v>
      </c>
      <c r="D384" s="45" t="s">
        <v>6631</v>
      </c>
      <c r="E384" s="45" t="s">
        <v>803</v>
      </c>
      <c r="F384" s="45"/>
      <c r="G384" s="46"/>
      <c r="H384" s="45" t="s">
        <v>1141</v>
      </c>
      <c r="I384" s="45" t="s">
        <v>1357</v>
      </c>
      <c r="J384" s="49">
        <v>-3360</v>
      </c>
      <c r="K384" s="49">
        <v>-2130</v>
      </c>
      <c r="L384" s="49">
        <v>250</v>
      </c>
      <c r="M384" s="45" t="s">
        <v>135</v>
      </c>
    </row>
    <row r="385" spans="1:13" x14ac:dyDescent="0.25">
      <c r="A385" s="45" t="s">
        <v>20</v>
      </c>
      <c r="B385" s="46"/>
      <c r="C385" s="46"/>
      <c r="D385" s="46"/>
      <c r="E385" s="45" t="s">
        <v>343</v>
      </c>
      <c r="F385" s="45"/>
      <c r="G385" s="46"/>
      <c r="H385" s="45" t="s">
        <v>146</v>
      </c>
      <c r="I385" s="45" t="s">
        <v>147</v>
      </c>
      <c r="J385" s="49">
        <v>0</v>
      </c>
      <c r="K385" s="49">
        <v>0</v>
      </c>
      <c r="L385" s="49">
        <v>250</v>
      </c>
      <c r="M385" s="45" t="s">
        <v>25</v>
      </c>
    </row>
    <row r="386" spans="1:13" x14ac:dyDescent="0.25">
      <c r="A386" s="45" t="s">
        <v>20</v>
      </c>
      <c r="B386" s="46"/>
      <c r="C386" s="46"/>
      <c r="D386" s="46"/>
      <c r="E386" s="45" t="s">
        <v>344</v>
      </c>
      <c r="F386" s="45"/>
      <c r="G386" s="46"/>
      <c r="H386" s="45" t="s">
        <v>334</v>
      </c>
      <c r="I386" s="45" t="s">
        <v>335</v>
      </c>
      <c r="J386" s="49">
        <v>0</v>
      </c>
      <c r="K386" s="49">
        <v>0</v>
      </c>
      <c r="L386" s="49">
        <v>250</v>
      </c>
      <c r="M386" s="45" t="s">
        <v>25</v>
      </c>
    </row>
    <row r="387" spans="1:13" x14ac:dyDescent="0.25">
      <c r="A387" s="45" t="s">
        <v>20</v>
      </c>
      <c r="B387" s="46"/>
      <c r="C387" s="46"/>
      <c r="D387" s="46"/>
      <c r="E387" s="45" t="s">
        <v>345</v>
      </c>
      <c r="F387" s="45"/>
      <c r="G387" s="46"/>
      <c r="H387" s="45" t="s">
        <v>334</v>
      </c>
      <c r="I387" s="45" t="s">
        <v>335</v>
      </c>
      <c r="J387" s="49">
        <v>0</v>
      </c>
      <c r="K387" s="49">
        <v>0</v>
      </c>
      <c r="L387" s="49">
        <v>250</v>
      </c>
      <c r="M387" s="45" t="s">
        <v>25</v>
      </c>
    </row>
    <row r="388" spans="1:13" x14ac:dyDescent="0.25">
      <c r="A388" s="45" t="s">
        <v>20</v>
      </c>
      <c r="B388" s="45" t="s">
        <v>5489</v>
      </c>
      <c r="C388" s="45" t="s">
        <v>5428</v>
      </c>
      <c r="D388" s="45" t="s">
        <v>6636</v>
      </c>
      <c r="E388" s="45" t="s">
        <v>559</v>
      </c>
      <c r="F388" s="45"/>
      <c r="G388" s="46"/>
      <c r="H388" s="45" t="s">
        <v>334</v>
      </c>
      <c r="I388" s="45" t="s">
        <v>335</v>
      </c>
      <c r="J388" s="49">
        <v>-3360</v>
      </c>
      <c r="K388" s="49">
        <v>-2130</v>
      </c>
      <c r="L388" s="49">
        <v>250</v>
      </c>
      <c r="M388" s="45" t="s">
        <v>135</v>
      </c>
    </row>
    <row r="389" spans="1:13" x14ac:dyDescent="0.25">
      <c r="A389" s="45" t="s">
        <v>20</v>
      </c>
      <c r="B389" s="45" t="s">
        <v>5489</v>
      </c>
      <c r="C389" s="45" t="s">
        <v>6633</v>
      </c>
      <c r="D389" s="45" t="s">
        <v>6655</v>
      </c>
      <c r="E389" s="45" t="s">
        <v>629</v>
      </c>
      <c r="F389" s="45"/>
      <c r="G389" s="46"/>
      <c r="H389" s="45" t="s">
        <v>244</v>
      </c>
      <c r="I389" s="45" t="s">
        <v>289</v>
      </c>
      <c r="J389" s="49">
        <v>-3360</v>
      </c>
      <c r="K389" s="49">
        <v>-2130</v>
      </c>
      <c r="L389" s="49">
        <v>250</v>
      </c>
      <c r="M389" s="45" t="s">
        <v>135</v>
      </c>
    </row>
    <row r="390" spans="1:13" x14ac:dyDescent="0.25">
      <c r="A390" s="45" t="s">
        <v>20</v>
      </c>
      <c r="B390" s="45" t="s">
        <v>5489</v>
      </c>
      <c r="C390" s="45" t="s">
        <v>5428</v>
      </c>
      <c r="D390" s="45" t="s">
        <v>6636</v>
      </c>
      <c r="E390" s="45" t="s">
        <v>1580</v>
      </c>
      <c r="F390" s="45"/>
      <c r="G390" s="46"/>
      <c r="H390" s="45" t="s">
        <v>1582</v>
      </c>
      <c r="I390" s="45" t="s">
        <v>1583</v>
      </c>
      <c r="J390" s="49">
        <v>-3360</v>
      </c>
      <c r="K390" s="49">
        <v>-2130</v>
      </c>
      <c r="L390" s="49">
        <v>250</v>
      </c>
      <c r="M390" s="45" t="s">
        <v>135</v>
      </c>
    </row>
    <row r="391" spans="1:13" x14ac:dyDescent="0.25">
      <c r="A391" s="45" t="s">
        <v>20</v>
      </c>
      <c r="B391" s="46"/>
      <c r="C391" s="46"/>
      <c r="D391" s="46"/>
      <c r="E391" s="45" t="s">
        <v>346</v>
      </c>
      <c r="F391" s="45"/>
      <c r="G391" s="46"/>
      <c r="H391" s="45" t="s">
        <v>146</v>
      </c>
      <c r="I391" s="45" t="s">
        <v>147</v>
      </c>
      <c r="J391" s="49">
        <v>0</v>
      </c>
      <c r="K391" s="49">
        <v>0</v>
      </c>
      <c r="L391" s="49">
        <v>250</v>
      </c>
      <c r="M391" s="45" t="s">
        <v>25</v>
      </c>
    </row>
    <row r="392" spans="1:13" x14ac:dyDescent="0.25">
      <c r="A392" s="45" t="s">
        <v>20</v>
      </c>
      <c r="B392" s="46"/>
      <c r="C392" s="46"/>
      <c r="D392" s="46"/>
      <c r="E392" s="45" t="s">
        <v>347</v>
      </c>
      <c r="F392" s="45"/>
      <c r="G392" s="46"/>
      <c r="H392" s="45" t="s">
        <v>349</v>
      </c>
      <c r="I392" s="45" t="s">
        <v>350</v>
      </c>
      <c r="J392" s="49">
        <v>0</v>
      </c>
      <c r="K392" s="49">
        <v>0</v>
      </c>
      <c r="L392" s="49">
        <v>250</v>
      </c>
      <c r="M392" s="45" t="s">
        <v>25</v>
      </c>
    </row>
    <row r="393" spans="1:13" x14ac:dyDescent="0.25">
      <c r="A393" s="45" t="s">
        <v>20</v>
      </c>
      <c r="B393" s="46"/>
      <c r="C393" s="46"/>
      <c r="D393" s="46"/>
      <c r="E393" s="45" t="s">
        <v>361</v>
      </c>
      <c r="F393" s="45"/>
      <c r="G393" s="46"/>
      <c r="H393" s="45" t="s">
        <v>146</v>
      </c>
      <c r="I393" s="45" t="s">
        <v>147</v>
      </c>
      <c r="J393" s="49">
        <v>0</v>
      </c>
      <c r="K393" s="49">
        <v>0</v>
      </c>
      <c r="L393" s="49">
        <v>250</v>
      </c>
      <c r="M393" s="45" t="s">
        <v>25</v>
      </c>
    </row>
  </sheetData>
  <autoFilter ref="A1:N1" xr:uid="{5ED95482-CF6D-44C1-ACFB-E80C2E5E8A2A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7E76-5D2A-4125-913A-1CD1FC782BA5}">
  <sheetPr>
    <tabColor rgb="FFFF0000"/>
  </sheetPr>
  <dimension ref="A3:B27"/>
  <sheetViews>
    <sheetView workbookViewId="0">
      <selection activeCell="E13" sqref="E13"/>
    </sheetView>
  </sheetViews>
  <sheetFormatPr defaultColWidth="9.140625" defaultRowHeight="15" x14ac:dyDescent="0.25"/>
  <cols>
    <col min="1" max="1" width="13.140625" style="28" bestFit="1" customWidth="1"/>
    <col min="2" max="2" width="14.85546875" style="28" bestFit="1" customWidth="1"/>
    <col min="3" max="16384" width="9.140625" style="28"/>
  </cols>
  <sheetData>
    <row r="3" spans="1:2" x14ac:dyDescent="0.25">
      <c r="A3" s="30" t="s">
        <v>5361</v>
      </c>
      <c r="B3" s="28" t="s">
        <v>5360</v>
      </c>
    </row>
    <row r="4" spans="1:2" x14ac:dyDescent="0.25">
      <c r="A4" s="29" t="s">
        <v>400</v>
      </c>
      <c r="B4" s="28">
        <v>250</v>
      </c>
    </row>
    <row r="5" spans="1:2" x14ac:dyDescent="0.25">
      <c r="A5" s="29" t="s">
        <v>1391</v>
      </c>
      <c r="B5" s="28">
        <v>250</v>
      </c>
    </row>
    <row r="6" spans="1:2" x14ac:dyDescent="0.25">
      <c r="A6" s="29" t="s">
        <v>604</v>
      </c>
      <c r="B6" s="28">
        <v>250</v>
      </c>
    </row>
    <row r="7" spans="1:2" x14ac:dyDescent="0.25">
      <c r="A7" s="29" t="s">
        <v>1626</v>
      </c>
      <c r="B7" s="28">
        <v>250</v>
      </c>
    </row>
    <row r="8" spans="1:2" x14ac:dyDescent="0.25">
      <c r="A8" s="29" t="s">
        <v>2044</v>
      </c>
      <c r="B8" s="28">
        <v>250</v>
      </c>
    </row>
    <row r="9" spans="1:2" x14ac:dyDescent="0.25">
      <c r="A9" s="29" t="s">
        <v>3554</v>
      </c>
      <c r="B9" s="28">
        <v>250</v>
      </c>
    </row>
    <row r="10" spans="1:2" x14ac:dyDescent="0.25">
      <c r="A10" s="29" t="s">
        <v>2097</v>
      </c>
      <c r="B10" s="28">
        <v>-250</v>
      </c>
    </row>
    <row r="11" spans="1:2" x14ac:dyDescent="0.25">
      <c r="A11" s="29" t="s">
        <v>110</v>
      </c>
      <c r="B11" s="28">
        <v>250</v>
      </c>
    </row>
    <row r="12" spans="1:2" x14ac:dyDescent="0.25">
      <c r="A12" s="29" t="s">
        <v>4008</v>
      </c>
      <c r="B12" s="28">
        <v>250</v>
      </c>
    </row>
    <row r="13" spans="1:2" x14ac:dyDescent="0.25">
      <c r="A13" s="29" t="s">
        <v>580</v>
      </c>
      <c r="B13" s="28">
        <v>250</v>
      </c>
    </row>
    <row r="14" spans="1:2" x14ac:dyDescent="0.25">
      <c r="A14" s="29" t="s">
        <v>1974</v>
      </c>
      <c r="B14" s="28">
        <v>-250</v>
      </c>
    </row>
    <row r="15" spans="1:2" x14ac:dyDescent="0.25">
      <c r="A15" s="29" t="s">
        <v>2007</v>
      </c>
      <c r="B15" s="69">
        <v>250</v>
      </c>
    </row>
    <row r="16" spans="1:2" x14ac:dyDescent="0.25">
      <c r="A16" s="29" t="s">
        <v>3747</v>
      </c>
      <c r="B16" s="28">
        <v>250</v>
      </c>
    </row>
    <row r="17" spans="1:2" x14ac:dyDescent="0.25">
      <c r="A17" s="29" t="s">
        <v>553</v>
      </c>
      <c r="B17" s="28">
        <v>250</v>
      </c>
    </row>
    <row r="18" spans="1:2" x14ac:dyDescent="0.25">
      <c r="A18" s="29" t="s">
        <v>530</v>
      </c>
      <c r="B18" s="28">
        <v>250</v>
      </c>
    </row>
    <row r="19" spans="1:2" x14ac:dyDescent="0.25">
      <c r="A19" s="29" t="s">
        <v>1533</v>
      </c>
      <c r="B19" s="28">
        <v>500</v>
      </c>
    </row>
    <row r="20" spans="1:2" x14ac:dyDescent="0.25">
      <c r="A20" s="29" t="s">
        <v>3737</v>
      </c>
      <c r="B20" s="28">
        <v>500</v>
      </c>
    </row>
    <row r="21" spans="1:2" x14ac:dyDescent="0.25">
      <c r="A21" s="29" t="s">
        <v>1752</v>
      </c>
      <c r="B21" s="28">
        <v>250</v>
      </c>
    </row>
    <row r="22" spans="1:2" x14ac:dyDescent="0.25">
      <c r="A22" s="29" t="s">
        <v>129</v>
      </c>
      <c r="B22" s="28">
        <v>250</v>
      </c>
    </row>
    <row r="23" spans="1:2" x14ac:dyDescent="0.25">
      <c r="A23" s="29" t="s">
        <v>5359</v>
      </c>
      <c r="B23" s="28">
        <v>0</v>
      </c>
    </row>
    <row r="24" spans="1:2" x14ac:dyDescent="0.25">
      <c r="A24" s="29" t="s">
        <v>1040</v>
      </c>
      <c r="B24" s="28">
        <v>250</v>
      </c>
    </row>
    <row r="25" spans="1:2" x14ac:dyDescent="0.25">
      <c r="A25" s="29" t="s">
        <v>791</v>
      </c>
      <c r="B25" s="28">
        <v>500</v>
      </c>
    </row>
    <row r="26" spans="1:2" x14ac:dyDescent="0.25">
      <c r="A26" s="29" t="s">
        <v>542</v>
      </c>
      <c r="B26" s="28">
        <v>250</v>
      </c>
    </row>
    <row r="27" spans="1:2" x14ac:dyDescent="0.25">
      <c r="A27" s="29" t="s">
        <v>5358</v>
      </c>
      <c r="B27" s="31">
        <v>5250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109D-BBCB-4CCE-BC31-443B9F44B116}">
  <sheetPr filterMode="1">
    <tabColor rgb="FFFF0000"/>
  </sheetPr>
  <dimension ref="A1:AA1514"/>
  <sheetViews>
    <sheetView workbookViewId="0">
      <selection activeCell="Z289" sqref="Z289"/>
    </sheetView>
  </sheetViews>
  <sheetFormatPr defaultColWidth="8.85546875" defaultRowHeight="12.75" x14ac:dyDescent="0.2"/>
  <cols>
    <col min="1" max="1" width="16.28515625" style="1" bestFit="1" customWidth="1"/>
    <col min="2" max="3" width="16.28515625" style="1" hidden="1" customWidth="1"/>
    <col min="4" max="4" width="8.85546875" style="1"/>
    <col min="5" max="5" width="15.42578125" style="1" bestFit="1" customWidth="1"/>
    <col min="6" max="6" width="17.5703125" style="1" bestFit="1" customWidth="1"/>
    <col min="7" max="7" width="8.85546875" style="1"/>
    <col min="8" max="8" width="10.7109375" style="1" bestFit="1" customWidth="1"/>
    <col min="9" max="9" width="13.85546875" style="1" bestFit="1" customWidth="1"/>
    <col min="10" max="10" width="12.42578125" style="1" hidden="1" customWidth="1"/>
    <col min="11" max="11" width="11.42578125" style="1" hidden="1" customWidth="1"/>
    <col min="12" max="12" width="0" style="1" hidden="1" customWidth="1"/>
    <col min="13" max="13" width="30.7109375" style="1" hidden="1" customWidth="1"/>
    <col min="14" max="15" width="0" style="1" hidden="1" customWidth="1"/>
    <col min="16" max="16" width="0" style="2" hidden="1" customWidth="1"/>
    <col min="17" max="17" width="0" style="1" hidden="1" customWidth="1"/>
    <col min="18" max="18" width="14.5703125" style="1" hidden="1" customWidth="1"/>
    <col min="19" max="20" width="10.85546875" style="1" customWidth="1"/>
    <col min="21" max="21" width="8.85546875" style="1"/>
    <col min="22" max="22" width="26.140625" style="1" bestFit="1" customWidth="1"/>
    <col min="23" max="23" width="14.5703125" style="1" hidden="1" customWidth="1"/>
    <col min="24" max="24" width="9.42578125" style="2" hidden="1" customWidth="1"/>
    <col min="25" max="25" width="32.28515625" style="1" bestFit="1" customWidth="1"/>
    <col min="26" max="16384" width="8.85546875" style="1"/>
  </cols>
  <sheetData>
    <row r="1" spans="1:25" x14ac:dyDescent="0.2">
      <c r="A1" s="1" t="s">
        <v>6660</v>
      </c>
      <c r="B1" s="1" t="s">
        <v>6677</v>
      </c>
      <c r="C1" s="1" t="s">
        <v>6676</v>
      </c>
      <c r="D1" s="43" t="s">
        <v>0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43" t="s">
        <v>7</v>
      </c>
      <c r="L1" s="43" t="s">
        <v>8</v>
      </c>
      <c r="M1" s="43" t="s">
        <v>9</v>
      </c>
      <c r="N1" s="43" t="s">
        <v>10</v>
      </c>
      <c r="O1" s="43" t="s">
        <v>11</v>
      </c>
      <c r="P1" s="48" t="s">
        <v>12</v>
      </c>
      <c r="Q1" s="43" t="s">
        <v>13</v>
      </c>
      <c r="R1" s="43" t="s">
        <v>14</v>
      </c>
      <c r="S1" s="43" t="s">
        <v>15</v>
      </c>
      <c r="T1" s="43"/>
      <c r="U1" s="43" t="s">
        <v>16</v>
      </c>
      <c r="V1" s="43" t="s">
        <v>17</v>
      </c>
      <c r="W1" s="43" t="s">
        <v>18</v>
      </c>
      <c r="X1" s="48" t="s">
        <v>19</v>
      </c>
      <c r="Y1" s="1" t="s">
        <v>5362</v>
      </c>
    </row>
    <row r="2" spans="1:25" hidden="1" x14ac:dyDescent="0.2">
      <c r="A2" s="1" t="e">
        <f>VLOOKUP(S:S,'KY all bookings 19.09.2022'!D:E,1,0)</f>
        <v>#N/A</v>
      </c>
      <c r="D2" s="45" t="s">
        <v>20</v>
      </c>
      <c r="E2" s="46"/>
      <c r="F2" s="45" t="s">
        <v>22</v>
      </c>
      <c r="G2" s="45" t="s">
        <v>23</v>
      </c>
      <c r="H2" s="61">
        <v>44743</v>
      </c>
      <c r="I2" s="61">
        <v>44804</v>
      </c>
      <c r="J2" s="61">
        <v>44743</v>
      </c>
      <c r="K2" s="61">
        <v>44804</v>
      </c>
      <c r="L2" s="45" t="s">
        <v>24</v>
      </c>
      <c r="M2" s="45" t="s">
        <v>25</v>
      </c>
      <c r="N2" s="45" t="s">
        <v>26</v>
      </c>
      <c r="O2" s="45" t="s">
        <v>27</v>
      </c>
      <c r="P2" s="49">
        <v>2300</v>
      </c>
      <c r="Q2" s="45" t="s">
        <v>28</v>
      </c>
      <c r="R2" s="45" t="s">
        <v>29</v>
      </c>
      <c r="S2" s="46"/>
      <c r="T2" s="46"/>
      <c r="U2" s="45" t="s">
        <v>30</v>
      </c>
      <c r="V2" s="45" t="s">
        <v>31</v>
      </c>
      <c r="W2" s="45" t="s">
        <v>32</v>
      </c>
      <c r="X2" s="49">
        <v>200</v>
      </c>
    </row>
    <row r="3" spans="1:25" hidden="1" x14ac:dyDescent="0.2">
      <c r="A3" s="1" t="e">
        <f>VLOOKUP(S:S,'KY all bookings 19.09.2022'!D:E,1,0)</f>
        <v>#N/A</v>
      </c>
      <c r="D3" s="45" t="s">
        <v>20</v>
      </c>
      <c r="E3" s="46"/>
      <c r="F3" s="45" t="s">
        <v>33</v>
      </c>
      <c r="G3" s="45" t="s">
        <v>23</v>
      </c>
      <c r="H3" s="61">
        <v>44743</v>
      </c>
      <c r="I3" s="61">
        <v>44804</v>
      </c>
      <c r="J3" s="61">
        <v>44743</v>
      </c>
      <c r="K3" s="61">
        <v>44804</v>
      </c>
      <c r="L3" s="45" t="s">
        <v>24</v>
      </c>
      <c r="M3" s="45" t="s">
        <v>25</v>
      </c>
      <c r="N3" s="45" t="s">
        <v>26</v>
      </c>
      <c r="O3" s="45" t="s">
        <v>34</v>
      </c>
      <c r="P3" s="49">
        <v>1800</v>
      </c>
      <c r="Q3" s="45" t="s">
        <v>28</v>
      </c>
      <c r="R3" s="45" t="s">
        <v>29</v>
      </c>
      <c r="S3" s="46"/>
      <c r="T3" s="46"/>
      <c r="U3" s="45" t="s">
        <v>30</v>
      </c>
      <c r="V3" s="45" t="s">
        <v>31</v>
      </c>
      <c r="W3" s="45" t="s">
        <v>32</v>
      </c>
      <c r="X3" s="49">
        <v>200</v>
      </c>
    </row>
    <row r="4" spans="1:25" hidden="1" x14ac:dyDescent="0.2">
      <c r="A4" s="1" t="e">
        <f>VLOOKUP(S:S,'KY all bookings 19.09.2022'!D:E,1,0)</f>
        <v>#N/A</v>
      </c>
      <c r="D4" s="45" t="s">
        <v>20</v>
      </c>
      <c r="E4" s="46"/>
      <c r="F4" s="45" t="s">
        <v>35</v>
      </c>
      <c r="G4" s="45" t="s">
        <v>23</v>
      </c>
      <c r="H4" s="61">
        <v>44774</v>
      </c>
      <c r="I4" s="61">
        <v>44985</v>
      </c>
      <c r="J4" s="46"/>
      <c r="K4" s="46"/>
      <c r="L4" s="45" t="s">
        <v>36</v>
      </c>
      <c r="M4" s="45" t="s">
        <v>25</v>
      </c>
      <c r="N4" s="45" t="s">
        <v>26</v>
      </c>
      <c r="O4" s="45" t="s">
        <v>37</v>
      </c>
      <c r="P4" s="49">
        <v>1600</v>
      </c>
      <c r="Q4" s="45" t="s">
        <v>28</v>
      </c>
      <c r="R4" s="45" t="s">
        <v>29</v>
      </c>
      <c r="S4" s="46"/>
      <c r="T4" s="46"/>
      <c r="U4" s="45" t="s">
        <v>30</v>
      </c>
      <c r="V4" s="45" t="s">
        <v>31</v>
      </c>
      <c r="W4" s="45" t="s">
        <v>32</v>
      </c>
      <c r="X4" s="49">
        <v>200</v>
      </c>
    </row>
    <row r="5" spans="1:25" hidden="1" x14ac:dyDescent="0.2">
      <c r="A5" s="1" t="e">
        <f>VLOOKUP(S:S,'KY all bookings 19.09.2022'!D:E,1,0)</f>
        <v>#N/A</v>
      </c>
      <c r="D5" s="45" t="s">
        <v>20</v>
      </c>
      <c r="E5" s="46"/>
      <c r="F5" s="45" t="s">
        <v>38</v>
      </c>
      <c r="G5" s="45" t="s">
        <v>39</v>
      </c>
      <c r="H5" s="61">
        <v>44835</v>
      </c>
      <c r="I5" s="61">
        <v>45138</v>
      </c>
      <c r="J5" s="61">
        <v>44835</v>
      </c>
      <c r="K5" s="61">
        <v>45138</v>
      </c>
      <c r="L5" s="45" t="s">
        <v>40</v>
      </c>
      <c r="M5" s="45" t="s">
        <v>25</v>
      </c>
      <c r="N5" s="45" t="s">
        <v>26</v>
      </c>
      <c r="O5" s="45" t="s">
        <v>34</v>
      </c>
      <c r="P5" s="49">
        <v>1890</v>
      </c>
      <c r="Q5" s="45" t="s">
        <v>28</v>
      </c>
      <c r="R5" s="45" t="s">
        <v>29</v>
      </c>
      <c r="S5" s="46"/>
      <c r="T5" s="46"/>
      <c r="U5" s="45" t="s">
        <v>41</v>
      </c>
      <c r="V5" s="45" t="s">
        <v>42</v>
      </c>
      <c r="W5" s="45" t="s">
        <v>32</v>
      </c>
      <c r="X5" s="49">
        <v>200</v>
      </c>
    </row>
    <row r="6" spans="1:25" hidden="1" x14ac:dyDescent="0.2">
      <c r="A6" s="1" t="e">
        <f>VLOOKUP(S:S,'KY all bookings 19.09.2022'!D:E,1,0)</f>
        <v>#N/A</v>
      </c>
      <c r="D6" s="45" t="s">
        <v>20</v>
      </c>
      <c r="E6" s="46"/>
      <c r="F6" s="45" t="s">
        <v>43</v>
      </c>
      <c r="G6" s="45" t="s">
        <v>39</v>
      </c>
      <c r="H6" s="61">
        <v>44805</v>
      </c>
      <c r="I6" s="61">
        <v>45107</v>
      </c>
      <c r="J6" s="61">
        <v>44805</v>
      </c>
      <c r="K6" s="61">
        <v>45107</v>
      </c>
      <c r="L6" s="45" t="s">
        <v>40</v>
      </c>
      <c r="M6" s="45" t="s">
        <v>25</v>
      </c>
      <c r="N6" s="45" t="s">
        <v>26</v>
      </c>
      <c r="O6" s="45" t="s">
        <v>34</v>
      </c>
      <c r="P6" s="49">
        <v>1800</v>
      </c>
      <c r="Q6" s="45" t="s">
        <v>28</v>
      </c>
      <c r="R6" s="45" t="s">
        <v>29</v>
      </c>
      <c r="S6" s="46"/>
      <c r="T6" s="46"/>
      <c r="U6" s="45" t="s">
        <v>41</v>
      </c>
      <c r="V6" s="45" t="s">
        <v>42</v>
      </c>
      <c r="W6" s="45" t="s">
        <v>32</v>
      </c>
      <c r="X6" s="49">
        <v>200</v>
      </c>
    </row>
    <row r="7" spans="1:25" hidden="1" x14ac:dyDescent="0.2">
      <c r="A7" s="1" t="e">
        <f>VLOOKUP(S:S,'KY all bookings 19.09.2022'!D:E,1,0)</f>
        <v>#N/A</v>
      </c>
      <c r="D7" s="45" t="s">
        <v>20</v>
      </c>
      <c r="E7" s="46"/>
      <c r="F7" s="45" t="s">
        <v>44</v>
      </c>
      <c r="G7" s="45" t="s">
        <v>39</v>
      </c>
      <c r="H7" s="61">
        <v>44805</v>
      </c>
      <c r="I7" s="61">
        <v>45107</v>
      </c>
      <c r="J7" s="61">
        <v>44805</v>
      </c>
      <c r="K7" s="61">
        <v>45107</v>
      </c>
      <c r="L7" s="45" t="s">
        <v>40</v>
      </c>
      <c r="M7" s="45" t="s">
        <v>25</v>
      </c>
      <c r="N7" s="45" t="s">
        <v>26</v>
      </c>
      <c r="O7" s="45" t="s">
        <v>34</v>
      </c>
      <c r="P7" s="49">
        <v>1800</v>
      </c>
      <c r="Q7" s="45" t="s">
        <v>28</v>
      </c>
      <c r="R7" s="45" t="s">
        <v>29</v>
      </c>
      <c r="S7" s="46"/>
      <c r="T7" s="46"/>
      <c r="U7" s="45" t="s">
        <v>41</v>
      </c>
      <c r="V7" s="45" t="s">
        <v>42</v>
      </c>
      <c r="W7" s="45" t="s">
        <v>32</v>
      </c>
      <c r="X7" s="49">
        <v>200</v>
      </c>
    </row>
    <row r="8" spans="1:25" hidden="1" x14ac:dyDescent="0.2">
      <c r="A8" s="1" t="str">
        <f>VLOOKUP(S:S,'KY all bookings 19.09.2022'!D:E,1,0)</f>
        <v>07584</v>
      </c>
      <c r="B8" s="1" t="e">
        <f>VLOOKUP(T:T,'KY all bookings 19.09.2022'!$K:$L,1,0)</f>
        <v>#N/A</v>
      </c>
      <c r="D8" s="45" t="s">
        <v>20</v>
      </c>
      <c r="E8" s="46"/>
      <c r="F8" s="45" t="s">
        <v>45</v>
      </c>
      <c r="G8" s="45" t="s">
        <v>46</v>
      </c>
      <c r="H8" s="61">
        <v>44743</v>
      </c>
      <c r="I8" s="61">
        <v>44973</v>
      </c>
      <c r="J8" s="46"/>
      <c r="K8" s="46"/>
      <c r="L8" s="45" t="s">
        <v>47</v>
      </c>
      <c r="M8" s="45" t="s">
        <v>25</v>
      </c>
      <c r="N8" s="45" t="s">
        <v>26</v>
      </c>
      <c r="O8" s="45" t="s">
        <v>48</v>
      </c>
      <c r="P8" s="49">
        <v>0</v>
      </c>
      <c r="Q8" s="45" t="s">
        <v>49</v>
      </c>
      <c r="R8" s="46"/>
      <c r="S8" s="45" t="s">
        <v>50</v>
      </c>
      <c r="T8" s="45" t="str">
        <f>S8&amp;" "&amp;E8</f>
        <v xml:space="preserve">07584 </v>
      </c>
      <c r="U8" s="45" t="s">
        <v>51</v>
      </c>
      <c r="V8" s="45" t="s">
        <v>52</v>
      </c>
      <c r="W8" s="45" t="s">
        <v>53</v>
      </c>
      <c r="X8" s="49">
        <v>0</v>
      </c>
    </row>
    <row r="9" spans="1:25" hidden="1" x14ac:dyDescent="0.2">
      <c r="A9" s="1" t="e">
        <f>VLOOKUP(S:S,'KY all bookings 19.09.2022'!D:E,1,0)</f>
        <v>#N/A</v>
      </c>
      <c r="D9" s="45" t="s">
        <v>20</v>
      </c>
      <c r="E9" s="46"/>
      <c r="F9" s="45" t="s">
        <v>54</v>
      </c>
      <c r="G9" s="45" t="s">
        <v>55</v>
      </c>
      <c r="H9" s="61">
        <v>44805</v>
      </c>
      <c r="I9" s="61">
        <v>45107</v>
      </c>
      <c r="J9" s="46"/>
      <c r="K9" s="46"/>
      <c r="L9" s="45" t="s">
        <v>40</v>
      </c>
      <c r="M9" s="45" t="s">
        <v>25</v>
      </c>
      <c r="N9" s="45" t="s">
        <v>26</v>
      </c>
      <c r="O9" s="45" t="s">
        <v>34</v>
      </c>
      <c r="P9" s="49">
        <v>2250</v>
      </c>
      <c r="Q9" s="45" t="s">
        <v>28</v>
      </c>
      <c r="R9" s="45" t="s">
        <v>29</v>
      </c>
      <c r="S9" s="46"/>
      <c r="T9" s="46"/>
      <c r="U9" s="45" t="s">
        <v>56</v>
      </c>
      <c r="V9" s="45" t="s">
        <v>57</v>
      </c>
      <c r="W9" s="45" t="s">
        <v>58</v>
      </c>
      <c r="X9" s="49">
        <v>200</v>
      </c>
    </row>
    <row r="10" spans="1:25" hidden="1" x14ac:dyDescent="0.2">
      <c r="A10" s="1" t="e">
        <f>VLOOKUP(S:S,'KY all bookings 19.09.2022'!D:E,1,0)</f>
        <v>#N/A</v>
      </c>
      <c r="D10" s="45" t="s">
        <v>20</v>
      </c>
      <c r="E10" s="46"/>
      <c r="F10" s="45" t="s">
        <v>59</v>
      </c>
      <c r="G10" s="45" t="s">
        <v>60</v>
      </c>
      <c r="H10" s="61">
        <v>44805</v>
      </c>
      <c r="I10" s="61">
        <v>45107</v>
      </c>
      <c r="J10" s="46"/>
      <c r="K10" s="46"/>
      <c r="L10" s="45" t="s">
        <v>40</v>
      </c>
      <c r="M10" s="45" t="s">
        <v>25</v>
      </c>
      <c r="N10" s="45" t="s">
        <v>26</v>
      </c>
      <c r="O10" s="45" t="s">
        <v>34</v>
      </c>
      <c r="P10" s="49">
        <v>2250</v>
      </c>
      <c r="Q10" s="45" t="s">
        <v>28</v>
      </c>
      <c r="R10" s="45" t="s">
        <v>29</v>
      </c>
      <c r="S10" s="46"/>
      <c r="T10" s="46"/>
      <c r="U10" s="45" t="s">
        <v>61</v>
      </c>
      <c r="V10" s="45" t="s">
        <v>62</v>
      </c>
      <c r="W10" s="45" t="s">
        <v>58</v>
      </c>
      <c r="X10" s="49">
        <v>200</v>
      </c>
    </row>
    <row r="11" spans="1:25" hidden="1" x14ac:dyDescent="0.2">
      <c r="A11" s="1" t="e">
        <f>VLOOKUP(S:S,'KY all bookings 19.09.2022'!D:E,1,0)</f>
        <v>#N/A</v>
      </c>
      <c r="D11" s="45" t="s">
        <v>20</v>
      </c>
      <c r="E11" s="46"/>
      <c r="F11" s="45" t="s">
        <v>63</v>
      </c>
      <c r="G11" s="45" t="s">
        <v>55</v>
      </c>
      <c r="H11" s="61">
        <v>44805</v>
      </c>
      <c r="I11" s="61">
        <v>45107</v>
      </c>
      <c r="J11" s="46"/>
      <c r="K11" s="46"/>
      <c r="L11" s="45" t="s">
        <v>40</v>
      </c>
      <c r="M11" s="45" t="s">
        <v>25</v>
      </c>
      <c r="N11" s="45" t="s">
        <v>26</v>
      </c>
      <c r="O11" s="45" t="s">
        <v>34</v>
      </c>
      <c r="P11" s="49">
        <v>2250</v>
      </c>
      <c r="Q11" s="45" t="s">
        <v>28</v>
      </c>
      <c r="R11" s="45" t="s">
        <v>29</v>
      </c>
      <c r="S11" s="46"/>
      <c r="T11" s="46"/>
      <c r="U11" s="45" t="s">
        <v>56</v>
      </c>
      <c r="V11" s="45" t="s">
        <v>57</v>
      </c>
      <c r="W11" s="45" t="s">
        <v>58</v>
      </c>
      <c r="X11" s="49">
        <v>200</v>
      </c>
    </row>
    <row r="12" spans="1:25" hidden="1" x14ac:dyDescent="0.2">
      <c r="A12" s="1" t="e">
        <f>VLOOKUP(S:S,'KY all bookings 19.09.2022'!D:E,1,0)</f>
        <v>#N/A</v>
      </c>
      <c r="D12" s="45" t="s">
        <v>20</v>
      </c>
      <c r="E12" s="46"/>
      <c r="F12" s="45" t="s">
        <v>64</v>
      </c>
      <c r="G12" s="45" t="s">
        <v>60</v>
      </c>
      <c r="H12" s="61">
        <v>44805</v>
      </c>
      <c r="I12" s="61">
        <v>45107</v>
      </c>
      <c r="J12" s="46"/>
      <c r="K12" s="46"/>
      <c r="L12" s="45" t="s">
        <v>40</v>
      </c>
      <c r="M12" s="45" t="s">
        <v>25</v>
      </c>
      <c r="N12" s="45" t="s">
        <v>26</v>
      </c>
      <c r="O12" s="45" t="s">
        <v>34</v>
      </c>
      <c r="P12" s="49">
        <v>2250</v>
      </c>
      <c r="Q12" s="45" t="s">
        <v>28</v>
      </c>
      <c r="R12" s="45" t="s">
        <v>29</v>
      </c>
      <c r="S12" s="46"/>
      <c r="T12" s="46"/>
      <c r="U12" s="45" t="s">
        <v>61</v>
      </c>
      <c r="V12" s="45" t="s">
        <v>62</v>
      </c>
      <c r="W12" s="45" t="s">
        <v>58</v>
      </c>
      <c r="X12" s="49">
        <v>200</v>
      </c>
    </row>
    <row r="13" spans="1:25" hidden="1" x14ac:dyDescent="0.2">
      <c r="A13" s="1" t="e">
        <f>VLOOKUP(S:S,'KY all bookings 19.09.2022'!D:E,1,0)</f>
        <v>#N/A</v>
      </c>
      <c r="D13" s="45" t="s">
        <v>20</v>
      </c>
      <c r="E13" s="46"/>
      <c r="F13" s="45" t="s">
        <v>65</v>
      </c>
      <c r="G13" s="45" t="s">
        <v>55</v>
      </c>
      <c r="H13" s="61">
        <v>44805</v>
      </c>
      <c r="I13" s="61">
        <v>45107</v>
      </c>
      <c r="J13" s="46"/>
      <c r="K13" s="46"/>
      <c r="L13" s="45" t="s">
        <v>40</v>
      </c>
      <c r="M13" s="45" t="s">
        <v>25</v>
      </c>
      <c r="N13" s="45" t="s">
        <v>26</v>
      </c>
      <c r="O13" s="45" t="s">
        <v>34</v>
      </c>
      <c r="P13" s="49">
        <v>2250</v>
      </c>
      <c r="Q13" s="45" t="s">
        <v>28</v>
      </c>
      <c r="R13" s="45" t="s">
        <v>29</v>
      </c>
      <c r="S13" s="46"/>
      <c r="T13" s="46"/>
      <c r="U13" s="45" t="s">
        <v>56</v>
      </c>
      <c r="V13" s="45" t="s">
        <v>57</v>
      </c>
      <c r="W13" s="45" t="s">
        <v>58</v>
      </c>
      <c r="X13" s="49">
        <v>200</v>
      </c>
    </row>
    <row r="14" spans="1:25" hidden="1" x14ac:dyDescent="0.2">
      <c r="A14" s="1" t="e">
        <f>VLOOKUP(S:S,'KY all bookings 19.09.2022'!D:E,1,0)</f>
        <v>#N/A</v>
      </c>
      <c r="D14" s="45" t="s">
        <v>20</v>
      </c>
      <c r="E14" s="46"/>
      <c r="F14" s="45" t="s">
        <v>66</v>
      </c>
      <c r="G14" s="45" t="s">
        <v>55</v>
      </c>
      <c r="H14" s="61">
        <v>44805</v>
      </c>
      <c r="I14" s="61">
        <v>45107</v>
      </c>
      <c r="J14" s="46"/>
      <c r="K14" s="46"/>
      <c r="L14" s="45" t="s">
        <v>40</v>
      </c>
      <c r="M14" s="45" t="s">
        <v>25</v>
      </c>
      <c r="N14" s="45" t="s">
        <v>26</v>
      </c>
      <c r="O14" s="45" t="s">
        <v>34</v>
      </c>
      <c r="P14" s="49">
        <v>2250</v>
      </c>
      <c r="Q14" s="45" t="s">
        <v>28</v>
      </c>
      <c r="R14" s="45" t="s">
        <v>29</v>
      </c>
      <c r="S14" s="46"/>
      <c r="T14" s="46"/>
      <c r="U14" s="45" t="s">
        <v>56</v>
      </c>
      <c r="V14" s="45" t="s">
        <v>57</v>
      </c>
      <c r="W14" s="45" t="s">
        <v>58</v>
      </c>
      <c r="X14" s="49">
        <v>200</v>
      </c>
    </row>
    <row r="15" spans="1:25" hidden="1" x14ac:dyDescent="0.2">
      <c r="A15" s="1" t="e">
        <f>VLOOKUP(S:S,'KY all bookings 19.09.2022'!D:E,1,0)</f>
        <v>#N/A</v>
      </c>
      <c r="D15" s="45" t="s">
        <v>20</v>
      </c>
      <c r="E15" s="46"/>
      <c r="F15" s="45" t="s">
        <v>67</v>
      </c>
      <c r="G15" s="45" t="s">
        <v>60</v>
      </c>
      <c r="H15" s="61">
        <v>44805</v>
      </c>
      <c r="I15" s="61">
        <v>45107</v>
      </c>
      <c r="J15" s="46"/>
      <c r="K15" s="46"/>
      <c r="L15" s="45" t="s">
        <v>40</v>
      </c>
      <c r="M15" s="45" t="s">
        <v>25</v>
      </c>
      <c r="N15" s="45" t="s">
        <v>26</v>
      </c>
      <c r="O15" s="45" t="s">
        <v>34</v>
      </c>
      <c r="P15" s="49">
        <v>2250</v>
      </c>
      <c r="Q15" s="45" t="s">
        <v>28</v>
      </c>
      <c r="R15" s="45" t="s">
        <v>29</v>
      </c>
      <c r="S15" s="46"/>
      <c r="T15" s="46"/>
      <c r="U15" s="45" t="s">
        <v>61</v>
      </c>
      <c r="V15" s="45" t="s">
        <v>62</v>
      </c>
      <c r="W15" s="45" t="s">
        <v>58</v>
      </c>
      <c r="X15" s="49">
        <v>200</v>
      </c>
    </row>
    <row r="16" spans="1:25" hidden="1" x14ac:dyDescent="0.2">
      <c r="A16" s="1" t="e">
        <f>VLOOKUP(S:S,'KY all bookings 19.09.2022'!D:E,1,0)</f>
        <v>#N/A</v>
      </c>
      <c r="D16" s="45" t="s">
        <v>20</v>
      </c>
      <c r="E16" s="46"/>
      <c r="F16" s="45" t="s">
        <v>68</v>
      </c>
      <c r="G16" s="45" t="s">
        <v>55</v>
      </c>
      <c r="H16" s="61">
        <v>44805</v>
      </c>
      <c r="I16" s="61">
        <v>45107</v>
      </c>
      <c r="J16" s="46"/>
      <c r="K16" s="46"/>
      <c r="L16" s="45" t="s">
        <v>40</v>
      </c>
      <c r="M16" s="45" t="s">
        <v>25</v>
      </c>
      <c r="N16" s="45" t="s">
        <v>26</v>
      </c>
      <c r="O16" s="45" t="s">
        <v>34</v>
      </c>
      <c r="P16" s="49">
        <v>2250</v>
      </c>
      <c r="Q16" s="45" t="s">
        <v>28</v>
      </c>
      <c r="R16" s="45" t="s">
        <v>29</v>
      </c>
      <c r="S16" s="46"/>
      <c r="T16" s="46"/>
      <c r="U16" s="45" t="s">
        <v>56</v>
      </c>
      <c r="V16" s="45" t="s">
        <v>57</v>
      </c>
      <c r="W16" s="45" t="s">
        <v>58</v>
      </c>
      <c r="X16" s="49">
        <v>200</v>
      </c>
    </row>
    <row r="17" spans="1:25" hidden="1" x14ac:dyDescent="0.2">
      <c r="A17" s="1" t="e">
        <f>VLOOKUP(S:S,'KY all bookings 19.09.2022'!D:E,1,0)</f>
        <v>#N/A</v>
      </c>
      <c r="D17" s="45" t="s">
        <v>20</v>
      </c>
      <c r="E17" s="46"/>
      <c r="F17" s="45" t="s">
        <v>69</v>
      </c>
      <c r="G17" s="45" t="s">
        <v>60</v>
      </c>
      <c r="H17" s="61">
        <v>44805</v>
      </c>
      <c r="I17" s="61">
        <v>45107</v>
      </c>
      <c r="J17" s="46"/>
      <c r="K17" s="46"/>
      <c r="L17" s="45" t="s">
        <v>40</v>
      </c>
      <c r="M17" s="45" t="s">
        <v>25</v>
      </c>
      <c r="N17" s="45" t="s">
        <v>26</v>
      </c>
      <c r="O17" s="45" t="s">
        <v>34</v>
      </c>
      <c r="P17" s="49">
        <v>2250</v>
      </c>
      <c r="Q17" s="45" t="s">
        <v>28</v>
      </c>
      <c r="R17" s="45" t="s">
        <v>29</v>
      </c>
      <c r="S17" s="46"/>
      <c r="T17" s="46"/>
      <c r="U17" s="45" t="s">
        <v>61</v>
      </c>
      <c r="V17" s="45" t="s">
        <v>62</v>
      </c>
      <c r="W17" s="45" t="s">
        <v>58</v>
      </c>
      <c r="X17" s="49">
        <v>200</v>
      </c>
    </row>
    <row r="18" spans="1:25" hidden="1" x14ac:dyDescent="0.2">
      <c r="A18" s="1" t="e">
        <f>VLOOKUP(S:S,'KY all bookings 19.09.2022'!D:E,1,0)</f>
        <v>#N/A</v>
      </c>
      <c r="D18" s="45" t="s">
        <v>20</v>
      </c>
      <c r="E18" s="46"/>
      <c r="F18" s="45" t="s">
        <v>70</v>
      </c>
      <c r="G18" s="45" t="s">
        <v>60</v>
      </c>
      <c r="H18" s="61">
        <v>44805</v>
      </c>
      <c r="I18" s="61">
        <v>45107</v>
      </c>
      <c r="J18" s="46"/>
      <c r="K18" s="46"/>
      <c r="L18" s="45" t="s">
        <v>40</v>
      </c>
      <c r="M18" s="45" t="s">
        <v>25</v>
      </c>
      <c r="N18" s="45" t="s">
        <v>26</v>
      </c>
      <c r="O18" s="45" t="s">
        <v>34</v>
      </c>
      <c r="P18" s="49">
        <v>2250</v>
      </c>
      <c r="Q18" s="45" t="s">
        <v>28</v>
      </c>
      <c r="R18" s="45" t="s">
        <v>29</v>
      </c>
      <c r="S18" s="46"/>
      <c r="T18" s="46"/>
      <c r="U18" s="45" t="s">
        <v>61</v>
      </c>
      <c r="V18" s="45" t="s">
        <v>62</v>
      </c>
      <c r="W18" s="45" t="s">
        <v>58</v>
      </c>
      <c r="X18" s="49">
        <v>200</v>
      </c>
    </row>
    <row r="19" spans="1:25" hidden="1" x14ac:dyDescent="0.2">
      <c r="A19" s="1" t="e">
        <f>VLOOKUP(S:S,'KY all bookings 19.09.2022'!D:E,1,0)</f>
        <v>#N/A</v>
      </c>
      <c r="D19" s="45" t="s">
        <v>20</v>
      </c>
      <c r="E19" s="46"/>
      <c r="F19" s="45" t="s">
        <v>71</v>
      </c>
      <c r="G19" s="45" t="s">
        <v>55</v>
      </c>
      <c r="H19" s="61">
        <v>44805</v>
      </c>
      <c r="I19" s="61">
        <v>45107</v>
      </c>
      <c r="J19" s="46"/>
      <c r="K19" s="46"/>
      <c r="L19" s="45" t="s">
        <v>40</v>
      </c>
      <c r="M19" s="45" t="s">
        <v>25</v>
      </c>
      <c r="N19" s="45" t="s">
        <v>26</v>
      </c>
      <c r="O19" s="45" t="s">
        <v>34</v>
      </c>
      <c r="P19" s="49">
        <v>2250</v>
      </c>
      <c r="Q19" s="45" t="s">
        <v>28</v>
      </c>
      <c r="R19" s="45" t="s">
        <v>29</v>
      </c>
      <c r="S19" s="46"/>
      <c r="T19" s="46"/>
      <c r="U19" s="45" t="s">
        <v>56</v>
      </c>
      <c r="V19" s="45" t="s">
        <v>57</v>
      </c>
      <c r="W19" s="45" t="s">
        <v>58</v>
      </c>
      <c r="X19" s="49">
        <v>200</v>
      </c>
    </row>
    <row r="20" spans="1:25" hidden="1" x14ac:dyDescent="0.2">
      <c r="A20" s="1" t="e">
        <f>VLOOKUP(S:S,'KY all bookings 19.09.2022'!D:E,1,0)</f>
        <v>#N/A</v>
      </c>
      <c r="D20" s="45" t="s">
        <v>20</v>
      </c>
      <c r="E20" s="46"/>
      <c r="F20" s="45" t="s">
        <v>72</v>
      </c>
      <c r="G20" s="45" t="s">
        <v>55</v>
      </c>
      <c r="H20" s="61">
        <v>44805</v>
      </c>
      <c r="I20" s="61">
        <v>45107</v>
      </c>
      <c r="J20" s="61">
        <v>44805</v>
      </c>
      <c r="K20" s="61">
        <v>45107</v>
      </c>
      <c r="L20" s="45" t="s">
        <v>40</v>
      </c>
      <c r="M20" s="45" t="s">
        <v>25</v>
      </c>
      <c r="N20" s="45" t="s">
        <v>26</v>
      </c>
      <c r="O20" s="45" t="s">
        <v>37</v>
      </c>
      <c r="P20" s="49">
        <v>1680</v>
      </c>
      <c r="Q20" s="45" t="s">
        <v>28</v>
      </c>
      <c r="R20" s="45" t="s">
        <v>29</v>
      </c>
      <c r="S20" s="46"/>
      <c r="T20" s="46"/>
      <c r="U20" s="45" t="s">
        <v>56</v>
      </c>
      <c r="V20" s="45" t="s">
        <v>57</v>
      </c>
      <c r="W20" s="45" t="s">
        <v>58</v>
      </c>
      <c r="X20" s="49">
        <v>200</v>
      </c>
    </row>
    <row r="21" spans="1:25" hidden="1" x14ac:dyDescent="0.2">
      <c r="A21" s="1" t="e">
        <f>VLOOKUP(S:S,'KY all bookings 19.09.2022'!D:E,1,0)</f>
        <v>#N/A</v>
      </c>
      <c r="D21" s="45" t="s">
        <v>20</v>
      </c>
      <c r="E21" s="46"/>
      <c r="F21" s="45" t="s">
        <v>73</v>
      </c>
      <c r="G21" s="45" t="s">
        <v>60</v>
      </c>
      <c r="H21" s="61">
        <v>44805</v>
      </c>
      <c r="I21" s="61">
        <v>45107</v>
      </c>
      <c r="J21" s="61">
        <v>44805</v>
      </c>
      <c r="K21" s="61">
        <v>45107</v>
      </c>
      <c r="L21" s="45" t="s">
        <v>40</v>
      </c>
      <c r="M21" s="45" t="s">
        <v>25</v>
      </c>
      <c r="N21" s="45" t="s">
        <v>26</v>
      </c>
      <c r="O21" s="45" t="s">
        <v>34</v>
      </c>
      <c r="P21" s="49">
        <v>1800</v>
      </c>
      <c r="Q21" s="45" t="s">
        <v>28</v>
      </c>
      <c r="R21" s="45" t="s">
        <v>29</v>
      </c>
      <c r="S21" s="46"/>
      <c r="T21" s="46"/>
      <c r="U21" s="45" t="s">
        <v>61</v>
      </c>
      <c r="V21" s="45" t="s">
        <v>62</v>
      </c>
      <c r="W21" s="45" t="s">
        <v>58</v>
      </c>
      <c r="X21" s="49">
        <v>200</v>
      </c>
    </row>
    <row r="22" spans="1:25" hidden="1" x14ac:dyDescent="0.2">
      <c r="A22" s="1" t="e">
        <f>VLOOKUP(S:S,'KY all bookings 19.09.2022'!D:E,1,0)</f>
        <v>#N/A</v>
      </c>
      <c r="D22" s="45" t="s">
        <v>20</v>
      </c>
      <c r="E22" s="46"/>
      <c r="F22" s="45" t="s">
        <v>74</v>
      </c>
      <c r="G22" s="45" t="s">
        <v>60</v>
      </c>
      <c r="H22" s="61">
        <v>44805</v>
      </c>
      <c r="I22" s="61">
        <v>45107</v>
      </c>
      <c r="J22" s="46"/>
      <c r="K22" s="46"/>
      <c r="L22" s="45" t="s">
        <v>40</v>
      </c>
      <c r="M22" s="45" t="s">
        <v>25</v>
      </c>
      <c r="N22" s="45" t="s">
        <v>26</v>
      </c>
      <c r="O22" s="45" t="s">
        <v>34</v>
      </c>
      <c r="P22" s="49">
        <v>2250</v>
      </c>
      <c r="Q22" s="45" t="s">
        <v>28</v>
      </c>
      <c r="R22" s="45" t="s">
        <v>29</v>
      </c>
      <c r="S22" s="46"/>
      <c r="T22" s="46"/>
      <c r="U22" s="45" t="s">
        <v>61</v>
      </c>
      <c r="V22" s="45" t="s">
        <v>62</v>
      </c>
      <c r="W22" s="45" t="s">
        <v>58</v>
      </c>
      <c r="X22" s="49">
        <v>200</v>
      </c>
    </row>
    <row r="23" spans="1:25" hidden="1" x14ac:dyDescent="0.2">
      <c r="A23" s="1" t="e">
        <f>VLOOKUP(S:S,'KY all bookings 19.09.2022'!D:E,1,0)</f>
        <v>#N/A</v>
      </c>
      <c r="D23" s="45" t="s">
        <v>20</v>
      </c>
      <c r="E23" s="46"/>
      <c r="F23" s="45" t="s">
        <v>75</v>
      </c>
      <c r="G23" s="45" t="s">
        <v>55</v>
      </c>
      <c r="H23" s="61">
        <v>44805</v>
      </c>
      <c r="I23" s="61">
        <v>45107</v>
      </c>
      <c r="J23" s="46"/>
      <c r="K23" s="46"/>
      <c r="L23" s="45" t="s">
        <v>40</v>
      </c>
      <c r="M23" s="45" t="s">
        <v>25</v>
      </c>
      <c r="N23" s="45" t="s">
        <v>26</v>
      </c>
      <c r="O23" s="45" t="s">
        <v>34</v>
      </c>
      <c r="P23" s="49">
        <v>2250</v>
      </c>
      <c r="Q23" s="45" t="s">
        <v>28</v>
      </c>
      <c r="R23" s="45" t="s">
        <v>29</v>
      </c>
      <c r="S23" s="46"/>
      <c r="T23" s="46"/>
      <c r="U23" s="45" t="s">
        <v>56</v>
      </c>
      <c r="V23" s="45" t="s">
        <v>57</v>
      </c>
      <c r="W23" s="45" t="s">
        <v>58</v>
      </c>
      <c r="X23" s="49">
        <v>200</v>
      </c>
    </row>
    <row r="24" spans="1:25" hidden="1" x14ac:dyDescent="0.2">
      <c r="A24" s="1" t="e">
        <f>VLOOKUP(S:S,'KY all bookings 19.09.2022'!D:E,1,0)</f>
        <v>#N/A</v>
      </c>
      <c r="D24" s="45" t="s">
        <v>20</v>
      </c>
      <c r="E24" s="46"/>
      <c r="F24" s="45" t="s">
        <v>76</v>
      </c>
      <c r="G24" s="45" t="s">
        <v>77</v>
      </c>
      <c r="H24" s="61">
        <v>44835</v>
      </c>
      <c r="I24" s="61">
        <v>45016</v>
      </c>
      <c r="J24" s="61">
        <v>44835</v>
      </c>
      <c r="K24" s="61">
        <v>45016</v>
      </c>
      <c r="L24" s="45" t="s">
        <v>78</v>
      </c>
      <c r="M24" s="45" t="s">
        <v>25</v>
      </c>
      <c r="N24" s="45" t="s">
        <v>26</v>
      </c>
      <c r="O24" s="45" t="s">
        <v>37</v>
      </c>
      <c r="P24" s="49">
        <v>1680</v>
      </c>
      <c r="Q24" s="45" t="s">
        <v>28</v>
      </c>
      <c r="R24" s="45" t="s">
        <v>29</v>
      </c>
      <c r="S24" s="46"/>
      <c r="T24" s="46"/>
      <c r="U24" s="45" t="s">
        <v>79</v>
      </c>
      <c r="V24" s="45" t="s">
        <v>80</v>
      </c>
      <c r="W24" s="45" t="s">
        <v>58</v>
      </c>
      <c r="X24" s="49">
        <v>200</v>
      </c>
    </row>
    <row r="25" spans="1:25" hidden="1" x14ac:dyDescent="0.2">
      <c r="A25" s="1" t="e">
        <f>VLOOKUP(S:S,'KY all bookings 19.09.2022'!D:E,1,0)</f>
        <v>#N/A</v>
      </c>
      <c r="D25" s="45" t="s">
        <v>20</v>
      </c>
      <c r="E25" s="46"/>
      <c r="F25" s="45" t="s">
        <v>81</v>
      </c>
      <c r="G25" s="45" t="s">
        <v>55</v>
      </c>
      <c r="H25" s="61">
        <v>44805</v>
      </c>
      <c r="I25" s="61">
        <v>45107</v>
      </c>
      <c r="J25" s="61">
        <v>44805</v>
      </c>
      <c r="K25" s="61">
        <v>45107</v>
      </c>
      <c r="L25" s="45" t="s">
        <v>40</v>
      </c>
      <c r="M25" s="45" t="s">
        <v>25</v>
      </c>
      <c r="N25" s="45" t="s">
        <v>26</v>
      </c>
      <c r="O25" s="45" t="s">
        <v>34</v>
      </c>
      <c r="P25" s="49">
        <v>1800</v>
      </c>
      <c r="Q25" s="45" t="s">
        <v>28</v>
      </c>
      <c r="R25" s="45" t="s">
        <v>29</v>
      </c>
      <c r="S25" s="46"/>
      <c r="T25" s="46"/>
      <c r="U25" s="45" t="s">
        <v>56</v>
      </c>
      <c r="V25" s="45" t="s">
        <v>57</v>
      </c>
      <c r="W25" s="45" t="s">
        <v>58</v>
      </c>
      <c r="X25" s="49">
        <v>200</v>
      </c>
    </row>
    <row r="26" spans="1:25" hidden="1" x14ac:dyDescent="0.2">
      <c r="A26" s="1" t="e">
        <f>VLOOKUP(S:S,'KY all bookings 19.09.2022'!D:E,1,0)</f>
        <v>#N/A</v>
      </c>
      <c r="D26" s="45" t="s">
        <v>20</v>
      </c>
      <c r="E26" s="46"/>
      <c r="F26" s="45" t="s">
        <v>82</v>
      </c>
      <c r="G26" s="45" t="s">
        <v>55</v>
      </c>
      <c r="H26" s="61">
        <v>44805</v>
      </c>
      <c r="I26" s="61">
        <v>45107</v>
      </c>
      <c r="J26" s="46"/>
      <c r="K26" s="46"/>
      <c r="L26" s="45" t="s">
        <v>40</v>
      </c>
      <c r="M26" s="45" t="s">
        <v>25</v>
      </c>
      <c r="N26" s="45" t="s">
        <v>26</v>
      </c>
      <c r="O26" s="45" t="s">
        <v>27</v>
      </c>
      <c r="P26" s="49">
        <v>2750</v>
      </c>
      <c r="Q26" s="45" t="s">
        <v>28</v>
      </c>
      <c r="R26" s="45" t="s">
        <v>29</v>
      </c>
      <c r="S26" s="46"/>
      <c r="T26" s="46"/>
      <c r="U26" s="45" t="s">
        <v>56</v>
      </c>
      <c r="V26" s="45" t="s">
        <v>57</v>
      </c>
      <c r="W26" s="45" t="s">
        <v>58</v>
      </c>
      <c r="X26" s="49">
        <v>200</v>
      </c>
    </row>
    <row r="27" spans="1:25" hidden="1" x14ac:dyDescent="0.2">
      <c r="A27" s="1" t="e">
        <f>VLOOKUP(S:S,'KY all bookings 19.09.2022'!D:E,1,0)</f>
        <v>#N/A</v>
      </c>
      <c r="D27" s="45" t="s">
        <v>20</v>
      </c>
      <c r="E27" s="46"/>
      <c r="F27" s="45" t="s">
        <v>83</v>
      </c>
      <c r="G27" s="45" t="s">
        <v>84</v>
      </c>
      <c r="H27" s="61">
        <v>44743</v>
      </c>
      <c r="I27" s="61">
        <v>44957</v>
      </c>
      <c r="J27" s="61">
        <v>44743</v>
      </c>
      <c r="K27" s="61">
        <v>44957</v>
      </c>
      <c r="L27" s="45" t="s">
        <v>36</v>
      </c>
      <c r="M27" s="45" t="s">
        <v>25</v>
      </c>
      <c r="N27" s="45" t="s">
        <v>26</v>
      </c>
      <c r="O27" s="45" t="s">
        <v>37</v>
      </c>
      <c r="P27" s="49">
        <v>1600</v>
      </c>
      <c r="Q27" s="45" t="s">
        <v>28</v>
      </c>
      <c r="R27" s="45" t="s">
        <v>29</v>
      </c>
      <c r="S27" s="46"/>
      <c r="T27" s="46"/>
      <c r="U27" s="45" t="s">
        <v>85</v>
      </c>
      <c r="V27" s="45" t="s">
        <v>86</v>
      </c>
      <c r="W27" s="45" t="s">
        <v>87</v>
      </c>
      <c r="X27" s="49">
        <v>200</v>
      </c>
    </row>
    <row r="28" spans="1:25" hidden="1" x14ac:dyDescent="0.2">
      <c r="A28" s="1" t="e">
        <f>VLOOKUP(S:S,'KY all bookings 19.09.2022'!D:E,1,0)</f>
        <v>#N/A</v>
      </c>
      <c r="D28" s="45" t="s">
        <v>20</v>
      </c>
      <c r="E28" s="46"/>
      <c r="F28" s="45" t="s">
        <v>88</v>
      </c>
      <c r="G28" s="45" t="s">
        <v>55</v>
      </c>
      <c r="H28" s="61">
        <v>44805</v>
      </c>
      <c r="I28" s="61">
        <v>45107</v>
      </c>
      <c r="J28" s="46"/>
      <c r="K28" s="46"/>
      <c r="L28" s="45" t="s">
        <v>40</v>
      </c>
      <c r="M28" s="45" t="s">
        <v>25</v>
      </c>
      <c r="N28" s="45" t="s">
        <v>26</v>
      </c>
      <c r="O28" s="45" t="s">
        <v>34</v>
      </c>
      <c r="P28" s="49">
        <v>2250</v>
      </c>
      <c r="Q28" s="45" t="s">
        <v>28</v>
      </c>
      <c r="R28" s="45" t="s">
        <v>29</v>
      </c>
      <c r="S28" s="46"/>
      <c r="T28" s="46"/>
      <c r="U28" s="45" t="s">
        <v>56</v>
      </c>
      <c r="V28" s="45" t="s">
        <v>57</v>
      </c>
      <c r="W28" s="45" t="s">
        <v>58</v>
      </c>
      <c r="X28" s="49">
        <v>200</v>
      </c>
    </row>
    <row r="29" spans="1:25" hidden="1" x14ac:dyDescent="0.2">
      <c r="A29" s="1" t="e">
        <f>VLOOKUP(S:S,'KY all bookings 19.09.2022'!D:E,1,0)</f>
        <v>#N/A</v>
      </c>
      <c r="C29" s="1" t="e">
        <f>VLOOKUP(F:F,'RPM All Deposits'!$E:$F,1,0)</f>
        <v>#N/A</v>
      </c>
      <c r="D29" s="45" t="s">
        <v>20</v>
      </c>
      <c r="E29" s="46"/>
      <c r="F29" s="45" t="s">
        <v>89</v>
      </c>
      <c r="G29" s="45" t="s">
        <v>90</v>
      </c>
      <c r="H29" s="61">
        <v>44728</v>
      </c>
      <c r="I29" s="61">
        <v>44742</v>
      </c>
      <c r="J29" s="61">
        <v>44728</v>
      </c>
      <c r="K29" s="61">
        <v>44743</v>
      </c>
      <c r="L29" s="45" t="s">
        <v>91</v>
      </c>
      <c r="M29" s="45" t="s">
        <v>92</v>
      </c>
      <c r="N29" s="45" t="s">
        <v>26</v>
      </c>
      <c r="O29" s="45" t="s">
        <v>37</v>
      </c>
      <c r="P29" s="49">
        <v>1300</v>
      </c>
      <c r="Q29" s="45" t="s">
        <v>49</v>
      </c>
      <c r="R29" s="46"/>
      <c r="S29" s="45" t="s">
        <v>93</v>
      </c>
      <c r="T29" s="45"/>
      <c r="U29" s="45" t="s">
        <v>94</v>
      </c>
      <c r="V29" s="45" t="s">
        <v>95</v>
      </c>
      <c r="W29" s="45" t="s">
        <v>58</v>
      </c>
      <c r="X29" s="49">
        <v>0</v>
      </c>
    </row>
    <row r="30" spans="1:25" hidden="1" x14ac:dyDescent="0.2">
      <c r="A30" s="1" t="e">
        <f>VLOOKUP(S:S,'KY all bookings 19.09.2022'!D:E,1,0)</f>
        <v>#N/A</v>
      </c>
      <c r="C30" s="1" t="str">
        <f>VLOOKUP(F:F,'RPM All Deposits'!$E:$F,1,0)</f>
        <v>10080</v>
      </c>
      <c r="D30" s="45" t="s">
        <v>20</v>
      </c>
      <c r="E30" s="45" t="s">
        <v>3046</v>
      </c>
      <c r="F30" s="45" t="s">
        <v>3047</v>
      </c>
      <c r="G30" s="45" t="s">
        <v>3048</v>
      </c>
      <c r="H30" s="61">
        <v>44805</v>
      </c>
      <c r="I30" s="61">
        <v>45107</v>
      </c>
      <c r="J30" s="61">
        <v>44805</v>
      </c>
      <c r="K30" s="61">
        <v>45107</v>
      </c>
      <c r="L30" s="45" t="s">
        <v>40</v>
      </c>
      <c r="M30" s="45" t="s">
        <v>135</v>
      </c>
      <c r="N30" s="45" t="s">
        <v>26</v>
      </c>
      <c r="O30" s="45" t="s">
        <v>34</v>
      </c>
      <c r="P30" s="49">
        <v>1800</v>
      </c>
      <c r="Q30" s="45" t="s">
        <v>28</v>
      </c>
      <c r="R30" s="45" t="s">
        <v>29</v>
      </c>
      <c r="S30" s="46"/>
      <c r="T30" s="46"/>
      <c r="U30" s="45" t="s">
        <v>1948</v>
      </c>
      <c r="V30" s="45" t="s">
        <v>3049</v>
      </c>
      <c r="W30" s="45" t="s">
        <v>58</v>
      </c>
      <c r="X30" s="49">
        <v>200</v>
      </c>
    </row>
    <row r="31" spans="1:25" s="64" customFormat="1" hidden="1" x14ac:dyDescent="0.2">
      <c r="A31" s="64" t="str">
        <f>VLOOKUP(S:S,'KY all bookings 19.09.2022'!D:E,1,0)</f>
        <v>0010615</v>
      </c>
      <c r="B31" s="64" t="str">
        <f>VLOOKUP(T:T,'KY all bookings 19.09.2022'!$K:$L,1,0)</f>
        <v>0010615 C383</v>
      </c>
      <c r="C31" s="64" t="e">
        <f>VLOOKUP(F:F,'RPM All Deposits'!$E:$F,1,0)</f>
        <v>#N/A</v>
      </c>
      <c r="D31" s="66" t="s">
        <v>20</v>
      </c>
      <c r="E31" s="66" t="s">
        <v>3328</v>
      </c>
      <c r="F31" s="66" t="s">
        <v>3334</v>
      </c>
      <c r="G31" s="66" t="s">
        <v>3335</v>
      </c>
      <c r="H31" s="68">
        <v>44820</v>
      </c>
      <c r="I31" s="68">
        <v>44878</v>
      </c>
      <c r="J31" s="68">
        <v>44820</v>
      </c>
      <c r="K31" s="68">
        <v>44877</v>
      </c>
      <c r="L31" s="66" t="s">
        <v>6658</v>
      </c>
      <c r="M31" s="66" t="s">
        <v>377</v>
      </c>
      <c r="N31" s="66" t="s">
        <v>26</v>
      </c>
      <c r="O31" s="66" t="s">
        <v>34</v>
      </c>
      <c r="P31" s="65">
        <v>1350</v>
      </c>
      <c r="Q31" s="66" t="s">
        <v>49</v>
      </c>
      <c r="R31" s="67"/>
      <c r="S31" s="66" t="s">
        <v>3337</v>
      </c>
      <c r="T31" s="66" t="str">
        <f>S31&amp;" "&amp;E31</f>
        <v>0010615 C383</v>
      </c>
      <c r="U31" s="66" t="s">
        <v>605</v>
      </c>
      <c r="V31" s="66" t="s">
        <v>3338</v>
      </c>
      <c r="W31" s="66" t="s">
        <v>87</v>
      </c>
      <c r="X31" s="65">
        <v>0</v>
      </c>
      <c r="Y31" s="64" t="s">
        <v>6663</v>
      </c>
    </row>
    <row r="32" spans="1:25" hidden="1" x14ac:dyDescent="0.2">
      <c r="A32" s="1" t="e">
        <f>VLOOKUP(S:S,'KY all bookings 19.09.2022'!D:E,1,0)</f>
        <v>#N/A</v>
      </c>
      <c r="D32" s="45" t="s">
        <v>20</v>
      </c>
      <c r="E32" s="46"/>
      <c r="F32" s="45" t="s">
        <v>108</v>
      </c>
      <c r="G32" s="45" t="s">
        <v>109</v>
      </c>
      <c r="H32" s="61">
        <v>44728</v>
      </c>
      <c r="I32" s="61">
        <v>44834</v>
      </c>
      <c r="J32" s="61">
        <v>44728</v>
      </c>
      <c r="K32" s="61">
        <v>44835</v>
      </c>
      <c r="L32" s="45" t="s">
        <v>98</v>
      </c>
      <c r="M32" s="45" t="s">
        <v>25</v>
      </c>
      <c r="N32" s="45" t="s">
        <v>26</v>
      </c>
      <c r="O32" s="45" t="s">
        <v>48</v>
      </c>
      <c r="P32" s="49">
        <v>1487</v>
      </c>
      <c r="Q32" s="45" t="s">
        <v>49</v>
      </c>
      <c r="R32" s="46"/>
      <c r="S32" s="46"/>
      <c r="T32" s="46"/>
      <c r="U32" s="45" t="s">
        <v>111</v>
      </c>
      <c r="V32" s="45" t="s">
        <v>112</v>
      </c>
      <c r="W32" s="45" t="s">
        <v>113</v>
      </c>
      <c r="X32" s="49">
        <v>0</v>
      </c>
    </row>
    <row r="33" spans="1:24" hidden="1" x14ac:dyDescent="0.2">
      <c r="A33" s="1" t="e">
        <f>VLOOKUP(S:S,'KY all bookings 19.09.2022'!D:E,1,0)</f>
        <v>#N/A</v>
      </c>
      <c r="C33" s="1" t="str">
        <f>VLOOKUP(F:F,'RPM All Deposits'!$E:$F,1,0)</f>
        <v>32166</v>
      </c>
      <c r="D33" s="45" t="s">
        <v>20</v>
      </c>
      <c r="E33" s="45" t="s">
        <v>2180</v>
      </c>
      <c r="F33" s="45" t="s">
        <v>2182</v>
      </c>
      <c r="G33" s="45" t="s">
        <v>2183</v>
      </c>
      <c r="H33" s="61">
        <v>44835</v>
      </c>
      <c r="I33" s="61">
        <v>44985</v>
      </c>
      <c r="J33" s="61">
        <v>44835</v>
      </c>
      <c r="K33" s="61">
        <v>44985</v>
      </c>
      <c r="L33" s="45" t="s">
        <v>177</v>
      </c>
      <c r="M33" s="45" t="s">
        <v>135</v>
      </c>
      <c r="N33" s="45" t="s">
        <v>26</v>
      </c>
      <c r="O33" s="45" t="s">
        <v>37</v>
      </c>
      <c r="P33" s="49">
        <v>1680</v>
      </c>
      <c r="Q33" s="45" t="s">
        <v>270</v>
      </c>
      <c r="R33" s="46"/>
      <c r="S33" s="46"/>
      <c r="T33" s="46"/>
      <c r="U33" s="45" t="s">
        <v>2184</v>
      </c>
      <c r="V33" s="45" t="s">
        <v>2185</v>
      </c>
      <c r="W33" s="45" t="s">
        <v>102</v>
      </c>
      <c r="X33" s="49">
        <v>0</v>
      </c>
    </row>
    <row r="34" spans="1:24" hidden="1" x14ac:dyDescent="0.2">
      <c r="A34" s="1" t="e">
        <f>VLOOKUP(S:S,'KY all bookings 19.09.2022'!D:E,1,0)</f>
        <v>#N/A</v>
      </c>
      <c r="C34" s="1" t="e">
        <f>VLOOKUP(F:F,'RPM All Deposits'!$E:$F,1,0)</f>
        <v>#N/A</v>
      </c>
      <c r="D34" s="45" t="s">
        <v>20</v>
      </c>
      <c r="E34" s="46"/>
      <c r="F34" s="45" t="s">
        <v>121</v>
      </c>
      <c r="G34" s="45" t="s">
        <v>122</v>
      </c>
      <c r="H34" s="61">
        <v>44728</v>
      </c>
      <c r="I34" s="61">
        <v>44742</v>
      </c>
      <c r="J34" s="61">
        <v>44728</v>
      </c>
      <c r="K34" s="61">
        <v>44743</v>
      </c>
      <c r="L34" s="45" t="s">
        <v>91</v>
      </c>
      <c r="M34" s="45" t="s">
        <v>92</v>
      </c>
      <c r="N34" s="45" t="s">
        <v>26</v>
      </c>
      <c r="O34" s="45" t="s">
        <v>34</v>
      </c>
      <c r="P34" s="49">
        <v>1650</v>
      </c>
      <c r="Q34" s="45" t="s">
        <v>49</v>
      </c>
      <c r="R34" s="46"/>
      <c r="S34" s="45" t="s">
        <v>123</v>
      </c>
      <c r="T34" s="45"/>
      <c r="U34" s="45" t="s">
        <v>124</v>
      </c>
      <c r="V34" s="45" t="s">
        <v>125</v>
      </c>
      <c r="W34" s="45" t="s">
        <v>102</v>
      </c>
      <c r="X34" s="49">
        <v>0</v>
      </c>
    </row>
    <row r="35" spans="1:24" hidden="1" x14ac:dyDescent="0.2">
      <c r="A35" s="1" t="str">
        <f>VLOOKUP(S:S,'KY all bookings 19.09.2022'!D:E,1,0)</f>
        <v>09699</v>
      </c>
      <c r="B35" s="1" t="e">
        <f>VLOOKUP(T:T,'KY all bookings 19.09.2022'!$K:$L,1,0)</f>
        <v>#N/A</v>
      </c>
      <c r="D35" s="45" t="s">
        <v>20</v>
      </c>
      <c r="E35" s="46"/>
      <c r="F35" s="45" t="s">
        <v>126</v>
      </c>
      <c r="G35" s="45" t="s">
        <v>127</v>
      </c>
      <c r="H35" s="61">
        <v>44831</v>
      </c>
      <c r="I35" s="61">
        <v>44985</v>
      </c>
      <c r="J35" s="61">
        <v>44831</v>
      </c>
      <c r="K35" s="61">
        <v>44986</v>
      </c>
      <c r="L35" s="45" t="s">
        <v>128</v>
      </c>
      <c r="M35" s="45" t="s">
        <v>25</v>
      </c>
      <c r="N35" s="45" t="s">
        <v>26</v>
      </c>
      <c r="O35" s="45" t="s">
        <v>37</v>
      </c>
      <c r="P35" s="49">
        <v>224</v>
      </c>
      <c r="Q35" s="45" t="s">
        <v>49</v>
      </c>
      <c r="R35" s="46"/>
      <c r="S35" s="45" t="s">
        <v>129</v>
      </c>
      <c r="T35" s="45" t="str">
        <f>S35&amp;" "&amp;E35</f>
        <v xml:space="preserve">09699 </v>
      </c>
      <c r="U35" s="45" t="s">
        <v>130</v>
      </c>
      <c r="V35" s="45" t="s">
        <v>131</v>
      </c>
      <c r="W35" s="45" t="s">
        <v>32</v>
      </c>
      <c r="X35" s="49">
        <v>0</v>
      </c>
    </row>
    <row r="36" spans="1:24" hidden="1" x14ac:dyDescent="0.2">
      <c r="A36" s="1" t="str">
        <f>VLOOKUP(S:S,'KY all bookings 19.09.2022'!D:E,1,0)</f>
        <v>06137</v>
      </c>
      <c r="B36" s="1" t="str">
        <f>VLOOKUP(T:T,'KY all bookings 19.09.2022'!$K:$L,1,0)</f>
        <v>06137 C471</v>
      </c>
      <c r="C36" s="1" t="str">
        <f>VLOOKUP(F:F,'RPM All Deposits'!$E:$F,1,0)</f>
        <v>1320</v>
      </c>
      <c r="D36" s="45" t="s">
        <v>20</v>
      </c>
      <c r="E36" s="45" t="s">
        <v>3567</v>
      </c>
      <c r="F36" s="45" t="s">
        <v>3568</v>
      </c>
      <c r="G36" s="45" t="s">
        <v>3569</v>
      </c>
      <c r="H36" s="61">
        <v>44805</v>
      </c>
      <c r="I36" s="61">
        <v>44834</v>
      </c>
      <c r="J36" s="61">
        <v>44728</v>
      </c>
      <c r="K36" s="61">
        <v>44835</v>
      </c>
      <c r="L36" s="45" t="s">
        <v>376</v>
      </c>
      <c r="M36" s="45" t="s">
        <v>135</v>
      </c>
      <c r="N36" s="45" t="s">
        <v>26</v>
      </c>
      <c r="O36" s="45" t="s">
        <v>34</v>
      </c>
      <c r="P36" s="49">
        <v>1070</v>
      </c>
      <c r="Q36" s="45" t="s">
        <v>49</v>
      </c>
      <c r="R36" s="45" t="s">
        <v>29</v>
      </c>
      <c r="S36" s="45" t="s">
        <v>3570</v>
      </c>
      <c r="T36" s="45" t="str">
        <f>S36&amp;" "&amp;E36</f>
        <v>06137 C471</v>
      </c>
      <c r="U36" s="45" t="s">
        <v>3571</v>
      </c>
      <c r="V36" s="45" t="s">
        <v>3572</v>
      </c>
      <c r="W36" s="45" t="s">
        <v>3366</v>
      </c>
      <c r="X36" s="49">
        <v>200</v>
      </c>
    </row>
    <row r="37" spans="1:24" hidden="1" x14ac:dyDescent="0.2">
      <c r="A37" s="1" t="e">
        <f>VLOOKUP(S:S,'KY all bookings 19.09.2022'!D:E,1,0)</f>
        <v>#N/A</v>
      </c>
      <c r="D37" s="45" t="s">
        <v>20</v>
      </c>
      <c r="E37" s="46"/>
      <c r="F37" s="45" t="s">
        <v>138</v>
      </c>
      <c r="G37" s="45" t="s">
        <v>55</v>
      </c>
      <c r="H37" s="61">
        <v>44805</v>
      </c>
      <c r="I37" s="61">
        <v>45107</v>
      </c>
      <c r="J37" s="61">
        <v>44805</v>
      </c>
      <c r="K37" s="61">
        <v>45107</v>
      </c>
      <c r="L37" s="45" t="s">
        <v>40</v>
      </c>
      <c r="M37" s="45" t="s">
        <v>25</v>
      </c>
      <c r="N37" s="45" t="s">
        <v>26</v>
      </c>
      <c r="O37" s="45" t="s">
        <v>34</v>
      </c>
      <c r="P37" s="49">
        <v>2250</v>
      </c>
      <c r="Q37" s="45" t="s">
        <v>28</v>
      </c>
      <c r="R37" s="45" t="s">
        <v>29</v>
      </c>
      <c r="S37" s="46"/>
      <c r="T37" s="46"/>
      <c r="U37" s="45" t="s">
        <v>56</v>
      </c>
      <c r="V37" s="45" t="s">
        <v>57</v>
      </c>
      <c r="W37" s="45" t="s">
        <v>58</v>
      </c>
      <c r="X37" s="49">
        <v>200</v>
      </c>
    </row>
    <row r="38" spans="1:24" hidden="1" x14ac:dyDescent="0.2">
      <c r="A38" s="1" t="e">
        <f>VLOOKUP(S:S,'KY all bookings 19.09.2022'!D:E,1,0)</f>
        <v>#N/A</v>
      </c>
      <c r="D38" s="45" t="s">
        <v>20</v>
      </c>
      <c r="E38" s="46"/>
      <c r="F38" s="45" t="s">
        <v>139</v>
      </c>
      <c r="G38" s="45" t="s">
        <v>140</v>
      </c>
      <c r="H38" s="61">
        <v>44805</v>
      </c>
      <c r="I38" s="61">
        <v>45107</v>
      </c>
      <c r="J38" s="61">
        <v>44805</v>
      </c>
      <c r="K38" s="61">
        <v>45108</v>
      </c>
      <c r="L38" s="45" t="s">
        <v>40</v>
      </c>
      <c r="M38" s="45" t="s">
        <v>25</v>
      </c>
      <c r="N38" s="45" t="s">
        <v>26</v>
      </c>
      <c r="O38" s="45" t="s">
        <v>37</v>
      </c>
      <c r="P38" s="49">
        <v>1680</v>
      </c>
      <c r="Q38" s="45" t="s">
        <v>49</v>
      </c>
      <c r="R38" s="46"/>
      <c r="S38" s="45" t="s">
        <v>141</v>
      </c>
      <c r="T38" s="45"/>
      <c r="U38" s="45" t="s">
        <v>142</v>
      </c>
      <c r="V38" s="45" t="s">
        <v>143</v>
      </c>
      <c r="W38" s="45" t="s">
        <v>58</v>
      </c>
      <c r="X38" s="49">
        <v>0</v>
      </c>
    </row>
    <row r="39" spans="1:24" hidden="1" x14ac:dyDescent="0.2">
      <c r="A39" s="1" t="e">
        <f>VLOOKUP(S:S,'KY all bookings 19.09.2022'!D:E,1,0)</f>
        <v>#N/A</v>
      </c>
      <c r="D39" s="45" t="s">
        <v>20</v>
      </c>
      <c r="E39" s="46"/>
      <c r="F39" s="45" t="s">
        <v>144</v>
      </c>
      <c r="G39" s="45" t="s">
        <v>145</v>
      </c>
      <c r="H39" s="61">
        <v>44805</v>
      </c>
      <c r="I39" s="61">
        <v>44985</v>
      </c>
      <c r="J39" s="46"/>
      <c r="K39" s="46"/>
      <c r="L39" s="45" t="s">
        <v>78</v>
      </c>
      <c r="M39" s="45" t="s">
        <v>25</v>
      </c>
      <c r="N39" s="45" t="s">
        <v>26</v>
      </c>
      <c r="O39" s="45" t="s">
        <v>37</v>
      </c>
      <c r="P39" s="49">
        <v>1680</v>
      </c>
      <c r="Q39" s="45" t="s">
        <v>28</v>
      </c>
      <c r="R39" s="45" t="s">
        <v>29</v>
      </c>
      <c r="S39" s="46"/>
      <c r="T39" s="46"/>
      <c r="U39" s="45" t="s">
        <v>146</v>
      </c>
      <c r="V39" s="45" t="s">
        <v>147</v>
      </c>
      <c r="W39" s="45" t="s">
        <v>58</v>
      </c>
      <c r="X39" s="49">
        <v>200</v>
      </c>
    </row>
    <row r="40" spans="1:24" hidden="1" x14ac:dyDescent="0.2">
      <c r="A40" s="1" t="e">
        <f>VLOOKUP(S:S,'KY all bookings 19.09.2022'!D:E,1,0)</f>
        <v>#N/A</v>
      </c>
      <c r="D40" s="45" t="s">
        <v>20</v>
      </c>
      <c r="E40" s="46"/>
      <c r="F40" s="45" t="s">
        <v>148</v>
      </c>
      <c r="G40" s="45" t="s">
        <v>145</v>
      </c>
      <c r="H40" s="61">
        <v>44805</v>
      </c>
      <c r="I40" s="61">
        <v>45107</v>
      </c>
      <c r="J40" s="46"/>
      <c r="K40" s="46"/>
      <c r="L40" s="45" t="s">
        <v>40</v>
      </c>
      <c r="M40" s="45" t="s">
        <v>25</v>
      </c>
      <c r="N40" s="45" t="s">
        <v>26</v>
      </c>
      <c r="O40" s="45" t="s">
        <v>37</v>
      </c>
      <c r="P40" s="49">
        <v>1680</v>
      </c>
      <c r="Q40" s="45" t="s">
        <v>28</v>
      </c>
      <c r="R40" s="45" t="s">
        <v>29</v>
      </c>
      <c r="S40" s="46"/>
      <c r="T40" s="46"/>
      <c r="U40" s="45" t="s">
        <v>146</v>
      </c>
      <c r="V40" s="45" t="s">
        <v>147</v>
      </c>
      <c r="W40" s="45" t="s">
        <v>58</v>
      </c>
      <c r="X40" s="49">
        <v>200</v>
      </c>
    </row>
    <row r="41" spans="1:24" hidden="1" x14ac:dyDescent="0.2">
      <c r="A41" s="1" t="e">
        <f>VLOOKUP(S:S,'KY all bookings 19.09.2022'!D:E,1,0)</f>
        <v>#N/A</v>
      </c>
      <c r="D41" s="45" t="s">
        <v>20</v>
      </c>
      <c r="E41" s="46"/>
      <c r="F41" s="45" t="s">
        <v>149</v>
      </c>
      <c r="G41" s="45" t="s">
        <v>145</v>
      </c>
      <c r="H41" s="61">
        <v>44805</v>
      </c>
      <c r="I41" s="61">
        <v>45107</v>
      </c>
      <c r="J41" s="46"/>
      <c r="K41" s="46"/>
      <c r="L41" s="45" t="s">
        <v>40</v>
      </c>
      <c r="M41" s="45" t="s">
        <v>25</v>
      </c>
      <c r="N41" s="45" t="s">
        <v>26</v>
      </c>
      <c r="O41" s="45" t="s">
        <v>37</v>
      </c>
      <c r="P41" s="49">
        <v>1680</v>
      </c>
      <c r="Q41" s="45" t="s">
        <v>28</v>
      </c>
      <c r="R41" s="45" t="s">
        <v>29</v>
      </c>
      <c r="S41" s="46"/>
      <c r="T41" s="46"/>
      <c r="U41" s="45" t="s">
        <v>146</v>
      </c>
      <c r="V41" s="45" t="s">
        <v>147</v>
      </c>
      <c r="W41" s="45" t="s">
        <v>58</v>
      </c>
      <c r="X41" s="49">
        <v>200</v>
      </c>
    </row>
    <row r="42" spans="1:24" hidden="1" x14ac:dyDescent="0.2">
      <c r="A42" s="1" t="e">
        <f>VLOOKUP(S:S,'KY all bookings 19.09.2022'!D:E,1,0)</f>
        <v>#N/A</v>
      </c>
      <c r="D42" s="45" t="s">
        <v>20</v>
      </c>
      <c r="E42" s="46"/>
      <c r="F42" s="45" t="s">
        <v>150</v>
      </c>
      <c r="G42" s="45" t="s">
        <v>145</v>
      </c>
      <c r="H42" s="61">
        <v>44805</v>
      </c>
      <c r="I42" s="61">
        <v>44985</v>
      </c>
      <c r="J42" s="46"/>
      <c r="K42" s="46"/>
      <c r="L42" s="45" t="s">
        <v>78</v>
      </c>
      <c r="M42" s="45" t="s">
        <v>25</v>
      </c>
      <c r="N42" s="45" t="s">
        <v>26</v>
      </c>
      <c r="O42" s="45" t="s">
        <v>37</v>
      </c>
      <c r="P42" s="49">
        <v>1680</v>
      </c>
      <c r="Q42" s="45" t="s">
        <v>28</v>
      </c>
      <c r="R42" s="45" t="s">
        <v>29</v>
      </c>
      <c r="S42" s="46"/>
      <c r="T42" s="46"/>
      <c r="U42" s="45" t="s">
        <v>146</v>
      </c>
      <c r="V42" s="45" t="s">
        <v>147</v>
      </c>
      <c r="W42" s="45" t="s">
        <v>58</v>
      </c>
      <c r="X42" s="49">
        <v>200</v>
      </c>
    </row>
    <row r="43" spans="1:24" hidden="1" x14ac:dyDescent="0.2">
      <c r="A43" s="1" t="e">
        <f>VLOOKUP(S:S,'KY all bookings 19.09.2022'!D:E,1,0)</f>
        <v>#N/A</v>
      </c>
      <c r="D43" s="45" t="s">
        <v>20</v>
      </c>
      <c r="E43" s="46"/>
      <c r="F43" s="45" t="s">
        <v>151</v>
      </c>
      <c r="G43" s="45" t="s">
        <v>55</v>
      </c>
      <c r="H43" s="61">
        <v>44805</v>
      </c>
      <c r="I43" s="61">
        <v>45107</v>
      </c>
      <c r="J43" s="46"/>
      <c r="K43" s="46"/>
      <c r="L43" s="45" t="s">
        <v>40</v>
      </c>
      <c r="M43" s="45" t="s">
        <v>25</v>
      </c>
      <c r="N43" s="45" t="s">
        <v>26</v>
      </c>
      <c r="O43" s="45" t="s">
        <v>34</v>
      </c>
      <c r="P43" s="49">
        <v>2250</v>
      </c>
      <c r="Q43" s="45" t="s">
        <v>28</v>
      </c>
      <c r="R43" s="45" t="s">
        <v>29</v>
      </c>
      <c r="S43" s="46"/>
      <c r="T43" s="46"/>
      <c r="U43" s="45" t="s">
        <v>56</v>
      </c>
      <c r="V43" s="45" t="s">
        <v>57</v>
      </c>
      <c r="W43" s="45" t="s">
        <v>58</v>
      </c>
      <c r="X43" s="49">
        <v>200</v>
      </c>
    </row>
    <row r="44" spans="1:24" hidden="1" x14ac:dyDescent="0.2">
      <c r="A44" s="1" t="e">
        <f>VLOOKUP(S:S,'KY all bookings 19.09.2022'!D:E,1,0)</f>
        <v>#N/A</v>
      </c>
      <c r="D44" s="45" t="s">
        <v>20</v>
      </c>
      <c r="E44" s="46"/>
      <c r="F44" s="45" t="s">
        <v>152</v>
      </c>
      <c r="G44" s="45" t="s">
        <v>55</v>
      </c>
      <c r="H44" s="61">
        <v>44805</v>
      </c>
      <c r="I44" s="61">
        <v>45107</v>
      </c>
      <c r="J44" s="46"/>
      <c r="K44" s="46"/>
      <c r="L44" s="45" t="s">
        <v>40</v>
      </c>
      <c r="M44" s="45" t="s">
        <v>25</v>
      </c>
      <c r="N44" s="45" t="s">
        <v>26</v>
      </c>
      <c r="O44" s="45" t="s">
        <v>34</v>
      </c>
      <c r="P44" s="49">
        <v>2250</v>
      </c>
      <c r="Q44" s="45" t="s">
        <v>28</v>
      </c>
      <c r="R44" s="45" t="s">
        <v>29</v>
      </c>
      <c r="S44" s="46"/>
      <c r="T44" s="46"/>
      <c r="U44" s="45" t="s">
        <v>56</v>
      </c>
      <c r="V44" s="45" t="s">
        <v>57</v>
      </c>
      <c r="W44" s="45" t="s">
        <v>58</v>
      </c>
      <c r="X44" s="49">
        <v>200</v>
      </c>
    </row>
    <row r="45" spans="1:24" hidden="1" x14ac:dyDescent="0.2">
      <c r="A45" s="1" t="e">
        <f>VLOOKUP(S:S,'KY all bookings 19.09.2022'!D:E,1,0)</f>
        <v>#N/A</v>
      </c>
      <c r="D45" s="45" t="s">
        <v>20</v>
      </c>
      <c r="E45" s="46"/>
      <c r="F45" s="45" t="s">
        <v>153</v>
      </c>
      <c r="G45" s="45" t="s">
        <v>55</v>
      </c>
      <c r="H45" s="61">
        <v>44805</v>
      </c>
      <c r="I45" s="61">
        <v>45107</v>
      </c>
      <c r="J45" s="61">
        <v>44805</v>
      </c>
      <c r="K45" s="61">
        <v>45107</v>
      </c>
      <c r="L45" s="45" t="s">
        <v>40</v>
      </c>
      <c r="M45" s="45" t="s">
        <v>25</v>
      </c>
      <c r="N45" s="45" t="s">
        <v>26</v>
      </c>
      <c r="O45" s="45" t="s">
        <v>34</v>
      </c>
      <c r="P45" s="49">
        <v>1800</v>
      </c>
      <c r="Q45" s="45" t="s">
        <v>28</v>
      </c>
      <c r="R45" s="45" t="s">
        <v>29</v>
      </c>
      <c r="S45" s="46"/>
      <c r="T45" s="46"/>
      <c r="U45" s="45" t="s">
        <v>56</v>
      </c>
      <c r="V45" s="45" t="s">
        <v>57</v>
      </c>
      <c r="W45" s="45" t="s">
        <v>58</v>
      </c>
      <c r="X45" s="49">
        <v>200</v>
      </c>
    </row>
    <row r="46" spans="1:24" hidden="1" x14ac:dyDescent="0.2">
      <c r="A46" s="1" t="e">
        <f>VLOOKUP(S:S,'KY all bookings 19.09.2022'!D:E,1,0)</f>
        <v>#N/A</v>
      </c>
      <c r="D46" s="45" t="s">
        <v>20</v>
      </c>
      <c r="E46" s="46"/>
      <c r="F46" s="45" t="s">
        <v>154</v>
      </c>
      <c r="G46" s="45" t="s">
        <v>55</v>
      </c>
      <c r="H46" s="61">
        <v>44805</v>
      </c>
      <c r="I46" s="61">
        <v>45107</v>
      </c>
      <c r="J46" s="46"/>
      <c r="K46" s="46"/>
      <c r="L46" s="45" t="s">
        <v>40</v>
      </c>
      <c r="M46" s="45" t="s">
        <v>25</v>
      </c>
      <c r="N46" s="45" t="s">
        <v>26</v>
      </c>
      <c r="O46" s="45" t="s">
        <v>34</v>
      </c>
      <c r="P46" s="49">
        <v>2250</v>
      </c>
      <c r="Q46" s="45" t="s">
        <v>28</v>
      </c>
      <c r="R46" s="45" t="s">
        <v>29</v>
      </c>
      <c r="S46" s="46"/>
      <c r="T46" s="46"/>
      <c r="U46" s="45" t="s">
        <v>56</v>
      </c>
      <c r="V46" s="45" t="s">
        <v>57</v>
      </c>
      <c r="W46" s="45" t="s">
        <v>58</v>
      </c>
      <c r="X46" s="49">
        <v>200</v>
      </c>
    </row>
    <row r="47" spans="1:24" hidden="1" x14ac:dyDescent="0.2">
      <c r="A47" s="1" t="e">
        <f>VLOOKUP(S:S,'KY all bookings 19.09.2022'!D:E,1,0)</f>
        <v>#N/A</v>
      </c>
      <c r="D47" s="45" t="s">
        <v>20</v>
      </c>
      <c r="E47" s="46"/>
      <c r="F47" s="45" t="s">
        <v>155</v>
      </c>
      <c r="G47" s="45" t="s">
        <v>156</v>
      </c>
      <c r="H47" s="61">
        <v>44835</v>
      </c>
      <c r="I47" s="61">
        <v>45016</v>
      </c>
      <c r="J47" s="46"/>
      <c r="K47" s="46"/>
      <c r="L47" s="45" t="s">
        <v>78</v>
      </c>
      <c r="M47" s="45" t="s">
        <v>25</v>
      </c>
      <c r="N47" s="45" t="s">
        <v>26</v>
      </c>
      <c r="O47" s="45" t="s">
        <v>37</v>
      </c>
      <c r="P47" s="49">
        <v>1680</v>
      </c>
      <c r="Q47" s="45" t="s">
        <v>28</v>
      </c>
      <c r="R47" s="45" t="s">
        <v>29</v>
      </c>
      <c r="S47" s="46"/>
      <c r="T47" s="46"/>
      <c r="U47" s="45" t="s">
        <v>157</v>
      </c>
      <c r="V47" s="45" t="s">
        <v>158</v>
      </c>
      <c r="W47" s="45" t="s">
        <v>159</v>
      </c>
      <c r="X47" s="49">
        <v>200</v>
      </c>
    </row>
    <row r="48" spans="1:24" hidden="1" x14ac:dyDescent="0.2">
      <c r="A48" s="1" t="e">
        <f>VLOOKUP(S:S,'KY all bookings 19.09.2022'!D:E,1,0)</f>
        <v>#N/A</v>
      </c>
      <c r="D48" s="45" t="s">
        <v>20</v>
      </c>
      <c r="E48" s="46"/>
      <c r="F48" s="45" t="s">
        <v>160</v>
      </c>
      <c r="G48" s="45" t="s">
        <v>156</v>
      </c>
      <c r="H48" s="61">
        <v>44835</v>
      </c>
      <c r="I48" s="61">
        <v>45016</v>
      </c>
      <c r="J48" s="46"/>
      <c r="K48" s="46"/>
      <c r="L48" s="45" t="s">
        <v>78</v>
      </c>
      <c r="M48" s="45" t="s">
        <v>25</v>
      </c>
      <c r="N48" s="45" t="s">
        <v>26</v>
      </c>
      <c r="O48" s="45" t="s">
        <v>37</v>
      </c>
      <c r="P48" s="49">
        <v>1680</v>
      </c>
      <c r="Q48" s="45" t="s">
        <v>28</v>
      </c>
      <c r="R48" s="45" t="s">
        <v>29</v>
      </c>
      <c r="S48" s="46"/>
      <c r="T48" s="46"/>
      <c r="U48" s="45" t="s">
        <v>157</v>
      </c>
      <c r="V48" s="45" t="s">
        <v>158</v>
      </c>
      <c r="W48" s="45" t="s">
        <v>159</v>
      </c>
      <c r="X48" s="49">
        <v>200</v>
      </c>
    </row>
    <row r="49" spans="1:24" hidden="1" x14ac:dyDescent="0.2">
      <c r="A49" s="1" t="e">
        <f>VLOOKUP(S:S,'KY all bookings 19.09.2022'!D:E,1,0)</f>
        <v>#N/A</v>
      </c>
      <c r="D49" s="45" t="s">
        <v>20</v>
      </c>
      <c r="E49" s="46"/>
      <c r="F49" s="45" t="s">
        <v>161</v>
      </c>
      <c r="G49" s="45" t="s">
        <v>156</v>
      </c>
      <c r="H49" s="61">
        <v>44835</v>
      </c>
      <c r="I49" s="61">
        <v>45016</v>
      </c>
      <c r="J49" s="61">
        <v>44835</v>
      </c>
      <c r="K49" s="61">
        <v>45016</v>
      </c>
      <c r="L49" s="45" t="s">
        <v>78</v>
      </c>
      <c r="M49" s="45" t="s">
        <v>25</v>
      </c>
      <c r="N49" s="45" t="s">
        <v>26</v>
      </c>
      <c r="O49" s="45" t="s">
        <v>37</v>
      </c>
      <c r="P49" s="49">
        <v>1680</v>
      </c>
      <c r="Q49" s="45" t="s">
        <v>28</v>
      </c>
      <c r="R49" s="45" t="s">
        <v>29</v>
      </c>
      <c r="S49" s="46"/>
      <c r="T49" s="46"/>
      <c r="U49" s="45" t="s">
        <v>157</v>
      </c>
      <c r="V49" s="45" t="s">
        <v>158</v>
      </c>
      <c r="W49" s="45" t="s">
        <v>159</v>
      </c>
      <c r="X49" s="49">
        <v>200</v>
      </c>
    </row>
    <row r="50" spans="1:24" hidden="1" x14ac:dyDescent="0.2">
      <c r="A50" s="1" t="e">
        <f>VLOOKUP(S:S,'KY all bookings 19.09.2022'!D:E,1,0)</f>
        <v>#N/A</v>
      </c>
      <c r="D50" s="45" t="s">
        <v>20</v>
      </c>
      <c r="E50" s="46"/>
      <c r="F50" s="45" t="s">
        <v>162</v>
      </c>
      <c r="G50" s="45" t="s">
        <v>163</v>
      </c>
      <c r="H50" s="61">
        <v>44805</v>
      </c>
      <c r="I50" s="61">
        <v>45107</v>
      </c>
      <c r="J50" s="61">
        <v>44805</v>
      </c>
      <c r="K50" s="61">
        <v>45107</v>
      </c>
      <c r="L50" s="45" t="s">
        <v>40</v>
      </c>
      <c r="M50" s="45" t="s">
        <v>25</v>
      </c>
      <c r="N50" s="45" t="s">
        <v>26</v>
      </c>
      <c r="O50" s="45" t="s">
        <v>34</v>
      </c>
      <c r="P50" s="49">
        <v>1800</v>
      </c>
      <c r="Q50" s="45" t="s">
        <v>28</v>
      </c>
      <c r="R50" s="45" t="s">
        <v>29</v>
      </c>
      <c r="S50" s="46"/>
      <c r="T50" s="46"/>
      <c r="U50" s="45" t="s">
        <v>164</v>
      </c>
      <c r="V50" s="45" t="s">
        <v>165</v>
      </c>
      <c r="W50" s="45" t="s">
        <v>166</v>
      </c>
      <c r="X50" s="49">
        <v>200</v>
      </c>
    </row>
    <row r="51" spans="1:24" hidden="1" x14ac:dyDescent="0.2">
      <c r="A51" s="1" t="e">
        <f>VLOOKUP(S:S,'KY all bookings 19.09.2022'!D:E,1,0)</f>
        <v>#N/A</v>
      </c>
      <c r="D51" s="45" t="s">
        <v>20</v>
      </c>
      <c r="E51" s="46"/>
      <c r="F51" s="45" t="s">
        <v>167</v>
      </c>
      <c r="G51" s="45" t="s">
        <v>168</v>
      </c>
      <c r="H51" s="61">
        <v>44805</v>
      </c>
      <c r="I51" s="61">
        <v>44985</v>
      </c>
      <c r="J51" s="46"/>
      <c r="K51" s="46"/>
      <c r="L51" s="45" t="s">
        <v>78</v>
      </c>
      <c r="M51" s="45" t="s">
        <v>25</v>
      </c>
      <c r="N51" s="45" t="s">
        <v>26</v>
      </c>
      <c r="O51" s="45" t="s">
        <v>48</v>
      </c>
      <c r="P51" s="49">
        <v>1900</v>
      </c>
      <c r="Q51" s="45" t="s">
        <v>28</v>
      </c>
      <c r="R51" s="45" t="s">
        <v>29</v>
      </c>
      <c r="S51" s="46"/>
      <c r="T51" s="46"/>
      <c r="U51" s="45" t="s">
        <v>106</v>
      </c>
      <c r="V51" s="45" t="s">
        <v>169</v>
      </c>
      <c r="W51" s="45" t="s">
        <v>102</v>
      </c>
      <c r="X51" s="49">
        <v>200</v>
      </c>
    </row>
    <row r="52" spans="1:24" hidden="1" x14ac:dyDescent="0.2">
      <c r="A52" s="1" t="e">
        <f>VLOOKUP(S:S,'KY all bookings 19.09.2022'!D:E,1,0)</f>
        <v>#N/A</v>
      </c>
      <c r="D52" s="45" t="s">
        <v>20</v>
      </c>
      <c r="E52" s="46"/>
      <c r="F52" s="45" t="s">
        <v>170</v>
      </c>
      <c r="G52" s="45" t="s">
        <v>171</v>
      </c>
      <c r="H52" s="61">
        <v>44805</v>
      </c>
      <c r="I52" s="61">
        <v>45107</v>
      </c>
      <c r="J52" s="46"/>
      <c r="K52" s="46"/>
      <c r="L52" s="45" t="s">
        <v>40</v>
      </c>
      <c r="M52" s="45" t="s">
        <v>25</v>
      </c>
      <c r="N52" s="45" t="s">
        <v>26</v>
      </c>
      <c r="O52" s="45" t="s">
        <v>37</v>
      </c>
      <c r="P52" s="49">
        <v>1600</v>
      </c>
      <c r="Q52" s="45" t="s">
        <v>28</v>
      </c>
      <c r="R52" s="45" t="s">
        <v>29</v>
      </c>
      <c r="S52" s="46"/>
      <c r="T52" s="46"/>
      <c r="U52" s="45" t="s">
        <v>172</v>
      </c>
      <c r="V52" s="45" t="s">
        <v>173</v>
      </c>
      <c r="W52" s="45" t="s">
        <v>32</v>
      </c>
      <c r="X52" s="49">
        <v>200</v>
      </c>
    </row>
    <row r="53" spans="1:24" hidden="1" x14ac:dyDescent="0.2">
      <c r="A53" s="1" t="e">
        <f>VLOOKUP(S:S,'KY all bookings 19.09.2022'!D:E,1,0)</f>
        <v>#N/A</v>
      </c>
      <c r="D53" s="45" t="s">
        <v>20</v>
      </c>
      <c r="E53" s="46"/>
      <c r="F53" s="45" t="s">
        <v>174</v>
      </c>
      <c r="G53" s="45" t="s">
        <v>171</v>
      </c>
      <c r="H53" s="61">
        <v>44805</v>
      </c>
      <c r="I53" s="61">
        <v>45107</v>
      </c>
      <c r="J53" s="46"/>
      <c r="K53" s="46"/>
      <c r="L53" s="45" t="s">
        <v>40</v>
      </c>
      <c r="M53" s="45" t="s">
        <v>25</v>
      </c>
      <c r="N53" s="45" t="s">
        <v>26</v>
      </c>
      <c r="O53" s="45" t="s">
        <v>37</v>
      </c>
      <c r="P53" s="49">
        <v>1600</v>
      </c>
      <c r="Q53" s="45" t="s">
        <v>28</v>
      </c>
      <c r="R53" s="45" t="s">
        <v>29</v>
      </c>
      <c r="S53" s="46"/>
      <c r="T53" s="46"/>
      <c r="U53" s="45" t="s">
        <v>172</v>
      </c>
      <c r="V53" s="45" t="s">
        <v>173</v>
      </c>
      <c r="W53" s="45" t="s">
        <v>32</v>
      </c>
      <c r="X53" s="49">
        <v>200</v>
      </c>
    </row>
    <row r="54" spans="1:24" hidden="1" x14ac:dyDescent="0.2">
      <c r="A54" s="1" t="e">
        <f>VLOOKUP(S:S,'KY all bookings 19.09.2022'!D:E,1,0)</f>
        <v>#N/A</v>
      </c>
      <c r="D54" s="45" t="s">
        <v>20</v>
      </c>
      <c r="E54" s="46"/>
      <c r="F54" s="45" t="s">
        <v>175</v>
      </c>
      <c r="G54" s="45" t="s">
        <v>176</v>
      </c>
      <c r="H54" s="61">
        <v>44835</v>
      </c>
      <c r="I54" s="61">
        <v>44985</v>
      </c>
      <c r="J54" s="46"/>
      <c r="K54" s="46"/>
      <c r="L54" s="45" t="s">
        <v>177</v>
      </c>
      <c r="M54" s="45" t="s">
        <v>25</v>
      </c>
      <c r="N54" s="45" t="s">
        <v>26</v>
      </c>
      <c r="O54" s="45" t="s">
        <v>37</v>
      </c>
      <c r="P54" s="49">
        <v>1680</v>
      </c>
      <c r="Q54" s="45" t="s">
        <v>28</v>
      </c>
      <c r="R54" s="45" t="s">
        <v>29</v>
      </c>
      <c r="S54" s="46"/>
      <c r="T54" s="46"/>
      <c r="U54" s="45" t="s">
        <v>178</v>
      </c>
      <c r="V54" s="45" t="s">
        <v>179</v>
      </c>
      <c r="W54" s="45" t="s">
        <v>32</v>
      </c>
      <c r="X54" s="49">
        <v>200</v>
      </c>
    </row>
    <row r="55" spans="1:24" hidden="1" x14ac:dyDescent="0.2">
      <c r="A55" s="1" t="e">
        <f>VLOOKUP(S:S,'KY all bookings 19.09.2022'!D:E,1,0)</f>
        <v>#N/A</v>
      </c>
      <c r="D55" s="45" t="s">
        <v>20</v>
      </c>
      <c r="E55" s="46"/>
      <c r="F55" s="45" t="s">
        <v>180</v>
      </c>
      <c r="G55" s="45" t="s">
        <v>181</v>
      </c>
      <c r="H55" s="61">
        <v>44835</v>
      </c>
      <c r="I55" s="61">
        <v>45107</v>
      </c>
      <c r="J55" s="46"/>
      <c r="K55" s="46"/>
      <c r="L55" s="45" t="s">
        <v>182</v>
      </c>
      <c r="M55" s="45" t="s">
        <v>25</v>
      </c>
      <c r="N55" s="45" t="s">
        <v>26</v>
      </c>
      <c r="O55" s="45" t="s">
        <v>34</v>
      </c>
      <c r="P55" s="49">
        <v>1890</v>
      </c>
      <c r="Q55" s="45" t="s">
        <v>28</v>
      </c>
      <c r="R55" s="45" t="s">
        <v>29</v>
      </c>
      <c r="S55" s="46"/>
      <c r="T55" s="46"/>
      <c r="U55" s="45" t="s">
        <v>183</v>
      </c>
      <c r="V55" s="45" t="s">
        <v>184</v>
      </c>
      <c r="W55" s="46"/>
      <c r="X55" s="49">
        <v>200</v>
      </c>
    </row>
    <row r="56" spans="1:24" hidden="1" x14ac:dyDescent="0.2">
      <c r="A56" s="1" t="e">
        <f>VLOOKUP(S:S,'KY all bookings 19.09.2022'!D:E,1,0)</f>
        <v>#N/A</v>
      </c>
      <c r="D56" s="45" t="s">
        <v>20</v>
      </c>
      <c r="E56" s="46"/>
      <c r="F56" s="45" t="s">
        <v>185</v>
      </c>
      <c r="G56" s="45" t="s">
        <v>156</v>
      </c>
      <c r="H56" s="61">
        <v>44835</v>
      </c>
      <c r="I56" s="61">
        <v>45016</v>
      </c>
      <c r="J56" s="61">
        <v>44835</v>
      </c>
      <c r="K56" s="61">
        <v>45016</v>
      </c>
      <c r="L56" s="45" t="s">
        <v>78</v>
      </c>
      <c r="M56" s="45" t="s">
        <v>25</v>
      </c>
      <c r="N56" s="45" t="s">
        <v>26</v>
      </c>
      <c r="O56" s="45" t="s">
        <v>37</v>
      </c>
      <c r="P56" s="49">
        <v>1680</v>
      </c>
      <c r="Q56" s="45" t="s">
        <v>28</v>
      </c>
      <c r="R56" s="45" t="s">
        <v>29</v>
      </c>
      <c r="S56" s="46"/>
      <c r="T56" s="46"/>
      <c r="U56" s="45" t="s">
        <v>157</v>
      </c>
      <c r="V56" s="45" t="s">
        <v>158</v>
      </c>
      <c r="W56" s="45" t="s">
        <v>159</v>
      </c>
      <c r="X56" s="49">
        <v>200</v>
      </c>
    </row>
    <row r="57" spans="1:24" hidden="1" x14ac:dyDescent="0.2">
      <c r="A57" s="1" t="e">
        <f>VLOOKUP(S:S,'KY all bookings 19.09.2022'!D:E,1,0)</f>
        <v>#N/A</v>
      </c>
      <c r="D57" s="45" t="s">
        <v>20</v>
      </c>
      <c r="E57" s="46"/>
      <c r="F57" s="45" t="s">
        <v>186</v>
      </c>
      <c r="G57" s="45" t="s">
        <v>171</v>
      </c>
      <c r="H57" s="61">
        <v>44805</v>
      </c>
      <c r="I57" s="61">
        <v>45107</v>
      </c>
      <c r="J57" s="46"/>
      <c r="K57" s="46"/>
      <c r="L57" s="45" t="s">
        <v>40</v>
      </c>
      <c r="M57" s="45" t="s">
        <v>25</v>
      </c>
      <c r="N57" s="45" t="s">
        <v>26</v>
      </c>
      <c r="O57" s="45" t="s">
        <v>37</v>
      </c>
      <c r="P57" s="49">
        <v>1600</v>
      </c>
      <c r="Q57" s="45" t="s">
        <v>28</v>
      </c>
      <c r="R57" s="45" t="s">
        <v>29</v>
      </c>
      <c r="S57" s="46"/>
      <c r="T57" s="46"/>
      <c r="U57" s="45" t="s">
        <v>172</v>
      </c>
      <c r="V57" s="45" t="s">
        <v>173</v>
      </c>
      <c r="W57" s="45" t="s">
        <v>32</v>
      </c>
      <c r="X57" s="49">
        <v>200</v>
      </c>
    </row>
    <row r="58" spans="1:24" hidden="1" x14ac:dyDescent="0.2">
      <c r="A58" s="1" t="e">
        <f>VLOOKUP(S:S,'KY all bookings 19.09.2022'!D:E,1,0)</f>
        <v>#N/A</v>
      </c>
      <c r="D58" s="45" t="s">
        <v>20</v>
      </c>
      <c r="E58" s="46"/>
      <c r="F58" s="45" t="s">
        <v>187</v>
      </c>
      <c r="G58" s="45" t="s">
        <v>188</v>
      </c>
      <c r="H58" s="61">
        <v>44805</v>
      </c>
      <c r="I58" s="61">
        <v>45107</v>
      </c>
      <c r="J58" s="61">
        <v>44805</v>
      </c>
      <c r="K58" s="61">
        <v>45107</v>
      </c>
      <c r="L58" s="45" t="s">
        <v>40</v>
      </c>
      <c r="M58" s="45" t="s">
        <v>25</v>
      </c>
      <c r="N58" s="45" t="s">
        <v>26</v>
      </c>
      <c r="O58" s="45" t="s">
        <v>34</v>
      </c>
      <c r="P58" s="49">
        <v>1800</v>
      </c>
      <c r="Q58" s="45" t="s">
        <v>28</v>
      </c>
      <c r="R58" s="45" t="s">
        <v>29</v>
      </c>
      <c r="S58" s="46"/>
      <c r="T58" s="46"/>
      <c r="U58" s="45" t="s">
        <v>189</v>
      </c>
      <c r="V58" s="45" t="s">
        <v>190</v>
      </c>
      <c r="W58" s="45" t="s">
        <v>102</v>
      </c>
      <c r="X58" s="49">
        <v>200</v>
      </c>
    </row>
    <row r="59" spans="1:24" hidden="1" x14ac:dyDescent="0.2">
      <c r="A59" s="1" t="e">
        <f>VLOOKUP(S:S,'KY all bookings 19.09.2022'!D:E,1,0)</f>
        <v>#N/A</v>
      </c>
      <c r="D59" s="45" t="s">
        <v>20</v>
      </c>
      <c r="E59" s="46"/>
      <c r="F59" s="45" t="s">
        <v>191</v>
      </c>
      <c r="G59" s="45" t="s">
        <v>192</v>
      </c>
      <c r="H59" s="61">
        <v>44805</v>
      </c>
      <c r="I59" s="61">
        <v>44985</v>
      </c>
      <c r="J59" s="46"/>
      <c r="K59" s="46"/>
      <c r="L59" s="45" t="s">
        <v>78</v>
      </c>
      <c r="M59" s="45" t="s">
        <v>25</v>
      </c>
      <c r="N59" s="45" t="s">
        <v>26</v>
      </c>
      <c r="O59" s="45" t="s">
        <v>37</v>
      </c>
      <c r="P59" s="49">
        <v>1600</v>
      </c>
      <c r="Q59" s="45" t="s">
        <v>28</v>
      </c>
      <c r="R59" s="45" t="s">
        <v>29</v>
      </c>
      <c r="S59" s="46"/>
      <c r="T59" s="46"/>
      <c r="U59" s="45" t="s">
        <v>193</v>
      </c>
      <c r="V59" s="45" t="s">
        <v>194</v>
      </c>
      <c r="W59" s="45" t="s">
        <v>195</v>
      </c>
      <c r="X59" s="49">
        <v>200</v>
      </c>
    </row>
    <row r="60" spans="1:24" hidden="1" x14ac:dyDescent="0.2">
      <c r="A60" s="1" t="e">
        <f>VLOOKUP(S:S,'KY all bookings 19.09.2022'!D:E,1,0)</f>
        <v>#N/A</v>
      </c>
      <c r="D60" s="45" t="s">
        <v>20</v>
      </c>
      <c r="E60" s="46"/>
      <c r="F60" s="45" t="s">
        <v>196</v>
      </c>
      <c r="G60" s="45" t="s">
        <v>171</v>
      </c>
      <c r="H60" s="61">
        <v>44805</v>
      </c>
      <c r="I60" s="61">
        <v>45107</v>
      </c>
      <c r="J60" s="46"/>
      <c r="K60" s="46"/>
      <c r="L60" s="45" t="s">
        <v>40</v>
      </c>
      <c r="M60" s="45" t="s">
        <v>25</v>
      </c>
      <c r="N60" s="45" t="s">
        <v>26</v>
      </c>
      <c r="O60" s="45" t="s">
        <v>37</v>
      </c>
      <c r="P60" s="49">
        <v>1600</v>
      </c>
      <c r="Q60" s="45" t="s">
        <v>28</v>
      </c>
      <c r="R60" s="45" t="s">
        <v>29</v>
      </c>
      <c r="S60" s="46"/>
      <c r="T60" s="46"/>
      <c r="U60" s="45" t="s">
        <v>172</v>
      </c>
      <c r="V60" s="45" t="s">
        <v>173</v>
      </c>
      <c r="W60" s="45" t="s">
        <v>32</v>
      </c>
      <c r="X60" s="49">
        <v>200</v>
      </c>
    </row>
    <row r="61" spans="1:24" hidden="1" x14ac:dyDescent="0.2">
      <c r="A61" s="1" t="e">
        <f>VLOOKUP(S:S,'KY all bookings 19.09.2022'!D:E,1,0)</f>
        <v>#N/A</v>
      </c>
      <c r="D61" s="45" t="s">
        <v>20</v>
      </c>
      <c r="E61" s="46"/>
      <c r="F61" s="45" t="s">
        <v>197</v>
      </c>
      <c r="G61" s="45" t="s">
        <v>192</v>
      </c>
      <c r="H61" s="61">
        <v>44805</v>
      </c>
      <c r="I61" s="61">
        <v>44985</v>
      </c>
      <c r="J61" s="46"/>
      <c r="K61" s="46"/>
      <c r="L61" s="45" t="s">
        <v>78</v>
      </c>
      <c r="M61" s="45" t="s">
        <v>25</v>
      </c>
      <c r="N61" s="45" t="s">
        <v>26</v>
      </c>
      <c r="O61" s="45" t="s">
        <v>34</v>
      </c>
      <c r="P61" s="49">
        <v>1800</v>
      </c>
      <c r="Q61" s="45" t="s">
        <v>28</v>
      </c>
      <c r="R61" s="45" t="s">
        <v>29</v>
      </c>
      <c r="S61" s="46"/>
      <c r="T61" s="46"/>
      <c r="U61" s="45" t="s">
        <v>193</v>
      </c>
      <c r="V61" s="45" t="s">
        <v>194</v>
      </c>
      <c r="W61" s="45" t="s">
        <v>195</v>
      </c>
      <c r="X61" s="49">
        <v>200</v>
      </c>
    </row>
    <row r="62" spans="1:24" hidden="1" x14ac:dyDescent="0.2">
      <c r="A62" s="1" t="e">
        <f>VLOOKUP(S:S,'KY all bookings 19.09.2022'!D:E,1,0)</f>
        <v>#N/A</v>
      </c>
      <c r="D62" s="45" t="s">
        <v>20</v>
      </c>
      <c r="E62" s="46"/>
      <c r="F62" s="45" t="s">
        <v>198</v>
      </c>
      <c r="G62" s="45" t="s">
        <v>199</v>
      </c>
      <c r="H62" s="61">
        <v>44805</v>
      </c>
      <c r="I62" s="61">
        <v>44985</v>
      </c>
      <c r="J62" s="61">
        <v>44805</v>
      </c>
      <c r="K62" s="61">
        <v>44985</v>
      </c>
      <c r="L62" s="45" t="s">
        <v>78</v>
      </c>
      <c r="M62" s="45" t="s">
        <v>25</v>
      </c>
      <c r="N62" s="45" t="s">
        <v>26</v>
      </c>
      <c r="O62" s="45" t="s">
        <v>37</v>
      </c>
      <c r="P62" s="49">
        <v>1600</v>
      </c>
      <c r="Q62" s="45" t="s">
        <v>28</v>
      </c>
      <c r="R62" s="45" t="s">
        <v>29</v>
      </c>
      <c r="S62" s="46"/>
      <c r="T62" s="46"/>
      <c r="U62" s="45" t="s">
        <v>200</v>
      </c>
      <c r="V62" s="45" t="s">
        <v>201</v>
      </c>
      <c r="W62" s="45" t="s">
        <v>32</v>
      </c>
      <c r="X62" s="49">
        <v>200</v>
      </c>
    </row>
    <row r="63" spans="1:24" hidden="1" x14ac:dyDescent="0.2">
      <c r="A63" s="1" t="e">
        <f>VLOOKUP(S:S,'KY all bookings 19.09.2022'!D:E,1,0)</f>
        <v>#N/A</v>
      </c>
      <c r="D63" s="45" t="s">
        <v>20</v>
      </c>
      <c r="E63" s="46"/>
      <c r="F63" s="45" t="s">
        <v>202</v>
      </c>
      <c r="G63" s="45" t="s">
        <v>203</v>
      </c>
      <c r="H63" s="61">
        <v>44805</v>
      </c>
      <c r="I63" s="61">
        <v>44985</v>
      </c>
      <c r="J63" s="46"/>
      <c r="K63" s="46"/>
      <c r="L63" s="45" t="s">
        <v>78</v>
      </c>
      <c r="M63" s="45" t="s">
        <v>25</v>
      </c>
      <c r="N63" s="45" t="s">
        <v>26</v>
      </c>
      <c r="O63" s="45" t="s">
        <v>37</v>
      </c>
      <c r="P63" s="49">
        <v>1600</v>
      </c>
      <c r="Q63" s="45" t="s">
        <v>28</v>
      </c>
      <c r="R63" s="45" t="s">
        <v>29</v>
      </c>
      <c r="S63" s="46"/>
      <c r="T63" s="46"/>
      <c r="U63" s="45" t="s">
        <v>204</v>
      </c>
      <c r="V63" s="45" t="s">
        <v>205</v>
      </c>
      <c r="W63" s="45" t="s">
        <v>206</v>
      </c>
      <c r="X63" s="49">
        <v>200</v>
      </c>
    </row>
    <row r="64" spans="1:24" hidden="1" x14ac:dyDescent="0.2">
      <c r="A64" s="1" t="e">
        <f>VLOOKUP(S:S,'KY all bookings 19.09.2022'!D:E,1,0)</f>
        <v>#N/A</v>
      </c>
      <c r="D64" s="45" t="s">
        <v>20</v>
      </c>
      <c r="E64" s="46"/>
      <c r="F64" s="45" t="s">
        <v>207</v>
      </c>
      <c r="G64" s="45" t="s">
        <v>208</v>
      </c>
      <c r="H64" s="61">
        <v>44774</v>
      </c>
      <c r="I64" s="61">
        <v>44985</v>
      </c>
      <c r="J64" s="46"/>
      <c r="K64" s="46"/>
      <c r="L64" s="45" t="s">
        <v>36</v>
      </c>
      <c r="M64" s="45" t="s">
        <v>25</v>
      </c>
      <c r="N64" s="45" t="s">
        <v>26</v>
      </c>
      <c r="O64" s="45" t="s">
        <v>37</v>
      </c>
      <c r="P64" s="49">
        <v>1600</v>
      </c>
      <c r="Q64" s="45" t="s">
        <v>28</v>
      </c>
      <c r="R64" s="45" t="s">
        <v>29</v>
      </c>
      <c r="S64" s="46"/>
      <c r="T64" s="46"/>
      <c r="U64" s="45" t="s">
        <v>209</v>
      </c>
      <c r="V64" s="45" t="s">
        <v>210</v>
      </c>
      <c r="W64" s="45" t="s">
        <v>211</v>
      </c>
      <c r="X64" s="49">
        <v>200</v>
      </c>
    </row>
    <row r="65" spans="1:24" hidden="1" x14ac:dyDescent="0.2">
      <c r="A65" s="1" t="e">
        <f>VLOOKUP(S:S,'KY all bookings 19.09.2022'!D:E,1,0)</f>
        <v>#N/A</v>
      </c>
      <c r="D65" s="45" t="s">
        <v>20</v>
      </c>
      <c r="E65" s="46"/>
      <c r="F65" s="45" t="s">
        <v>212</v>
      </c>
      <c r="G65" s="45" t="s">
        <v>213</v>
      </c>
      <c r="H65" s="61">
        <v>44805</v>
      </c>
      <c r="I65" s="61">
        <v>45107</v>
      </c>
      <c r="J65" s="61">
        <v>44805</v>
      </c>
      <c r="K65" s="61">
        <v>45107</v>
      </c>
      <c r="L65" s="45" t="s">
        <v>40</v>
      </c>
      <c r="M65" s="45" t="s">
        <v>25</v>
      </c>
      <c r="N65" s="45" t="s">
        <v>26</v>
      </c>
      <c r="O65" s="45" t="s">
        <v>34</v>
      </c>
      <c r="P65" s="49">
        <v>1800</v>
      </c>
      <c r="Q65" s="45" t="s">
        <v>28</v>
      </c>
      <c r="R65" s="45" t="s">
        <v>29</v>
      </c>
      <c r="S65" s="46"/>
      <c r="T65" s="46"/>
      <c r="U65" s="45" t="s">
        <v>214</v>
      </c>
      <c r="V65" s="45" t="s">
        <v>57</v>
      </c>
      <c r="W65" s="45" t="s">
        <v>58</v>
      </c>
      <c r="X65" s="49">
        <v>200</v>
      </c>
    </row>
    <row r="66" spans="1:24" hidden="1" x14ac:dyDescent="0.2">
      <c r="A66" s="1" t="e">
        <f>VLOOKUP(S:S,'KY all bookings 19.09.2022'!D:E,1,0)</f>
        <v>#N/A</v>
      </c>
      <c r="D66" s="45" t="s">
        <v>20</v>
      </c>
      <c r="E66" s="46"/>
      <c r="F66" s="45" t="s">
        <v>215</v>
      </c>
      <c r="G66" s="45" t="s">
        <v>213</v>
      </c>
      <c r="H66" s="61">
        <v>44805</v>
      </c>
      <c r="I66" s="61">
        <v>45107</v>
      </c>
      <c r="J66" s="61">
        <v>44805</v>
      </c>
      <c r="K66" s="61">
        <v>45107</v>
      </c>
      <c r="L66" s="45" t="s">
        <v>40</v>
      </c>
      <c r="M66" s="45" t="s">
        <v>25</v>
      </c>
      <c r="N66" s="45" t="s">
        <v>26</v>
      </c>
      <c r="O66" s="45" t="s">
        <v>34</v>
      </c>
      <c r="P66" s="49">
        <v>1800</v>
      </c>
      <c r="Q66" s="45" t="s">
        <v>28</v>
      </c>
      <c r="R66" s="45" t="s">
        <v>29</v>
      </c>
      <c r="S66" s="46"/>
      <c r="T66" s="46"/>
      <c r="U66" s="45" t="s">
        <v>214</v>
      </c>
      <c r="V66" s="45" t="s">
        <v>57</v>
      </c>
      <c r="W66" s="45" t="s">
        <v>58</v>
      </c>
      <c r="X66" s="49">
        <v>200</v>
      </c>
    </row>
    <row r="67" spans="1:24" hidden="1" x14ac:dyDescent="0.2">
      <c r="A67" s="1" t="e">
        <f>VLOOKUP(S:S,'KY all bookings 19.09.2022'!D:E,1,0)</f>
        <v>#N/A</v>
      </c>
      <c r="D67" s="45" t="s">
        <v>20</v>
      </c>
      <c r="E67" s="46"/>
      <c r="F67" s="45" t="s">
        <v>216</v>
      </c>
      <c r="G67" s="45" t="s">
        <v>217</v>
      </c>
      <c r="H67" s="61">
        <v>44835</v>
      </c>
      <c r="I67" s="61">
        <v>44985</v>
      </c>
      <c r="J67" s="46"/>
      <c r="K67" s="46"/>
      <c r="L67" s="45" t="s">
        <v>177</v>
      </c>
      <c r="M67" s="45" t="s">
        <v>25</v>
      </c>
      <c r="N67" s="45" t="s">
        <v>26</v>
      </c>
      <c r="O67" s="45" t="s">
        <v>218</v>
      </c>
      <c r="P67" s="49">
        <v>2730</v>
      </c>
      <c r="Q67" s="45" t="s">
        <v>28</v>
      </c>
      <c r="R67" s="45" t="s">
        <v>29</v>
      </c>
      <c r="S67" s="46"/>
      <c r="T67" s="46"/>
      <c r="U67" s="45" t="s">
        <v>189</v>
      </c>
      <c r="V67" s="45" t="s">
        <v>219</v>
      </c>
      <c r="W67" s="45" t="s">
        <v>102</v>
      </c>
      <c r="X67" s="49">
        <v>200</v>
      </c>
    </row>
    <row r="68" spans="1:24" hidden="1" x14ac:dyDescent="0.2">
      <c r="A68" s="1" t="e">
        <f>VLOOKUP(S:S,'KY all bookings 19.09.2022'!D:E,1,0)</f>
        <v>#N/A</v>
      </c>
      <c r="D68" s="45" t="s">
        <v>20</v>
      </c>
      <c r="E68" s="46"/>
      <c r="F68" s="45" t="s">
        <v>220</v>
      </c>
      <c r="G68" s="45" t="s">
        <v>221</v>
      </c>
      <c r="H68" s="61">
        <v>44835</v>
      </c>
      <c r="I68" s="61">
        <v>45107</v>
      </c>
      <c r="J68" s="61">
        <v>44835</v>
      </c>
      <c r="K68" s="61">
        <v>45107</v>
      </c>
      <c r="L68" s="45" t="s">
        <v>182</v>
      </c>
      <c r="M68" s="45" t="s">
        <v>25</v>
      </c>
      <c r="N68" s="45" t="s">
        <v>26</v>
      </c>
      <c r="O68" s="45" t="s">
        <v>48</v>
      </c>
      <c r="P68" s="49">
        <v>2000</v>
      </c>
      <c r="Q68" s="45" t="s">
        <v>28</v>
      </c>
      <c r="R68" s="45" t="s">
        <v>29</v>
      </c>
      <c r="S68" s="46"/>
      <c r="T68" s="46"/>
      <c r="U68" s="45" t="s">
        <v>222</v>
      </c>
      <c r="V68" s="45" t="s">
        <v>223</v>
      </c>
      <c r="W68" s="45" t="s">
        <v>102</v>
      </c>
      <c r="X68" s="49">
        <v>200</v>
      </c>
    </row>
    <row r="69" spans="1:24" hidden="1" x14ac:dyDescent="0.2">
      <c r="A69" s="1" t="e">
        <f>VLOOKUP(S:S,'KY all bookings 19.09.2022'!D:E,1,0)</f>
        <v>#N/A</v>
      </c>
      <c r="D69" s="45" t="s">
        <v>20</v>
      </c>
      <c r="E69" s="46"/>
      <c r="F69" s="45" t="s">
        <v>224</v>
      </c>
      <c r="G69" s="45" t="s">
        <v>225</v>
      </c>
      <c r="H69" s="61">
        <v>44805</v>
      </c>
      <c r="I69" s="61">
        <v>45107</v>
      </c>
      <c r="J69" s="61">
        <v>44805</v>
      </c>
      <c r="K69" s="61">
        <v>45107</v>
      </c>
      <c r="L69" s="45" t="s">
        <v>40</v>
      </c>
      <c r="M69" s="45" t="s">
        <v>25</v>
      </c>
      <c r="N69" s="45" t="s">
        <v>26</v>
      </c>
      <c r="O69" s="45" t="s">
        <v>37</v>
      </c>
      <c r="P69" s="49">
        <v>1600</v>
      </c>
      <c r="Q69" s="45" t="s">
        <v>28</v>
      </c>
      <c r="R69" s="45" t="s">
        <v>29</v>
      </c>
      <c r="S69" s="46"/>
      <c r="T69" s="46"/>
      <c r="U69" s="45" t="s">
        <v>226</v>
      </c>
      <c r="V69" s="45" t="s">
        <v>227</v>
      </c>
      <c r="W69" s="45" t="s">
        <v>102</v>
      </c>
      <c r="X69" s="49">
        <v>200</v>
      </c>
    </row>
    <row r="70" spans="1:24" hidden="1" x14ac:dyDescent="0.2">
      <c r="A70" s="1" t="e">
        <f>VLOOKUP(S:S,'KY all bookings 19.09.2022'!D:E,1,0)</f>
        <v>#N/A</v>
      </c>
      <c r="D70" s="45" t="s">
        <v>20</v>
      </c>
      <c r="E70" s="46"/>
      <c r="F70" s="45" t="s">
        <v>228</v>
      </c>
      <c r="G70" s="45" t="s">
        <v>229</v>
      </c>
      <c r="H70" s="61">
        <v>44835</v>
      </c>
      <c r="I70" s="61">
        <v>45107</v>
      </c>
      <c r="J70" s="46"/>
      <c r="K70" s="46"/>
      <c r="L70" s="45" t="s">
        <v>182</v>
      </c>
      <c r="M70" s="45" t="s">
        <v>25</v>
      </c>
      <c r="N70" s="45" t="s">
        <v>26</v>
      </c>
      <c r="O70" s="45" t="s">
        <v>34</v>
      </c>
      <c r="P70" s="49">
        <v>1890</v>
      </c>
      <c r="Q70" s="45" t="s">
        <v>28</v>
      </c>
      <c r="R70" s="45" t="s">
        <v>29</v>
      </c>
      <c r="S70" s="46"/>
      <c r="T70" s="46"/>
      <c r="U70" s="45" t="s">
        <v>189</v>
      </c>
      <c r="V70" s="45" t="s">
        <v>230</v>
      </c>
      <c r="W70" s="45" t="s">
        <v>102</v>
      </c>
      <c r="X70" s="49">
        <v>200</v>
      </c>
    </row>
    <row r="71" spans="1:24" hidden="1" x14ac:dyDescent="0.2">
      <c r="A71" s="1" t="e">
        <f>VLOOKUP(S:S,'KY all bookings 19.09.2022'!D:E,1,0)</f>
        <v>#N/A</v>
      </c>
      <c r="C71" s="1" t="e">
        <f>VLOOKUP(F:F,'RPM All Deposits'!$E:$F,1,0)</f>
        <v>#N/A</v>
      </c>
      <c r="D71" s="45" t="s">
        <v>20</v>
      </c>
      <c r="E71" s="46"/>
      <c r="F71" s="45" t="s">
        <v>231</v>
      </c>
      <c r="G71" s="45" t="s">
        <v>232</v>
      </c>
      <c r="H71" s="61">
        <v>44785</v>
      </c>
      <c r="I71" s="61">
        <v>44837</v>
      </c>
      <c r="J71" s="46"/>
      <c r="K71" s="46"/>
      <c r="L71" s="45" t="s">
        <v>233</v>
      </c>
      <c r="M71" s="45" t="s">
        <v>135</v>
      </c>
      <c r="N71" s="45" t="s">
        <v>26</v>
      </c>
      <c r="O71" s="45" t="s">
        <v>34</v>
      </c>
      <c r="P71" s="49">
        <v>0</v>
      </c>
      <c r="Q71" s="45" t="s">
        <v>49</v>
      </c>
      <c r="R71" s="46"/>
      <c r="S71" s="45" t="s">
        <v>234</v>
      </c>
      <c r="T71" s="45"/>
      <c r="U71" s="45" t="s">
        <v>235</v>
      </c>
      <c r="V71" s="45" t="s">
        <v>236</v>
      </c>
      <c r="W71" s="45" t="s">
        <v>237</v>
      </c>
      <c r="X71" s="49">
        <v>0</v>
      </c>
    </row>
    <row r="72" spans="1:24" hidden="1" x14ac:dyDescent="0.2">
      <c r="A72" s="1" t="e">
        <f>VLOOKUP(S:S,'KY all bookings 19.09.2022'!D:E,1,0)</f>
        <v>#N/A</v>
      </c>
      <c r="C72" s="1" t="e">
        <f>VLOOKUP(F:F,'RPM All Deposits'!$E:$F,1,0)</f>
        <v>#N/A</v>
      </c>
      <c r="D72" s="45" t="s">
        <v>20</v>
      </c>
      <c r="E72" s="46"/>
      <c r="F72" s="45" t="s">
        <v>238</v>
      </c>
      <c r="G72" s="45" t="s">
        <v>232</v>
      </c>
      <c r="H72" s="61">
        <v>44785</v>
      </c>
      <c r="I72" s="61">
        <v>44837</v>
      </c>
      <c r="J72" s="46"/>
      <c r="K72" s="46"/>
      <c r="L72" s="45" t="s">
        <v>233</v>
      </c>
      <c r="M72" s="45" t="s">
        <v>135</v>
      </c>
      <c r="N72" s="45" t="s">
        <v>26</v>
      </c>
      <c r="O72" s="45" t="s">
        <v>239</v>
      </c>
      <c r="P72" s="49">
        <v>0</v>
      </c>
      <c r="Q72" s="45" t="s">
        <v>49</v>
      </c>
      <c r="R72" s="46"/>
      <c r="S72" s="45" t="s">
        <v>234</v>
      </c>
      <c r="T72" s="45"/>
      <c r="U72" s="45" t="s">
        <v>235</v>
      </c>
      <c r="V72" s="45" t="s">
        <v>236</v>
      </c>
      <c r="W72" s="45" t="s">
        <v>237</v>
      </c>
      <c r="X72" s="49">
        <v>0</v>
      </c>
    </row>
    <row r="73" spans="1:24" hidden="1" x14ac:dyDescent="0.2">
      <c r="A73" s="1" t="e">
        <f>VLOOKUP(S:S,'KY all bookings 19.09.2022'!D:E,1,0)</f>
        <v>#N/A</v>
      </c>
      <c r="C73" s="1" t="e">
        <f>VLOOKUP(F:F,'RPM All Deposits'!$E:$F,1,0)</f>
        <v>#N/A</v>
      </c>
      <c r="D73" s="45" t="s">
        <v>20</v>
      </c>
      <c r="E73" s="46"/>
      <c r="F73" s="45" t="s">
        <v>240</v>
      </c>
      <c r="G73" s="45" t="s">
        <v>232</v>
      </c>
      <c r="H73" s="61">
        <v>44785</v>
      </c>
      <c r="I73" s="61">
        <v>44837</v>
      </c>
      <c r="J73" s="46"/>
      <c r="K73" s="46"/>
      <c r="L73" s="45" t="s">
        <v>233</v>
      </c>
      <c r="M73" s="45" t="s">
        <v>135</v>
      </c>
      <c r="N73" s="45" t="s">
        <v>26</v>
      </c>
      <c r="O73" s="45" t="s">
        <v>48</v>
      </c>
      <c r="P73" s="49">
        <v>0</v>
      </c>
      <c r="Q73" s="45" t="s">
        <v>49</v>
      </c>
      <c r="R73" s="46"/>
      <c r="S73" s="45" t="s">
        <v>234</v>
      </c>
      <c r="T73" s="45"/>
      <c r="U73" s="45" t="s">
        <v>235</v>
      </c>
      <c r="V73" s="45" t="s">
        <v>236</v>
      </c>
      <c r="W73" s="45" t="s">
        <v>237</v>
      </c>
      <c r="X73" s="49">
        <v>0</v>
      </c>
    </row>
    <row r="74" spans="1:24" hidden="1" x14ac:dyDescent="0.2">
      <c r="A74" s="1" t="e">
        <f>VLOOKUP(S:S,'KY all bookings 19.09.2022'!D:E,1,0)</f>
        <v>#N/A</v>
      </c>
      <c r="C74" s="1" t="e">
        <f>VLOOKUP(F:F,'RPM All Deposits'!$E:$F,1,0)</f>
        <v>#N/A</v>
      </c>
      <c r="D74" s="45" t="s">
        <v>20</v>
      </c>
      <c r="E74" s="46"/>
      <c r="F74" s="45" t="s">
        <v>241</v>
      </c>
      <c r="G74" s="45" t="s">
        <v>232</v>
      </c>
      <c r="H74" s="61">
        <v>44785</v>
      </c>
      <c r="I74" s="61">
        <v>44837</v>
      </c>
      <c r="J74" s="46"/>
      <c r="K74" s="46"/>
      <c r="L74" s="45" t="s">
        <v>233</v>
      </c>
      <c r="M74" s="45" t="s">
        <v>135</v>
      </c>
      <c r="N74" s="45" t="s">
        <v>26</v>
      </c>
      <c r="O74" s="45" t="s">
        <v>34</v>
      </c>
      <c r="P74" s="49">
        <v>0</v>
      </c>
      <c r="Q74" s="45" t="s">
        <v>49</v>
      </c>
      <c r="R74" s="46"/>
      <c r="S74" s="45" t="s">
        <v>234</v>
      </c>
      <c r="T74" s="45"/>
      <c r="U74" s="45" t="s">
        <v>235</v>
      </c>
      <c r="V74" s="45" t="s">
        <v>236</v>
      </c>
      <c r="W74" s="45" t="s">
        <v>237</v>
      </c>
      <c r="X74" s="49">
        <v>0</v>
      </c>
    </row>
    <row r="75" spans="1:24" hidden="1" x14ac:dyDescent="0.2">
      <c r="A75" s="1" t="e">
        <f>VLOOKUP(S:S,'KY all bookings 19.09.2022'!D:E,1,0)</f>
        <v>#N/A</v>
      </c>
      <c r="D75" s="45" t="s">
        <v>20</v>
      </c>
      <c r="E75" s="46"/>
      <c r="F75" s="45" t="s">
        <v>242</v>
      </c>
      <c r="G75" s="45" t="s">
        <v>243</v>
      </c>
      <c r="H75" s="61">
        <v>44805</v>
      </c>
      <c r="I75" s="61">
        <v>45107</v>
      </c>
      <c r="J75" s="46"/>
      <c r="K75" s="46"/>
      <c r="L75" s="45" t="s">
        <v>40</v>
      </c>
      <c r="M75" s="45" t="s">
        <v>25</v>
      </c>
      <c r="N75" s="45" t="s">
        <v>26</v>
      </c>
      <c r="O75" s="45" t="s">
        <v>34</v>
      </c>
      <c r="P75" s="49">
        <v>1800</v>
      </c>
      <c r="Q75" s="45" t="s">
        <v>28</v>
      </c>
      <c r="R75" s="45" t="s">
        <v>29</v>
      </c>
      <c r="S75" s="46"/>
      <c r="T75" s="46"/>
      <c r="U75" s="45" t="s">
        <v>244</v>
      </c>
      <c r="V75" s="45" t="s">
        <v>245</v>
      </c>
      <c r="W75" s="45" t="s">
        <v>58</v>
      </c>
      <c r="X75" s="49">
        <v>200</v>
      </c>
    </row>
    <row r="76" spans="1:24" hidden="1" x14ac:dyDescent="0.2">
      <c r="A76" s="1" t="e">
        <f>VLOOKUP(S:S,'KY all bookings 19.09.2022'!D:E,1,0)</f>
        <v>#N/A</v>
      </c>
      <c r="D76" s="45" t="s">
        <v>20</v>
      </c>
      <c r="E76" s="46"/>
      <c r="F76" s="45" t="s">
        <v>246</v>
      </c>
      <c r="G76" s="45" t="s">
        <v>243</v>
      </c>
      <c r="H76" s="61">
        <v>44805</v>
      </c>
      <c r="I76" s="61">
        <v>45107</v>
      </c>
      <c r="J76" s="61">
        <v>44805</v>
      </c>
      <c r="K76" s="61">
        <v>45107</v>
      </c>
      <c r="L76" s="45" t="s">
        <v>40</v>
      </c>
      <c r="M76" s="45" t="s">
        <v>25</v>
      </c>
      <c r="N76" s="45" t="s">
        <v>26</v>
      </c>
      <c r="O76" s="45" t="s">
        <v>34</v>
      </c>
      <c r="P76" s="49">
        <v>1800</v>
      </c>
      <c r="Q76" s="45" t="s">
        <v>28</v>
      </c>
      <c r="R76" s="45" t="s">
        <v>29</v>
      </c>
      <c r="S76" s="46"/>
      <c r="T76" s="46"/>
      <c r="U76" s="45" t="s">
        <v>244</v>
      </c>
      <c r="V76" s="45" t="s">
        <v>245</v>
      </c>
      <c r="W76" s="45" t="s">
        <v>58</v>
      </c>
      <c r="X76" s="49">
        <v>200</v>
      </c>
    </row>
    <row r="77" spans="1:24" hidden="1" x14ac:dyDescent="0.2">
      <c r="A77" s="1" t="e">
        <f>VLOOKUP(S:S,'KY all bookings 19.09.2022'!D:E,1,0)</f>
        <v>#N/A</v>
      </c>
      <c r="D77" s="45" t="s">
        <v>20</v>
      </c>
      <c r="E77" s="46"/>
      <c r="F77" s="45" t="s">
        <v>247</v>
      </c>
      <c r="G77" s="45" t="s">
        <v>248</v>
      </c>
      <c r="H77" s="61">
        <v>44805</v>
      </c>
      <c r="I77" s="61">
        <v>44985</v>
      </c>
      <c r="J77" s="61">
        <v>44805</v>
      </c>
      <c r="K77" s="61">
        <v>44985</v>
      </c>
      <c r="L77" s="45" t="s">
        <v>78</v>
      </c>
      <c r="M77" s="45" t="s">
        <v>25</v>
      </c>
      <c r="N77" s="45" t="s">
        <v>26</v>
      </c>
      <c r="O77" s="45" t="s">
        <v>37</v>
      </c>
      <c r="P77" s="49">
        <v>1600</v>
      </c>
      <c r="Q77" s="45" t="s">
        <v>28</v>
      </c>
      <c r="R77" s="45" t="s">
        <v>29</v>
      </c>
      <c r="S77" s="46"/>
      <c r="T77" s="46"/>
      <c r="U77" s="45" t="s">
        <v>249</v>
      </c>
      <c r="V77" s="45" t="s">
        <v>250</v>
      </c>
      <c r="W77" s="45" t="s">
        <v>58</v>
      </c>
      <c r="X77" s="49">
        <v>200</v>
      </c>
    </row>
    <row r="78" spans="1:24" hidden="1" x14ac:dyDescent="0.2">
      <c r="A78" s="1" t="e">
        <f>VLOOKUP(S:S,'KY all bookings 19.09.2022'!D:E,1,0)</f>
        <v>#N/A</v>
      </c>
      <c r="D78" s="45" t="s">
        <v>20</v>
      </c>
      <c r="E78" s="46"/>
      <c r="F78" s="45" t="s">
        <v>251</v>
      </c>
      <c r="G78" s="45" t="s">
        <v>243</v>
      </c>
      <c r="H78" s="61">
        <v>44835</v>
      </c>
      <c r="I78" s="61">
        <v>45107</v>
      </c>
      <c r="J78" s="61">
        <v>44835</v>
      </c>
      <c r="K78" s="61">
        <v>45107</v>
      </c>
      <c r="L78" s="45" t="s">
        <v>182</v>
      </c>
      <c r="M78" s="45" t="s">
        <v>25</v>
      </c>
      <c r="N78" s="45" t="s">
        <v>26</v>
      </c>
      <c r="O78" s="45" t="s">
        <v>34</v>
      </c>
      <c r="P78" s="49">
        <v>1890</v>
      </c>
      <c r="Q78" s="45" t="s">
        <v>28</v>
      </c>
      <c r="R78" s="45" t="s">
        <v>29</v>
      </c>
      <c r="S78" s="46"/>
      <c r="T78" s="46"/>
      <c r="U78" s="45" t="s">
        <v>244</v>
      </c>
      <c r="V78" s="45" t="s">
        <v>245</v>
      </c>
      <c r="W78" s="45" t="s">
        <v>58</v>
      </c>
      <c r="X78" s="49">
        <v>200</v>
      </c>
    </row>
    <row r="79" spans="1:24" hidden="1" x14ac:dyDescent="0.2">
      <c r="A79" s="1" t="e">
        <f>VLOOKUP(S:S,'KY all bookings 19.09.2022'!D:E,1,0)</f>
        <v>#N/A</v>
      </c>
      <c r="D79" s="45" t="s">
        <v>20</v>
      </c>
      <c r="E79" s="46"/>
      <c r="F79" s="45" t="s">
        <v>252</v>
      </c>
      <c r="G79" s="45" t="s">
        <v>253</v>
      </c>
      <c r="H79" s="61">
        <v>44805</v>
      </c>
      <c r="I79" s="61">
        <v>45107</v>
      </c>
      <c r="J79" s="46"/>
      <c r="K79" s="46"/>
      <c r="L79" s="45" t="s">
        <v>40</v>
      </c>
      <c r="M79" s="45" t="s">
        <v>25</v>
      </c>
      <c r="N79" s="45" t="s">
        <v>26</v>
      </c>
      <c r="O79" s="45" t="s">
        <v>37</v>
      </c>
      <c r="P79" s="49">
        <v>1600</v>
      </c>
      <c r="Q79" s="45" t="s">
        <v>28</v>
      </c>
      <c r="R79" s="45" t="s">
        <v>29</v>
      </c>
      <c r="S79" s="46"/>
      <c r="T79" s="46"/>
      <c r="U79" s="45" t="s">
        <v>254</v>
      </c>
      <c r="V79" s="45" t="s">
        <v>255</v>
      </c>
      <c r="W79" s="45" t="s">
        <v>87</v>
      </c>
      <c r="X79" s="49">
        <v>200</v>
      </c>
    </row>
    <row r="80" spans="1:24" hidden="1" x14ac:dyDescent="0.2">
      <c r="A80" s="1" t="e">
        <f>VLOOKUP(S:S,'KY all bookings 19.09.2022'!D:E,1,0)</f>
        <v>#N/A</v>
      </c>
      <c r="D80" s="45" t="s">
        <v>20</v>
      </c>
      <c r="E80" s="46"/>
      <c r="F80" s="45" t="s">
        <v>256</v>
      </c>
      <c r="G80" s="45" t="s">
        <v>253</v>
      </c>
      <c r="H80" s="61">
        <v>44805</v>
      </c>
      <c r="I80" s="61">
        <v>44985</v>
      </c>
      <c r="J80" s="46"/>
      <c r="K80" s="46"/>
      <c r="L80" s="45" t="s">
        <v>78</v>
      </c>
      <c r="M80" s="45" t="s">
        <v>25</v>
      </c>
      <c r="N80" s="45" t="s">
        <v>26</v>
      </c>
      <c r="O80" s="45" t="s">
        <v>37</v>
      </c>
      <c r="P80" s="49">
        <v>1600</v>
      </c>
      <c r="Q80" s="45" t="s">
        <v>28</v>
      </c>
      <c r="R80" s="45" t="s">
        <v>29</v>
      </c>
      <c r="S80" s="46"/>
      <c r="T80" s="46"/>
      <c r="U80" s="45" t="s">
        <v>254</v>
      </c>
      <c r="V80" s="45" t="s">
        <v>255</v>
      </c>
      <c r="W80" s="45" t="s">
        <v>87</v>
      </c>
      <c r="X80" s="49">
        <v>200</v>
      </c>
    </row>
    <row r="81" spans="1:25" hidden="1" x14ac:dyDescent="0.2">
      <c r="A81" s="1" t="e">
        <f>VLOOKUP(S:S,'KY all bookings 19.09.2022'!D:E,1,0)</f>
        <v>#N/A</v>
      </c>
      <c r="D81" s="45" t="s">
        <v>20</v>
      </c>
      <c r="E81" s="46"/>
      <c r="F81" s="45" t="s">
        <v>257</v>
      </c>
      <c r="G81" s="45" t="s">
        <v>258</v>
      </c>
      <c r="H81" s="61">
        <v>44805</v>
      </c>
      <c r="I81" s="61">
        <v>44985</v>
      </c>
      <c r="J81" s="46"/>
      <c r="K81" s="46"/>
      <c r="L81" s="45" t="s">
        <v>78</v>
      </c>
      <c r="M81" s="45" t="s">
        <v>25</v>
      </c>
      <c r="N81" s="45" t="s">
        <v>26</v>
      </c>
      <c r="O81" s="45" t="s">
        <v>37</v>
      </c>
      <c r="P81" s="49">
        <v>1600</v>
      </c>
      <c r="Q81" s="45" t="s">
        <v>28</v>
      </c>
      <c r="R81" s="45" t="s">
        <v>29</v>
      </c>
      <c r="S81" s="46"/>
      <c r="T81" s="46"/>
      <c r="U81" s="45" t="s">
        <v>259</v>
      </c>
      <c r="V81" s="45" t="s">
        <v>260</v>
      </c>
      <c r="W81" s="45" t="s">
        <v>261</v>
      </c>
      <c r="X81" s="49">
        <v>200</v>
      </c>
    </row>
    <row r="82" spans="1:25" hidden="1" x14ac:dyDescent="0.2">
      <c r="A82" s="1" t="e">
        <f>VLOOKUP(S:S,'KY all bookings 19.09.2022'!D:E,1,0)</f>
        <v>#N/A</v>
      </c>
      <c r="D82" s="45" t="s">
        <v>20</v>
      </c>
      <c r="E82" s="46"/>
      <c r="F82" s="45" t="s">
        <v>262</v>
      </c>
      <c r="G82" s="45" t="s">
        <v>258</v>
      </c>
      <c r="H82" s="61">
        <v>44805</v>
      </c>
      <c r="I82" s="61">
        <v>44985</v>
      </c>
      <c r="J82" s="61">
        <v>44805</v>
      </c>
      <c r="K82" s="61">
        <v>44985</v>
      </c>
      <c r="L82" s="45" t="s">
        <v>78</v>
      </c>
      <c r="M82" s="45" t="s">
        <v>25</v>
      </c>
      <c r="N82" s="45" t="s">
        <v>26</v>
      </c>
      <c r="O82" s="45" t="s">
        <v>37</v>
      </c>
      <c r="P82" s="49">
        <v>1600</v>
      </c>
      <c r="Q82" s="45" t="s">
        <v>28</v>
      </c>
      <c r="R82" s="45" t="s">
        <v>29</v>
      </c>
      <c r="S82" s="46"/>
      <c r="T82" s="46"/>
      <c r="U82" s="45" t="s">
        <v>259</v>
      </c>
      <c r="V82" s="45" t="s">
        <v>260</v>
      </c>
      <c r="W82" s="45" t="s">
        <v>261</v>
      </c>
      <c r="X82" s="49">
        <v>200</v>
      </c>
    </row>
    <row r="83" spans="1:25" hidden="1" x14ac:dyDescent="0.2">
      <c r="A83" s="1" t="e">
        <f>VLOOKUP(S:S,'KY all bookings 19.09.2022'!D:E,1,0)</f>
        <v>#N/A</v>
      </c>
      <c r="D83" s="45" t="s">
        <v>20</v>
      </c>
      <c r="E83" s="46"/>
      <c r="F83" s="45" t="s">
        <v>263</v>
      </c>
      <c r="G83" s="45" t="s">
        <v>264</v>
      </c>
      <c r="H83" s="61">
        <v>44805</v>
      </c>
      <c r="I83" s="61">
        <v>44985</v>
      </c>
      <c r="J83" s="61">
        <v>44805</v>
      </c>
      <c r="K83" s="61">
        <v>44985</v>
      </c>
      <c r="L83" s="45" t="s">
        <v>78</v>
      </c>
      <c r="M83" s="45" t="s">
        <v>25</v>
      </c>
      <c r="N83" s="45" t="s">
        <v>26</v>
      </c>
      <c r="O83" s="45" t="s">
        <v>34</v>
      </c>
      <c r="P83" s="49">
        <v>1800</v>
      </c>
      <c r="Q83" s="45" t="s">
        <v>28</v>
      </c>
      <c r="R83" s="45" t="s">
        <v>29</v>
      </c>
      <c r="S83" s="46"/>
      <c r="T83" s="46"/>
      <c r="U83" s="45" t="s">
        <v>265</v>
      </c>
      <c r="V83" s="45" t="s">
        <v>266</v>
      </c>
      <c r="W83" s="45" t="s">
        <v>166</v>
      </c>
      <c r="X83" s="49">
        <v>200</v>
      </c>
    </row>
    <row r="84" spans="1:25" hidden="1" x14ac:dyDescent="0.2">
      <c r="A84" s="1" t="e">
        <f>VLOOKUP(S:S,'KY all bookings 19.09.2022'!D:E,1,0)</f>
        <v>#N/A</v>
      </c>
      <c r="D84" s="45" t="s">
        <v>20</v>
      </c>
      <c r="E84" s="46"/>
      <c r="F84" s="45" t="s">
        <v>267</v>
      </c>
      <c r="G84" s="45" t="s">
        <v>217</v>
      </c>
      <c r="H84" s="61">
        <v>44835</v>
      </c>
      <c r="I84" s="61">
        <v>45016</v>
      </c>
      <c r="J84" s="46"/>
      <c r="K84" s="46"/>
      <c r="L84" s="45" t="s">
        <v>78</v>
      </c>
      <c r="M84" s="45" t="s">
        <v>25</v>
      </c>
      <c r="N84" s="45" t="s">
        <v>26</v>
      </c>
      <c r="O84" s="45" t="s">
        <v>218</v>
      </c>
      <c r="P84" s="49">
        <v>2730</v>
      </c>
      <c r="Q84" s="45" t="s">
        <v>28</v>
      </c>
      <c r="R84" s="45" t="s">
        <v>29</v>
      </c>
      <c r="S84" s="46"/>
      <c r="T84" s="46"/>
      <c r="U84" s="45" t="s">
        <v>189</v>
      </c>
      <c r="V84" s="45" t="s">
        <v>219</v>
      </c>
      <c r="W84" s="45" t="s">
        <v>102</v>
      </c>
      <c r="X84" s="49">
        <v>200</v>
      </c>
    </row>
    <row r="85" spans="1:25" hidden="1" x14ac:dyDescent="0.2">
      <c r="A85" s="1" t="e">
        <f>VLOOKUP(S:S,'KY all bookings 19.09.2022'!D:E,1,0)</f>
        <v>#N/A</v>
      </c>
      <c r="D85" s="45" t="s">
        <v>20</v>
      </c>
      <c r="E85" s="46"/>
      <c r="F85" s="45" t="s">
        <v>268</v>
      </c>
      <c r="G85" s="45" t="s">
        <v>269</v>
      </c>
      <c r="H85" s="61">
        <v>44835</v>
      </c>
      <c r="I85" s="61">
        <v>44985</v>
      </c>
      <c r="J85" s="46"/>
      <c r="K85" s="46"/>
      <c r="L85" s="45" t="s">
        <v>177</v>
      </c>
      <c r="M85" s="45" t="s">
        <v>25</v>
      </c>
      <c r="N85" s="45" t="s">
        <v>26</v>
      </c>
      <c r="O85" s="45" t="s">
        <v>34</v>
      </c>
      <c r="P85" s="49">
        <v>1890</v>
      </c>
      <c r="Q85" s="45" t="s">
        <v>270</v>
      </c>
      <c r="R85" s="46"/>
      <c r="S85" s="46"/>
      <c r="T85" s="46"/>
      <c r="U85" s="45" t="s">
        <v>271</v>
      </c>
      <c r="V85" s="45" t="s">
        <v>272</v>
      </c>
      <c r="W85" s="45" t="s">
        <v>102</v>
      </c>
      <c r="X85" s="49">
        <v>0</v>
      </c>
    </row>
    <row r="86" spans="1:25" hidden="1" x14ac:dyDescent="0.2">
      <c r="A86" s="1" t="e">
        <f>VLOOKUP(S:S,'KY all bookings 19.09.2022'!D:E,1,0)</f>
        <v>#N/A</v>
      </c>
      <c r="D86" s="45" t="s">
        <v>20</v>
      </c>
      <c r="E86" s="46"/>
      <c r="F86" s="45" t="s">
        <v>273</v>
      </c>
      <c r="G86" s="45" t="s">
        <v>274</v>
      </c>
      <c r="H86" s="61">
        <v>44835</v>
      </c>
      <c r="I86" s="61">
        <v>44985</v>
      </c>
      <c r="J86" s="46"/>
      <c r="K86" s="46"/>
      <c r="L86" s="45" t="s">
        <v>177</v>
      </c>
      <c r="M86" s="45" t="s">
        <v>25</v>
      </c>
      <c r="N86" s="45" t="s">
        <v>26</v>
      </c>
      <c r="O86" s="45" t="s">
        <v>239</v>
      </c>
      <c r="P86" s="49">
        <v>3030</v>
      </c>
      <c r="Q86" s="45" t="s">
        <v>270</v>
      </c>
      <c r="R86" s="46"/>
      <c r="S86" s="46"/>
      <c r="T86" s="46"/>
      <c r="U86" s="45" t="s">
        <v>275</v>
      </c>
      <c r="V86" s="45" t="s">
        <v>276</v>
      </c>
      <c r="W86" s="45" t="s">
        <v>261</v>
      </c>
      <c r="X86" s="49">
        <v>0</v>
      </c>
    </row>
    <row r="87" spans="1:25" hidden="1" x14ac:dyDescent="0.2">
      <c r="A87" s="1" t="e">
        <f>VLOOKUP(S:S,'KY all bookings 19.09.2022'!D:E,1,0)</f>
        <v>#N/A</v>
      </c>
      <c r="C87" s="1" t="str">
        <f>VLOOKUP(F:F,'RPM All Deposits'!$E:$F,1,0)</f>
        <v>32184</v>
      </c>
      <c r="D87" s="45" t="s">
        <v>20</v>
      </c>
      <c r="E87" s="45" t="s">
        <v>651</v>
      </c>
      <c r="F87" s="45" t="s">
        <v>659</v>
      </c>
      <c r="G87" s="45" t="s">
        <v>660</v>
      </c>
      <c r="H87" s="61">
        <v>44835</v>
      </c>
      <c r="I87" s="61">
        <v>44985</v>
      </c>
      <c r="J87" s="61">
        <v>44835</v>
      </c>
      <c r="K87" s="61">
        <v>44985</v>
      </c>
      <c r="L87" s="45" t="s">
        <v>177</v>
      </c>
      <c r="M87" s="45" t="s">
        <v>135</v>
      </c>
      <c r="N87" s="45" t="s">
        <v>26</v>
      </c>
      <c r="O87" s="45" t="s">
        <v>34</v>
      </c>
      <c r="P87" s="49">
        <v>1890</v>
      </c>
      <c r="Q87" s="45" t="s">
        <v>270</v>
      </c>
      <c r="R87" s="46"/>
      <c r="S87" s="46"/>
      <c r="T87" s="46"/>
      <c r="U87" s="45" t="s">
        <v>661</v>
      </c>
      <c r="V87" s="45" t="s">
        <v>662</v>
      </c>
      <c r="W87" s="45" t="s">
        <v>309</v>
      </c>
      <c r="X87" s="49">
        <v>0</v>
      </c>
    </row>
    <row r="88" spans="1:25" hidden="1" x14ac:dyDescent="0.2">
      <c r="A88" s="1" t="e">
        <f>VLOOKUP(S:S,'KY all bookings 19.09.2022'!D:E,1,0)</f>
        <v>#N/A</v>
      </c>
      <c r="D88" s="45" t="s">
        <v>20</v>
      </c>
      <c r="E88" s="46"/>
      <c r="F88" s="45" t="s">
        <v>282</v>
      </c>
      <c r="G88" s="45" t="s">
        <v>283</v>
      </c>
      <c r="H88" s="61">
        <v>44813</v>
      </c>
      <c r="I88" s="61">
        <v>45107</v>
      </c>
      <c r="J88" s="61">
        <v>44813</v>
      </c>
      <c r="K88" s="61">
        <v>45107</v>
      </c>
      <c r="L88" s="45" t="s">
        <v>284</v>
      </c>
      <c r="M88" s="45" t="s">
        <v>25</v>
      </c>
      <c r="N88" s="45" t="s">
        <v>26</v>
      </c>
      <c r="O88" s="45" t="s">
        <v>34</v>
      </c>
      <c r="P88" s="49">
        <v>1800</v>
      </c>
      <c r="Q88" s="45" t="s">
        <v>28</v>
      </c>
      <c r="R88" s="45" t="s">
        <v>29</v>
      </c>
      <c r="S88" s="46"/>
      <c r="T88" s="46"/>
      <c r="U88" s="45" t="s">
        <v>285</v>
      </c>
      <c r="V88" s="45" t="s">
        <v>286</v>
      </c>
      <c r="W88" s="45" t="s">
        <v>102</v>
      </c>
      <c r="X88" s="49">
        <v>200</v>
      </c>
    </row>
    <row r="89" spans="1:25" hidden="1" x14ac:dyDescent="0.2">
      <c r="A89" s="1" t="e">
        <f>VLOOKUP(S:S,'KY all bookings 19.09.2022'!D:E,1,0)</f>
        <v>#N/A</v>
      </c>
      <c r="D89" s="45" t="s">
        <v>20</v>
      </c>
      <c r="E89" s="46"/>
      <c r="F89" s="45" t="s">
        <v>287</v>
      </c>
      <c r="G89" s="45" t="s">
        <v>288</v>
      </c>
      <c r="H89" s="61">
        <v>44805</v>
      </c>
      <c r="I89" s="61">
        <v>45107</v>
      </c>
      <c r="J89" s="61">
        <v>44805</v>
      </c>
      <c r="K89" s="61">
        <v>45107</v>
      </c>
      <c r="L89" s="45" t="s">
        <v>40</v>
      </c>
      <c r="M89" s="45" t="s">
        <v>25</v>
      </c>
      <c r="N89" s="45" t="s">
        <v>26</v>
      </c>
      <c r="O89" s="45" t="s">
        <v>48</v>
      </c>
      <c r="P89" s="49">
        <v>2000</v>
      </c>
      <c r="Q89" s="45" t="s">
        <v>28</v>
      </c>
      <c r="R89" s="46"/>
      <c r="S89" s="46"/>
      <c r="T89" s="46"/>
      <c r="U89" s="45" t="s">
        <v>244</v>
      </c>
      <c r="V89" s="45" t="s">
        <v>289</v>
      </c>
      <c r="W89" s="45" t="s">
        <v>58</v>
      </c>
      <c r="X89" s="49">
        <v>0</v>
      </c>
    </row>
    <row r="90" spans="1:25" hidden="1" x14ac:dyDescent="0.2">
      <c r="A90" s="1" t="e">
        <f>VLOOKUP(S:S,'KY all bookings 19.09.2022'!D:E,1,0)</f>
        <v>#N/A</v>
      </c>
      <c r="D90" s="45" t="s">
        <v>20</v>
      </c>
      <c r="E90" s="46"/>
      <c r="F90" s="45" t="s">
        <v>290</v>
      </c>
      <c r="G90" s="45" t="s">
        <v>291</v>
      </c>
      <c r="H90" s="61">
        <v>44816</v>
      </c>
      <c r="I90" s="61">
        <v>44985</v>
      </c>
      <c r="J90" s="61">
        <v>44816</v>
      </c>
      <c r="K90" s="61">
        <v>44985</v>
      </c>
      <c r="L90" s="45" t="s">
        <v>292</v>
      </c>
      <c r="M90" s="45" t="s">
        <v>25</v>
      </c>
      <c r="N90" s="45" t="s">
        <v>26</v>
      </c>
      <c r="O90" s="45" t="s">
        <v>48</v>
      </c>
      <c r="P90" s="49">
        <v>1900</v>
      </c>
      <c r="Q90" s="45" t="s">
        <v>270</v>
      </c>
      <c r="R90" s="46"/>
      <c r="S90" s="46"/>
      <c r="T90" s="46"/>
      <c r="U90" s="45" t="s">
        <v>293</v>
      </c>
      <c r="V90" s="45" t="s">
        <v>294</v>
      </c>
      <c r="W90" s="45" t="s">
        <v>87</v>
      </c>
      <c r="X90" s="49">
        <v>0</v>
      </c>
    </row>
    <row r="91" spans="1:25" hidden="1" x14ac:dyDescent="0.2">
      <c r="A91" s="1" t="e">
        <f>VLOOKUP(S:S,'KY all bookings 19.09.2022'!D:E,1,0)</f>
        <v>#N/A</v>
      </c>
      <c r="D91" s="45" t="s">
        <v>20</v>
      </c>
      <c r="E91" s="46"/>
      <c r="F91" s="45" t="s">
        <v>295</v>
      </c>
      <c r="G91" s="45" t="s">
        <v>291</v>
      </c>
      <c r="H91" s="61">
        <v>44816</v>
      </c>
      <c r="I91" s="61">
        <v>44985</v>
      </c>
      <c r="J91" s="61">
        <v>44816</v>
      </c>
      <c r="K91" s="61">
        <v>44985</v>
      </c>
      <c r="L91" s="45" t="s">
        <v>292</v>
      </c>
      <c r="M91" s="45" t="s">
        <v>25</v>
      </c>
      <c r="N91" s="45" t="s">
        <v>26</v>
      </c>
      <c r="O91" s="45" t="s">
        <v>48</v>
      </c>
      <c r="P91" s="49">
        <v>1900</v>
      </c>
      <c r="Q91" s="45" t="s">
        <v>270</v>
      </c>
      <c r="R91" s="46"/>
      <c r="S91" s="46"/>
      <c r="T91" s="46"/>
      <c r="U91" s="45" t="s">
        <v>293</v>
      </c>
      <c r="V91" s="45" t="s">
        <v>294</v>
      </c>
      <c r="W91" s="45" t="s">
        <v>87</v>
      </c>
      <c r="X91" s="49">
        <v>0</v>
      </c>
    </row>
    <row r="92" spans="1:25" hidden="1" x14ac:dyDescent="0.2">
      <c r="A92" s="1" t="e">
        <f>VLOOKUP(S:S,'KY all bookings 19.09.2022'!D:E,1,0)</f>
        <v>#N/A</v>
      </c>
      <c r="D92" s="45" t="s">
        <v>20</v>
      </c>
      <c r="E92" s="46"/>
      <c r="F92" s="45" t="s">
        <v>298</v>
      </c>
      <c r="G92" s="45" t="s">
        <v>253</v>
      </c>
      <c r="H92" s="61">
        <v>44817</v>
      </c>
      <c r="I92" s="61">
        <v>44985</v>
      </c>
      <c r="J92" s="61">
        <v>44817</v>
      </c>
      <c r="K92" s="61">
        <v>44985</v>
      </c>
      <c r="L92" s="45" t="s">
        <v>297</v>
      </c>
      <c r="M92" s="45" t="s">
        <v>25</v>
      </c>
      <c r="N92" s="45" t="s">
        <v>26</v>
      </c>
      <c r="O92" s="45" t="s">
        <v>37</v>
      </c>
      <c r="P92" s="49">
        <v>1600</v>
      </c>
      <c r="Q92" s="45" t="s">
        <v>270</v>
      </c>
      <c r="R92" s="46"/>
      <c r="S92" s="46"/>
      <c r="T92" s="46"/>
      <c r="U92" s="45" t="s">
        <v>254</v>
      </c>
      <c r="V92" s="45" t="s">
        <v>255</v>
      </c>
      <c r="W92" s="45" t="s">
        <v>87</v>
      </c>
      <c r="X92" s="49">
        <v>0</v>
      </c>
    </row>
    <row r="93" spans="1:25" hidden="1" x14ac:dyDescent="0.2">
      <c r="A93" s="1" t="e">
        <f>VLOOKUP(S:S,'KY all bookings 19.09.2022'!D:E,1,0)</f>
        <v>#N/A</v>
      </c>
      <c r="D93" s="45" t="s">
        <v>20</v>
      </c>
      <c r="E93" s="46"/>
      <c r="F93" s="45" t="s">
        <v>299</v>
      </c>
      <c r="G93" s="45" t="s">
        <v>145</v>
      </c>
      <c r="H93" s="61">
        <v>44743</v>
      </c>
      <c r="I93" s="61">
        <v>44957</v>
      </c>
      <c r="J93" s="46"/>
      <c r="K93" s="46"/>
      <c r="L93" s="45" t="s">
        <v>36</v>
      </c>
      <c r="M93" s="45" t="s">
        <v>25</v>
      </c>
      <c r="N93" s="45" t="s">
        <v>26</v>
      </c>
      <c r="O93" s="45" t="s">
        <v>34</v>
      </c>
      <c r="P93" s="49">
        <v>1800</v>
      </c>
      <c r="Q93" s="45" t="s">
        <v>28</v>
      </c>
      <c r="R93" s="45" t="s">
        <v>29</v>
      </c>
      <c r="S93" s="46"/>
      <c r="T93" s="46"/>
      <c r="U93" s="45" t="s">
        <v>146</v>
      </c>
      <c r="V93" s="45" t="s">
        <v>147</v>
      </c>
      <c r="W93" s="45" t="s">
        <v>58</v>
      </c>
      <c r="X93" s="49">
        <v>200</v>
      </c>
    </row>
    <row r="94" spans="1:25" hidden="1" x14ac:dyDescent="0.2">
      <c r="A94" s="1" t="str">
        <f>VLOOKUP(S:S,'KY all bookings 19.09.2022'!D:E,1,0)</f>
        <v>09157</v>
      </c>
      <c r="B94" s="1" t="e">
        <f>VLOOKUP(T:T,'KY all bookings 19.09.2022'!$K:$L,1,0)</f>
        <v>#N/A</v>
      </c>
      <c r="D94" s="45" t="s">
        <v>20</v>
      </c>
      <c r="E94" s="46"/>
      <c r="F94" s="45" t="s">
        <v>300</v>
      </c>
      <c r="G94" s="45" t="s">
        <v>301</v>
      </c>
      <c r="H94" s="61">
        <v>44805</v>
      </c>
      <c r="I94" s="61">
        <v>45107</v>
      </c>
      <c r="J94" s="61">
        <v>44805</v>
      </c>
      <c r="K94" s="61">
        <v>45108</v>
      </c>
      <c r="L94" s="45" t="s">
        <v>40</v>
      </c>
      <c r="M94" s="45" t="s">
        <v>25</v>
      </c>
      <c r="N94" s="45" t="s">
        <v>26</v>
      </c>
      <c r="O94" s="45" t="s">
        <v>34</v>
      </c>
      <c r="P94" s="49">
        <v>1890</v>
      </c>
      <c r="Q94" s="45" t="s">
        <v>49</v>
      </c>
      <c r="R94" s="45" t="s">
        <v>29</v>
      </c>
      <c r="S94" s="45" t="s">
        <v>302</v>
      </c>
      <c r="T94" s="45" t="str">
        <f>S94&amp;" "&amp;E94</f>
        <v xml:space="preserve">09157 </v>
      </c>
      <c r="U94" s="45" t="s">
        <v>303</v>
      </c>
      <c r="V94" s="45" t="s">
        <v>304</v>
      </c>
      <c r="W94" s="45" t="s">
        <v>58</v>
      </c>
      <c r="X94" s="49">
        <v>200</v>
      </c>
    </row>
    <row r="95" spans="1:25" hidden="1" x14ac:dyDescent="0.2">
      <c r="A95" s="1" t="e">
        <f>VLOOKUP(S:S,'KY all bookings 19.09.2022'!D:E,1,0)</f>
        <v>#N/A</v>
      </c>
      <c r="C95" s="1" t="str">
        <f>VLOOKUP(F:F,'RPM All Deposits'!$E:$F,1,0)</f>
        <v>18537</v>
      </c>
      <c r="D95" s="45" t="s">
        <v>20</v>
      </c>
      <c r="E95" s="45" t="s">
        <v>373</v>
      </c>
      <c r="F95" s="45" t="s">
        <v>381</v>
      </c>
      <c r="G95" s="45" t="s">
        <v>382</v>
      </c>
      <c r="H95" s="61">
        <v>44835</v>
      </c>
      <c r="I95" s="61">
        <v>44985</v>
      </c>
      <c r="J95" s="61">
        <v>44835</v>
      </c>
      <c r="K95" s="61">
        <v>44985</v>
      </c>
      <c r="L95" s="45" t="s">
        <v>177</v>
      </c>
      <c r="M95" s="45" t="s">
        <v>135</v>
      </c>
      <c r="N95" s="45" t="s">
        <v>26</v>
      </c>
      <c r="O95" s="45" t="s">
        <v>34</v>
      </c>
      <c r="P95" s="49">
        <v>1890</v>
      </c>
      <c r="Q95" s="45" t="s">
        <v>28</v>
      </c>
      <c r="R95" s="45" t="s">
        <v>29</v>
      </c>
      <c r="S95" s="46"/>
      <c r="T95" s="46"/>
      <c r="U95" s="45" t="s">
        <v>383</v>
      </c>
      <c r="V95" s="45" t="s">
        <v>384</v>
      </c>
      <c r="W95" s="45" t="s">
        <v>58</v>
      </c>
      <c r="X95" s="49">
        <v>200</v>
      </c>
    </row>
    <row r="96" spans="1:25" hidden="1" x14ac:dyDescent="0.2">
      <c r="A96" s="1" t="str">
        <f>VLOOKUP(S:S,'KY all bookings 19.09.2022'!D:E,1,0)</f>
        <v>09159</v>
      </c>
      <c r="B96" s="1" t="e">
        <f>VLOOKUP(T:T,'KY all bookings 19.09.2022'!$K:$L,1,0)</f>
        <v>#N/A</v>
      </c>
      <c r="C96" s="1" t="str">
        <f>VLOOKUP(F:F,'RPM All Deposits'!$E:$F,1,0)</f>
        <v>18262</v>
      </c>
      <c r="D96" s="45" t="s">
        <v>20</v>
      </c>
      <c r="E96" s="45" t="s">
        <v>1190</v>
      </c>
      <c r="F96" s="45" t="s">
        <v>1191</v>
      </c>
      <c r="G96" s="45" t="s">
        <v>1192</v>
      </c>
      <c r="H96" s="61">
        <v>44805</v>
      </c>
      <c r="I96" s="61">
        <v>44985</v>
      </c>
      <c r="J96" s="61">
        <v>44805</v>
      </c>
      <c r="K96" s="61">
        <v>44985</v>
      </c>
      <c r="L96" s="45" t="s">
        <v>78</v>
      </c>
      <c r="M96" s="45" t="s">
        <v>377</v>
      </c>
      <c r="N96" s="45" t="s">
        <v>26</v>
      </c>
      <c r="O96" s="45" t="s">
        <v>34</v>
      </c>
      <c r="P96" s="49">
        <v>0</v>
      </c>
      <c r="Q96" s="45" t="s">
        <v>49</v>
      </c>
      <c r="R96" s="46"/>
      <c r="S96" s="45" t="s">
        <v>1193</v>
      </c>
      <c r="T96" s="45" t="str">
        <f>S96&amp;" "&amp;E96</f>
        <v>09159 A697</v>
      </c>
      <c r="U96" s="46"/>
      <c r="V96" s="45" t="s">
        <v>1194</v>
      </c>
      <c r="W96" s="45" t="s">
        <v>102</v>
      </c>
      <c r="X96" s="49">
        <v>0</v>
      </c>
      <c r="Y96" s="1" t="s">
        <v>6675</v>
      </c>
    </row>
    <row r="97" spans="1:24" hidden="1" x14ac:dyDescent="0.2">
      <c r="A97" s="1" t="str">
        <f>VLOOKUP(S:S,'KY all bookings 19.09.2022'!D:E,1,0)</f>
        <v>09033</v>
      </c>
      <c r="B97" s="1" t="str">
        <f>VLOOKUP(T:T,'KY all bookings 19.09.2022'!$K:$L,1,0)</f>
        <v>09033 A493</v>
      </c>
      <c r="C97" s="1" t="str">
        <f>VLOOKUP(F:F,'RPM All Deposits'!$E:$F,1,0)</f>
        <v>18261</v>
      </c>
      <c r="D97" s="45" t="s">
        <v>20</v>
      </c>
      <c r="E97" s="45" t="s">
        <v>769</v>
      </c>
      <c r="F97" s="45" t="s">
        <v>775</v>
      </c>
      <c r="G97" s="45" t="s">
        <v>776</v>
      </c>
      <c r="H97" s="61">
        <v>44805</v>
      </c>
      <c r="I97" s="61">
        <v>45107</v>
      </c>
      <c r="J97" s="61">
        <v>44805</v>
      </c>
      <c r="K97" s="61">
        <v>45107</v>
      </c>
      <c r="L97" s="45" t="s">
        <v>40</v>
      </c>
      <c r="M97" s="45" t="s">
        <v>377</v>
      </c>
      <c r="N97" s="45" t="s">
        <v>26</v>
      </c>
      <c r="O97" s="45" t="s">
        <v>34</v>
      </c>
      <c r="P97" s="49">
        <v>1890</v>
      </c>
      <c r="Q97" s="45" t="s">
        <v>49</v>
      </c>
      <c r="R97" s="45" t="s">
        <v>29</v>
      </c>
      <c r="S97" s="45" t="s">
        <v>777</v>
      </c>
      <c r="T97" s="45" t="str">
        <f>S97&amp;" "&amp;E97</f>
        <v>09033 A493</v>
      </c>
      <c r="U97" s="45" t="s">
        <v>778</v>
      </c>
      <c r="V97" s="45" t="s">
        <v>779</v>
      </c>
      <c r="W97" s="45" t="s">
        <v>166</v>
      </c>
      <c r="X97" s="49">
        <v>200</v>
      </c>
    </row>
    <row r="98" spans="1:24" hidden="1" x14ac:dyDescent="0.2">
      <c r="A98" s="1" t="e">
        <f>VLOOKUP(S:S,'KY all bookings 19.09.2022'!D:E,1,0)</f>
        <v>#N/A</v>
      </c>
      <c r="C98" s="1" t="str">
        <f>VLOOKUP(F:F,'RPM All Deposits'!$E:$F,1,0)</f>
        <v>404</v>
      </c>
      <c r="D98" s="45" t="s">
        <v>20</v>
      </c>
      <c r="E98" s="45" t="s">
        <v>2815</v>
      </c>
      <c r="F98" s="45" t="s">
        <v>2821</v>
      </c>
      <c r="G98" s="45" t="s">
        <v>2822</v>
      </c>
      <c r="H98" s="61">
        <v>44805</v>
      </c>
      <c r="I98" s="61">
        <v>45107</v>
      </c>
      <c r="J98" s="61">
        <v>44805</v>
      </c>
      <c r="K98" s="61">
        <v>45107</v>
      </c>
      <c r="L98" s="45" t="s">
        <v>40</v>
      </c>
      <c r="M98" s="45" t="s">
        <v>135</v>
      </c>
      <c r="N98" s="45" t="s">
        <v>26</v>
      </c>
      <c r="O98" s="45" t="s">
        <v>37</v>
      </c>
      <c r="P98" s="49">
        <v>1680</v>
      </c>
      <c r="Q98" s="45" t="s">
        <v>28</v>
      </c>
      <c r="R98" s="46"/>
      <c r="S98" s="46"/>
      <c r="T98" s="46"/>
      <c r="U98" s="45" t="s">
        <v>903</v>
      </c>
      <c r="V98" s="45" t="s">
        <v>2823</v>
      </c>
      <c r="W98" s="45" t="s">
        <v>58</v>
      </c>
      <c r="X98" s="49">
        <v>0</v>
      </c>
    </row>
    <row r="99" spans="1:24" hidden="1" x14ac:dyDescent="0.2">
      <c r="A99" s="1" t="e">
        <f>VLOOKUP(S:S,'KY all bookings 19.09.2022'!D:E,1,0)</f>
        <v>#N/A</v>
      </c>
      <c r="C99" s="1" t="str">
        <f>VLOOKUP(F:F,'RPM All Deposits'!$E:$F,1,0)</f>
        <v>25853</v>
      </c>
      <c r="D99" s="45" t="s">
        <v>20</v>
      </c>
      <c r="E99" s="45" t="s">
        <v>796</v>
      </c>
      <c r="F99" s="45" t="s">
        <v>797</v>
      </c>
      <c r="G99" s="45" t="s">
        <v>798</v>
      </c>
      <c r="H99" s="61">
        <v>44835</v>
      </c>
      <c r="I99" s="61">
        <v>45016</v>
      </c>
      <c r="J99" s="61">
        <v>44835</v>
      </c>
      <c r="K99" s="61">
        <v>45016</v>
      </c>
      <c r="L99" s="45" t="s">
        <v>78</v>
      </c>
      <c r="M99" s="45" t="s">
        <v>135</v>
      </c>
      <c r="N99" s="45" t="s">
        <v>26</v>
      </c>
      <c r="O99" s="45" t="s">
        <v>37</v>
      </c>
      <c r="P99" s="49">
        <v>1680</v>
      </c>
      <c r="Q99" s="45" t="s">
        <v>28</v>
      </c>
      <c r="R99" s="45" t="s">
        <v>29</v>
      </c>
      <c r="S99" s="46"/>
      <c r="T99" s="46"/>
      <c r="U99" s="45" t="s">
        <v>799</v>
      </c>
      <c r="V99" s="45" t="s">
        <v>800</v>
      </c>
      <c r="W99" s="45" t="s">
        <v>58</v>
      </c>
      <c r="X99" s="49">
        <v>200</v>
      </c>
    </row>
    <row r="100" spans="1:24" hidden="1" x14ac:dyDescent="0.2">
      <c r="A100" s="1" t="e">
        <f>VLOOKUP(S:S,'KY all bookings 19.09.2022'!D:E,1,0)</f>
        <v>#N/A</v>
      </c>
      <c r="C100" s="1" t="str">
        <f>VLOOKUP(F:F,'RPM All Deposits'!$E:$F,1,0)</f>
        <v>21554</v>
      </c>
      <c r="D100" s="45" t="s">
        <v>20</v>
      </c>
      <c r="E100" s="45" t="s">
        <v>1155</v>
      </c>
      <c r="F100" s="45" t="s">
        <v>1156</v>
      </c>
      <c r="G100" s="45" t="s">
        <v>1157</v>
      </c>
      <c r="H100" s="61">
        <v>44805</v>
      </c>
      <c r="I100" s="61">
        <v>45107</v>
      </c>
      <c r="J100" s="61">
        <v>44805</v>
      </c>
      <c r="K100" s="61">
        <v>45107</v>
      </c>
      <c r="L100" s="45" t="s">
        <v>40</v>
      </c>
      <c r="M100" s="45" t="s">
        <v>135</v>
      </c>
      <c r="N100" s="45" t="s">
        <v>26</v>
      </c>
      <c r="O100" s="45" t="s">
        <v>34</v>
      </c>
      <c r="P100" s="49">
        <v>1800</v>
      </c>
      <c r="Q100" s="45" t="s">
        <v>28</v>
      </c>
      <c r="R100" s="45" t="s">
        <v>29</v>
      </c>
      <c r="S100" s="46"/>
      <c r="T100" s="46"/>
      <c r="U100" s="45" t="s">
        <v>1158</v>
      </c>
      <c r="V100" s="45" t="s">
        <v>1159</v>
      </c>
      <c r="W100" s="45" t="s">
        <v>113</v>
      </c>
      <c r="X100" s="49">
        <v>200</v>
      </c>
    </row>
    <row r="101" spans="1:24" hidden="1" x14ac:dyDescent="0.2">
      <c r="A101" s="1" t="e">
        <f>VLOOKUP(S:S,'KY all bookings 19.09.2022'!D:E,1,0)</f>
        <v>#N/A</v>
      </c>
      <c r="D101" s="45" t="s">
        <v>20</v>
      </c>
      <c r="E101" s="46"/>
      <c r="F101" s="45" t="s">
        <v>327</v>
      </c>
      <c r="G101" s="45" t="s">
        <v>328</v>
      </c>
      <c r="H101" s="61">
        <v>44805</v>
      </c>
      <c r="I101" s="61">
        <v>44985</v>
      </c>
      <c r="J101" s="46"/>
      <c r="K101" s="46"/>
      <c r="L101" s="45" t="s">
        <v>78</v>
      </c>
      <c r="M101" s="45" t="s">
        <v>25</v>
      </c>
      <c r="N101" s="45" t="s">
        <v>26</v>
      </c>
      <c r="O101" s="45" t="s">
        <v>37</v>
      </c>
      <c r="P101" s="49">
        <v>1680</v>
      </c>
      <c r="Q101" s="45" t="s">
        <v>28</v>
      </c>
      <c r="R101" s="46"/>
      <c r="S101" s="46"/>
      <c r="T101" s="46"/>
      <c r="U101" s="45" t="s">
        <v>329</v>
      </c>
      <c r="V101" s="45" t="s">
        <v>330</v>
      </c>
      <c r="W101" s="45" t="s">
        <v>58</v>
      </c>
      <c r="X101" s="49">
        <v>0</v>
      </c>
    </row>
    <row r="102" spans="1:24" hidden="1" x14ac:dyDescent="0.2">
      <c r="A102" s="1" t="e">
        <f>VLOOKUP(S:S,'KY all bookings 19.09.2022'!D:E,1,0)</f>
        <v>#N/A</v>
      </c>
      <c r="D102" s="45" t="s">
        <v>20</v>
      </c>
      <c r="E102" s="46"/>
      <c r="F102" s="45" t="s">
        <v>331</v>
      </c>
      <c r="G102" s="45" t="s">
        <v>163</v>
      </c>
      <c r="H102" s="61">
        <v>44805</v>
      </c>
      <c r="I102" s="61">
        <v>45107</v>
      </c>
      <c r="J102" s="46"/>
      <c r="K102" s="46"/>
      <c r="L102" s="45" t="s">
        <v>40</v>
      </c>
      <c r="M102" s="45" t="s">
        <v>25</v>
      </c>
      <c r="N102" s="45" t="s">
        <v>26</v>
      </c>
      <c r="O102" s="45" t="s">
        <v>34</v>
      </c>
      <c r="P102" s="49">
        <v>1890</v>
      </c>
      <c r="Q102" s="45" t="s">
        <v>28</v>
      </c>
      <c r="R102" s="46"/>
      <c r="S102" s="46"/>
      <c r="T102" s="46"/>
      <c r="U102" s="45" t="s">
        <v>164</v>
      </c>
      <c r="V102" s="45" t="s">
        <v>165</v>
      </c>
      <c r="W102" s="45" t="s">
        <v>166</v>
      </c>
      <c r="X102" s="49">
        <v>0</v>
      </c>
    </row>
    <row r="103" spans="1:24" hidden="1" x14ac:dyDescent="0.2">
      <c r="A103" s="1" t="e">
        <f>VLOOKUP(S:S,'KY all bookings 19.09.2022'!D:E,1,0)</f>
        <v>#N/A</v>
      </c>
      <c r="D103" s="45" t="s">
        <v>20</v>
      </c>
      <c r="E103" s="46"/>
      <c r="F103" s="45" t="s">
        <v>332</v>
      </c>
      <c r="G103" s="45" t="s">
        <v>333</v>
      </c>
      <c r="H103" s="61">
        <v>44805</v>
      </c>
      <c r="I103" s="61">
        <v>44985</v>
      </c>
      <c r="J103" s="46"/>
      <c r="K103" s="46"/>
      <c r="L103" s="45" t="s">
        <v>78</v>
      </c>
      <c r="M103" s="45" t="s">
        <v>25</v>
      </c>
      <c r="N103" s="45" t="s">
        <v>26</v>
      </c>
      <c r="O103" s="45" t="s">
        <v>37</v>
      </c>
      <c r="P103" s="49">
        <v>1680</v>
      </c>
      <c r="Q103" s="45" t="s">
        <v>28</v>
      </c>
      <c r="R103" s="45" t="s">
        <v>29</v>
      </c>
      <c r="S103" s="46"/>
      <c r="T103" s="46"/>
      <c r="U103" s="45" t="s">
        <v>334</v>
      </c>
      <c r="V103" s="45" t="s">
        <v>335</v>
      </c>
      <c r="W103" s="45" t="s">
        <v>58</v>
      </c>
      <c r="X103" s="49">
        <v>200</v>
      </c>
    </row>
    <row r="104" spans="1:24" hidden="1" x14ac:dyDescent="0.2">
      <c r="A104" s="1" t="e">
        <f>VLOOKUP(S:S,'KY all bookings 19.09.2022'!D:E,1,0)</f>
        <v>#N/A</v>
      </c>
      <c r="D104" s="45" t="s">
        <v>20</v>
      </c>
      <c r="E104" s="46"/>
      <c r="F104" s="45" t="s">
        <v>336</v>
      </c>
      <c r="G104" s="45" t="s">
        <v>337</v>
      </c>
      <c r="H104" s="61">
        <v>44743</v>
      </c>
      <c r="I104" s="61">
        <v>44957</v>
      </c>
      <c r="J104" s="61">
        <v>44743</v>
      </c>
      <c r="K104" s="61">
        <v>44957</v>
      </c>
      <c r="L104" s="45" t="s">
        <v>36</v>
      </c>
      <c r="M104" s="45" t="s">
        <v>25</v>
      </c>
      <c r="N104" s="45" t="s">
        <v>26</v>
      </c>
      <c r="O104" s="45" t="s">
        <v>37</v>
      </c>
      <c r="P104" s="49">
        <v>1600</v>
      </c>
      <c r="Q104" s="45" t="s">
        <v>28</v>
      </c>
      <c r="R104" s="45" t="s">
        <v>29</v>
      </c>
      <c r="S104" s="46"/>
      <c r="T104" s="46"/>
      <c r="U104" s="45" t="s">
        <v>338</v>
      </c>
      <c r="V104" s="45" t="s">
        <v>339</v>
      </c>
      <c r="W104" s="45" t="s">
        <v>340</v>
      </c>
      <c r="X104" s="49">
        <v>200</v>
      </c>
    </row>
    <row r="105" spans="1:24" hidden="1" x14ac:dyDescent="0.2">
      <c r="A105" s="1" t="e">
        <f>VLOOKUP(S:S,'KY all bookings 19.09.2022'!D:E,1,0)</f>
        <v>#N/A</v>
      </c>
      <c r="C105" s="1" t="e">
        <f>VLOOKUP(F:F,'RPM All Deposits'!$E:$F,1,0)</f>
        <v>#N/A</v>
      </c>
      <c r="D105" s="45" t="s">
        <v>20</v>
      </c>
      <c r="E105" s="46"/>
      <c r="F105" s="45" t="s">
        <v>341</v>
      </c>
      <c r="G105" s="45" t="s">
        <v>232</v>
      </c>
      <c r="H105" s="61">
        <v>44729</v>
      </c>
      <c r="I105" s="61">
        <v>44836</v>
      </c>
      <c r="J105" s="46"/>
      <c r="K105" s="46"/>
      <c r="L105" s="45" t="s">
        <v>342</v>
      </c>
      <c r="M105" s="45" t="s">
        <v>92</v>
      </c>
      <c r="N105" s="45" t="s">
        <v>26</v>
      </c>
      <c r="O105" s="45" t="s">
        <v>37</v>
      </c>
      <c r="P105" s="49">
        <v>0</v>
      </c>
      <c r="Q105" s="45" t="s">
        <v>49</v>
      </c>
      <c r="R105" s="46"/>
      <c r="S105" s="45" t="s">
        <v>234</v>
      </c>
      <c r="T105" s="45"/>
      <c r="U105" s="45" t="s">
        <v>235</v>
      </c>
      <c r="V105" s="45" t="s">
        <v>236</v>
      </c>
      <c r="W105" s="45" t="s">
        <v>237</v>
      </c>
      <c r="X105" s="49">
        <v>0</v>
      </c>
    </row>
    <row r="106" spans="1:24" hidden="1" x14ac:dyDescent="0.2">
      <c r="A106" s="1" t="e">
        <f>VLOOKUP(S:S,'KY all bookings 19.09.2022'!D:E,1,0)</f>
        <v>#N/A</v>
      </c>
      <c r="D106" s="45" t="s">
        <v>20</v>
      </c>
      <c r="E106" s="46"/>
      <c r="F106" s="45" t="s">
        <v>343</v>
      </c>
      <c r="G106" s="45" t="s">
        <v>145</v>
      </c>
      <c r="H106" s="61">
        <v>44835</v>
      </c>
      <c r="I106" s="61">
        <v>45016</v>
      </c>
      <c r="J106" s="46"/>
      <c r="K106" s="46"/>
      <c r="L106" s="45" t="s">
        <v>78</v>
      </c>
      <c r="M106" s="45" t="s">
        <v>25</v>
      </c>
      <c r="N106" s="45" t="s">
        <v>26</v>
      </c>
      <c r="O106" s="45" t="s">
        <v>48</v>
      </c>
      <c r="P106" s="49">
        <v>2000</v>
      </c>
      <c r="Q106" s="45" t="s">
        <v>28</v>
      </c>
      <c r="R106" s="45" t="s">
        <v>29</v>
      </c>
      <c r="S106" s="46"/>
      <c r="T106" s="46"/>
      <c r="U106" s="45" t="s">
        <v>146</v>
      </c>
      <c r="V106" s="45" t="s">
        <v>147</v>
      </c>
      <c r="W106" s="45" t="s">
        <v>58</v>
      </c>
      <c r="X106" s="49">
        <v>200</v>
      </c>
    </row>
    <row r="107" spans="1:24" hidden="1" x14ac:dyDescent="0.2">
      <c r="A107" s="1" t="e">
        <f>VLOOKUP(S:S,'KY all bookings 19.09.2022'!D:E,1,0)</f>
        <v>#N/A</v>
      </c>
      <c r="D107" s="45" t="s">
        <v>20</v>
      </c>
      <c r="E107" s="46"/>
      <c r="F107" s="45" t="s">
        <v>344</v>
      </c>
      <c r="G107" s="45" t="s">
        <v>333</v>
      </c>
      <c r="H107" s="61">
        <v>44805</v>
      </c>
      <c r="I107" s="61">
        <v>44985</v>
      </c>
      <c r="J107" s="61">
        <v>44805</v>
      </c>
      <c r="K107" s="61">
        <v>44985</v>
      </c>
      <c r="L107" s="45" t="s">
        <v>78</v>
      </c>
      <c r="M107" s="45" t="s">
        <v>25</v>
      </c>
      <c r="N107" s="45" t="s">
        <v>26</v>
      </c>
      <c r="O107" s="45" t="s">
        <v>37</v>
      </c>
      <c r="P107" s="49">
        <v>1680</v>
      </c>
      <c r="Q107" s="45" t="s">
        <v>28</v>
      </c>
      <c r="R107" s="45" t="s">
        <v>29</v>
      </c>
      <c r="S107" s="46"/>
      <c r="T107" s="46"/>
      <c r="U107" s="45" t="s">
        <v>334</v>
      </c>
      <c r="V107" s="45" t="s">
        <v>335</v>
      </c>
      <c r="W107" s="45" t="s">
        <v>58</v>
      </c>
      <c r="X107" s="49">
        <v>200</v>
      </c>
    </row>
    <row r="108" spans="1:24" hidden="1" x14ac:dyDescent="0.2">
      <c r="A108" s="1" t="e">
        <f>VLOOKUP(S:S,'KY all bookings 19.09.2022'!D:E,1,0)</f>
        <v>#N/A</v>
      </c>
      <c r="D108" s="45" t="s">
        <v>20</v>
      </c>
      <c r="E108" s="46"/>
      <c r="F108" s="45" t="s">
        <v>345</v>
      </c>
      <c r="G108" s="45" t="s">
        <v>333</v>
      </c>
      <c r="H108" s="61">
        <v>44805</v>
      </c>
      <c r="I108" s="61">
        <v>44985</v>
      </c>
      <c r="J108" s="46"/>
      <c r="K108" s="46"/>
      <c r="L108" s="45" t="s">
        <v>78</v>
      </c>
      <c r="M108" s="45" t="s">
        <v>25</v>
      </c>
      <c r="N108" s="45" t="s">
        <v>26</v>
      </c>
      <c r="O108" s="45" t="s">
        <v>37</v>
      </c>
      <c r="P108" s="49">
        <v>1680</v>
      </c>
      <c r="Q108" s="45" t="s">
        <v>28</v>
      </c>
      <c r="R108" s="45" t="s">
        <v>29</v>
      </c>
      <c r="S108" s="46"/>
      <c r="T108" s="46"/>
      <c r="U108" s="45" t="s">
        <v>334</v>
      </c>
      <c r="V108" s="45" t="s">
        <v>335</v>
      </c>
      <c r="W108" s="45" t="s">
        <v>58</v>
      </c>
      <c r="X108" s="49">
        <v>200</v>
      </c>
    </row>
    <row r="109" spans="1:24" hidden="1" x14ac:dyDescent="0.2">
      <c r="A109" s="1" t="e">
        <f>VLOOKUP(S:S,'KY all bookings 19.09.2022'!D:E,1,0)</f>
        <v>#N/A</v>
      </c>
      <c r="D109" s="45" t="s">
        <v>20</v>
      </c>
      <c r="E109" s="46"/>
      <c r="F109" s="45" t="s">
        <v>346</v>
      </c>
      <c r="G109" s="45" t="s">
        <v>145</v>
      </c>
      <c r="H109" s="61">
        <v>44805</v>
      </c>
      <c r="I109" s="61">
        <v>44985</v>
      </c>
      <c r="J109" s="46"/>
      <c r="K109" s="46"/>
      <c r="L109" s="45" t="s">
        <v>78</v>
      </c>
      <c r="M109" s="45" t="s">
        <v>25</v>
      </c>
      <c r="N109" s="45" t="s">
        <v>26</v>
      </c>
      <c r="O109" s="45" t="s">
        <v>48</v>
      </c>
      <c r="P109" s="49">
        <v>2000</v>
      </c>
      <c r="Q109" s="45" t="s">
        <v>28</v>
      </c>
      <c r="R109" s="45" t="s">
        <v>29</v>
      </c>
      <c r="S109" s="46"/>
      <c r="T109" s="46"/>
      <c r="U109" s="45" t="s">
        <v>146</v>
      </c>
      <c r="V109" s="45" t="s">
        <v>147</v>
      </c>
      <c r="W109" s="45" t="s">
        <v>58</v>
      </c>
      <c r="X109" s="49">
        <v>200</v>
      </c>
    </row>
    <row r="110" spans="1:24" hidden="1" x14ac:dyDescent="0.2">
      <c r="A110" s="1" t="e">
        <f>VLOOKUP(S:S,'KY all bookings 19.09.2022'!D:E,1,0)</f>
        <v>#N/A</v>
      </c>
      <c r="D110" s="45" t="s">
        <v>20</v>
      </c>
      <c r="E110" s="46"/>
      <c r="F110" s="45" t="s">
        <v>347</v>
      </c>
      <c r="G110" s="45" t="s">
        <v>348</v>
      </c>
      <c r="H110" s="61">
        <v>44774</v>
      </c>
      <c r="I110" s="61">
        <v>44985</v>
      </c>
      <c r="J110" s="61">
        <v>44774</v>
      </c>
      <c r="K110" s="61">
        <v>44985</v>
      </c>
      <c r="L110" s="45" t="s">
        <v>36</v>
      </c>
      <c r="M110" s="45" t="s">
        <v>25</v>
      </c>
      <c r="N110" s="45" t="s">
        <v>26</v>
      </c>
      <c r="O110" s="45" t="s">
        <v>37</v>
      </c>
      <c r="P110" s="49">
        <v>1600</v>
      </c>
      <c r="Q110" s="45" t="s">
        <v>28</v>
      </c>
      <c r="R110" s="46"/>
      <c r="S110" s="46"/>
      <c r="T110" s="46"/>
      <c r="U110" s="45" t="s">
        <v>349</v>
      </c>
      <c r="V110" s="45" t="s">
        <v>350</v>
      </c>
      <c r="W110" s="45" t="s">
        <v>351</v>
      </c>
      <c r="X110" s="49">
        <v>0</v>
      </c>
    </row>
    <row r="111" spans="1:24" hidden="1" x14ac:dyDescent="0.2">
      <c r="A111" s="1" t="e">
        <f>VLOOKUP(S:S,'KY all bookings 19.09.2022'!D:E,1,0)</f>
        <v>#N/A</v>
      </c>
      <c r="D111" s="45" t="s">
        <v>20</v>
      </c>
      <c r="E111" s="46"/>
      <c r="F111" s="45" t="s">
        <v>352</v>
      </c>
      <c r="G111" s="45" t="s">
        <v>232</v>
      </c>
      <c r="H111" s="61">
        <v>44730</v>
      </c>
      <c r="I111" s="61">
        <v>44804</v>
      </c>
      <c r="J111" s="61">
        <v>44730</v>
      </c>
      <c r="K111" s="61">
        <v>44836</v>
      </c>
      <c r="L111" s="45" t="s">
        <v>353</v>
      </c>
      <c r="M111" s="45" t="s">
        <v>25</v>
      </c>
      <c r="N111" s="45" t="s">
        <v>26</v>
      </c>
      <c r="O111" s="45" t="s">
        <v>37</v>
      </c>
      <c r="P111" s="49">
        <v>0</v>
      </c>
      <c r="Q111" s="45" t="s">
        <v>49</v>
      </c>
      <c r="R111" s="46"/>
      <c r="S111" s="45" t="s">
        <v>234</v>
      </c>
      <c r="T111" s="45"/>
      <c r="U111" s="45" t="s">
        <v>235</v>
      </c>
      <c r="V111" s="45" t="s">
        <v>236</v>
      </c>
      <c r="W111" s="45" t="s">
        <v>237</v>
      </c>
      <c r="X111" s="49">
        <v>0</v>
      </c>
    </row>
    <row r="112" spans="1:24" hidden="1" x14ac:dyDescent="0.2">
      <c r="A112" s="1" t="e">
        <f>VLOOKUP(S:S,'KY all bookings 19.09.2022'!D:E,1,0)</f>
        <v>#N/A</v>
      </c>
      <c r="D112" s="45" t="s">
        <v>20</v>
      </c>
      <c r="E112" s="46"/>
      <c r="F112" s="45" t="s">
        <v>354</v>
      </c>
      <c r="G112" s="45" t="s">
        <v>232</v>
      </c>
      <c r="H112" s="61">
        <v>44730</v>
      </c>
      <c r="I112" s="61">
        <v>44804</v>
      </c>
      <c r="J112" s="61">
        <v>44730</v>
      </c>
      <c r="K112" s="61">
        <v>44836</v>
      </c>
      <c r="L112" s="45" t="s">
        <v>353</v>
      </c>
      <c r="M112" s="45" t="s">
        <v>25</v>
      </c>
      <c r="N112" s="45" t="s">
        <v>26</v>
      </c>
      <c r="O112" s="45" t="s">
        <v>37</v>
      </c>
      <c r="P112" s="49">
        <v>0</v>
      </c>
      <c r="Q112" s="45" t="s">
        <v>49</v>
      </c>
      <c r="R112" s="46"/>
      <c r="S112" s="45" t="s">
        <v>234</v>
      </c>
      <c r="T112" s="45"/>
      <c r="U112" s="45" t="s">
        <v>235</v>
      </c>
      <c r="V112" s="45" t="s">
        <v>236</v>
      </c>
      <c r="W112" s="45" t="s">
        <v>237</v>
      </c>
      <c r="X112" s="49">
        <v>0</v>
      </c>
    </row>
    <row r="113" spans="1:26" hidden="1" x14ac:dyDescent="0.2">
      <c r="A113" s="1" t="e">
        <f>VLOOKUP(S:S,'KY all bookings 19.09.2022'!D:E,1,0)</f>
        <v>#N/A</v>
      </c>
      <c r="D113" s="45" t="s">
        <v>20</v>
      </c>
      <c r="E113" s="46"/>
      <c r="F113" s="45" t="s">
        <v>355</v>
      </c>
      <c r="G113" s="45" t="s">
        <v>232</v>
      </c>
      <c r="H113" s="61">
        <v>44730</v>
      </c>
      <c r="I113" s="61">
        <v>44804</v>
      </c>
      <c r="J113" s="61">
        <v>44730</v>
      </c>
      <c r="K113" s="61">
        <v>44836</v>
      </c>
      <c r="L113" s="45" t="s">
        <v>353</v>
      </c>
      <c r="M113" s="45" t="s">
        <v>25</v>
      </c>
      <c r="N113" s="45" t="s">
        <v>26</v>
      </c>
      <c r="O113" s="45" t="s">
        <v>34</v>
      </c>
      <c r="P113" s="49">
        <v>0</v>
      </c>
      <c r="Q113" s="45" t="s">
        <v>49</v>
      </c>
      <c r="R113" s="46"/>
      <c r="S113" s="45" t="s">
        <v>234</v>
      </c>
      <c r="T113" s="45"/>
      <c r="U113" s="45" t="s">
        <v>235</v>
      </c>
      <c r="V113" s="45" t="s">
        <v>236</v>
      </c>
      <c r="W113" s="45" t="s">
        <v>237</v>
      </c>
      <c r="X113" s="49">
        <v>0</v>
      </c>
    </row>
    <row r="114" spans="1:26" hidden="1" x14ac:dyDescent="0.2">
      <c r="A114" s="1" t="e">
        <f>VLOOKUP(S:S,'KY all bookings 19.09.2022'!D:E,1,0)</f>
        <v>#N/A</v>
      </c>
      <c r="D114" s="45" t="s">
        <v>20</v>
      </c>
      <c r="E114" s="46"/>
      <c r="F114" s="45" t="s">
        <v>315</v>
      </c>
      <c r="G114" s="45" t="s">
        <v>232</v>
      </c>
      <c r="H114" s="61">
        <v>44730</v>
      </c>
      <c r="I114" s="61">
        <v>44804</v>
      </c>
      <c r="J114" s="61">
        <v>44730</v>
      </c>
      <c r="K114" s="61">
        <v>44836</v>
      </c>
      <c r="L114" s="45" t="s">
        <v>353</v>
      </c>
      <c r="M114" s="45" t="s">
        <v>25</v>
      </c>
      <c r="N114" s="45" t="s">
        <v>26</v>
      </c>
      <c r="O114" s="45" t="s">
        <v>37</v>
      </c>
      <c r="P114" s="49">
        <v>0</v>
      </c>
      <c r="Q114" s="45" t="s">
        <v>49</v>
      </c>
      <c r="R114" s="46"/>
      <c r="S114" s="45" t="s">
        <v>234</v>
      </c>
      <c r="T114" s="45"/>
      <c r="U114" s="45" t="s">
        <v>235</v>
      </c>
      <c r="V114" s="45" t="s">
        <v>236</v>
      </c>
      <c r="W114" s="45" t="s">
        <v>237</v>
      </c>
      <c r="X114" s="49">
        <v>0</v>
      </c>
    </row>
    <row r="115" spans="1:26" hidden="1" x14ac:dyDescent="0.2">
      <c r="A115" s="1" t="e">
        <f>VLOOKUP(S:S,'KY all bookings 19.09.2022'!D:E,1,0)</f>
        <v>#N/A</v>
      </c>
      <c r="D115" s="45" t="s">
        <v>20</v>
      </c>
      <c r="E115" s="46"/>
      <c r="F115" s="45" t="s">
        <v>356</v>
      </c>
      <c r="G115" s="45" t="s">
        <v>232</v>
      </c>
      <c r="H115" s="61">
        <v>44730</v>
      </c>
      <c r="I115" s="61">
        <v>44804</v>
      </c>
      <c r="J115" s="61">
        <v>44730</v>
      </c>
      <c r="K115" s="61">
        <v>44836</v>
      </c>
      <c r="L115" s="45" t="s">
        <v>353</v>
      </c>
      <c r="M115" s="45" t="s">
        <v>25</v>
      </c>
      <c r="N115" s="45" t="s">
        <v>26</v>
      </c>
      <c r="O115" s="45" t="s">
        <v>48</v>
      </c>
      <c r="P115" s="49">
        <v>0</v>
      </c>
      <c r="Q115" s="45" t="s">
        <v>49</v>
      </c>
      <c r="R115" s="46"/>
      <c r="S115" s="45" t="s">
        <v>234</v>
      </c>
      <c r="T115" s="45"/>
      <c r="U115" s="45" t="s">
        <v>235</v>
      </c>
      <c r="V115" s="45" t="s">
        <v>236</v>
      </c>
      <c r="W115" s="45" t="s">
        <v>237</v>
      </c>
      <c r="X115" s="49">
        <v>0</v>
      </c>
    </row>
    <row r="116" spans="1:26" hidden="1" x14ac:dyDescent="0.2">
      <c r="A116" s="1" t="e">
        <f>VLOOKUP(S:S,'KY all bookings 19.09.2022'!D:E,1,0)</f>
        <v>#N/A</v>
      </c>
      <c r="D116" s="45" t="s">
        <v>20</v>
      </c>
      <c r="E116" s="46"/>
      <c r="F116" s="45" t="s">
        <v>357</v>
      </c>
      <c r="G116" s="45" t="s">
        <v>232</v>
      </c>
      <c r="H116" s="61">
        <v>44730</v>
      </c>
      <c r="I116" s="61">
        <v>44804</v>
      </c>
      <c r="J116" s="61">
        <v>44730</v>
      </c>
      <c r="K116" s="61">
        <v>44836</v>
      </c>
      <c r="L116" s="45" t="s">
        <v>353</v>
      </c>
      <c r="M116" s="45" t="s">
        <v>25</v>
      </c>
      <c r="N116" s="45" t="s">
        <v>26</v>
      </c>
      <c r="O116" s="45" t="s">
        <v>48</v>
      </c>
      <c r="P116" s="49">
        <v>0</v>
      </c>
      <c r="Q116" s="45" t="s">
        <v>49</v>
      </c>
      <c r="R116" s="46"/>
      <c r="S116" s="45" t="s">
        <v>234</v>
      </c>
      <c r="T116" s="45"/>
      <c r="U116" s="45" t="s">
        <v>235</v>
      </c>
      <c r="V116" s="45" t="s">
        <v>236</v>
      </c>
      <c r="W116" s="45" t="s">
        <v>237</v>
      </c>
      <c r="X116" s="49">
        <v>0</v>
      </c>
    </row>
    <row r="117" spans="1:26" hidden="1" x14ac:dyDescent="0.2">
      <c r="A117" s="1" t="e">
        <f>VLOOKUP(S:S,'KY all bookings 19.09.2022'!D:E,1,0)</f>
        <v>#N/A</v>
      </c>
      <c r="C117" s="1" t="e">
        <f>VLOOKUP(F:F,'RPM All Deposits'!$E:$F,1,0)</f>
        <v>#N/A</v>
      </c>
      <c r="D117" s="45" t="s">
        <v>20</v>
      </c>
      <c r="E117" s="46"/>
      <c r="F117" s="45" t="s">
        <v>358</v>
      </c>
      <c r="G117" s="45" t="s">
        <v>232</v>
      </c>
      <c r="H117" s="61">
        <v>44730</v>
      </c>
      <c r="I117" s="61">
        <v>44804</v>
      </c>
      <c r="J117" s="61">
        <v>44730</v>
      </c>
      <c r="K117" s="61">
        <v>44836</v>
      </c>
      <c r="L117" s="45" t="s">
        <v>353</v>
      </c>
      <c r="M117" s="45" t="s">
        <v>135</v>
      </c>
      <c r="N117" s="45" t="s">
        <v>26</v>
      </c>
      <c r="O117" s="45" t="s">
        <v>34</v>
      </c>
      <c r="P117" s="49">
        <v>0</v>
      </c>
      <c r="Q117" s="45" t="s">
        <v>49</v>
      </c>
      <c r="R117" s="46"/>
      <c r="S117" s="45" t="s">
        <v>234</v>
      </c>
      <c r="T117" s="45"/>
      <c r="U117" s="45" t="s">
        <v>235</v>
      </c>
      <c r="V117" s="45" t="s">
        <v>236</v>
      </c>
      <c r="W117" s="45" t="s">
        <v>237</v>
      </c>
      <c r="X117" s="49">
        <v>0</v>
      </c>
    </row>
    <row r="118" spans="1:26" hidden="1" x14ac:dyDescent="0.2">
      <c r="A118" s="1" t="e">
        <f>VLOOKUP(S:S,'KY all bookings 19.09.2022'!D:E,1,0)</f>
        <v>#N/A</v>
      </c>
      <c r="C118" s="1" t="e">
        <f>VLOOKUP(F:F,'RPM All Deposits'!$E:$F,1,0)</f>
        <v>#N/A</v>
      </c>
      <c r="D118" s="45" t="s">
        <v>20</v>
      </c>
      <c r="E118" s="46"/>
      <c r="F118" s="45" t="s">
        <v>359</v>
      </c>
      <c r="G118" s="45" t="s">
        <v>232</v>
      </c>
      <c r="H118" s="61">
        <v>44730</v>
      </c>
      <c r="I118" s="61">
        <v>44742</v>
      </c>
      <c r="J118" s="61">
        <v>44730</v>
      </c>
      <c r="K118" s="61">
        <v>44742</v>
      </c>
      <c r="L118" s="45" t="s">
        <v>360</v>
      </c>
      <c r="M118" s="45" t="s">
        <v>135</v>
      </c>
      <c r="N118" s="45" t="s">
        <v>26</v>
      </c>
      <c r="O118" s="45" t="s">
        <v>37</v>
      </c>
      <c r="P118" s="49">
        <v>0</v>
      </c>
      <c r="Q118" s="45" t="s">
        <v>49</v>
      </c>
      <c r="R118" s="46"/>
      <c r="S118" s="45" t="s">
        <v>234</v>
      </c>
      <c r="T118" s="45"/>
      <c r="U118" s="45" t="s">
        <v>235</v>
      </c>
      <c r="V118" s="45" t="s">
        <v>236</v>
      </c>
      <c r="W118" s="45" t="s">
        <v>237</v>
      </c>
      <c r="X118" s="49">
        <v>0</v>
      </c>
    </row>
    <row r="119" spans="1:26" hidden="1" x14ac:dyDescent="0.2">
      <c r="A119" s="1" t="e">
        <f>VLOOKUP(S:S,'KY all bookings 19.09.2022'!D:E,1,0)</f>
        <v>#N/A</v>
      </c>
      <c r="D119" s="45" t="s">
        <v>20</v>
      </c>
      <c r="E119" s="46"/>
      <c r="F119" s="45" t="s">
        <v>361</v>
      </c>
      <c r="G119" s="45" t="s">
        <v>145</v>
      </c>
      <c r="H119" s="61">
        <v>44805</v>
      </c>
      <c r="I119" s="61">
        <v>44985</v>
      </c>
      <c r="J119" s="46"/>
      <c r="K119" s="46"/>
      <c r="L119" s="45" t="s">
        <v>78</v>
      </c>
      <c r="M119" s="45" t="s">
        <v>25</v>
      </c>
      <c r="N119" s="45" t="s">
        <v>26</v>
      </c>
      <c r="O119" s="45" t="s">
        <v>34</v>
      </c>
      <c r="P119" s="49">
        <v>1890</v>
      </c>
      <c r="Q119" s="45" t="s">
        <v>28</v>
      </c>
      <c r="R119" s="45" t="s">
        <v>29</v>
      </c>
      <c r="S119" s="46"/>
      <c r="T119" s="46"/>
      <c r="U119" s="45" t="s">
        <v>146</v>
      </c>
      <c r="V119" s="45" t="s">
        <v>147</v>
      </c>
      <c r="W119" s="45" t="s">
        <v>58</v>
      </c>
      <c r="X119" s="49">
        <v>200</v>
      </c>
    </row>
    <row r="120" spans="1:26" hidden="1" x14ac:dyDescent="0.2">
      <c r="A120" s="1" t="e">
        <f>VLOOKUP(S:S,'KY all bookings 19.09.2022'!D:E,1,0)</f>
        <v>#N/A</v>
      </c>
      <c r="C120" s="1" t="e">
        <f>VLOOKUP(F:F,'RPM All Deposits'!$E:$F,1,0)</f>
        <v>#N/A</v>
      </c>
      <c r="D120" s="45" t="s">
        <v>20</v>
      </c>
      <c r="E120" s="45" t="s">
        <v>362</v>
      </c>
      <c r="F120" s="45" t="s">
        <v>363</v>
      </c>
      <c r="G120" s="45" t="s">
        <v>364</v>
      </c>
      <c r="H120" s="61">
        <v>44728</v>
      </c>
      <c r="I120" s="61">
        <v>44742</v>
      </c>
      <c r="J120" s="61">
        <v>44728</v>
      </c>
      <c r="K120" s="61">
        <v>44743</v>
      </c>
      <c r="L120" s="45" t="s">
        <v>91</v>
      </c>
      <c r="M120" s="45" t="s">
        <v>92</v>
      </c>
      <c r="N120" s="45" t="s">
        <v>26</v>
      </c>
      <c r="O120" s="45" t="s">
        <v>37</v>
      </c>
      <c r="P120" s="49">
        <v>1087</v>
      </c>
      <c r="Q120" s="45" t="s">
        <v>49</v>
      </c>
      <c r="R120" s="46"/>
      <c r="S120" s="45" t="s">
        <v>365</v>
      </c>
      <c r="T120" s="45"/>
      <c r="U120" s="45" t="s">
        <v>366</v>
      </c>
      <c r="V120" s="45" t="s">
        <v>367</v>
      </c>
      <c r="W120" s="45" t="s">
        <v>102</v>
      </c>
      <c r="X120" s="49">
        <v>0</v>
      </c>
    </row>
    <row r="121" spans="1:26" s="32" customFormat="1" x14ac:dyDescent="0.2">
      <c r="A121" s="32" t="e">
        <f>VLOOKUP(S:S,'KY all bookings 19.09.2022'!D:E,1,0)</f>
        <v>#N/A</v>
      </c>
      <c r="C121" s="32" t="e">
        <f>VLOOKUP(F:F,'RPM All Deposits'!$E:$F,1,0)</f>
        <v>#N/A</v>
      </c>
      <c r="D121" s="52" t="s">
        <v>20</v>
      </c>
      <c r="E121" s="52" t="s">
        <v>3469</v>
      </c>
      <c r="F121" s="52" t="s">
        <v>3475</v>
      </c>
      <c r="G121" s="52" t="s">
        <v>3476</v>
      </c>
      <c r="H121" s="63">
        <v>44805</v>
      </c>
      <c r="I121" s="63">
        <v>45107</v>
      </c>
      <c r="J121" s="63">
        <v>44805</v>
      </c>
      <c r="K121" s="63">
        <v>45108</v>
      </c>
      <c r="L121" s="52" t="s">
        <v>40</v>
      </c>
      <c r="M121" s="52" t="s">
        <v>135</v>
      </c>
      <c r="N121" s="52" t="s">
        <v>26</v>
      </c>
      <c r="O121" s="52" t="s">
        <v>37</v>
      </c>
      <c r="P121" s="54">
        <v>1680</v>
      </c>
      <c r="Q121" s="52" t="s">
        <v>49</v>
      </c>
      <c r="R121" s="53"/>
      <c r="S121" s="52" t="s">
        <v>3477</v>
      </c>
      <c r="T121" s="52"/>
      <c r="U121" s="52" t="s">
        <v>371</v>
      </c>
      <c r="V121" s="52" t="s">
        <v>3478</v>
      </c>
      <c r="W121" s="52" t="s">
        <v>58</v>
      </c>
      <c r="X121" s="54">
        <v>0</v>
      </c>
      <c r="Y121" s="83" t="s">
        <v>6664</v>
      </c>
      <c r="Z121" s="32" t="s">
        <v>6697</v>
      </c>
    </row>
    <row r="122" spans="1:26" hidden="1" x14ac:dyDescent="0.2">
      <c r="A122" s="1" t="e">
        <f>VLOOKUP(S:S,'KY all bookings 19.09.2022'!D:E,1,0)</f>
        <v>#N/A</v>
      </c>
      <c r="C122" s="1" t="str">
        <f>VLOOKUP(F:F,'RPM All Deposits'!$E:$F,1,0)</f>
        <v>18141</v>
      </c>
      <c r="D122" s="45" t="s">
        <v>20</v>
      </c>
      <c r="E122" s="45" t="s">
        <v>608</v>
      </c>
      <c r="F122" s="45" t="s">
        <v>613</v>
      </c>
      <c r="G122" s="45" t="s">
        <v>614</v>
      </c>
      <c r="H122" s="61">
        <v>44805</v>
      </c>
      <c r="I122" s="61">
        <v>45107</v>
      </c>
      <c r="J122" s="61">
        <v>44805</v>
      </c>
      <c r="K122" s="61">
        <v>45107</v>
      </c>
      <c r="L122" s="45" t="s">
        <v>40</v>
      </c>
      <c r="M122" s="45" t="s">
        <v>135</v>
      </c>
      <c r="N122" s="45" t="s">
        <v>26</v>
      </c>
      <c r="O122" s="45" t="s">
        <v>37</v>
      </c>
      <c r="P122" s="49">
        <v>1600</v>
      </c>
      <c r="Q122" s="45" t="s">
        <v>28</v>
      </c>
      <c r="R122" s="45" t="s">
        <v>29</v>
      </c>
      <c r="S122" s="46"/>
      <c r="T122" s="46"/>
      <c r="U122" s="45" t="s">
        <v>615</v>
      </c>
      <c r="V122" s="45" t="s">
        <v>616</v>
      </c>
      <c r="W122" s="45" t="s">
        <v>58</v>
      </c>
      <c r="X122" s="49">
        <v>200</v>
      </c>
    </row>
    <row r="123" spans="1:26" hidden="1" x14ac:dyDescent="0.2">
      <c r="A123" s="1" t="e">
        <f>VLOOKUP(S:S,'KY all bookings 19.09.2022'!D:E,1,0)</f>
        <v>#N/A</v>
      </c>
      <c r="C123" s="1" t="str">
        <f>VLOOKUP(F:F,'RPM All Deposits'!$E:$F,1,0)</f>
        <v>18538</v>
      </c>
      <c r="D123" s="45" t="s">
        <v>20</v>
      </c>
      <c r="E123" s="45" t="s">
        <v>712</v>
      </c>
      <c r="F123" s="45" t="s">
        <v>713</v>
      </c>
      <c r="G123" s="45" t="s">
        <v>714</v>
      </c>
      <c r="H123" s="61">
        <v>44805</v>
      </c>
      <c r="I123" s="61">
        <v>44985</v>
      </c>
      <c r="J123" s="61">
        <v>44805</v>
      </c>
      <c r="K123" s="61">
        <v>44985</v>
      </c>
      <c r="L123" s="45" t="s">
        <v>78</v>
      </c>
      <c r="M123" s="45" t="s">
        <v>135</v>
      </c>
      <c r="N123" s="45" t="s">
        <v>26</v>
      </c>
      <c r="O123" s="45" t="s">
        <v>37</v>
      </c>
      <c r="P123" s="49">
        <v>1600</v>
      </c>
      <c r="Q123" s="45" t="s">
        <v>28</v>
      </c>
      <c r="R123" s="45" t="s">
        <v>29</v>
      </c>
      <c r="S123" s="46"/>
      <c r="T123" s="46"/>
      <c r="U123" s="45" t="s">
        <v>715</v>
      </c>
      <c r="V123" s="45" t="s">
        <v>716</v>
      </c>
      <c r="W123" s="45" t="s">
        <v>32</v>
      </c>
      <c r="X123" s="49">
        <v>200</v>
      </c>
    </row>
    <row r="124" spans="1:26" hidden="1" x14ac:dyDescent="0.2">
      <c r="A124" s="1" t="e">
        <f>VLOOKUP(S:S,'KY all bookings 19.09.2022'!D:E,1,0)</f>
        <v>#N/A</v>
      </c>
      <c r="D124" s="45" t="s">
        <v>20</v>
      </c>
      <c r="E124" s="45" t="s">
        <v>373</v>
      </c>
      <c r="F124" s="45" t="s">
        <v>385</v>
      </c>
      <c r="G124" s="45" t="s">
        <v>232</v>
      </c>
      <c r="H124" s="61">
        <v>44836</v>
      </c>
      <c r="I124" s="61">
        <v>44865</v>
      </c>
      <c r="J124" s="46"/>
      <c r="K124" s="46"/>
      <c r="L124" s="45" t="s">
        <v>386</v>
      </c>
      <c r="M124" s="45" t="s">
        <v>25</v>
      </c>
      <c r="N124" s="45" t="s">
        <v>26</v>
      </c>
      <c r="O124" s="45" t="s">
        <v>34</v>
      </c>
      <c r="P124" s="49">
        <v>0</v>
      </c>
      <c r="Q124" s="45" t="s">
        <v>49</v>
      </c>
      <c r="R124" s="46"/>
      <c r="S124" s="45" t="s">
        <v>234</v>
      </c>
      <c r="T124" s="45"/>
      <c r="U124" s="45" t="s">
        <v>235</v>
      </c>
      <c r="V124" s="45" t="s">
        <v>236</v>
      </c>
      <c r="W124" s="45" t="s">
        <v>237</v>
      </c>
      <c r="X124" s="49">
        <v>0</v>
      </c>
    </row>
    <row r="125" spans="1:26" hidden="1" x14ac:dyDescent="0.2">
      <c r="A125" s="1" t="e">
        <f>VLOOKUP(S:S,'KY all bookings 19.09.2022'!D:E,1,0)</f>
        <v>#N/A</v>
      </c>
      <c r="C125" s="1" t="e">
        <f>VLOOKUP(F:F,'RPM All Deposits'!$E:$F,1,0)</f>
        <v>#N/A</v>
      </c>
      <c r="D125" s="45" t="s">
        <v>20</v>
      </c>
      <c r="E125" s="45" t="s">
        <v>387</v>
      </c>
      <c r="F125" s="45" t="s">
        <v>388</v>
      </c>
      <c r="G125" s="45" t="s">
        <v>389</v>
      </c>
      <c r="H125" s="61">
        <v>44728</v>
      </c>
      <c r="I125" s="61">
        <v>44742</v>
      </c>
      <c r="J125" s="61">
        <v>44728</v>
      </c>
      <c r="K125" s="61">
        <v>44743</v>
      </c>
      <c r="L125" s="45" t="s">
        <v>91</v>
      </c>
      <c r="M125" s="45" t="s">
        <v>135</v>
      </c>
      <c r="N125" s="45" t="s">
        <v>26</v>
      </c>
      <c r="O125" s="45" t="s">
        <v>37</v>
      </c>
      <c r="P125" s="49">
        <v>310</v>
      </c>
      <c r="Q125" s="45" t="s">
        <v>49</v>
      </c>
      <c r="R125" s="46"/>
      <c r="S125" s="45" t="s">
        <v>390</v>
      </c>
      <c r="T125" s="45"/>
      <c r="U125" s="45" t="s">
        <v>391</v>
      </c>
      <c r="V125" s="45" t="s">
        <v>392</v>
      </c>
      <c r="W125" s="45" t="s">
        <v>58</v>
      </c>
      <c r="X125" s="49">
        <v>0</v>
      </c>
    </row>
    <row r="126" spans="1:26" hidden="1" x14ac:dyDescent="0.2">
      <c r="A126" s="1" t="e">
        <f>VLOOKUP(S:S,'KY all bookings 19.09.2022'!D:E,1,0)</f>
        <v>#N/A</v>
      </c>
      <c r="C126" s="1" t="str">
        <f>VLOOKUP(F:F,'RPM All Deposits'!$E:$F,1,0)</f>
        <v>18178</v>
      </c>
      <c r="D126" s="45" t="s">
        <v>20</v>
      </c>
      <c r="E126" s="45" t="s">
        <v>812</v>
      </c>
      <c r="F126" s="45" t="s">
        <v>818</v>
      </c>
      <c r="G126" s="45" t="s">
        <v>819</v>
      </c>
      <c r="H126" s="61">
        <v>44805</v>
      </c>
      <c r="I126" s="61">
        <v>45107</v>
      </c>
      <c r="J126" s="61">
        <v>44805</v>
      </c>
      <c r="K126" s="61">
        <v>45107</v>
      </c>
      <c r="L126" s="45" t="s">
        <v>40</v>
      </c>
      <c r="M126" s="45" t="s">
        <v>135</v>
      </c>
      <c r="N126" s="45" t="s">
        <v>26</v>
      </c>
      <c r="O126" s="45" t="s">
        <v>37</v>
      </c>
      <c r="P126" s="49">
        <v>1600</v>
      </c>
      <c r="Q126" s="45" t="s">
        <v>28</v>
      </c>
      <c r="R126" s="45" t="s">
        <v>29</v>
      </c>
      <c r="S126" s="46"/>
      <c r="T126" s="46"/>
      <c r="U126" s="45" t="s">
        <v>820</v>
      </c>
      <c r="V126" s="45" t="s">
        <v>821</v>
      </c>
      <c r="W126" s="45" t="s">
        <v>58</v>
      </c>
      <c r="X126" s="49">
        <v>200</v>
      </c>
    </row>
    <row r="127" spans="1:26" hidden="1" x14ac:dyDescent="0.2">
      <c r="A127" s="1" t="str">
        <f>VLOOKUP(S:S,'KY all bookings 19.09.2022'!D:E,1,0)</f>
        <v>09438</v>
      </c>
      <c r="B127" s="1" t="str">
        <f>VLOOKUP(T:T,'KY all bookings 19.09.2022'!$K:$L,1,0)</f>
        <v>09438 A386</v>
      </c>
      <c r="C127" s="1" t="str">
        <f>VLOOKUP(F:F,'RPM All Deposits'!$E:$F,1,0)</f>
        <v>1468</v>
      </c>
      <c r="D127" s="45" t="s">
        <v>20</v>
      </c>
      <c r="E127" s="45" t="s">
        <v>476</v>
      </c>
      <c r="F127" s="45" t="s">
        <v>482</v>
      </c>
      <c r="G127" s="45" t="s">
        <v>483</v>
      </c>
      <c r="H127" s="61">
        <v>44805</v>
      </c>
      <c r="I127" s="61">
        <v>44985</v>
      </c>
      <c r="J127" s="61">
        <v>44805</v>
      </c>
      <c r="K127" s="61">
        <v>44986</v>
      </c>
      <c r="L127" s="45" t="s">
        <v>78</v>
      </c>
      <c r="M127" s="45" t="s">
        <v>135</v>
      </c>
      <c r="N127" s="45" t="s">
        <v>26</v>
      </c>
      <c r="O127" s="45" t="s">
        <v>37</v>
      </c>
      <c r="P127" s="49">
        <v>1680</v>
      </c>
      <c r="Q127" s="45" t="s">
        <v>49</v>
      </c>
      <c r="R127" s="45" t="s">
        <v>29</v>
      </c>
      <c r="S127" s="45" t="s">
        <v>484</v>
      </c>
      <c r="T127" s="45" t="str">
        <f>S127&amp;" "&amp;E127</f>
        <v>09438 A386</v>
      </c>
      <c r="U127" s="45" t="s">
        <v>485</v>
      </c>
      <c r="V127" s="45" t="s">
        <v>486</v>
      </c>
      <c r="W127" s="45" t="s">
        <v>58</v>
      </c>
      <c r="X127" s="49">
        <v>200</v>
      </c>
    </row>
    <row r="128" spans="1:26" hidden="1" x14ac:dyDescent="0.2">
      <c r="A128" s="1" t="e">
        <f>VLOOKUP(S:S,'KY all bookings 19.09.2022'!D:E,1,0)</f>
        <v>#N/A</v>
      </c>
      <c r="D128" s="45" t="s">
        <v>20</v>
      </c>
      <c r="E128" s="45" t="s">
        <v>397</v>
      </c>
      <c r="F128" s="45" t="s">
        <v>403</v>
      </c>
      <c r="G128" s="45" t="s">
        <v>232</v>
      </c>
      <c r="H128" s="61">
        <v>44836</v>
      </c>
      <c r="I128" s="61">
        <v>44865</v>
      </c>
      <c r="J128" s="46"/>
      <c r="K128" s="46"/>
      <c r="L128" s="45" t="s">
        <v>386</v>
      </c>
      <c r="M128" s="45" t="s">
        <v>25</v>
      </c>
      <c r="N128" s="45" t="s">
        <v>26</v>
      </c>
      <c r="O128" s="45" t="s">
        <v>34</v>
      </c>
      <c r="P128" s="49">
        <v>0</v>
      </c>
      <c r="Q128" s="45" t="s">
        <v>49</v>
      </c>
      <c r="R128" s="46"/>
      <c r="S128" s="45" t="s">
        <v>234</v>
      </c>
      <c r="T128" s="45"/>
      <c r="U128" s="45" t="s">
        <v>235</v>
      </c>
      <c r="V128" s="45" t="s">
        <v>236</v>
      </c>
      <c r="W128" s="45" t="s">
        <v>237</v>
      </c>
      <c r="X128" s="49">
        <v>0</v>
      </c>
    </row>
    <row r="129" spans="1:24" hidden="1" x14ac:dyDescent="0.2">
      <c r="A129" s="1" t="e">
        <f>VLOOKUP(S:S,'KY all bookings 19.09.2022'!D:E,1,0)</f>
        <v>#N/A</v>
      </c>
      <c r="C129" s="1" t="e">
        <f>VLOOKUP(F:F,'RPM All Deposits'!$E:$F,1,0)</f>
        <v>#N/A</v>
      </c>
      <c r="D129" s="45" t="s">
        <v>20</v>
      </c>
      <c r="E129" s="45" t="s">
        <v>404</v>
      </c>
      <c r="F129" s="45" t="s">
        <v>405</v>
      </c>
      <c r="G129" s="45" t="s">
        <v>406</v>
      </c>
      <c r="H129" s="61">
        <v>44728</v>
      </c>
      <c r="I129" s="61">
        <v>44742</v>
      </c>
      <c r="J129" s="61">
        <v>44728</v>
      </c>
      <c r="K129" s="61">
        <v>44743</v>
      </c>
      <c r="L129" s="45" t="s">
        <v>91</v>
      </c>
      <c r="M129" s="45" t="s">
        <v>92</v>
      </c>
      <c r="N129" s="45" t="s">
        <v>26</v>
      </c>
      <c r="O129" s="45" t="s">
        <v>37</v>
      </c>
      <c r="P129" s="49">
        <v>1160</v>
      </c>
      <c r="Q129" s="45" t="s">
        <v>49</v>
      </c>
      <c r="R129" s="46"/>
      <c r="S129" s="45" t="s">
        <v>407</v>
      </c>
      <c r="T129" s="45"/>
      <c r="U129" s="45" t="s">
        <v>408</v>
      </c>
      <c r="V129" s="45" t="s">
        <v>409</v>
      </c>
      <c r="W129" s="45" t="s">
        <v>32</v>
      </c>
      <c r="X129" s="49">
        <v>0</v>
      </c>
    </row>
    <row r="130" spans="1:24" hidden="1" x14ac:dyDescent="0.2">
      <c r="A130" s="1" t="e">
        <f>VLOOKUP(S:S,'KY all bookings 19.09.2022'!D:E,1,0)</f>
        <v>#N/A</v>
      </c>
      <c r="C130" s="1" t="str">
        <f>VLOOKUP(F:F,'RPM All Deposits'!$E:$F,1,0)</f>
        <v>19146</v>
      </c>
      <c r="D130" s="45" t="s">
        <v>20</v>
      </c>
      <c r="E130" s="45" t="s">
        <v>1584</v>
      </c>
      <c r="F130" s="45" t="s">
        <v>1590</v>
      </c>
      <c r="G130" s="45" t="s">
        <v>1591</v>
      </c>
      <c r="H130" s="61">
        <v>44835</v>
      </c>
      <c r="I130" s="61">
        <v>44985</v>
      </c>
      <c r="J130" s="61">
        <v>44835</v>
      </c>
      <c r="K130" s="61">
        <v>44985</v>
      </c>
      <c r="L130" s="45" t="s">
        <v>177</v>
      </c>
      <c r="M130" s="45" t="s">
        <v>135</v>
      </c>
      <c r="N130" s="45" t="s">
        <v>26</v>
      </c>
      <c r="O130" s="45" t="s">
        <v>37</v>
      </c>
      <c r="P130" s="49">
        <v>1680</v>
      </c>
      <c r="Q130" s="45" t="s">
        <v>28</v>
      </c>
      <c r="R130" s="45" t="s">
        <v>29</v>
      </c>
      <c r="S130" s="46"/>
      <c r="T130" s="46"/>
      <c r="U130" s="45" t="s">
        <v>303</v>
      </c>
      <c r="V130" s="45" t="s">
        <v>1592</v>
      </c>
      <c r="W130" s="45" t="s">
        <v>58</v>
      </c>
      <c r="X130" s="49">
        <v>200</v>
      </c>
    </row>
    <row r="131" spans="1:24" hidden="1" x14ac:dyDescent="0.2">
      <c r="A131" s="1" t="e">
        <f>VLOOKUP(S:S,'KY all bookings 19.09.2022'!D:E,1,0)</f>
        <v>#N/A</v>
      </c>
      <c r="C131" s="1" t="e">
        <f>VLOOKUP(F:F,'RPM All Deposits'!$E:$F,1,0)</f>
        <v>#N/A</v>
      </c>
      <c r="D131" s="45" t="s">
        <v>20</v>
      </c>
      <c r="E131" s="45" t="s">
        <v>415</v>
      </c>
      <c r="F131" s="45" t="s">
        <v>416</v>
      </c>
      <c r="G131" s="45" t="s">
        <v>417</v>
      </c>
      <c r="H131" s="61">
        <v>44728</v>
      </c>
      <c r="I131" s="61">
        <v>44742</v>
      </c>
      <c r="J131" s="61">
        <v>44728</v>
      </c>
      <c r="K131" s="61">
        <v>44743</v>
      </c>
      <c r="L131" s="45" t="s">
        <v>91</v>
      </c>
      <c r="M131" s="45" t="s">
        <v>92</v>
      </c>
      <c r="N131" s="45" t="s">
        <v>26</v>
      </c>
      <c r="O131" s="45" t="s">
        <v>34</v>
      </c>
      <c r="P131" s="49">
        <v>1650</v>
      </c>
      <c r="Q131" s="45" t="s">
        <v>49</v>
      </c>
      <c r="R131" s="46"/>
      <c r="S131" s="45" t="s">
        <v>418</v>
      </c>
      <c r="T131" s="45"/>
      <c r="U131" s="45" t="s">
        <v>419</v>
      </c>
      <c r="V131" s="45" t="s">
        <v>420</v>
      </c>
      <c r="W131" s="45" t="s">
        <v>32</v>
      </c>
      <c r="X131" s="49">
        <v>0</v>
      </c>
    </row>
    <row r="132" spans="1:24" hidden="1" x14ac:dyDescent="0.2">
      <c r="A132" s="1" t="e">
        <f>VLOOKUP(S:S,'KY all bookings 19.09.2022'!D:E,1,0)</f>
        <v>#N/A</v>
      </c>
      <c r="C132" s="1" t="str">
        <f>VLOOKUP(F:F,'RPM All Deposits'!$E:$F,1,0)</f>
        <v>33695</v>
      </c>
      <c r="D132" s="45" t="s">
        <v>20</v>
      </c>
      <c r="E132" s="45" t="s">
        <v>1307</v>
      </c>
      <c r="F132" s="45" t="s">
        <v>1309</v>
      </c>
      <c r="G132" s="45" t="s">
        <v>1310</v>
      </c>
      <c r="H132" s="61">
        <v>44835</v>
      </c>
      <c r="I132" s="61">
        <v>45016</v>
      </c>
      <c r="J132" s="61">
        <v>44835</v>
      </c>
      <c r="K132" s="61">
        <v>45016</v>
      </c>
      <c r="L132" s="45" t="s">
        <v>78</v>
      </c>
      <c r="M132" s="45" t="s">
        <v>135</v>
      </c>
      <c r="N132" s="45" t="s">
        <v>26</v>
      </c>
      <c r="O132" s="45" t="s">
        <v>34</v>
      </c>
      <c r="P132" s="49">
        <v>1890</v>
      </c>
      <c r="Q132" s="45" t="s">
        <v>28</v>
      </c>
      <c r="R132" s="45" t="s">
        <v>29</v>
      </c>
      <c r="S132" s="46"/>
      <c r="T132" s="46"/>
      <c r="U132" s="45" t="s">
        <v>1311</v>
      </c>
      <c r="V132" s="45" t="s">
        <v>1312</v>
      </c>
      <c r="W132" s="45" t="s">
        <v>102</v>
      </c>
      <c r="X132" s="49">
        <v>200</v>
      </c>
    </row>
    <row r="133" spans="1:24" hidden="1" x14ac:dyDescent="0.2">
      <c r="A133" s="1" t="e">
        <f>VLOOKUP(S:S,'KY all bookings 19.09.2022'!D:E,1,0)</f>
        <v>#N/A</v>
      </c>
      <c r="C133" s="1" t="e">
        <f>VLOOKUP(F:F,'RPM All Deposits'!$E:$F,1,0)</f>
        <v>#N/A</v>
      </c>
      <c r="D133" s="45" t="s">
        <v>20</v>
      </c>
      <c r="E133" s="45" t="s">
        <v>422</v>
      </c>
      <c r="F133" s="45" t="s">
        <v>423</v>
      </c>
      <c r="G133" s="45" t="s">
        <v>424</v>
      </c>
      <c r="H133" s="61">
        <v>44728</v>
      </c>
      <c r="I133" s="61">
        <v>44742</v>
      </c>
      <c r="J133" s="61">
        <v>44728</v>
      </c>
      <c r="K133" s="61">
        <v>44743</v>
      </c>
      <c r="L133" s="45" t="s">
        <v>91</v>
      </c>
      <c r="M133" s="45" t="s">
        <v>92</v>
      </c>
      <c r="N133" s="45" t="s">
        <v>26</v>
      </c>
      <c r="O133" s="45" t="s">
        <v>34</v>
      </c>
      <c r="P133" s="49">
        <v>1485</v>
      </c>
      <c r="Q133" s="45" t="s">
        <v>49</v>
      </c>
      <c r="R133" s="46"/>
      <c r="S133" s="45" t="s">
        <v>425</v>
      </c>
      <c r="T133" s="45"/>
      <c r="U133" s="45" t="s">
        <v>426</v>
      </c>
      <c r="V133" s="45" t="s">
        <v>427</v>
      </c>
      <c r="W133" s="45" t="s">
        <v>102</v>
      </c>
      <c r="X133" s="49">
        <v>0</v>
      </c>
    </row>
    <row r="134" spans="1:24" hidden="1" x14ac:dyDescent="0.2">
      <c r="A134" s="1" t="e">
        <f>VLOOKUP(S:S,'KY all bookings 19.09.2022'!D:E,1,0)</f>
        <v>#N/A</v>
      </c>
      <c r="C134" s="1" t="str">
        <f>VLOOKUP(F:F,'RPM All Deposits'!$E:$F,1,0)</f>
        <v>19459</v>
      </c>
      <c r="D134" s="45" t="s">
        <v>20</v>
      </c>
      <c r="E134" s="45" t="s">
        <v>1025</v>
      </c>
      <c r="F134" s="45" t="s">
        <v>1026</v>
      </c>
      <c r="G134" s="45" t="s">
        <v>1027</v>
      </c>
      <c r="H134" s="61">
        <v>44805</v>
      </c>
      <c r="I134" s="61">
        <v>44985</v>
      </c>
      <c r="J134" s="61">
        <v>44805</v>
      </c>
      <c r="K134" s="61">
        <v>44985</v>
      </c>
      <c r="L134" s="45" t="s">
        <v>78</v>
      </c>
      <c r="M134" s="45" t="s">
        <v>135</v>
      </c>
      <c r="N134" s="45" t="s">
        <v>26</v>
      </c>
      <c r="O134" s="45" t="s">
        <v>37</v>
      </c>
      <c r="P134" s="49">
        <v>1600</v>
      </c>
      <c r="Q134" s="45" t="s">
        <v>28</v>
      </c>
      <c r="R134" s="45" t="s">
        <v>29</v>
      </c>
      <c r="S134" s="46"/>
      <c r="T134" s="46"/>
      <c r="U134" s="45" t="s">
        <v>1028</v>
      </c>
      <c r="V134" s="45" t="s">
        <v>1029</v>
      </c>
      <c r="W134" s="45" t="s">
        <v>340</v>
      </c>
      <c r="X134" s="49">
        <v>200</v>
      </c>
    </row>
    <row r="135" spans="1:24" hidden="1" x14ac:dyDescent="0.2">
      <c r="A135" s="1" t="e">
        <f>VLOOKUP(S:S,'KY all bookings 19.09.2022'!D:E,1,0)</f>
        <v>#N/A</v>
      </c>
      <c r="C135" s="1" t="e">
        <f>VLOOKUP(F:F,'RPM All Deposits'!$E:$F,1,0)</f>
        <v>#N/A</v>
      </c>
      <c r="D135" s="45" t="s">
        <v>20</v>
      </c>
      <c r="E135" s="45" t="s">
        <v>430</v>
      </c>
      <c r="F135" s="45" t="s">
        <v>431</v>
      </c>
      <c r="G135" s="45" t="s">
        <v>432</v>
      </c>
      <c r="H135" s="61">
        <v>44728</v>
      </c>
      <c r="I135" s="61">
        <v>44742</v>
      </c>
      <c r="J135" s="61">
        <v>44728</v>
      </c>
      <c r="K135" s="61">
        <v>44743</v>
      </c>
      <c r="L135" s="45" t="s">
        <v>91</v>
      </c>
      <c r="M135" s="45" t="s">
        <v>92</v>
      </c>
      <c r="N135" s="45" t="s">
        <v>26</v>
      </c>
      <c r="O135" s="45" t="s">
        <v>34</v>
      </c>
      <c r="P135" s="49">
        <v>1287</v>
      </c>
      <c r="Q135" s="45" t="s">
        <v>49</v>
      </c>
      <c r="R135" s="46"/>
      <c r="S135" s="45" t="s">
        <v>433</v>
      </c>
      <c r="T135" s="45"/>
      <c r="U135" s="45" t="s">
        <v>434</v>
      </c>
      <c r="V135" s="45" t="s">
        <v>435</v>
      </c>
      <c r="W135" s="45" t="s">
        <v>102</v>
      </c>
      <c r="X135" s="49">
        <v>0</v>
      </c>
    </row>
    <row r="136" spans="1:24" hidden="1" x14ac:dyDescent="0.2">
      <c r="A136" s="1" t="e">
        <f>VLOOKUP(S:S,'KY all bookings 19.09.2022'!D:E,1,0)</f>
        <v>#N/A</v>
      </c>
      <c r="C136" s="1" t="str">
        <f>VLOOKUP(F:F,'RPM All Deposits'!$E:$F,1,0)</f>
        <v>27644</v>
      </c>
      <c r="D136" s="45" t="s">
        <v>20</v>
      </c>
      <c r="E136" s="45" t="s">
        <v>1537</v>
      </c>
      <c r="F136" s="45" t="s">
        <v>1543</v>
      </c>
      <c r="G136" s="45" t="s">
        <v>243</v>
      </c>
      <c r="H136" s="61">
        <v>44835</v>
      </c>
      <c r="I136" s="61">
        <v>45107</v>
      </c>
      <c r="J136" s="61">
        <v>44835</v>
      </c>
      <c r="K136" s="61">
        <v>45107</v>
      </c>
      <c r="L136" s="45" t="s">
        <v>182</v>
      </c>
      <c r="M136" s="45" t="s">
        <v>135</v>
      </c>
      <c r="N136" s="45" t="s">
        <v>26</v>
      </c>
      <c r="O136" s="45" t="s">
        <v>34</v>
      </c>
      <c r="P136" s="49">
        <v>1890</v>
      </c>
      <c r="Q136" s="45" t="s">
        <v>28</v>
      </c>
      <c r="R136" s="45" t="s">
        <v>29</v>
      </c>
      <c r="S136" s="46"/>
      <c r="T136" s="46"/>
      <c r="U136" s="45" t="s">
        <v>244</v>
      </c>
      <c r="V136" s="45" t="s">
        <v>245</v>
      </c>
      <c r="W136" s="45" t="s">
        <v>58</v>
      </c>
      <c r="X136" s="49">
        <v>200</v>
      </c>
    </row>
    <row r="137" spans="1:24" hidden="1" x14ac:dyDescent="0.2">
      <c r="A137" s="1" t="e">
        <f>VLOOKUP(S:S,'KY all bookings 19.09.2022'!D:E,1,0)</f>
        <v>#N/A</v>
      </c>
      <c r="D137" s="45" t="s">
        <v>20</v>
      </c>
      <c r="E137" s="45" t="s">
        <v>440</v>
      </c>
      <c r="F137" s="45" t="s">
        <v>441</v>
      </c>
      <c r="G137" s="45" t="s">
        <v>232</v>
      </c>
      <c r="H137" s="61">
        <v>44730</v>
      </c>
      <c r="I137" s="61">
        <v>58817</v>
      </c>
      <c r="J137" s="61">
        <v>44730</v>
      </c>
      <c r="K137" s="61">
        <v>58817</v>
      </c>
      <c r="L137" s="45" t="s">
        <v>442</v>
      </c>
      <c r="M137" s="45" t="s">
        <v>25</v>
      </c>
      <c r="N137" s="45" t="s">
        <v>26</v>
      </c>
      <c r="O137" s="45" t="s">
        <v>239</v>
      </c>
      <c r="P137" s="49">
        <v>0</v>
      </c>
      <c r="Q137" s="45" t="s">
        <v>49</v>
      </c>
      <c r="R137" s="46"/>
      <c r="S137" s="45" t="s">
        <v>234</v>
      </c>
      <c r="T137" s="45"/>
      <c r="U137" s="45" t="s">
        <v>235</v>
      </c>
      <c r="V137" s="45" t="s">
        <v>236</v>
      </c>
      <c r="W137" s="45" t="s">
        <v>237</v>
      </c>
      <c r="X137" s="49">
        <v>0</v>
      </c>
    </row>
    <row r="138" spans="1:24" hidden="1" x14ac:dyDescent="0.2">
      <c r="A138" s="1" t="e">
        <f>VLOOKUP(S:S,'KY all bookings 19.09.2022'!D:E,1,0)</f>
        <v>#N/A</v>
      </c>
      <c r="D138" s="45" t="s">
        <v>20</v>
      </c>
      <c r="E138" s="45" t="s">
        <v>440</v>
      </c>
      <c r="F138" s="45" t="s">
        <v>443</v>
      </c>
      <c r="G138" s="45" t="s">
        <v>232</v>
      </c>
      <c r="H138" s="61">
        <v>44785</v>
      </c>
      <c r="I138" s="61">
        <v>44937</v>
      </c>
      <c r="J138" s="46"/>
      <c r="K138" s="46"/>
      <c r="L138" s="45" t="s">
        <v>177</v>
      </c>
      <c r="M138" s="45" t="s">
        <v>25</v>
      </c>
      <c r="N138" s="45" t="s">
        <v>26</v>
      </c>
      <c r="O138" s="45" t="s">
        <v>239</v>
      </c>
      <c r="P138" s="49">
        <v>0</v>
      </c>
      <c r="Q138" s="45" t="s">
        <v>49</v>
      </c>
      <c r="R138" s="46"/>
      <c r="S138" s="45" t="s">
        <v>234</v>
      </c>
      <c r="T138" s="45"/>
      <c r="U138" s="45" t="s">
        <v>235</v>
      </c>
      <c r="V138" s="45" t="s">
        <v>236</v>
      </c>
      <c r="W138" s="45" t="s">
        <v>237</v>
      </c>
      <c r="X138" s="49">
        <v>0</v>
      </c>
    </row>
    <row r="139" spans="1:24" hidden="1" x14ac:dyDescent="0.2">
      <c r="A139" s="1" t="e">
        <f>VLOOKUP(S:S,'KY all bookings 19.09.2022'!D:E,1,0)</f>
        <v>#N/A</v>
      </c>
      <c r="D139" s="45" t="s">
        <v>20</v>
      </c>
      <c r="E139" s="45" t="s">
        <v>444</v>
      </c>
      <c r="F139" s="45" t="s">
        <v>445</v>
      </c>
      <c r="G139" s="45" t="s">
        <v>232</v>
      </c>
      <c r="H139" s="61">
        <v>44730</v>
      </c>
      <c r="I139" s="61">
        <v>58451</v>
      </c>
      <c r="J139" s="61">
        <v>44730</v>
      </c>
      <c r="K139" s="61">
        <v>58451</v>
      </c>
      <c r="L139" s="45" t="s">
        <v>446</v>
      </c>
      <c r="M139" s="45" t="s">
        <v>25</v>
      </c>
      <c r="N139" s="45" t="s">
        <v>26</v>
      </c>
      <c r="O139" s="45" t="s">
        <v>239</v>
      </c>
      <c r="P139" s="49">
        <v>0</v>
      </c>
      <c r="Q139" s="45" t="s">
        <v>49</v>
      </c>
      <c r="R139" s="46"/>
      <c r="S139" s="45" t="s">
        <v>234</v>
      </c>
      <c r="T139" s="45"/>
      <c r="U139" s="45" t="s">
        <v>235</v>
      </c>
      <c r="V139" s="45" t="s">
        <v>236</v>
      </c>
      <c r="W139" s="45" t="s">
        <v>237</v>
      </c>
      <c r="X139" s="49">
        <v>0</v>
      </c>
    </row>
    <row r="140" spans="1:24" hidden="1" x14ac:dyDescent="0.2">
      <c r="A140" s="1" t="e">
        <f>VLOOKUP(S:S,'KY all bookings 19.09.2022'!D:E,1,0)</f>
        <v>#N/A</v>
      </c>
      <c r="D140" s="45" t="s">
        <v>20</v>
      </c>
      <c r="E140" s="45" t="s">
        <v>444</v>
      </c>
      <c r="F140" s="45" t="s">
        <v>447</v>
      </c>
      <c r="G140" s="45" t="s">
        <v>232</v>
      </c>
      <c r="H140" s="61">
        <v>44785</v>
      </c>
      <c r="I140" s="61">
        <v>44937</v>
      </c>
      <c r="J140" s="46"/>
      <c r="K140" s="46"/>
      <c r="L140" s="45" t="s">
        <v>177</v>
      </c>
      <c r="M140" s="45" t="s">
        <v>25</v>
      </c>
      <c r="N140" s="45" t="s">
        <v>26</v>
      </c>
      <c r="O140" s="45" t="s">
        <v>239</v>
      </c>
      <c r="P140" s="49">
        <v>0</v>
      </c>
      <c r="Q140" s="45" t="s">
        <v>49</v>
      </c>
      <c r="R140" s="46"/>
      <c r="S140" s="45" t="s">
        <v>234</v>
      </c>
      <c r="T140" s="45"/>
      <c r="U140" s="45" t="s">
        <v>235</v>
      </c>
      <c r="V140" s="45" t="s">
        <v>236</v>
      </c>
      <c r="W140" s="45" t="s">
        <v>237</v>
      </c>
      <c r="X140" s="49">
        <v>0</v>
      </c>
    </row>
    <row r="141" spans="1:24" hidden="1" x14ac:dyDescent="0.2">
      <c r="A141" s="1" t="e">
        <f>VLOOKUP(S:S,'KY all bookings 19.09.2022'!D:E,1,0)</f>
        <v>#N/A</v>
      </c>
      <c r="D141" s="45" t="s">
        <v>20</v>
      </c>
      <c r="E141" s="45" t="s">
        <v>448</v>
      </c>
      <c r="F141" s="45" t="s">
        <v>449</v>
      </c>
      <c r="G141" s="45" t="s">
        <v>232</v>
      </c>
      <c r="H141" s="61">
        <v>44730</v>
      </c>
      <c r="I141" s="61">
        <v>58086</v>
      </c>
      <c r="J141" s="61">
        <v>44730</v>
      </c>
      <c r="K141" s="61">
        <v>58086</v>
      </c>
      <c r="L141" s="45" t="s">
        <v>450</v>
      </c>
      <c r="M141" s="45" t="s">
        <v>25</v>
      </c>
      <c r="N141" s="45" t="s">
        <v>26</v>
      </c>
      <c r="O141" s="45" t="s">
        <v>239</v>
      </c>
      <c r="P141" s="49">
        <v>0</v>
      </c>
      <c r="Q141" s="45" t="s">
        <v>49</v>
      </c>
      <c r="R141" s="46"/>
      <c r="S141" s="45" t="s">
        <v>234</v>
      </c>
      <c r="T141" s="45"/>
      <c r="U141" s="45" t="s">
        <v>235</v>
      </c>
      <c r="V141" s="45" t="s">
        <v>236</v>
      </c>
      <c r="W141" s="45" t="s">
        <v>237</v>
      </c>
      <c r="X141" s="49">
        <v>0</v>
      </c>
    </row>
    <row r="142" spans="1:24" hidden="1" x14ac:dyDescent="0.2">
      <c r="A142" s="1" t="e">
        <f>VLOOKUP(S:S,'KY all bookings 19.09.2022'!D:E,1,0)</f>
        <v>#N/A</v>
      </c>
      <c r="D142" s="45" t="s">
        <v>20</v>
      </c>
      <c r="E142" s="45" t="s">
        <v>448</v>
      </c>
      <c r="F142" s="45" t="s">
        <v>451</v>
      </c>
      <c r="G142" s="45" t="s">
        <v>232</v>
      </c>
      <c r="H142" s="61">
        <v>44785</v>
      </c>
      <c r="I142" s="61">
        <v>44937</v>
      </c>
      <c r="J142" s="46"/>
      <c r="K142" s="46"/>
      <c r="L142" s="45" t="s">
        <v>177</v>
      </c>
      <c r="M142" s="45" t="s">
        <v>25</v>
      </c>
      <c r="N142" s="45" t="s">
        <v>26</v>
      </c>
      <c r="O142" s="45" t="s">
        <v>239</v>
      </c>
      <c r="P142" s="49">
        <v>0</v>
      </c>
      <c r="Q142" s="45" t="s">
        <v>49</v>
      </c>
      <c r="R142" s="46"/>
      <c r="S142" s="45" t="s">
        <v>234</v>
      </c>
      <c r="T142" s="45"/>
      <c r="U142" s="45" t="s">
        <v>235</v>
      </c>
      <c r="V142" s="45" t="s">
        <v>236</v>
      </c>
      <c r="W142" s="45" t="s">
        <v>237</v>
      </c>
      <c r="X142" s="49">
        <v>0</v>
      </c>
    </row>
    <row r="143" spans="1:24" hidden="1" x14ac:dyDescent="0.2">
      <c r="A143" s="1" t="e">
        <f>VLOOKUP(S:S,'KY all bookings 19.09.2022'!D:E,1,0)</f>
        <v>#N/A</v>
      </c>
      <c r="D143" s="45" t="s">
        <v>20</v>
      </c>
      <c r="E143" s="45" t="s">
        <v>452</v>
      </c>
      <c r="F143" s="45" t="s">
        <v>453</v>
      </c>
      <c r="G143" s="45" t="s">
        <v>232</v>
      </c>
      <c r="H143" s="61">
        <v>44730</v>
      </c>
      <c r="I143" s="61">
        <v>57721</v>
      </c>
      <c r="J143" s="61">
        <v>44730</v>
      </c>
      <c r="K143" s="61">
        <v>57721</v>
      </c>
      <c r="L143" s="45" t="s">
        <v>454</v>
      </c>
      <c r="M143" s="45" t="s">
        <v>25</v>
      </c>
      <c r="N143" s="45" t="s">
        <v>26</v>
      </c>
      <c r="O143" s="45" t="s">
        <v>239</v>
      </c>
      <c r="P143" s="49">
        <v>0</v>
      </c>
      <c r="Q143" s="45" t="s">
        <v>49</v>
      </c>
      <c r="R143" s="46"/>
      <c r="S143" s="45" t="s">
        <v>234</v>
      </c>
      <c r="T143" s="45"/>
      <c r="U143" s="45" t="s">
        <v>235</v>
      </c>
      <c r="V143" s="45" t="s">
        <v>236</v>
      </c>
      <c r="W143" s="45" t="s">
        <v>237</v>
      </c>
      <c r="X143" s="49">
        <v>0</v>
      </c>
    </row>
    <row r="144" spans="1:24" hidden="1" x14ac:dyDescent="0.2">
      <c r="A144" s="1" t="e">
        <f>VLOOKUP(S:S,'KY all bookings 19.09.2022'!D:E,1,0)</f>
        <v>#N/A</v>
      </c>
      <c r="D144" s="45" t="s">
        <v>20</v>
      </c>
      <c r="E144" s="45" t="s">
        <v>452</v>
      </c>
      <c r="F144" s="45" t="s">
        <v>455</v>
      </c>
      <c r="G144" s="45" t="s">
        <v>232</v>
      </c>
      <c r="H144" s="61">
        <v>44785</v>
      </c>
      <c r="I144" s="61">
        <v>44937</v>
      </c>
      <c r="J144" s="46"/>
      <c r="K144" s="46"/>
      <c r="L144" s="45" t="s">
        <v>177</v>
      </c>
      <c r="M144" s="45" t="s">
        <v>25</v>
      </c>
      <c r="N144" s="45" t="s">
        <v>26</v>
      </c>
      <c r="O144" s="45" t="s">
        <v>239</v>
      </c>
      <c r="P144" s="49">
        <v>0</v>
      </c>
      <c r="Q144" s="45" t="s">
        <v>49</v>
      </c>
      <c r="R144" s="46"/>
      <c r="S144" s="45" t="s">
        <v>234</v>
      </c>
      <c r="T144" s="45"/>
      <c r="U144" s="45" t="s">
        <v>235</v>
      </c>
      <c r="V144" s="45" t="s">
        <v>236</v>
      </c>
      <c r="W144" s="45" t="s">
        <v>237</v>
      </c>
      <c r="X144" s="49">
        <v>0</v>
      </c>
    </row>
    <row r="145" spans="1:25" hidden="1" x14ac:dyDescent="0.2">
      <c r="A145" s="1" t="e">
        <f>VLOOKUP(S:S,'KY all bookings 19.09.2022'!D:E,1,0)</f>
        <v>#N/A</v>
      </c>
      <c r="D145" s="45" t="s">
        <v>20</v>
      </c>
      <c r="E145" s="45" t="s">
        <v>456</v>
      </c>
      <c r="F145" s="45" t="s">
        <v>457</v>
      </c>
      <c r="G145" s="45" t="s">
        <v>232</v>
      </c>
      <c r="H145" s="61">
        <v>44753</v>
      </c>
      <c r="I145" s="61">
        <v>44937</v>
      </c>
      <c r="J145" s="46"/>
      <c r="K145" s="46"/>
      <c r="L145" s="45" t="s">
        <v>458</v>
      </c>
      <c r="M145" s="45" t="s">
        <v>25</v>
      </c>
      <c r="N145" s="45" t="s">
        <v>26</v>
      </c>
      <c r="O145" s="45" t="s">
        <v>239</v>
      </c>
      <c r="P145" s="49">
        <v>0</v>
      </c>
      <c r="Q145" s="45" t="s">
        <v>49</v>
      </c>
      <c r="R145" s="46"/>
      <c r="S145" s="45" t="s">
        <v>234</v>
      </c>
      <c r="T145" s="45"/>
      <c r="U145" s="45" t="s">
        <v>235</v>
      </c>
      <c r="V145" s="45" t="s">
        <v>236</v>
      </c>
      <c r="W145" s="45" t="s">
        <v>237</v>
      </c>
      <c r="X145" s="49">
        <v>0</v>
      </c>
    </row>
    <row r="146" spans="1:25" hidden="1" x14ac:dyDescent="0.2">
      <c r="A146" s="1" t="e">
        <f>VLOOKUP(S:S,'KY all bookings 19.09.2022'!D:E,1,0)</f>
        <v>#N/A</v>
      </c>
      <c r="D146" s="45" t="s">
        <v>20</v>
      </c>
      <c r="E146" s="45" t="s">
        <v>456</v>
      </c>
      <c r="F146" s="45" t="s">
        <v>459</v>
      </c>
      <c r="G146" s="45" t="s">
        <v>232</v>
      </c>
      <c r="H146" s="61">
        <v>44785</v>
      </c>
      <c r="I146" s="61">
        <v>44937</v>
      </c>
      <c r="J146" s="46"/>
      <c r="K146" s="46"/>
      <c r="L146" s="45" t="s">
        <v>177</v>
      </c>
      <c r="M146" s="45" t="s">
        <v>25</v>
      </c>
      <c r="N146" s="45" t="s">
        <v>26</v>
      </c>
      <c r="O146" s="45" t="s">
        <v>239</v>
      </c>
      <c r="P146" s="49">
        <v>0</v>
      </c>
      <c r="Q146" s="45" t="s">
        <v>49</v>
      </c>
      <c r="R146" s="46"/>
      <c r="S146" s="45" t="s">
        <v>234</v>
      </c>
      <c r="T146" s="45"/>
      <c r="U146" s="45" t="s">
        <v>235</v>
      </c>
      <c r="V146" s="45" t="s">
        <v>236</v>
      </c>
      <c r="W146" s="45" t="s">
        <v>237</v>
      </c>
      <c r="X146" s="49">
        <v>0</v>
      </c>
    </row>
    <row r="147" spans="1:25" s="64" customFormat="1" hidden="1" x14ac:dyDescent="0.2">
      <c r="A147" s="64" t="str">
        <f>VLOOKUP(S:S,'KY all bookings 19.09.2022'!D:E,1,0)</f>
        <v>0010572</v>
      </c>
      <c r="B147" s="64" t="str">
        <f>VLOOKUP(T:T,'KY all bookings 19.09.2022'!$K:$L,1,0)</f>
        <v>0010572 B304</v>
      </c>
      <c r="C147" s="64" t="e">
        <f>VLOOKUP(F:F,'RPM All Deposits'!$E:$F,1,0)</f>
        <v>#N/A</v>
      </c>
      <c r="D147" s="66" t="s">
        <v>20</v>
      </c>
      <c r="E147" s="66" t="s">
        <v>1779</v>
      </c>
      <c r="F147" s="66" t="s">
        <v>1785</v>
      </c>
      <c r="G147" s="66" t="s">
        <v>1786</v>
      </c>
      <c r="H147" s="68">
        <v>44820</v>
      </c>
      <c r="I147" s="68">
        <v>44926</v>
      </c>
      <c r="J147" s="68">
        <v>44820</v>
      </c>
      <c r="K147" s="68">
        <v>44926</v>
      </c>
      <c r="L147" s="66" t="s">
        <v>342</v>
      </c>
      <c r="M147" s="66" t="s">
        <v>377</v>
      </c>
      <c r="N147" s="66" t="s">
        <v>26</v>
      </c>
      <c r="O147" s="66" t="s">
        <v>34</v>
      </c>
      <c r="P147" s="65">
        <v>2000</v>
      </c>
      <c r="Q147" s="66" t="s">
        <v>49</v>
      </c>
      <c r="R147" s="67"/>
      <c r="S147" s="66" t="s">
        <v>1787</v>
      </c>
      <c r="T147" s="66" t="str">
        <f>S147&amp;" "&amp;E147</f>
        <v>0010572 B304</v>
      </c>
      <c r="U147" s="66" t="s">
        <v>1788</v>
      </c>
      <c r="V147" s="66" t="s">
        <v>1789</v>
      </c>
      <c r="W147" s="66" t="s">
        <v>32</v>
      </c>
      <c r="X147" s="65">
        <v>0</v>
      </c>
      <c r="Y147" s="64" t="s">
        <v>6663</v>
      </c>
    </row>
    <row r="148" spans="1:25" hidden="1" x14ac:dyDescent="0.2">
      <c r="A148" s="1" t="e">
        <f>VLOOKUP(S:S,'KY all bookings 19.09.2022'!D:E,1,0)</f>
        <v>#N/A</v>
      </c>
      <c r="C148" s="1" t="e">
        <f>VLOOKUP(F:F,'RPM All Deposits'!$E:$F,1,0)</f>
        <v>#N/A</v>
      </c>
      <c r="D148" s="45" t="s">
        <v>20</v>
      </c>
      <c r="E148" s="45" t="s">
        <v>466</v>
      </c>
      <c r="F148" s="45" t="s">
        <v>467</v>
      </c>
      <c r="G148" s="45" t="s">
        <v>468</v>
      </c>
      <c r="H148" s="61">
        <v>44728</v>
      </c>
      <c r="I148" s="61">
        <v>44742</v>
      </c>
      <c r="J148" s="61">
        <v>44728</v>
      </c>
      <c r="K148" s="61">
        <v>44743</v>
      </c>
      <c r="L148" s="45" t="s">
        <v>91</v>
      </c>
      <c r="M148" s="45" t="s">
        <v>92</v>
      </c>
      <c r="N148" s="45" t="s">
        <v>26</v>
      </c>
      <c r="O148" s="45" t="s">
        <v>37</v>
      </c>
      <c r="P148" s="49">
        <v>570</v>
      </c>
      <c r="Q148" s="45" t="s">
        <v>49</v>
      </c>
      <c r="R148" s="46"/>
      <c r="S148" s="45" t="s">
        <v>469</v>
      </c>
      <c r="T148" s="45"/>
      <c r="U148" s="45" t="s">
        <v>470</v>
      </c>
      <c r="V148" s="45" t="s">
        <v>471</v>
      </c>
      <c r="W148" s="45" t="s">
        <v>340</v>
      </c>
      <c r="X148" s="49">
        <v>0</v>
      </c>
    </row>
    <row r="149" spans="1:25" hidden="1" x14ac:dyDescent="0.2">
      <c r="A149" s="1" t="e">
        <f>VLOOKUP(S:S,'KY all bookings 19.09.2022'!D:E,1,0)</f>
        <v>#N/A</v>
      </c>
      <c r="C149" s="1" t="str">
        <f>VLOOKUP(F:F,'RPM All Deposits'!$E:$F,1,0)</f>
        <v>30161</v>
      </c>
      <c r="D149" s="45" t="s">
        <v>20</v>
      </c>
      <c r="E149" s="45" t="s">
        <v>1215</v>
      </c>
      <c r="F149" s="45" t="s">
        <v>1217</v>
      </c>
      <c r="G149" s="45" t="s">
        <v>1218</v>
      </c>
      <c r="H149" s="61">
        <v>44807</v>
      </c>
      <c r="I149" s="61">
        <v>44985</v>
      </c>
      <c r="J149" s="61">
        <v>44807</v>
      </c>
      <c r="K149" s="61">
        <v>44985</v>
      </c>
      <c r="L149" s="45" t="s">
        <v>1219</v>
      </c>
      <c r="M149" s="45" t="s">
        <v>135</v>
      </c>
      <c r="N149" s="45" t="s">
        <v>26</v>
      </c>
      <c r="O149" s="45" t="s">
        <v>37</v>
      </c>
      <c r="P149" s="49">
        <v>1600</v>
      </c>
      <c r="Q149" s="45" t="s">
        <v>270</v>
      </c>
      <c r="R149" s="46"/>
      <c r="S149" s="46"/>
      <c r="T149" s="46"/>
      <c r="U149" s="45" t="s">
        <v>1220</v>
      </c>
      <c r="V149" s="45" t="s">
        <v>1221</v>
      </c>
      <c r="W149" s="45" t="s">
        <v>32</v>
      </c>
      <c r="X149" s="49">
        <v>0</v>
      </c>
    </row>
    <row r="150" spans="1:25" hidden="1" x14ac:dyDescent="0.2">
      <c r="A150" s="1" t="e">
        <f>VLOOKUP(S:S,'KY all bookings 19.09.2022'!D:E,1,0)</f>
        <v>#N/A</v>
      </c>
      <c r="C150" s="1" t="e">
        <f>VLOOKUP(F:F,'RPM All Deposits'!$E:$F,1,0)</f>
        <v>#N/A</v>
      </c>
      <c r="D150" s="45" t="s">
        <v>20</v>
      </c>
      <c r="E150" s="45" t="s">
        <v>476</v>
      </c>
      <c r="F150" s="45" t="s">
        <v>477</v>
      </c>
      <c r="G150" s="45" t="s">
        <v>478</v>
      </c>
      <c r="H150" s="61">
        <v>44728</v>
      </c>
      <c r="I150" s="61">
        <v>44742</v>
      </c>
      <c r="J150" s="61">
        <v>44728</v>
      </c>
      <c r="K150" s="61">
        <v>44743</v>
      </c>
      <c r="L150" s="45" t="s">
        <v>91</v>
      </c>
      <c r="M150" s="45" t="s">
        <v>92</v>
      </c>
      <c r="N150" s="45" t="s">
        <v>26</v>
      </c>
      <c r="O150" s="45" t="s">
        <v>37</v>
      </c>
      <c r="P150" s="49">
        <v>1450</v>
      </c>
      <c r="Q150" s="45" t="s">
        <v>49</v>
      </c>
      <c r="R150" s="46"/>
      <c r="S150" s="45" t="s">
        <v>479</v>
      </c>
      <c r="T150" s="45"/>
      <c r="U150" s="45" t="s">
        <v>480</v>
      </c>
      <c r="V150" s="45" t="s">
        <v>481</v>
      </c>
      <c r="W150" s="45" t="s">
        <v>32</v>
      </c>
      <c r="X150" s="49">
        <v>0</v>
      </c>
    </row>
    <row r="151" spans="1:25" hidden="1" x14ac:dyDescent="0.2">
      <c r="A151" s="1" t="str">
        <f>VLOOKUP(S:S,'KY all bookings 19.09.2022'!D:E,1,0)</f>
        <v>09406</v>
      </c>
      <c r="B151" s="1" t="str">
        <f>VLOOKUP(T:T,'KY all bookings 19.09.2022'!$K:$L,1,0)</f>
        <v>09406 A5107</v>
      </c>
      <c r="C151" s="1" t="str">
        <f>VLOOKUP(F:F,'RPM All Deposits'!$E:$F,1,0)</f>
        <v>1467</v>
      </c>
      <c r="D151" s="45" t="s">
        <v>20</v>
      </c>
      <c r="E151" s="45" t="s">
        <v>899</v>
      </c>
      <c r="F151" s="45" t="s">
        <v>900</v>
      </c>
      <c r="G151" s="45" t="s">
        <v>901</v>
      </c>
      <c r="H151" s="61">
        <v>44805</v>
      </c>
      <c r="I151" s="61">
        <v>45107</v>
      </c>
      <c r="J151" s="61">
        <v>44805</v>
      </c>
      <c r="K151" s="61">
        <v>45108</v>
      </c>
      <c r="L151" s="45" t="s">
        <v>40</v>
      </c>
      <c r="M151" s="45" t="s">
        <v>135</v>
      </c>
      <c r="N151" s="45" t="s">
        <v>26</v>
      </c>
      <c r="O151" s="45" t="s">
        <v>34</v>
      </c>
      <c r="P151" s="49">
        <v>1890</v>
      </c>
      <c r="Q151" s="45" t="s">
        <v>49</v>
      </c>
      <c r="R151" s="45" t="s">
        <v>29</v>
      </c>
      <c r="S151" s="45" t="s">
        <v>902</v>
      </c>
      <c r="T151" s="45" t="str">
        <f>S151&amp;" "&amp;E151</f>
        <v>09406 A5107</v>
      </c>
      <c r="U151" s="45" t="s">
        <v>903</v>
      </c>
      <c r="V151" s="45" t="s">
        <v>904</v>
      </c>
      <c r="W151" s="45" t="s">
        <v>58</v>
      </c>
      <c r="X151" s="49">
        <v>200</v>
      </c>
    </row>
    <row r="152" spans="1:25" hidden="1" x14ac:dyDescent="0.2">
      <c r="A152" s="1" t="e">
        <f>VLOOKUP(S:S,'KY all bookings 19.09.2022'!D:E,1,0)</f>
        <v>#N/A</v>
      </c>
      <c r="C152" s="1" t="e">
        <f>VLOOKUP(F:F,'RPM All Deposits'!$E:$F,1,0)</f>
        <v>#N/A</v>
      </c>
      <c r="D152" s="45" t="s">
        <v>20</v>
      </c>
      <c r="E152" s="45" t="s">
        <v>487</v>
      </c>
      <c r="F152" s="45" t="s">
        <v>488</v>
      </c>
      <c r="G152" s="45" t="s">
        <v>489</v>
      </c>
      <c r="H152" s="61">
        <v>44728</v>
      </c>
      <c r="I152" s="61">
        <v>44742</v>
      </c>
      <c r="J152" s="61">
        <v>44728</v>
      </c>
      <c r="K152" s="61">
        <v>44743</v>
      </c>
      <c r="L152" s="45" t="s">
        <v>91</v>
      </c>
      <c r="M152" s="45" t="s">
        <v>92</v>
      </c>
      <c r="N152" s="45" t="s">
        <v>26</v>
      </c>
      <c r="O152" s="45" t="s">
        <v>37</v>
      </c>
      <c r="P152" s="49">
        <v>1450</v>
      </c>
      <c r="Q152" s="45" t="s">
        <v>49</v>
      </c>
      <c r="R152" s="46"/>
      <c r="S152" s="45" t="s">
        <v>490</v>
      </c>
      <c r="T152" s="45"/>
      <c r="U152" s="45" t="s">
        <v>491</v>
      </c>
      <c r="V152" s="45" t="s">
        <v>492</v>
      </c>
      <c r="W152" s="45" t="s">
        <v>32</v>
      </c>
      <c r="X152" s="49">
        <v>0</v>
      </c>
    </row>
    <row r="153" spans="1:25" hidden="1" x14ac:dyDescent="0.2">
      <c r="A153" s="1" t="str">
        <f>VLOOKUP(S:S,'KY all bookings 19.09.2022'!D:E,1,0)</f>
        <v>06038</v>
      </c>
      <c r="B153" s="1" t="str">
        <f>VLOOKUP(T:T,'KY all bookings 19.09.2022'!$K:$L,1,0)</f>
        <v>06038 A597</v>
      </c>
      <c r="C153" s="1" t="str">
        <f>VLOOKUP(F:F,'RPM All Deposits'!$E:$F,1,0)</f>
        <v>1305</v>
      </c>
      <c r="D153" s="45" t="s">
        <v>20</v>
      </c>
      <c r="E153" s="45" t="s">
        <v>1014</v>
      </c>
      <c r="F153" s="45" t="s">
        <v>1015</v>
      </c>
      <c r="G153" s="45" t="s">
        <v>1016</v>
      </c>
      <c r="H153" s="61">
        <v>44805</v>
      </c>
      <c r="I153" s="61">
        <v>44834</v>
      </c>
      <c r="J153" s="61">
        <v>44728</v>
      </c>
      <c r="K153" s="61">
        <v>44835</v>
      </c>
      <c r="L153" s="45" t="s">
        <v>376</v>
      </c>
      <c r="M153" s="45" t="s">
        <v>377</v>
      </c>
      <c r="N153" s="45" t="s">
        <v>26</v>
      </c>
      <c r="O153" s="45" t="s">
        <v>34</v>
      </c>
      <c r="P153" s="49">
        <v>1070</v>
      </c>
      <c r="Q153" s="45" t="s">
        <v>49</v>
      </c>
      <c r="R153" s="45" t="s">
        <v>29</v>
      </c>
      <c r="S153" s="45" t="s">
        <v>1017</v>
      </c>
      <c r="T153" s="45" t="str">
        <f>S153&amp;" "&amp;E153</f>
        <v>06038 A597</v>
      </c>
      <c r="U153" s="45" t="s">
        <v>1018</v>
      </c>
      <c r="V153" s="45" t="s">
        <v>1019</v>
      </c>
      <c r="W153" s="45" t="s">
        <v>572</v>
      </c>
      <c r="X153" s="49">
        <v>200</v>
      </c>
    </row>
    <row r="154" spans="1:25" hidden="1" x14ac:dyDescent="0.2">
      <c r="A154" s="1" t="e">
        <f>VLOOKUP(S:S,'KY all bookings 19.09.2022'!D:E,1,0)</f>
        <v>#N/A</v>
      </c>
      <c r="C154" s="1" t="str">
        <f>VLOOKUP(F:F,'RPM All Deposits'!$E:$F,1,0)</f>
        <v>10642</v>
      </c>
      <c r="D154" s="45" t="s">
        <v>20</v>
      </c>
      <c r="E154" s="45" t="s">
        <v>3281</v>
      </c>
      <c r="F154" s="45" t="s">
        <v>3284</v>
      </c>
      <c r="G154" s="45" t="s">
        <v>39</v>
      </c>
      <c r="H154" s="61">
        <v>44835</v>
      </c>
      <c r="I154" s="61">
        <v>45107</v>
      </c>
      <c r="J154" s="61">
        <v>44835</v>
      </c>
      <c r="K154" s="61">
        <v>45107</v>
      </c>
      <c r="L154" s="45" t="s">
        <v>182</v>
      </c>
      <c r="M154" s="45" t="s">
        <v>135</v>
      </c>
      <c r="N154" s="45" t="s">
        <v>26</v>
      </c>
      <c r="O154" s="45" t="s">
        <v>34</v>
      </c>
      <c r="P154" s="49">
        <v>1800</v>
      </c>
      <c r="Q154" s="45" t="s">
        <v>28</v>
      </c>
      <c r="R154" s="45" t="s">
        <v>29</v>
      </c>
      <c r="S154" s="46"/>
      <c r="T154" s="46"/>
      <c r="U154" s="45" t="s">
        <v>41</v>
      </c>
      <c r="V154" s="45" t="s">
        <v>42</v>
      </c>
      <c r="W154" s="45" t="s">
        <v>32</v>
      </c>
      <c r="X154" s="49">
        <v>200</v>
      </c>
    </row>
    <row r="155" spans="1:25" hidden="1" x14ac:dyDescent="0.2">
      <c r="A155" s="1" t="e">
        <f>VLOOKUP(S:S,'KY all bookings 19.09.2022'!D:E,1,0)</f>
        <v>#N/A</v>
      </c>
      <c r="C155" s="1" t="e">
        <f>VLOOKUP(F:F,'RPM All Deposits'!$E:$F,1,0)</f>
        <v>#N/A</v>
      </c>
      <c r="D155" s="45" t="s">
        <v>20</v>
      </c>
      <c r="E155" s="45" t="s">
        <v>499</v>
      </c>
      <c r="F155" s="45" t="s">
        <v>500</v>
      </c>
      <c r="G155" s="45" t="s">
        <v>501</v>
      </c>
      <c r="H155" s="61">
        <v>44728</v>
      </c>
      <c r="I155" s="61">
        <v>44742</v>
      </c>
      <c r="J155" s="61">
        <v>44728</v>
      </c>
      <c r="K155" s="61">
        <v>44743</v>
      </c>
      <c r="L155" s="45" t="s">
        <v>91</v>
      </c>
      <c r="M155" s="45" t="s">
        <v>92</v>
      </c>
      <c r="N155" s="45" t="s">
        <v>26</v>
      </c>
      <c r="O155" s="45" t="s">
        <v>34</v>
      </c>
      <c r="P155" s="49">
        <v>1485</v>
      </c>
      <c r="Q155" s="45" t="s">
        <v>49</v>
      </c>
      <c r="R155" s="46"/>
      <c r="S155" s="45" t="s">
        <v>502</v>
      </c>
      <c r="T155" s="45"/>
      <c r="U155" s="45" t="s">
        <v>503</v>
      </c>
      <c r="V155" s="45" t="s">
        <v>504</v>
      </c>
      <c r="W155" s="45" t="s">
        <v>102</v>
      </c>
      <c r="X155" s="49">
        <v>0</v>
      </c>
    </row>
    <row r="156" spans="1:25" hidden="1" x14ac:dyDescent="0.2">
      <c r="A156" s="1" t="e">
        <f>VLOOKUP(S:S,'KY all bookings 19.09.2022'!D:E,1,0)</f>
        <v>#N/A</v>
      </c>
      <c r="C156" s="1" t="str">
        <f>VLOOKUP(F:F,'RPM All Deposits'!$E:$F,1,0)</f>
        <v>30716</v>
      </c>
      <c r="D156" s="45" t="s">
        <v>20</v>
      </c>
      <c r="E156" s="45" t="s">
        <v>710</v>
      </c>
      <c r="F156" s="45" t="s">
        <v>711</v>
      </c>
      <c r="G156" s="45" t="s">
        <v>217</v>
      </c>
      <c r="H156" s="61">
        <v>44835</v>
      </c>
      <c r="I156" s="61">
        <v>45016</v>
      </c>
      <c r="J156" s="61">
        <v>44835</v>
      </c>
      <c r="K156" s="61">
        <v>45016</v>
      </c>
      <c r="L156" s="45" t="s">
        <v>78</v>
      </c>
      <c r="M156" s="45" t="s">
        <v>135</v>
      </c>
      <c r="N156" s="45" t="s">
        <v>26</v>
      </c>
      <c r="O156" s="45" t="s">
        <v>218</v>
      </c>
      <c r="P156" s="49">
        <v>2082</v>
      </c>
      <c r="Q156" s="45" t="s">
        <v>270</v>
      </c>
      <c r="R156" s="46"/>
      <c r="S156" s="46"/>
      <c r="T156" s="46"/>
      <c r="U156" s="45" t="s">
        <v>189</v>
      </c>
      <c r="V156" s="45" t="s">
        <v>219</v>
      </c>
      <c r="W156" s="45" t="s">
        <v>102</v>
      </c>
      <c r="X156" s="49">
        <v>0</v>
      </c>
    </row>
    <row r="157" spans="1:25" hidden="1" x14ac:dyDescent="0.2">
      <c r="A157" s="1" t="e">
        <f>VLOOKUP(S:S,'KY all bookings 19.09.2022'!D:E,1,0)</f>
        <v>#N/A</v>
      </c>
      <c r="C157" s="1" t="e">
        <f>VLOOKUP(F:F,'RPM All Deposits'!$E:$F,1,0)</f>
        <v>#N/A</v>
      </c>
      <c r="D157" s="45" t="s">
        <v>20</v>
      </c>
      <c r="E157" s="45" t="s">
        <v>510</v>
      </c>
      <c r="F157" s="45" t="s">
        <v>511</v>
      </c>
      <c r="G157" s="45" t="s">
        <v>512</v>
      </c>
      <c r="H157" s="61">
        <v>44728</v>
      </c>
      <c r="I157" s="61">
        <v>44742</v>
      </c>
      <c r="J157" s="61">
        <v>44728</v>
      </c>
      <c r="K157" s="61">
        <v>44743</v>
      </c>
      <c r="L157" s="45" t="s">
        <v>91</v>
      </c>
      <c r="M157" s="45" t="s">
        <v>92</v>
      </c>
      <c r="N157" s="45" t="s">
        <v>26</v>
      </c>
      <c r="O157" s="45" t="s">
        <v>37</v>
      </c>
      <c r="P157" s="49">
        <v>252</v>
      </c>
      <c r="Q157" s="45" t="s">
        <v>49</v>
      </c>
      <c r="R157" s="46"/>
      <c r="S157" s="45" t="s">
        <v>513</v>
      </c>
      <c r="T157" s="45"/>
      <c r="U157" s="45" t="s">
        <v>514</v>
      </c>
      <c r="V157" s="45" t="s">
        <v>515</v>
      </c>
      <c r="W157" s="45" t="s">
        <v>516</v>
      </c>
      <c r="X157" s="49">
        <v>0</v>
      </c>
    </row>
    <row r="158" spans="1:25" hidden="1" x14ac:dyDescent="0.2">
      <c r="A158" s="1" t="e">
        <f>VLOOKUP(S:S,'KY all bookings 19.09.2022'!D:E,1,0)</f>
        <v>#N/A</v>
      </c>
      <c r="D158" s="45" t="s">
        <v>20</v>
      </c>
      <c r="E158" s="45" t="s">
        <v>510</v>
      </c>
      <c r="F158" s="45" t="s">
        <v>517</v>
      </c>
      <c r="G158" s="45" t="s">
        <v>518</v>
      </c>
      <c r="H158" s="61">
        <v>44805</v>
      </c>
      <c r="I158" s="61">
        <v>44985</v>
      </c>
      <c r="J158" s="61">
        <v>44805</v>
      </c>
      <c r="K158" s="61">
        <v>44986</v>
      </c>
      <c r="L158" s="45" t="s">
        <v>78</v>
      </c>
      <c r="M158" s="45" t="s">
        <v>25</v>
      </c>
      <c r="N158" s="45" t="s">
        <v>26</v>
      </c>
      <c r="O158" s="45" t="s">
        <v>37</v>
      </c>
      <c r="P158" s="49">
        <v>1680</v>
      </c>
      <c r="Q158" s="45" t="s">
        <v>49</v>
      </c>
      <c r="R158" s="46"/>
      <c r="S158" s="46"/>
      <c r="T158" s="46"/>
      <c r="U158" s="45" t="s">
        <v>520</v>
      </c>
      <c r="V158" s="45" t="s">
        <v>521</v>
      </c>
      <c r="W158" s="45" t="s">
        <v>58</v>
      </c>
      <c r="X158" s="49">
        <v>0</v>
      </c>
    </row>
    <row r="159" spans="1:25" hidden="1" x14ac:dyDescent="0.2">
      <c r="A159" s="1" t="e">
        <f>VLOOKUP(S:S,'KY all bookings 19.09.2022'!D:E,1,0)</f>
        <v>#N/A</v>
      </c>
      <c r="C159" s="1" t="e">
        <f>VLOOKUP(F:F,'RPM All Deposits'!$E:$F,1,0)</f>
        <v>#N/A</v>
      </c>
      <c r="D159" s="45" t="s">
        <v>20</v>
      </c>
      <c r="E159" s="45" t="s">
        <v>522</v>
      </c>
      <c r="F159" s="45" t="s">
        <v>523</v>
      </c>
      <c r="G159" s="45" t="s">
        <v>524</v>
      </c>
      <c r="H159" s="61">
        <v>44728</v>
      </c>
      <c r="I159" s="61">
        <v>44742</v>
      </c>
      <c r="J159" s="61">
        <v>44728</v>
      </c>
      <c r="K159" s="61">
        <v>44743</v>
      </c>
      <c r="L159" s="45" t="s">
        <v>91</v>
      </c>
      <c r="M159" s="45" t="s">
        <v>92</v>
      </c>
      <c r="N159" s="45" t="s">
        <v>26</v>
      </c>
      <c r="O159" s="45" t="s">
        <v>34</v>
      </c>
      <c r="P159" s="49">
        <v>1485</v>
      </c>
      <c r="Q159" s="45" t="s">
        <v>49</v>
      </c>
      <c r="R159" s="46"/>
      <c r="S159" s="45" t="s">
        <v>525</v>
      </c>
      <c r="T159" s="45"/>
      <c r="U159" s="45" t="s">
        <v>526</v>
      </c>
      <c r="V159" s="45" t="s">
        <v>527</v>
      </c>
      <c r="W159" s="45" t="s">
        <v>32</v>
      </c>
      <c r="X159" s="49">
        <v>0</v>
      </c>
    </row>
    <row r="160" spans="1:25" hidden="1" x14ac:dyDescent="0.2">
      <c r="A160" s="1" t="str">
        <f>VLOOKUP(S:S,'KY all bookings 19.09.2022'!D:E,1,0)</f>
        <v>09699</v>
      </c>
      <c r="B160" s="1" t="str">
        <f>VLOOKUP(T:T,'KY all bookings 19.09.2022'!$K:$L,1,0)</f>
        <v>09699 A492</v>
      </c>
      <c r="C160" s="1" t="str">
        <f>VLOOKUP(F:F,'RPM All Deposits'!$E:$F,1,0)</f>
        <v>18263</v>
      </c>
      <c r="D160" s="45" t="s">
        <v>20</v>
      </c>
      <c r="E160" s="45" t="s">
        <v>767</v>
      </c>
      <c r="F160" s="45" t="s">
        <v>768</v>
      </c>
      <c r="G160" s="45" t="s">
        <v>127</v>
      </c>
      <c r="H160" s="61">
        <v>44831</v>
      </c>
      <c r="I160" s="61">
        <v>44985</v>
      </c>
      <c r="J160" s="61">
        <v>44831</v>
      </c>
      <c r="K160" s="61">
        <v>44985</v>
      </c>
      <c r="L160" s="45" t="s">
        <v>128</v>
      </c>
      <c r="M160" s="45" t="s">
        <v>135</v>
      </c>
      <c r="N160" s="45" t="s">
        <v>26</v>
      </c>
      <c r="O160" s="45" t="s">
        <v>37</v>
      </c>
      <c r="P160" s="49">
        <v>1680</v>
      </c>
      <c r="Q160" s="45" t="s">
        <v>49</v>
      </c>
      <c r="R160" s="45" t="s">
        <v>29</v>
      </c>
      <c r="S160" s="45" t="s">
        <v>129</v>
      </c>
      <c r="T160" s="45" t="str">
        <f>S160&amp;" "&amp;E160</f>
        <v>09699 A492</v>
      </c>
      <c r="U160" s="45" t="s">
        <v>130</v>
      </c>
      <c r="V160" s="45" t="s">
        <v>131</v>
      </c>
      <c r="W160" s="45" t="s">
        <v>32</v>
      </c>
      <c r="X160" s="49">
        <v>200</v>
      </c>
    </row>
    <row r="161" spans="1:26" hidden="1" x14ac:dyDescent="0.2">
      <c r="A161" s="1" t="e">
        <f>VLOOKUP(S:S,'KY all bookings 19.09.2022'!D:E,1,0)</f>
        <v>#N/A</v>
      </c>
      <c r="C161" s="1" t="e">
        <f>VLOOKUP(F:F,'RPM All Deposits'!$E:$F,1,0)</f>
        <v>#N/A</v>
      </c>
      <c r="D161" s="45" t="s">
        <v>20</v>
      </c>
      <c r="E161" s="45" t="s">
        <v>533</v>
      </c>
      <c r="F161" s="45" t="s">
        <v>534</v>
      </c>
      <c r="G161" s="45" t="s">
        <v>535</v>
      </c>
      <c r="H161" s="61">
        <v>44728</v>
      </c>
      <c r="I161" s="61">
        <v>44742</v>
      </c>
      <c r="J161" s="61">
        <v>44728</v>
      </c>
      <c r="K161" s="61">
        <v>44743</v>
      </c>
      <c r="L161" s="45" t="s">
        <v>91</v>
      </c>
      <c r="M161" s="45" t="s">
        <v>135</v>
      </c>
      <c r="N161" s="45" t="s">
        <v>26</v>
      </c>
      <c r="O161" s="45" t="s">
        <v>37</v>
      </c>
      <c r="P161" s="49">
        <v>320</v>
      </c>
      <c r="Q161" s="45" t="s">
        <v>49</v>
      </c>
      <c r="R161" s="46"/>
      <c r="S161" s="45" t="s">
        <v>536</v>
      </c>
      <c r="T161" s="45"/>
      <c r="U161" s="45" t="s">
        <v>537</v>
      </c>
      <c r="V161" s="45" t="s">
        <v>538</v>
      </c>
      <c r="W161" s="45" t="s">
        <v>102</v>
      </c>
      <c r="X161" s="49">
        <v>0</v>
      </c>
    </row>
    <row r="162" spans="1:26" hidden="1" x14ac:dyDescent="0.2">
      <c r="A162" s="1" t="e">
        <f>VLOOKUP(S:S,'KY all bookings 19.09.2022'!D:E,1,0)</f>
        <v>#N/A</v>
      </c>
      <c r="C162" s="1" t="str">
        <f>VLOOKUP(F:F,'RPM All Deposits'!$E:$F,1,0)</f>
        <v>20262</v>
      </c>
      <c r="D162" s="45" t="s">
        <v>20</v>
      </c>
      <c r="E162" s="45" t="s">
        <v>3055</v>
      </c>
      <c r="F162" s="45" t="s">
        <v>3060</v>
      </c>
      <c r="G162" s="45" t="s">
        <v>199</v>
      </c>
      <c r="H162" s="61">
        <v>44835</v>
      </c>
      <c r="I162" s="61">
        <v>45016</v>
      </c>
      <c r="J162" s="61">
        <v>44835</v>
      </c>
      <c r="K162" s="61">
        <v>45016</v>
      </c>
      <c r="L162" s="45" t="s">
        <v>78</v>
      </c>
      <c r="M162" s="45" t="s">
        <v>135</v>
      </c>
      <c r="N162" s="45" t="s">
        <v>26</v>
      </c>
      <c r="O162" s="45" t="s">
        <v>37</v>
      </c>
      <c r="P162" s="49">
        <v>1680</v>
      </c>
      <c r="Q162" s="45" t="s">
        <v>28</v>
      </c>
      <c r="R162" s="45" t="s">
        <v>29</v>
      </c>
      <c r="S162" s="46"/>
      <c r="T162" s="46"/>
      <c r="U162" s="45" t="s">
        <v>200</v>
      </c>
      <c r="V162" s="45" t="s">
        <v>201</v>
      </c>
      <c r="W162" s="45" t="s">
        <v>32</v>
      </c>
      <c r="X162" s="49">
        <v>200</v>
      </c>
    </row>
    <row r="163" spans="1:26" hidden="1" x14ac:dyDescent="0.2">
      <c r="A163" s="1" t="e">
        <f>VLOOKUP(S:S,'KY all bookings 19.09.2022'!D:E,1,0)</f>
        <v>#N/A</v>
      </c>
      <c r="C163" s="1" t="e">
        <f>VLOOKUP(F:F,'RPM All Deposits'!$E:$F,1,0)</f>
        <v>#N/A</v>
      </c>
      <c r="D163" s="45" t="s">
        <v>20</v>
      </c>
      <c r="E163" s="45" t="s">
        <v>544</v>
      </c>
      <c r="F163" s="45" t="s">
        <v>545</v>
      </c>
      <c r="G163" s="45" t="s">
        <v>546</v>
      </c>
      <c r="H163" s="61">
        <v>44728</v>
      </c>
      <c r="I163" s="61">
        <v>44742</v>
      </c>
      <c r="J163" s="61">
        <v>44728</v>
      </c>
      <c r="K163" s="61">
        <v>44743</v>
      </c>
      <c r="L163" s="45" t="s">
        <v>91</v>
      </c>
      <c r="M163" s="45" t="s">
        <v>135</v>
      </c>
      <c r="N163" s="45" t="s">
        <v>26</v>
      </c>
      <c r="O163" s="45" t="s">
        <v>34</v>
      </c>
      <c r="P163" s="49">
        <v>118</v>
      </c>
      <c r="Q163" s="45" t="s">
        <v>49</v>
      </c>
      <c r="R163" s="46"/>
      <c r="S163" s="45" t="s">
        <v>547</v>
      </c>
      <c r="T163" s="45"/>
      <c r="U163" s="45" t="s">
        <v>548</v>
      </c>
      <c r="V163" s="45" t="s">
        <v>549</v>
      </c>
      <c r="W163" s="45" t="s">
        <v>102</v>
      </c>
      <c r="X163" s="49">
        <v>0</v>
      </c>
    </row>
    <row r="164" spans="1:26" hidden="1" x14ac:dyDescent="0.2">
      <c r="A164" s="1" t="e">
        <f>VLOOKUP(S:S,'KY all bookings 19.09.2022'!D:E,1,0)</f>
        <v>#N/A</v>
      </c>
      <c r="C164" s="1" t="str">
        <f>VLOOKUP(F:F,'RPM All Deposits'!$E:$F,1,0)</f>
        <v>883</v>
      </c>
      <c r="D164" s="45" t="s">
        <v>20</v>
      </c>
      <c r="E164" s="45" t="s">
        <v>1579</v>
      </c>
      <c r="F164" s="45" t="s">
        <v>1580</v>
      </c>
      <c r="G164" s="45" t="s">
        <v>1581</v>
      </c>
      <c r="H164" s="61">
        <v>44805</v>
      </c>
      <c r="I164" s="61">
        <v>44985</v>
      </c>
      <c r="J164" s="61">
        <v>44805</v>
      </c>
      <c r="K164" s="61">
        <v>44985</v>
      </c>
      <c r="L164" s="45" t="s">
        <v>78</v>
      </c>
      <c r="M164" s="45" t="s">
        <v>135</v>
      </c>
      <c r="N164" s="45" t="s">
        <v>26</v>
      </c>
      <c r="O164" s="45" t="s">
        <v>37</v>
      </c>
      <c r="P164" s="49">
        <v>1680</v>
      </c>
      <c r="Q164" s="45" t="s">
        <v>28</v>
      </c>
      <c r="R164" s="45" t="s">
        <v>29</v>
      </c>
      <c r="S164" s="46"/>
      <c r="T164" s="46"/>
      <c r="U164" s="45" t="s">
        <v>1582</v>
      </c>
      <c r="V164" s="45" t="s">
        <v>1583</v>
      </c>
      <c r="W164" s="45" t="s">
        <v>58</v>
      </c>
      <c r="X164" s="49">
        <v>200</v>
      </c>
    </row>
    <row r="165" spans="1:26" hidden="1" x14ac:dyDescent="0.2">
      <c r="A165" s="1" t="e">
        <f>VLOOKUP(S:S,'KY all bookings 19.09.2022'!D:E,1,0)</f>
        <v>#N/A</v>
      </c>
      <c r="C165" s="1" t="str">
        <f>VLOOKUP(F:F,'RPM All Deposits'!$E:$F,1,0)</f>
        <v>11266</v>
      </c>
      <c r="D165" s="45" t="s">
        <v>20</v>
      </c>
      <c r="E165" s="45" t="s">
        <v>1476</v>
      </c>
      <c r="F165" s="45" t="s">
        <v>1477</v>
      </c>
      <c r="G165" s="45" t="s">
        <v>84</v>
      </c>
      <c r="H165" s="61">
        <v>44740</v>
      </c>
      <c r="I165" s="61">
        <v>44832</v>
      </c>
      <c r="J165" s="61">
        <v>44740</v>
      </c>
      <c r="K165" s="61">
        <v>44832</v>
      </c>
      <c r="L165" s="45" t="s">
        <v>765</v>
      </c>
      <c r="M165" s="45" t="s">
        <v>135</v>
      </c>
      <c r="N165" s="45" t="s">
        <v>26</v>
      </c>
      <c r="O165" s="45" t="s">
        <v>37</v>
      </c>
      <c r="P165" s="49">
        <v>1600</v>
      </c>
      <c r="Q165" s="45" t="s">
        <v>28</v>
      </c>
      <c r="R165" s="45" t="s">
        <v>29</v>
      </c>
      <c r="S165" s="46"/>
      <c r="T165" s="46"/>
      <c r="U165" s="45" t="s">
        <v>85</v>
      </c>
      <c r="V165" s="45" t="s">
        <v>86</v>
      </c>
      <c r="W165" s="45" t="s">
        <v>87</v>
      </c>
      <c r="X165" s="49">
        <v>200</v>
      </c>
    </row>
    <row r="166" spans="1:26" hidden="1" x14ac:dyDescent="0.2">
      <c r="A166" s="1" t="e">
        <f>VLOOKUP(S:S,'KY all bookings 19.09.2022'!D:E,1,0)</f>
        <v>#N/A</v>
      </c>
      <c r="C166" s="1" t="str">
        <f>VLOOKUP(F:F,'RPM All Deposits'!$E:$F,1,0)</f>
        <v>18181</v>
      </c>
      <c r="D166" s="45" t="s">
        <v>20</v>
      </c>
      <c r="E166" s="45" t="s">
        <v>833</v>
      </c>
      <c r="F166" s="45" t="s">
        <v>840</v>
      </c>
      <c r="G166" s="45" t="s">
        <v>841</v>
      </c>
      <c r="H166" s="61">
        <v>44805</v>
      </c>
      <c r="I166" s="61">
        <v>44985</v>
      </c>
      <c r="J166" s="61">
        <v>44805</v>
      </c>
      <c r="K166" s="61">
        <v>44985</v>
      </c>
      <c r="L166" s="45" t="s">
        <v>78</v>
      </c>
      <c r="M166" s="45" t="s">
        <v>135</v>
      </c>
      <c r="N166" s="45" t="s">
        <v>26</v>
      </c>
      <c r="O166" s="45" t="s">
        <v>37</v>
      </c>
      <c r="P166" s="49">
        <v>1600</v>
      </c>
      <c r="Q166" s="45" t="s">
        <v>28</v>
      </c>
      <c r="R166" s="45" t="s">
        <v>29</v>
      </c>
      <c r="S166" s="46"/>
      <c r="T166" s="46"/>
      <c r="U166" s="45" t="s">
        <v>842</v>
      </c>
      <c r="V166" s="45" t="s">
        <v>843</v>
      </c>
      <c r="W166" s="45" t="s">
        <v>58</v>
      </c>
      <c r="X166" s="49">
        <v>200</v>
      </c>
    </row>
    <row r="167" spans="1:26" hidden="1" x14ac:dyDescent="0.2">
      <c r="A167" s="1" t="e">
        <f>VLOOKUP(S:S,'KY all bookings 19.09.2022'!D:E,1,0)</f>
        <v>#N/A</v>
      </c>
      <c r="D167" s="45" t="s">
        <v>20</v>
      </c>
      <c r="E167" s="45" t="s">
        <v>557</v>
      </c>
      <c r="F167" s="45" t="s">
        <v>565</v>
      </c>
      <c r="G167" s="45" t="s">
        <v>232</v>
      </c>
      <c r="H167" s="61">
        <v>44836</v>
      </c>
      <c r="I167" s="61">
        <v>44865</v>
      </c>
      <c r="J167" s="46"/>
      <c r="K167" s="46"/>
      <c r="L167" s="45" t="s">
        <v>386</v>
      </c>
      <c r="M167" s="45" t="s">
        <v>25</v>
      </c>
      <c r="N167" s="45" t="s">
        <v>26</v>
      </c>
      <c r="O167" s="45" t="s">
        <v>37</v>
      </c>
      <c r="P167" s="49">
        <v>0</v>
      </c>
      <c r="Q167" s="45" t="s">
        <v>49</v>
      </c>
      <c r="R167" s="46"/>
      <c r="S167" s="45" t="s">
        <v>234</v>
      </c>
      <c r="T167" s="45"/>
      <c r="U167" s="45" t="s">
        <v>235</v>
      </c>
      <c r="V167" s="45" t="s">
        <v>236</v>
      </c>
      <c r="W167" s="45" t="s">
        <v>237</v>
      </c>
      <c r="X167" s="49">
        <v>0</v>
      </c>
    </row>
    <row r="168" spans="1:26" hidden="1" x14ac:dyDescent="0.2">
      <c r="A168" s="1" t="e">
        <f>VLOOKUP(S:S,'KY all bookings 19.09.2022'!D:E,1,0)</f>
        <v>#N/A</v>
      </c>
      <c r="C168" s="1" t="str">
        <f>VLOOKUP(F:F,'RPM All Deposits'!$E:$F,1,0)</f>
        <v>16381</v>
      </c>
      <c r="D168" s="45" t="s">
        <v>20</v>
      </c>
      <c r="E168" s="45" t="s">
        <v>1375</v>
      </c>
      <c r="F168" s="45" t="s">
        <v>1381</v>
      </c>
      <c r="G168" s="45" t="s">
        <v>1382</v>
      </c>
      <c r="H168" s="61">
        <v>44835</v>
      </c>
      <c r="I168" s="61">
        <v>45016</v>
      </c>
      <c r="J168" s="61">
        <v>44835</v>
      </c>
      <c r="K168" s="61">
        <v>45016</v>
      </c>
      <c r="L168" s="45" t="s">
        <v>78</v>
      </c>
      <c r="M168" s="45" t="s">
        <v>135</v>
      </c>
      <c r="N168" s="45" t="s">
        <v>26</v>
      </c>
      <c r="O168" s="45" t="s">
        <v>37</v>
      </c>
      <c r="P168" s="49">
        <v>1680</v>
      </c>
      <c r="Q168" s="45" t="s">
        <v>28</v>
      </c>
      <c r="R168" s="45" t="s">
        <v>29</v>
      </c>
      <c r="S168" s="46"/>
      <c r="T168" s="46"/>
      <c r="U168" s="45" t="s">
        <v>495</v>
      </c>
      <c r="V168" s="45" t="s">
        <v>1383</v>
      </c>
      <c r="W168" s="45" t="s">
        <v>58</v>
      </c>
      <c r="X168" s="49">
        <v>200</v>
      </c>
    </row>
    <row r="169" spans="1:26" s="32" customFormat="1" x14ac:dyDescent="0.2">
      <c r="A169" s="32" t="str">
        <f>VLOOKUP(S:S,'KY all bookings 19.09.2022'!D:E,1,0)</f>
        <v>09489</v>
      </c>
      <c r="B169" s="32" t="e">
        <f>VLOOKUP(T:T,'KY all bookings 19.09.2022'!$K:$L,1,0)</f>
        <v>#N/A</v>
      </c>
      <c r="C169" s="32" t="e">
        <f>VLOOKUP(F:F,'RPM All Deposits'!$E:$F,1,0)</f>
        <v>#N/A</v>
      </c>
      <c r="D169" s="52" t="s">
        <v>20</v>
      </c>
      <c r="E169" s="52" t="s">
        <v>3734</v>
      </c>
      <c r="F169" s="52" t="s">
        <v>3735</v>
      </c>
      <c r="G169" s="52" t="s">
        <v>3736</v>
      </c>
      <c r="H169" s="63">
        <v>44805</v>
      </c>
      <c r="I169" s="63">
        <v>45107</v>
      </c>
      <c r="J169" s="63">
        <v>44728</v>
      </c>
      <c r="K169" s="63">
        <v>45108</v>
      </c>
      <c r="L169" s="52" t="s">
        <v>40</v>
      </c>
      <c r="M169" s="52" t="s">
        <v>135</v>
      </c>
      <c r="N169" s="52" t="s">
        <v>26</v>
      </c>
      <c r="O169" s="52" t="s">
        <v>34</v>
      </c>
      <c r="P169" s="54">
        <v>1890</v>
      </c>
      <c r="Q169" s="52" t="s">
        <v>49</v>
      </c>
      <c r="R169" s="53"/>
      <c r="S169" s="52" t="s">
        <v>3737</v>
      </c>
      <c r="T169" s="52" t="str">
        <f>S169&amp;" "&amp;E169</f>
        <v>09489 C559</v>
      </c>
      <c r="U169" s="52" t="s">
        <v>3738</v>
      </c>
      <c r="V169" s="52" t="s">
        <v>3739</v>
      </c>
      <c r="W169" s="52" t="s">
        <v>58</v>
      </c>
      <c r="X169" s="54">
        <v>0</v>
      </c>
      <c r="Y169" s="83" t="s">
        <v>6674</v>
      </c>
      <c r="Z169" s="32" t="s">
        <v>6697</v>
      </c>
    </row>
    <row r="170" spans="1:26" hidden="1" x14ac:dyDescent="0.2">
      <c r="A170" s="1" t="e">
        <f>VLOOKUP(S:S,'KY all bookings 19.09.2022'!D:E,1,0)</f>
        <v>#N/A</v>
      </c>
      <c r="D170" s="45" t="s">
        <v>20</v>
      </c>
      <c r="E170" s="45" t="s">
        <v>566</v>
      </c>
      <c r="F170" s="45" t="s">
        <v>576</v>
      </c>
      <c r="G170" s="45" t="s">
        <v>232</v>
      </c>
      <c r="H170" s="61">
        <v>44836</v>
      </c>
      <c r="I170" s="61">
        <v>44865</v>
      </c>
      <c r="J170" s="46"/>
      <c r="K170" s="46"/>
      <c r="L170" s="45" t="s">
        <v>386</v>
      </c>
      <c r="M170" s="45" t="s">
        <v>25</v>
      </c>
      <c r="N170" s="45" t="s">
        <v>26</v>
      </c>
      <c r="O170" s="45" t="s">
        <v>34</v>
      </c>
      <c r="P170" s="49">
        <v>0</v>
      </c>
      <c r="Q170" s="45" t="s">
        <v>49</v>
      </c>
      <c r="R170" s="46"/>
      <c r="S170" s="45" t="s">
        <v>234</v>
      </c>
      <c r="T170" s="45"/>
      <c r="U170" s="45" t="s">
        <v>235</v>
      </c>
      <c r="V170" s="45" t="s">
        <v>236</v>
      </c>
      <c r="W170" s="45" t="s">
        <v>237</v>
      </c>
      <c r="X170" s="49">
        <v>0</v>
      </c>
    </row>
    <row r="171" spans="1:26" s="32" customFormat="1" x14ac:dyDescent="0.2">
      <c r="A171" s="32" t="str">
        <f>VLOOKUP(S:S,'KY all bookings 19.09.2022'!D:E,1,0)</f>
        <v>09489</v>
      </c>
      <c r="B171" s="32" t="str">
        <f>VLOOKUP(T:T,'KY all bookings 19.09.2022'!$K:$L,1,0)</f>
        <v>09489 C561</v>
      </c>
      <c r="C171" s="32" t="str">
        <f>VLOOKUP(F:F,'RPM All Deposits'!$E:$F,1,0)</f>
        <v>33275</v>
      </c>
      <c r="D171" s="52" t="s">
        <v>20</v>
      </c>
      <c r="E171" s="52" t="s">
        <v>3744</v>
      </c>
      <c r="F171" s="52" t="s">
        <v>3750</v>
      </c>
      <c r="G171" s="52" t="s">
        <v>3736</v>
      </c>
      <c r="H171" s="63">
        <v>44805</v>
      </c>
      <c r="I171" s="63">
        <v>45107</v>
      </c>
      <c r="J171" s="63">
        <v>44826</v>
      </c>
      <c r="K171" s="63">
        <v>45107</v>
      </c>
      <c r="L171" s="52" t="s">
        <v>40</v>
      </c>
      <c r="M171" s="52" t="s">
        <v>377</v>
      </c>
      <c r="N171" s="52" t="s">
        <v>26</v>
      </c>
      <c r="O171" s="52" t="s">
        <v>34</v>
      </c>
      <c r="P171" s="54">
        <v>1890</v>
      </c>
      <c r="Q171" s="52" t="s">
        <v>49</v>
      </c>
      <c r="R171" s="53"/>
      <c r="S171" s="52" t="s">
        <v>3737</v>
      </c>
      <c r="T171" s="52" t="str">
        <f>S171&amp;" "&amp;E171</f>
        <v>09489 C561</v>
      </c>
      <c r="U171" s="52" t="s">
        <v>3738</v>
      </c>
      <c r="V171" s="52" t="s">
        <v>3739</v>
      </c>
      <c r="W171" s="52" t="s">
        <v>58</v>
      </c>
      <c r="X171" s="54">
        <v>0</v>
      </c>
      <c r="Y171" s="83" t="s">
        <v>6673</v>
      </c>
      <c r="Z171" s="32" t="s">
        <v>6697</v>
      </c>
    </row>
    <row r="172" spans="1:26" hidden="1" x14ac:dyDescent="0.2">
      <c r="A172" s="1" t="e">
        <f>VLOOKUP(S:S,'KY all bookings 19.09.2022'!D:E,1,0)</f>
        <v>#N/A</v>
      </c>
      <c r="D172" s="45" t="s">
        <v>20</v>
      </c>
      <c r="E172" s="45" t="s">
        <v>577</v>
      </c>
      <c r="F172" s="45" t="s">
        <v>583</v>
      </c>
      <c r="G172" s="45" t="s">
        <v>232</v>
      </c>
      <c r="H172" s="61">
        <v>44836</v>
      </c>
      <c r="I172" s="61">
        <v>44865</v>
      </c>
      <c r="J172" s="46"/>
      <c r="K172" s="46"/>
      <c r="L172" s="45" t="s">
        <v>386</v>
      </c>
      <c r="M172" s="45" t="s">
        <v>25</v>
      </c>
      <c r="N172" s="45" t="s">
        <v>26</v>
      </c>
      <c r="O172" s="45" t="s">
        <v>37</v>
      </c>
      <c r="P172" s="49">
        <v>0</v>
      </c>
      <c r="Q172" s="45" t="s">
        <v>49</v>
      </c>
      <c r="R172" s="46"/>
      <c r="S172" s="45" t="s">
        <v>234</v>
      </c>
      <c r="T172" s="45"/>
      <c r="U172" s="45" t="s">
        <v>235</v>
      </c>
      <c r="V172" s="45" t="s">
        <v>236</v>
      </c>
      <c r="W172" s="45" t="s">
        <v>237</v>
      </c>
      <c r="X172" s="49">
        <v>0</v>
      </c>
    </row>
    <row r="173" spans="1:26" hidden="1" x14ac:dyDescent="0.2">
      <c r="A173" s="1" t="str">
        <f>VLOOKUP(S:S,'KY all bookings 19.09.2022'!D:E,1,0)</f>
        <v>05672</v>
      </c>
      <c r="B173" s="1" t="str">
        <f>VLOOKUP(T:T,'KY all bookings 19.09.2022'!$K:$L,1,0)</f>
        <v>05672 A397</v>
      </c>
      <c r="D173" s="45" t="s">
        <v>20</v>
      </c>
      <c r="E173" s="45" t="s">
        <v>584</v>
      </c>
      <c r="F173" s="45" t="s">
        <v>585</v>
      </c>
      <c r="G173" s="45" t="s">
        <v>586</v>
      </c>
      <c r="H173" s="61">
        <v>44728</v>
      </c>
      <c r="I173" s="61">
        <v>44742</v>
      </c>
      <c r="J173" s="61">
        <v>44728</v>
      </c>
      <c r="K173" s="61">
        <v>44743</v>
      </c>
      <c r="L173" s="45" t="s">
        <v>91</v>
      </c>
      <c r="M173" s="45" t="s">
        <v>25</v>
      </c>
      <c r="N173" s="45" t="s">
        <v>26</v>
      </c>
      <c r="O173" s="45" t="s">
        <v>34</v>
      </c>
      <c r="P173" s="49">
        <v>1485</v>
      </c>
      <c r="Q173" s="45" t="s">
        <v>49</v>
      </c>
      <c r="R173" s="46"/>
      <c r="S173" s="45" t="s">
        <v>587</v>
      </c>
      <c r="T173" s="45" t="str">
        <f>S173&amp;" "&amp;E173</f>
        <v>05672 A397</v>
      </c>
      <c r="U173" s="45" t="s">
        <v>588</v>
      </c>
      <c r="V173" s="45" t="s">
        <v>589</v>
      </c>
      <c r="W173" s="45" t="s">
        <v>102</v>
      </c>
      <c r="X173" s="49">
        <v>0</v>
      </c>
    </row>
    <row r="174" spans="1:26" hidden="1" x14ac:dyDescent="0.2">
      <c r="A174" s="1" t="e">
        <f>VLOOKUP(S:S,'KY all bookings 19.09.2022'!D:E,1,0)</f>
        <v>#N/A</v>
      </c>
      <c r="C174" s="1" t="str">
        <f>VLOOKUP(F:F,'RPM All Deposits'!$E:$F,1,0)</f>
        <v>609</v>
      </c>
      <c r="D174" s="45" t="s">
        <v>20</v>
      </c>
      <c r="E174" s="45" t="s">
        <v>1344</v>
      </c>
      <c r="F174" s="45" t="s">
        <v>1345</v>
      </c>
      <c r="G174" s="45" t="s">
        <v>1346</v>
      </c>
      <c r="H174" s="61">
        <v>44805</v>
      </c>
      <c r="I174" s="61">
        <v>45107</v>
      </c>
      <c r="J174" s="61">
        <v>44805</v>
      </c>
      <c r="K174" s="61">
        <v>45107</v>
      </c>
      <c r="L174" s="45" t="s">
        <v>40</v>
      </c>
      <c r="M174" s="45" t="s">
        <v>135</v>
      </c>
      <c r="N174" s="45" t="s">
        <v>26</v>
      </c>
      <c r="O174" s="45" t="s">
        <v>37</v>
      </c>
      <c r="P174" s="49">
        <v>1680</v>
      </c>
      <c r="Q174" s="45" t="s">
        <v>28</v>
      </c>
      <c r="R174" s="45" t="s">
        <v>29</v>
      </c>
      <c r="S174" s="46"/>
      <c r="T174" s="46"/>
      <c r="U174" s="45" t="s">
        <v>1347</v>
      </c>
      <c r="V174" s="45" t="s">
        <v>1348</v>
      </c>
      <c r="W174" s="45" t="s">
        <v>58</v>
      </c>
      <c r="X174" s="49">
        <v>200</v>
      </c>
    </row>
    <row r="175" spans="1:26" hidden="1" x14ac:dyDescent="0.2">
      <c r="A175" s="1" t="str">
        <f>VLOOKUP(S:S,'KY all bookings 19.09.2022'!D:E,1,0)</f>
        <v>08619</v>
      </c>
      <c r="B175" s="1" t="str">
        <f>VLOOKUP(T:T,'KY all bookings 19.09.2022'!$K:$L,1,0)</f>
        <v>08619 A398</v>
      </c>
      <c r="C175" s="1" t="e">
        <f>VLOOKUP(F:F,'RPM All Deposits'!$E:$F,1,0)</f>
        <v>#N/A</v>
      </c>
      <c r="D175" s="45" t="s">
        <v>20</v>
      </c>
      <c r="E175" s="45" t="s">
        <v>591</v>
      </c>
      <c r="F175" s="45" t="s">
        <v>592</v>
      </c>
      <c r="G175" s="45" t="s">
        <v>593</v>
      </c>
      <c r="H175" s="61">
        <v>44728</v>
      </c>
      <c r="I175" s="61">
        <v>44742</v>
      </c>
      <c r="J175" s="61">
        <v>44728</v>
      </c>
      <c r="K175" s="61">
        <v>44743</v>
      </c>
      <c r="L175" s="45" t="s">
        <v>91</v>
      </c>
      <c r="M175" s="45" t="s">
        <v>135</v>
      </c>
      <c r="N175" s="45" t="s">
        <v>26</v>
      </c>
      <c r="O175" s="45" t="s">
        <v>37</v>
      </c>
      <c r="P175" s="49">
        <v>1135</v>
      </c>
      <c r="Q175" s="45" t="s">
        <v>49</v>
      </c>
      <c r="R175" s="46"/>
      <c r="S175" s="45" t="s">
        <v>594</v>
      </c>
      <c r="T175" s="45" t="str">
        <f>S175&amp;" "&amp;E175</f>
        <v>08619 A398</v>
      </c>
      <c r="U175" s="45" t="s">
        <v>595</v>
      </c>
      <c r="V175" s="45" t="s">
        <v>596</v>
      </c>
      <c r="W175" s="45" t="s">
        <v>87</v>
      </c>
      <c r="X175" s="49">
        <v>0</v>
      </c>
    </row>
    <row r="176" spans="1:26" hidden="1" x14ac:dyDescent="0.2">
      <c r="A176" s="1" t="str">
        <f>VLOOKUP(S:S,'KY all bookings 19.09.2022'!D:E,1,0)</f>
        <v>08209</v>
      </c>
      <c r="B176" s="1" t="str">
        <f>VLOOKUP(T:T,'KY all bookings 19.09.2022'!$K:$L,1,0)</f>
        <v>08209 B526</v>
      </c>
      <c r="C176" s="1" t="str">
        <f>VLOOKUP(F:F,'RPM All Deposits'!$E:$F,1,0)</f>
        <v>1417</v>
      </c>
      <c r="D176" s="45" t="s">
        <v>20</v>
      </c>
      <c r="E176" s="45" t="s">
        <v>2362</v>
      </c>
      <c r="F176" s="45" t="s">
        <v>2363</v>
      </c>
      <c r="G176" s="45" t="s">
        <v>2364</v>
      </c>
      <c r="H176" s="61">
        <v>44805</v>
      </c>
      <c r="I176" s="61">
        <v>44957</v>
      </c>
      <c r="J176" s="61">
        <v>44728</v>
      </c>
      <c r="K176" s="61">
        <v>44958</v>
      </c>
      <c r="L176" s="45" t="s">
        <v>177</v>
      </c>
      <c r="M176" s="45" t="s">
        <v>135</v>
      </c>
      <c r="N176" s="45" t="s">
        <v>26</v>
      </c>
      <c r="O176" s="45" t="s">
        <v>239</v>
      </c>
      <c r="P176" s="49">
        <v>1300</v>
      </c>
      <c r="Q176" s="45" t="s">
        <v>49</v>
      </c>
      <c r="R176" s="45" t="s">
        <v>29</v>
      </c>
      <c r="S176" s="45" t="s">
        <v>2365</v>
      </c>
      <c r="T176" s="45" t="str">
        <f>S176&amp;" "&amp;E176</f>
        <v>08209 B526</v>
      </c>
      <c r="U176" s="45" t="s">
        <v>2366</v>
      </c>
      <c r="V176" s="45" t="s">
        <v>2367</v>
      </c>
      <c r="W176" s="45" t="s">
        <v>32</v>
      </c>
      <c r="X176" s="49">
        <v>200</v>
      </c>
    </row>
    <row r="177" spans="1:26" hidden="1" x14ac:dyDescent="0.2">
      <c r="A177" s="1" t="e">
        <f>VLOOKUP(S:S,'KY all bookings 19.09.2022'!D:E,1,0)</f>
        <v>#N/A</v>
      </c>
      <c r="C177" s="1" t="str">
        <f>VLOOKUP(F:F,'RPM All Deposits'!$E:$F,1,0)</f>
        <v>31731</v>
      </c>
      <c r="D177" s="45" t="s">
        <v>20</v>
      </c>
      <c r="E177" s="46"/>
      <c r="F177" s="45" t="s">
        <v>277</v>
      </c>
      <c r="G177" s="45" t="s">
        <v>278</v>
      </c>
      <c r="H177" s="61">
        <v>44835</v>
      </c>
      <c r="I177" s="61">
        <v>45016</v>
      </c>
      <c r="J177" s="61">
        <v>44835</v>
      </c>
      <c r="K177" s="61">
        <v>45016</v>
      </c>
      <c r="L177" s="45" t="s">
        <v>78</v>
      </c>
      <c r="M177" s="45" t="s">
        <v>135</v>
      </c>
      <c r="N177" s="45" t="s">
        <v>26</v>
      </c>
      <c r="O177" s="45" t="s">
        <v>34</v>
      </c>
      <c r="P177" s="49">
        <v>1890</v>
      </c>
      <c r="Q177" s="45" t="s">
        <v>270</v>
      </c>
      <c r="R177" s="46"/>
      <c r="S177" s="46"/>
      <c r="T177" s="46"/>
      <c r="U177" s="45" t="s">
        <v>279</v>
      </c>
      <c r="V177" s="45" t="s">
        <v>280</v>
      </c>
      <c r="W177" s="45" t="s">
        <v>281</v>
      </c>
      <c r="X177" s="49">
        <v>0</v>
      </c>
    </row>
    <row r="178" spans="1:26" hidden="1" x14ac:dyDescent="0.2">
      <c r="A178" s="1" t="e">
        <f>VLOOKUP(S:S,'KY all bookings 19.09.2022'!D:E,1,0)</f>
        <v>#N/A</v>
      </c>
      <c r="C178" s="1" t="str">
        <f>VLOOKUP(F:F,'RPM All Deposits'!$E:$F,1,0)</f>
        <v>28679</v>
      </c>
      <c r="D178" s="45" t="s">
        <v>20</v>
      </c>
      <c r="E178" s="45" t="s">
        <v>1164</v>
      </c>
      <c r="F178" s="45" t="s">
        <v>1166</v>
      </c>
      <c r="G178" s="45" t="s">
        <v>264</v>
      </c>
      <c r="H178" s="61">
        <v>44835</v>
      </c>
      <c r="I178" s="61">
        <v>44985</v>
      </c>
      <c r="J178" s="61">
        <v>44835</v>
      </c>
      <c r="K178" s="61">
        <v>44985</v>
      </c>
      <c r="L178" s="45" t="s">
        <v>177</v>
      </c>
      <c r="M178" s="45" t="s">
        <v>135</v>
      </c>
      <c r="N178" s="45" t="s">
        <v>26</v>
      </c>
      <c r="O178" s="45" t="s">
        <v>34</v>
      </c>
      <c r="P178" s="49">
        <v>1890</v>
      </c>
      <c r="Q178" s="45" t="s">
        <v>28</v>
      </c>
      <c r="R178" s="45" t="s">
        <v>29</v>
      </c>
      <c r="S178" s="46"/>
      <c r="T178" s="46"/>
      <c r="U178" s="45" t="s">
        <v>265</v>
      </c>
      <c r="V178" s="45" t="s">
        <v>266</v>
      </c>
      <c r="W178" s="45" t="s">
        <v>166</v>
      </c>
      <c r="X178" s="49">
        <v>200</v>
      </c>
    </row>
    <row r="179" spans="1:26" hidden="1" x14ac:dyDescent="0.2">
      <c r="A179" s="1" t="e">
        <f>VLOOKUP(S:S,'KY all bookings 19.09.2022'!D:E,1,0)</f>
        <v>#N/A</v>
      </c>
      <c r="D179" s="45" t="s">
        <v>20</v>
      </c>
      <c r="E179" s="45" t="s">
        <v>598</v>
      </c>
      <c r="F179" s="45" t="s">
        <v>607</v>
      </c>
      <c r="G179" s="45" t="s">
        <v>232</v>
      </c>
      <c r="H179" s="61">
        <v>44836</v>
      </c>
      <c r="I179" s="61">
        <v>44865</v>
      </c>
      <c r="J179" s="46"/>
      <c r="K179" s="46"/>
      <c r="L179" s="45" t="s">
        <v>386</v>
      </c>
      <c r="M179" s="45" t="s">
        <v>25</v>
      </c>
      <c r="N179" s="45" t="s">
        <v>26</v>
      </c>
      <c r="O179" s="45" t="s">
        <v>34</v>
      </c>
      <c r="P179" s="49">
        <v>0</v>
      </c>
      <c r="Q179" s="45" t="s">
        <v>49</v>
      </c>
      <c r="R179" s="46"/>
      <c r="S179" s="45" t="s">
        <v>234</v>
      </c>
      <c r="T179" s="45"/>
      <c r="U179" s="45" t="s">
        <v>235</v>
      </c>
      <c r="V179" s="45" t="s">
        <v>236</v>
      </c>
      <c r="W179" s="45" t="s">
        <v>237</v>
      </c>
      <c r="X179" s="49">
        <v>0</v>
      </c>
    </row>
    <row r="180" spans="1:26" hidden="1" x14ac:dyDescent="0.2">
      <c r="A180" s="1" t="e">
        <f>VLOOKUP(S:S,'KY all bookings 19.09.2022'!D:E,1,0)</f>
        <v>#N/A</v>
      </c>
      <c r="C180" s="1" t="e">
        <f>VLOOKUP(F:F,'RPM All Deposits'!$E:$F,1,0)</f>
        <v>#N/A</v>
      </c>
      <c r="D180" s="45" t="s">
        <v>20</v>
      </c>
      <c r="E180" s="45" t="s">
        <v>608</v>
      </c>
      <c r="F180" s="45" t="s">
        <v>609</v>
      </c>
      <c r="G180" s="45" t="s">
        <v>610</v>
      </c>
      <c r="H180" s="61">
        <v>44728</v>
      </c>
      <c r="I180" s="61">
        <v>44742</v>
      </c>
      <c r="J180" s="61">
        <v>44728</v>
      </c>
      <c r="K180" s="61">
        <v>44743</v>
      </c>
      <c r="L180" s="45" t="s">
        <v>91</v>
      </c>
      <c r="M180" s="45" t="s">
        <v>92</v>
      </c>
      <c r="N180" s="45" t="s">
        <v>26</v>
      </c>
      <c r="O180" s="45" t="s">
        <v>37</v>
      </c>
      <c r="P180" s="49">
        <v>1300</v>
      </c>
      <c r="Q180" s="45" t="s">
        <v>49</v>
      </c>
      <c r="R180" s="46"/>
      <c r="S180" s="45" t="s">
        <v>611</v>
      </c>
      <c r="T180" s="45"/>
      <c r="U180" s="45" t="s">
        <v>189</v>
      </c>
      <c r="V180" s="45" t="s">
        <v>612</v>
      </c>
      <c r="W180" s="45" t="s">
        <v>102</v>
      </c>
      <c r="X180" s="49">
        <v>0</v>
      </c>
    </row>
    <row r="181" spans="1:26" hidden="1" x14ac:dyDescent="0.2">
      <c r="A181" s="1" t="e">
        <f>VLOOKUP(S:S,'KY all bookings 19.09.2022'!D:E,1,0)</f>
        <v>#N/A</v>
      </c>
      <c r="C181" s="1" t="str">
        <f>VLOOKUP(F:F,'RPM All Deposits'!$E:$F,1,0)</f>
        <v>21616</v>
      </c>
      <c r="D181" s="45" t="s">
        <v>20</v>
      </c>
      <c r="E181" s="45" t="s">
        <v>1685</v>
      </c>
      <c r="F181" s="45" t="s">
        <v>1691</v>
      </c>
      <c r="G181" s="45" t="s">
        <v>1694</v>
      </c>
      <c r="H181" s="61">
        <v>44805</v>
      </c>
      <c r="I181" s="61">
        <v>45107</v>
      </c>
      <c r="J181" s="61">
        <v>44805</v>
      </c>
      <c r="K181" s="61">
        <v>45107</v>
      </c>
      <c r="L181" s="45" t="s">
        <v>40</v>
      </c>
      <c r="M181" s="45" t="s">
        <v>135</v>
      </c>
      <c r="N181" s="45" t="s">
        <v>26</v>
      </c>
      <c r="O181" s="45" t="s">
        <v>239</v>
      </c>
      <c r="P181" s="49">
        <v>0</v>
      </c>
      <c r="Q181" s="45" t="s">
        <v>28</v>
      </c>
      <c r="R181" s="45" t="s">
        <v>29</v>
      </c>
      <c r="S181" s="46"/>
      <c r="T181" s="46"/>
      <c r="U181" s="45" t="s">
        <v>1022</v>
      </c>
      <c r="V181" s="45" t="s">
        <v>1695</v>
      </c>
      <c r="W181" s="45" t="s">
        <v>102</v>
      </c>
      <c r="X181" s="49">
        <v>0</v>
      </c>
    </row>
    <row r="182" spans="1:26" hidden="1" x14ac:dyDescent="0.2">
      <c r="A182" s="1" t="e">
        <f>VLOOKUP(S:S,'KY all bookings 19.09.2022'!D:E,1,0)</f>
        <v>#N/A</v>
      </c>
      <c r="C182" s="1" t="e">
        <f>VLOOKUP(F:F,'RPM All Deposits'!$E:$F,1,0)</f>
        <v>#N/A</v>
      </c>
      <c r="D182" s="45" t="s">
        <v>20</v>
      </c>
      <c r="E182" s="45" t="s">
        <v>617</v>
      </c>
      <c r="F182" s="45" t="s">
        <v>618</v>
      </c>
      <c r="G182" s="45" t="s">
        <v>619</v>
      </c>
      <c r="H182" s="61">
        <v>44728</v>
      </c>
      <c r="I182" s="61">
        <v>44742</v>
      </c>
      <c r="J182" s="61">
        <v>44728</v>
      </c>
      <c r="K182" s="61">
        <v>44743</v>
      </c>
      <c r="L182" s="45" t="s">
        <v>91</v>
      </c>
      <c r="M182" s="45" t="s">
        <v>92</v>
      </c>
      <c r="N182" s="45" t="s">
        <v>26</v>
      </c>
      <c r="O182" s="45" t="s">
        <v>34</v>
      </c>
      <c r="P182" s="49">
        <v>1650</v>
      </c>
      <c r="Q182" s="45" t="s">
        <v>49</v>
      </c>
      <c r="R182" s="46"/>
      <c r="S182" s="45" t="s">
        <v>620</v>
      </c>
      <c r="T182" s="45"/>
      <c r="U182" s="45" t="s">
        <v>621</v>
      </c>
      <c r="V182" s="45" t="s">
        <v>622</v>
      </c>
      <c r="W182" s="45" t="s">
        <v>32</v>
      </c>
      <c r="X182" s="49">
        <v>0</v>
      </c>
    </row>
    <row r="183" spans="1:26" hidden="1" x14ac:dyDescent="0.2">
      <c r="A183" s="1" t="str">
        <f>VLOOKUP(S:S,'KY all bookings 19.09.2022'!D:E,1,0)</f>
        <v>08272</v>
      </c>
      <c r="B183" s="1" t="str">
        <f>VLOOKUP(T:T,'KY all bookings 19.09.2022'!$K:$L,1,0)</f>
        <v>08272 C377</v>
      </c>
      <c r="C183" s="1" t="str">
        <f>VLOOKUP(F:F,'RPM All Deposits'!$E:$F,1,0)</f>
        <v>1424</v>
      </c>
      <c r="D183" s="45" t="s">
        <v>20</v>
      </c>
      <c r="E183" s="45" t="s">
        <v>3295</v>
      </c>
      <c r="F183" s="45" t="s">
        <v>3296</v>
      </c>
      <c r="G183" s="45" t="s">
        <v>3297</v>
      </c>
      <c r="H183" s="61">
        <v>44805</v>
      </c>
      <c r="I183" s="61">
        <v>44985</v>
      </c>
      <c r="J183" s="61">
        <v>44728</v>
      </c>
      <c r="K183" s="61">
        <v>44985</v>
      </c>
      <c r="L183" s="45" t="s">
        <v>78</v>
      </c>
      <c r="M183" s="45" t="s">
        <v>377</v>
      </c>
      <c r="N183" s="45" t="s">
        <v>26</v>
      </c>
      <c r="O183" s="45" t="s">
        <v>218</v>
      </c>
      <c r="P183" s="49">
        <v>2450</v>
      </c>
      <c r="Q183" s="45" t="s">
        <v>49</v>
      </c>
      <c r="R183" s="45" t="s">
        <v>29</v>
      </c>
      <c r="S183" s="45" t="s">
        <v>3298</v>
      </c>
      <c r="T183" s="45" t="str">
        <f>S183&amp;" "&amp;E183</f>
        <v>08272 C377</v>
      </c>
      <c r="U183" s="45" t="s">
        <v>106</v>
      </c>
      <c r="V183" s="45" t="s">
        <v>3299</v>
      </c>
      <c r="W183" s="45" t="s">
        <v>102</v>
      </c>
      <c r="X183" s="49">
        <v>200</v>
      </c>
    </row>
    <row r="184" spans="1:26" hidden="1" x14ac:dyDescent="0.2">
      <c r="A184" s="1" t="e">
        <f>VLOOKUP(S:S,'KY all bookings 19.09.2022'!D:E,1,0)</f>
        <v>#N/A</v>
      </c>
      <c r="C184" s="1" t="e">
        <f>VLOOKUP(F:F,'RPM All Deposits'!$E:$F,1,0)</f>
        <v>#N/A</v>
      </c>
      <c r="D184" s="45" t="s">
        <v>20</v>
      </c>
      <c r="E184" s="45" t="s">
        <v>627</v>
      </c>
      <c r="F184" s="45" t="s">
        <v>628</v>
      </c>
      <c r="G184" s="45" t="s">
        <v>629</v>
      </c>
      <c r="H184" s="61">
        <v>44728</v>
      </c>
      <c r="I184" s="61">
        <v>44742</v>
      </c>
      <c r="J184" s="61">
        <v>44728</v>
      </c>
      <c r="K184" s="61">
        <v>44743</v>
      </c>
      <c r="L184" s="45" t="s">
        <v>91</v>
      </c>
      <c r="M184" s="45" t="s">
        <v>92</v>
      </c>
      <c r="N184" s="45" t="s">
        <v>26</v>
      </c>
      <c r="O184" s="45" t="s">
        <v>37</v>
      </c>
      <c r="P184" s="49">
        <v>877</v>
      </c>
      <c r="Q184" s="45" t="s">
        <v>49</v>
      </c>
      <c r="R184" s="46"/>
      <c r="S184" s="45" t="s">
        <v>630</v>
      </c>
      <c r="T184" s="45"/>
      <c r="U184" s="45" t="s">
        <v>631</v>
      </c>
      <c r="V184" s="45" t="s">
        <v>632</v>
      </c>
      <c r="W184" s="45" t="s">
        <v>102</v>
      </c>
      <c r="X184" s="49">
        <v>0</v>
      </c>
    </row>
    <row r="185" spans="1:26" s="32" customFormat="1" x14ac:dyDescent="0.2">
      <c r="A185" s="32" t="e">
        <f>VLOOKUP(S:S,'KY all bookings 19.09.2022'!D:E,1,0)</f>
        <v>#N/A</v>
      </c>
      <c r="C185" s="32" t="e">
        <f>VLOOKUP(F:F,'RPM All Deposits'!$E:$F,1,0)</f>
        <v>#N/A</v>
      </c>
      <c r="D185" s="52" t="s">
        <v>20</v>
      </c>
      <c r="E185" s="52" t="s">
        <v>2724</v>
      </c>
      <c r="F185" s="52" t="s">
        <v>2725</v>
      </c>
      <c r="G185" s="52" t="s">
        <v>2726</v>
      </c>
      <c r="H185" s="63">
        <v>44728</v>
      </c>
      <c r="I185" s="63">
        <v>44834</v>
      </c>
      <c r="J185" s="63">
        <v>44728</v>
      </c>
      <c r="K185" s="63">
        <v>44835</v>
      </c>
      <c r="L185" s="52" t="s">
        <v>98</v>
      </c>
      <c r="M185" s="52" t="s">
        <v>92</v>
      </c>
      <c r="N185" s="52" t="s">
        <v>26</v>
      </c>
      <c r="O185" s="52" t="s">
        <v>48</v>
      </c>
      <c r="P185" s="54">
        <v>1170</v>
      </c>
      <c r="Q185" s="52" t="s">
        <v>49</v>
      </c>
      <c r="R185" s="53"/>
      <c r="S185" s="52" t="s">
        <v>2727</v>
      </c>
      <c r="T185" s="52"/>
      <c r="U185" s="52" t="s">
        <v>2728</v>
      </c>
      <c r="V185" s="52" t="s">
        <v>2729</v>
      </c>
      <c r="W185" s="52" t="s">
        <v>102</v>
      </c>
      <c r="X185" s="54">
        <v>0</v>
      </c>
      <c r="Y185" s="83" t="s">
        <v>6661</v>
      </c>
      <c r="Z185" s="32" t="s">
        <v>6697</v>
      </c>
    </row>
    <row r="186" spans="1:26" hidden="1" x14ac:dyDescent="0.2">
      <c r="A186" s="1" t="e">
        <f>VLOOKUP(S:S,'KY all bookings 19.09.2022'!D:E,1,0)</f>
        <v>#N/A</v>
      </c>
      <c r="C186" s="1" t="e">
        <f>VLOOKUP(F:F,'RPM All Deposits'!$E:$F,1,0)</f>
        <v>#N/A</v>
      </c>
      <c r="D186" s="45" t="s">
        <v>20</v>
      </c>
      <c r="E186" s="45" t="s">
        <v>638</v>
      </c>
      <c r="F186" s="45" t="s">
        <v>639</v>
      </c>
      <c r="G186" s="45" t="s">
        <v>640</v>
      </c>
      <c r="H186" s="61">
        <v>44728</v>
      </c>
      <c r="I186" s="61">
        <v>44742</v>
      </c>
      <c r="J186" s="61">
        <v>44728</v>
      </c>
      <c r="K186" s="61">
        <v>44743</v>
      </c>
      <c r="L186" s="45" t="s">
        <v>91</v>
      </c>
      <c r="M186" s="45" t="s">
        <v>92</v>
      </c>
      <c r="N186" s="45" t="s">
        <v>26</v>
      </c>
      <c r="O186" s="45" t="s">
        <v>34</v>
      </c>
      <c r="P186" s="49">
        <v>1287</v>
      </c>
      <c r="Q186" s="45" t="s">
        <v>49</v>
      </c>
      <c r="R186" s="46"/>
      <c r="S186" s="45" t="s">
        <v>641</v>
      </c>
      <c r="T186" s="45"/>
      <c r="U186" s="45" t="s">
        <v>189</v>
      </c>
      <c r="V186" s="45" t="s">
        <v>642</v>
      </c>
      <c r="W186" s="45" t="s">
        <v>102</v>
      </c>
      <c r="X186" s="49">
        <v>0</v>
      </c>
    </row>
    <row r="187" spans="1:26" hidden="1" x14ac:dyDescent="0.2">
      <c r="A187" s="1" t="str">
        <f>VLOOKUP(S:S,'KY all bookings 19.09.2022'!D:E,1,0)</f>
        <v>06275</v>
      </c>
      <c r="B187" s="1" t="str">
        <f>VLOOKUP(T:T,'KY all bookings 19.09.2022'!$K:$L,1,0)</f>
        <v>06275 B413</v>
      </c>
      <c r="C187" s="1" t="str">
        <f>VLOOKUP(F:F,'RPM All Deposits'!$E:$F,1,0)</f>
        <v>1333</v>
      </c>
      <c r="D187" s="45" t="s">
        <v>20</v>
      </c>
      <c r="E187" s="45" t="s">
        <v>2094</v>
      </c>
      <c r="F187" s="45" t="s">
        <v>2095</v>
      </c>
      <c r="G187" s="45" t="s">
        <v>2096</v>
      </c>
      <c r="H187" s="61">
        <v>44805</v>
      </c>
      <c r="I187" s="61">
        <v>44834</v>
      </c>
      <c r="J187" s="61">
        <v>44728</v>
      </c>
      <c r="K187" s="61">
        <v>44835</v>
      </c>
      <c r="L187" s="45" t="s">
        <v>376</v>
      </c>
      <c r="M187" s="45" t="s">
        <v>377</v>
      </c>
      <c r="N187" s="45" t="s">
        <v>26</v>
      </c>
      <c r="O187" s="45" t="s">
        <v>48</v>
      </c>
      <c r="P187" s="49">
        <v>1170</v>
      </c>
      <c r="Q187" s="45" t="s">
        <v>49</v>
      </c>
      <c r="R187" s="45" t="s">
        <v>29</v>
      </c>
      <c r="S187" s="45" t="s">
        <v>2097</v>
      </c>
      <c r="T187" s="45" t="str">
        <f>S187&amp;" "&amp;E187</f>
        <v>06275 B413</v>
      </c>
      <c r="U187" s="45" t="s">
        <v>226</v>
      </c>
      <c r="V187" s="45" t="s">
        <v>2098</v>
      </c>
      <c r="W187" s="45" t="s">
        <v>102</v>
      </c>
      <c r="X187" s="49">
        <v>200</v>
      </c>
    </row>
    <row r="188" spans="1:26" hidden="1" x14ac:dyDescent="0.2">
      <c r="A188" s="1" t="e">
        <f>VLOOKUP(S:S,'KY all bookings 19.09.2022'!D:E,1,0)</f>
        <v>#N/A</v>
      </c>
      <c r="C188" s="1" t="e">
        <f>VLOOKUP(F:F,'RPM All Deposits'!$E:$F,1,0)</f>
        <v>#N/A</v>
      </c>
      <c r="D188" s="45" t="s">
        <v>20</v>
      </c>
      <c r="E188" s="46"/>
      <c r="F188" s="45" t="s">
        <v>322</v>
      </c>
      <c r="G188" s="45" t="s">
        <v>323</v>
      </c>
      <c r="H188" s="61">
        <v>44835</v>
      </c>
      <c r="I188" s="61">
        <v>44985</v>
      </c>
      <c r="J188" s="46"/>
      <c r="K188" s="46"/>
      <c r="L188" s="45" t="s">
        <v>177</v>
      </c>
      <c r="M188" s="45" t="s">
        <v>92</v>
      </c>
      <c r="N188" s="45" t="s">
        <v>26</v>
      </c>
      <c r="O188" s="45" t="s">
        <v>37</v>
      </c>
      <c r="P188" s="49">
        <v>1680</v>
      </c>
      <c r="Q188" s="45" t="s">
        <v>270</v>
      </c>
      <c r="R188" s="46"/>
      <c r="S188" s="46"/>
      <c r="T188" s="46"/>
      <c r="U188" s="45" t="s">
        <v>324</v>
      </c>
      <c r="V188" s="45" t="s">
        <v>325</v>
      </c>
      <c r="W188" s="45" t="s">
        <v>102</v>
      </c>
      <c r="X188" s="49">
        <v>0</v>
      </c>
    </row>
    <row r="189" spans="1:26" hidden="1" x14ac:dyDescent="0.2">
      <c r="A189" s="1" t="e">
        <f>VLOOKUP(S:S,'KY all bookings 19.09.2022'!D:E,1,0)</f>
        <v>#N/A</v>
      </c>
      <c r="C189" s="1" t="e">
        <f>VLOOKUP(F:F,'RPM All Deposits'!$E:$F,1,0)</f>
        <v>#N/A</v>
      </c>
      <c r="D189" s="45" t="s">
        <v>20</v>
      </c>
      <c r="E189" s="46"/>
      <c r="F189" s="45" t="s">
        <v>326</v>
      </c>
      <c r="G189" s="45" t="s">
        <v>323</v>
      </c>
      <c r="H189" s="61">
        <v>44835</v>
      </c>
      <c r="I189" s="61">
        <v>44985</v>
      </c>
      <c r="J189" s="61">
        <v>44835</v>
      </c>
      <c r="K189" s="61">
        <v>44985</v>
      </c>
      <c r="L189" s="45" t="s">
        <v>177</v>
      </c>
      <c r="M189" s="45" t="s">
        <v>92</v>
      </c>
      <c r="N189" s="45" t="s">
        <v>26</v>
      </c>
      <c r="O189" s="45" t="s">
        <v>37</v>
      </c>
      <c r="P189" s="49">
        <v>1680</v>
      </c>
      <c r="Q189" s="45" t="s">
        <v>270</v>
      </c>
      <c r="R189" s="46"/>
      <c r="S189" s="46"/>
      <c r="T189" s="46"/>
      <c r="U189" s="45" t="s">
        <v>324</v>
      </c>
      <c r="V189" s="45" t="s">
        <v>325</v>
      </c>
      <c r="W189" s="45" t="s">
        <v>102</v>
      </c>
      <c r="X189" s="49">
        <v>0</v>
      </c>
    </row>
    <row r="190" spans="1:26" hidden="1" x14ac:dyDescent="0.2">
      <c r="A190" s="1" t="e">
        <f>VLOOKUP(S:S,'KY all bookings 19.09.2022'!D:E,1,0)</f>
        <v>#N/A</v>
      </c>
      <c r="D190" s="45" t="s">
        <v>20</v>
      </c>
      <c r="E190" s="45" t="s">
        <v>651</v>
      </c>
      <c r="F190" s="45" t="s">
        <v>658</v>
      </c>
      <c r="G190" s="45" t="s">
        <v>232</v>
      </c>
      <c r="H190" s="61">
        <v>44836</v>
      </c>
      <c r="I190" s="61">
        <v>44865</v>
      </c>
      <c r="J190" s="46"/>
      <c r="K190" s="46"/>
      <c r="L190" s="45" t="s">
        <v>386</v>
      </c>
      <c r="M190" s="45" t="s">
        <v>25</v>
      </c>
      <c r="N190" s="45" t="s">
        <v>26</v>
      </c>
      <c r="O190" s="45" t="s">
        <v>34</v>
      </c>
      <c r="P190" s="49">
        <v>0</v>
      </c>
      <c r="Q190" s="45" t="s">
        <v>49</v>
      </c>
      <c r="R190" s="46"/>
      <c r="S190" s="45" t="s">
        <v>234</v>
      </c>
      <c r="T190" s="45"/>
      <c r="U190" s="45" t="s">
        <v>235</v>
      </c>
      <c r="V190" s="45" t="s">
        <v>236</v>
      </c>
      <c r="W190" s="45" t="s">
        <v>237</v>
      </c>
      <c r="X190" s="49">
        <v>0</v>
      </c>
    </row>
    <row r="191" spans="1:26" s="64" customFormat="1" hidden="1" x14ac:dyDescent="0.2">
      <c r="A191" s="64" t="e">
        <f>VLOOKUP(S:S,'KY all bookings 19.09.2022'!D:E,1,0)</f>
        <v>#N/A</v>
      </c>
      <c r="C191" s="64" t="e">
        <f>VLOOKUP(F:F,'RPM All Deposits'!$E:$F,1,0)</f>
        <v>#N/A</v>
      </c>
      <c r="D191" s="66" t="s">
        <v>20</v>
      </c>
      <c r="E191" s="66" t="s">
        <v>1260</v>
      </c>
      <c r="F191" s="66" t="s">
        <v>1261</v>
      </c>
      <c r="G191" s="66" t="s">
        <v>229</v>
      </c>
      <c r="H191" s="68">
        <v>44835</v>
      </c>
      <c r="I191" s="68">
        <v>44985</v>
      </c>
      <c r="J191" s="68">
        <v>44835</v>
      </c>
      <c r="K191" s="68">
        <v>44985</v>
      </c>
      <c r="L191" s="66" t="s">
        <v>177</v>
      </c>
      <c r="M191" s="66" t="s">
        <v>135</v>
      </c>
      <c r="N191" s="66" t="s">
        <v>26</v>
      </c>
      <c r="O191" s="66" t="s">
        <v>34</v>
      </c>
      <c r="P191" s="65">
        <v>1890</v>
      </c>
      <c r="Q191" s="66" t="s">
        <v>28</v>
      </c>
      <c r="R191" s="66" t="s">
        <v>29</v>
      </c>
      <c r="S191" s="67"/>
      <c r="T191" s="67"/>
      <c r="U191" s="66" t="s">
        <v>189</v>
      </c>
      <c r="V191" s="66" t="s">
        <v>230</v>
      </c>
      <c r="W191" s="66" t="s">
        <v>102</v>
      </c>
      <c r="X191" s="65">
        <v>200</v>
      </c>
      <c r="Y191" s="64" t="s">
        <v>6663</v>
      </c>
    </row>
    <row r="192" spans="1:26" hidden="1" x14ac:dyDescent="0.2">
      <c r="A192" s="1" t="e">
        <f>VLOOKUP(S:S,'KY all bookings 19.09.2022'!D:E,1,0)</f>
        <v>#N/A</v>
      </c>
      <c r="C192" s="1" t="str">
        <f>VLOOKUP(F:F,'RPM All Deposits'!$E:$F,1,0)</f>
        <v>18218</v>
      </c>
      <c r="D192" s="45" t="s">
        <v>20</v>
      </c>
      <c r="E192" s="45" t="s">
        <v>869</v>
      </c>
      <c r="F192" s="45" t="s">
        <v>875</v>
      </c>
      <c r="G192" s="45" t="s">
        <v>876</v>
      </c>
      <c r="H192" s="61">
        <v>44819</v>
      </c>
      <c r="I192" s="61">
        <v>44985</v>
      </c>
      <c r="J192" s="61">
        <v>44819</v>
      </c>
      <c r="K192" s="61">
        <v>44985</v>
      </c>
      <c r="L192" s="45" t="s">
        <v>635</v>
      </c>
      <c r="M192" s="45" t="s">
        <v>135</v>
      </c>
      <c r="N192" s="45" t="s">
        <v>26</v>
      </c>
      <c r="O192" s="45" t="s">
        <v>37</v>
      </c>
      <c r="P192" s="49">
        <v>1680</v>
      </c>
      <c r="Q192" s="45" t="s">
        <v>28</v>
      </c>
      <c r="R192" s="45" t="s">
        <v>29</v>
      </c>
      <c r="S192" s="46"/>
      <c r="T192" s="46"/>
      <c r="U192" s="45" t="s">
        <v>877</v>
      </c>
      <c r="V192" s="45" t="s">
        <v>878</v>
      </c>
      <c r="W192" s="45" t="s">
        <v>58</v>
      </c>
      <c r="X192" s="49">
        <v>200</v>
      </c>
    </row>
    <row r="193" spans="1:24" hidden="1" x14ac:dyDescent="0.2">
      <c r="A193" s="1" t="e">
        <f>VLOOKUP(S:S,'KY all bookings 19.09.2022'!D:E,1,0)</f>
        <v>#N/A</v>
      </c>
      <c r="C193" s="1" t="e">
        <f>VLOOKUP(F:F,'RPM All Deposits'!$E:$F,1,0)</f>
        <v>#N/A</v>
      </c>
      <c r="D193" s="45" t="s">
        <v>20</v>
      </c>
      <c r="E193" s="45" t="s">
        <v>668</v>
      </c>
      <c r="F193" s="45" t="s">
        <v>669</v>
      </c>
      <c r="G193" s="45" t="s">
        <v>670</v>
      </c>
      <c r="H193" s="61">
        <v>44728</v>
      </c>
      <c r="I193" s="61">
        <v>44742</v>
      </c>
      <c r="J193" s="61">
        <v>44728</v>
      </c>
      <c r="K193" s="61">
        <v>44743</v>
      </c>
      <c r="L193" s="45" t="s">
        <v>91</v>
      </c>
      <c r="M193" s="45" t="s">
        <v>92</v>
      </c>
      <c r="N193" s="45" t="s">
        <v>26</v>
      </c>
      <c r="O193" s="45" t="s">
        <v>34</v>
      </c>
      <c r="P193" s="49">
        <v>1287</v>
      </c>
      <c r="Q193" s="45" t="s">
        <v>49</v>
      </c>
      <c r="R193" s="46"/>
      <c r="S193" s="45" t="s">
        <v>671</v>
      </c>
      <c r="T193" s="45"/>
      <c r="U193" s="45" t="s">
        <v>672</v>
      </c>
      <c r="V193" s="45" t="s">
        <v>673</v>
      </c>
      <c r="W193" s="45" t="s">
        <v>58</v>
      </c>
      <c r="X193" s="49">
        <v>0</v>
      </c>
    </row>
    <row r="194" spans="1:24" hidden="1" x14ac:dyDescent="0.2">
      <c r="A194" s="1" t="e">
        <f>VLOOKUP(S:S,'KY all bookings 19.09.2022'!D:E,1,0)</f>
        <v>#N/A</v>
      </c>
      <c r="C194" s="1" t="str">
        <f>VLOOKUP(F:F,'RPM All Deposits'!$E:$F,1,0)</f>
        <v>29774</v>
      </c>
      <c r="D194" s="45" t="s">
        <v>20</v>
      </c>
      <c r="E194" s="45" t="s">
        <v>3064</v>
      </c>
      <c r="F194" s="45" t="s">
        <v>3070</v>
      </c>
      <c r="G194" s="45" t="s">
        <v>3071</v>
      </c>
      <c r="H194" s="61">
        <v>44805</v>
      </c>
      <c r="I194" s="61">
        <v>45107</v>
      </c>
      <c r="J194" s="61">
        <v>44805</v>
      </c>
      <c r="K194" s="61">
        <v>45107</v>
      </c>
      <c r="L194" s="45" t="s">
        <v>40</v>
      </c>
      <c r="M194" s="45" t="s">
        <v>135</v>
      </c>
      <c r="N194" s="45" t="s">
        <v>26</v>
      </c>
      <c r="O194" s="45" t="s">
        <v>37</v>
      </c>
      <c r="P194" s="49">
        <v>1600</v>
      </c>
      <c r="Q194" s="45" t="s">
        <v>28</v>
      </c>
      <c r="R194" s="45" t="s">
        <v>29</v>
      </c>
      <c r="S194" s="46"/>
      <c r="T194" s="46"/>
      <c r="U194" s="45" t="s">
        <v>1417</v>
      </c>
      <c r="V194" s="45" t="s">
        <v>3068</v>
      </c>
      <c r="W194" s="45" t="s">
        <v>3069</v>
      </c>
      <c r="X194" s="49">
        <v>200</v>
      </c>
    </row>
    <row r="195" spans="1:24" hidden="1" x14ac:dyDescent="0.2">
      <c r="A195" s="1" t="e">
        <f>VLOOKUP(S:S,'KY all bookings 19.09.2022'!D:E,1,0)</f>
        <v>#N/A</v>
      </c>
      <c r="C195" s="1" t="e">
        <f>VLOOKUP(F:F,'RPM All Deposits'!$E:$F,1,0)</f>
        <v>#N/A</v>
      </c>
      <c r="D195" s="45" t="s">
        <v>20</v>
      </c>
      <c r="E195" s="45" t="s">
        <v>678</v>
      </c>
      <c r="F195" s="45" t="s">
        <v>679</v>
      </c>
      <c r="G195" s="45" t="s">
        <v>680</v>
      </c>
      <c r="H195" s="61">
        <v>44728</v>
      </c>
      <c r="I195" s="61">
        <v>44742</v>
      </c>
      <c r="J195" s="61">
        <v>44728</v>
      </c>
      <c r="K195" s="61">
        <v>44743</v>
      </c>
      <c r="L195" s="45" t="s">
        <v>91</v>
      </c>
      <c r="M195" s="45" t="s">
        <v>92</v>
      </c>
      <c r="N195" s="45" t="s">
        <v>26</v>
      </c>
      <c r="O195" s="45" t="s">
        <v>34</v>
      </c>
      <c r="P195" s="49">
        <v>1485</v>
      </c>
      <c r="Q195" s="45" t="s">
        <v>49</v>
      </c>
      <c r="R195" s="46"/>
      <c r="S195" s="45" t="s">
        <v>681</v>
      </c>
      <c r="T195" s="45"/>
      <c r="U195" s="45" t="s">
        <v>682</v>
      </c>
      <c r="V195" s="45" t="s">
        <v>683</v>
      </c>
      <c r="W195" s="45" t="s">
        <v>102</v>
      </c>
      <c r="X195" s="49">
        <v>0</v>
      </c>
    </row>
    <row r="196" spans="1:24" hidden="1" x14ac:dyDescent="0.2">
      <c r="A196" s="1" t="e">
        <f>VLOOKUP(S:S,'KY all bookings 19.09.2022'!D:E,1,0)</f>
        <v>#N/A</v>
      </c>
      <c r="C196" s="1" t="str">
        <f>VLOOKUP(F:F,'RPM All Deposits'!$E:$F,1,0)</f>
        <v>26188</v>
      </c>
      <c r="D196" s="45" t="s">
        <v>20</v>
      </c>
      <c r="E196" s="45" t="s">
        <v>2766</v>
      </c>
      <c r="F196" s="45" t="s">
        <v>1754</v>
      </c>
      <c r="G196" s="45" t="s">
        <v>1755</v>
      </c>
      <c r="H196" s="61">
        <v>44835</v>
      </c>
      <c r="I196" s="61">
        <v>45107</v>
      </c>
      <c r="J196" s="61">
        <v>44835</v>
      </c>
      <c r="K196" s="61">
        <v>45107</v>
      </c>
      <c r="L196" s="45" t="s">
        <v>182</v>
      </c>
      <c r="M196" s="45" t="s">
        <v>135</v>
      </c>
      <c r="N196" s="45" t="s">
        <v>26</v>
      </c>
      <c r="O196" s="45" t="s">
        <v>34</v>
      </c>
      <c r="P196" s="49">
        <v>1890</v>
      </c>
      <c r="Q196" s="45" t="s">
        <v>28</v>
      </c>
      <c r="R196" s="45" t="s">
        <v>29</v>
      </c>
      <c r="S196" s="46"/>
      <c r="T196" s="46"/>
      <c r="U196" s="45" t="s">
        <v>1756</v>
      </c>
      <c r="V196" s="45" t="s">
        <v>1757</v>
      </c>
      <c r="W196" s="45" t="s">
        <v>102</v>
      </c>
      <c r="X196" s="49">
        <v>200</v>
      </c>
    </row>
    <row r="197" spans="1:24" hidden="1" x14ac:dyDescent="0.2">
      <c r="A197" s="1" t="e">
        <f>VLOOKUP(S:S,'KY all bookings 19.09.2022'!D:E,1,0)</f>
        <v>#N/A</v>
      </c>
      <c r="D197" s="45" t="s">
        <v>20</v>
      </c>
      <c r="E197" s="45" t="s">
        <v>689</v>
      </c>
      <c r="F197" s="45" t="s">
        <v>690</v>
      </c>
      <c r="G197" s="45" t="s">
        <v>232</v>
      </c>
      <c r="H197" s="61">
        <v>44730</v>
      </c>
      <c r="I197" s="61">
        <v>63565</v>
      </c>
      <c r="J197" s="61">
        <v>44730</v>
      </c>
      <c r="K197" s="61">
        <v>63565</v>
      </c>
      <c r="L197" s="45" t="s">
        <v>691</v>
      </c>
      <c r="M197" s="45" t="s">
        <v>25</v>
      </c>
      <c r="N197" s="45" t="s">
        <v>26</v>
      </c>
      <c r="O197" s="45" t="s">
        <v>239</v>
      </c>
      <c r="P197" s="49">
        <v>0</v>
      </c>
      <c r="Q197" s="45" t="s">
        <v>49</v>
      </c>
      <c r="R197" s="46"/>
      <c r="S197" s="45" t="s">
        <v>234</v>
      </c>
      <c r="T197" s="45"/>
      <c r="U197" s="45" t="s">
        <v>235</v>
      </c>
      <c r="V197" s="45" t="s">
        <v>236</v>
      </c>
      <c r="W197" s="45" t="s">
        <v>237</v>
      </c>
      <c r="X197" s="49">
        <v>0</v>
      </c>
    </row>
    <row r="198" spans="1:24" hidden="1" x14ac:dyDescent="0.2">
      <c r="A198" s="1" t="e">
        <f>VLOOKUP(S:S,'KY all bookings 19.09.2022'!D:E,1,0)</f>
        <v>#N/A</v>
      </c>
      <c r="D198" s="45" t="s">
        <v>20</v>
      </c>
      <c r="E198" s="45" t="s">
        <v>689</v>
      </c>
      <c r="F198" s="45" t="s">
        <v>692</v>
      </c>
      <c r="G198" s="45" t="s">
        <v>232</v>
      </c>
      <c r="H198" s="61">
        <v>44785</v>
      </c>
      <c r="I198" s="61">
        <v>44937</v>
      </c>
      <c r="J198" s="46"/>
      <c r="K198" s="46"/>
      <c r="L198" s="45" t="s">
        <v>177</v>
      </c>
      <c r="M198" s="45" t="s">
        <v>25</v>
      </c>
      <c r="N198" s="45" t="s">
        <v>26</v>
      </c>
      <c r="O198" s="45" t="s">
        <v>239</v>
      </c>
      <c r="P198" s="49">
        <v>0</v>
      </c>
      <c r="Q198" s="45" t="s">
        <v>49</v>
      </c>
      <c r="R198" s="46"/>
      <c r="S198" s="45" t="s">
        <v>234</v>
      </c>
      <c r="T198" s="45"/>
      <c r="U198" s="45" t="s">
        <v>235</v>
      </c>
      <c r="V198" s="45" t="s">
        <v>236</v>
      </c>
      <c r="W198" s="45" t="s">
        <v>237</v>
      </c>
      <c r="X198" s="49">
        <v>0</v>
      </c>
    </row>
    <row r="199" spans="1:24" hidden="1" x14ac:dyDescent="0.2">
      <c r="A199" s="1" t="e">
        <f>VLOOKUP(S:S,'KY all bookings 19.09.2022'!D:E,1,0)</f>
        <v>#N/A</v>
      </c>
      <c r="D199" s="45" t="s">
        <v>20</v>
      </c>
      <c r="E199" s="45" t="s">
        <v>693</v>
      </c>
      <c r="F199" s="45" t="s">
        <v>694</v>
      </c>
      <c r="G199" s="45" t="s">
        <v>232</v>
      </c>
      <c r="H199" s="61">
        <v>44777</v>
      </c>
      <c r="I199" s="61">
        <v>44926</v>
      </c>
      <c r="J199" s="46"/>
      <c r="K199" s="46"/>
      <c r="L199" s="45" t="s">
        <v>695</v>
      </c>
      <c r="M199" s="45" t="s">
        <v>25</v>
      </c>
      <c r="N199" s="45" t="s">
        <v>26</v>
      </c>
      <c r="O199" s="45" t="s">
        <v>239</v>
      </c>
      <c r="P199" s="49">
        <v>0</v>
      </c>
      <c r="Q199" s="45" t="s">
        <v>49</v>
      </c>
      <c r="R199" s="46"/>
      <c r="S199" s="45" t="s">
        <v>234</v>
      </c>
      <c r="T199" s="45"/>
      <c r="U199" s="45" t="s">
        <v>235</v>
      </c>
      <c r="V199" s="45" t="s">
        <v>236</v>
      </c>
      <c r="W199" s="45" t="s">
        <v>237</v>
      </c>
      <c r="X199" s="49">
        <v>0</v>
      </c>
    </row>
    <row r="200" spans="1:24" hidden="1" x14ac:dyDescent="0.2">
      <c r="A200" s="1" t="e">
        <f>VLOOKUP(S:S,'KY all bookings 19.09.2022'!D:E,1,0)</f>
        <v>#N/A</v>
      </c>
      <c r="D200" s="45" t="s">
        <v>20</v>
      </c>
      <c r="E200" s="45" t="s">
        <v>693</v>
      </c>
      <c r="F200" s="45" t="s">
        <v>696</v>
      </c>
      <c r="G200" s="45" t="s">
        <v>232</v>
      </c>
      <c r="H200" s="61">
        <v>44785</v>
      </c>
      <c r="I200" s="61">
        <v>44837</v>
      </c>
      <c r="J200" s="46"/>
      <c r="K200" s="46"/>
      <c r="L200" s="45" t="s">
        <v>233</v>
      </c>
      <c r="M200" s="45" t="s">
        <v>25</v>
      </c>
      <c r="N200" s="45" t="s">
        <v>26</v>
      </c>
      <c r="O200" s="45" t="s">
        <v>239</v>
      </c>
      <c r="P200" s="49">
        <v>0</v>
      </c>
      <c r="Q200" s="45" t="s">
        <v>49</v>
      </c>
      <c r="R200" s="46"/>
      <c r="S200" s="45" t="s">
        <v>234</v>
      </c>
      <c r="T200" s="45"/>
      <c r="U200" s="45" t="s">
        <v>235</v>
      </c>
      <c r="V200" s="45" t="s">
        <v>236</v>
      </c>
      <c r="W200" s="45" t="s">
        <v>237</v>
      </c>
      <c r="X200" s="49">
        <v>0</v>
      </c>
    </row>
    <row r="201" spans="1:24" hidden="1" x14ac:dyDescent="0.2">
      <c r="A201" s="1" t="e">
        <f>VLOOKUP(S:S,'KY all bookings 19.09.2022'!D:E,1,0)</f>
        <v>#N/A</v>
      </c>
      <c r="D201" s="45" t="s">
        <v>20</v>
      </c>
      <c r="E201" s="45" t="s">
        <v>693</v>
      </c>
      <c r="F201" s="45" t="s">
        <v>697</v>
      </c>
      <c r="G201" s="45" t="s">
        <v>232</v>
      </c>
      <c r="H201" s="61">
        <v>44730</v>
      </c>
      <c r="I201" s="61">
        <v>44804</v>
      </c>
      <c r="J201" s="61">
        <v>44730</v>
      </c>
      <c r="K201" s="61">
        <v>44836</v>
      </c>
      <c r="L201" s="45" t="s">
        <v>353</v>
      </c>
      <c r="M201" s="45" t="s">
        <v>25</v>
      </c>
      <c r="N201" s="45" t="s">
        <v>26</v>
      </c>
      <c r="O201" s="45" t="s">
        <v>239</v>
      </c>
      <c r="P201" s="49">
        <v>0</v>
      </c>
      <c r="Q201" s="45" t="s">
        <v>49</v>
      </c>
      <c r="R201" s="46"/>
      <c r="S201" s="45" t="s">
        <v>234</v>
      </c>
      <c r="T201" s="45"/>
      <c r="U201" s="45" t="s">
        <v>235</v>
      </c>
      <c r="V201" s="45" t="s">
        <v>236</v>
      </c>
      <c r="W201" s="45" t="s">
        <v>237</v>
      </c>
      <c r="X201" s="49">
        <v>0</v>
      </c>
    </row>
    <row r="202" spans="1:24" hidden="1" x14ac:dyDescent="0.2">
      <c r="A202" s="1" t="e">
        <f>VLOOKUP(S:S,'KY all bookings 19.09.2022'!D:E,1,0)</f>
        <v>#N/A</v>
      </c>
      <c r="D202" s="45" t="s">
        <v>20</v>
      </c>
      <c r="E202" s="45" t="s">
        <v>698</v>
      </c>
      <c r="F202" s="45" t="s">
        <v>699</v>
      </c>
      <c r="G202" s="45" t="s">
        <v>232</v>
      </c>
      <c r="H202" s="61">
        <v>44777</v>
      </c>
      <c r="I202" s="61">
        <v>44926</v>
      </c>
      <c r="J202" s="46"/>
      <c r="K202" s="46"/>
      <c r="L202" s="45" t="s">
        <v>695</v>
      </c>
      <c r="M202" s="45" t="s">
        <v>25</v>
      </c>
      <c r="N202" s="45" t="s">
        <v>26</v>
      </c>
      <c r="O202" s="45" t="s">
        <v>239</v>
      </c>
      <c r="P202" s="49">
        <v>0</v>
      </c>
      <c r="Q202" s="45" t="s">
        <v>49</v>
      </c>
      <c r="R202" s="46"/>
      <c r="S202" s="45" t="s">
        <v>234</v>
      </c>
      <c r="T202" s="45"/>
      <c r="U202" s="45" t="s">
        <v>235</v>
      </c>
      <c r="V202" s="45" t="s">
        <v>236</v>
      </c>
      <c r="W202" s="45" t="s">
        <v>237</v>
      </c>
      <c r="X202" s="49">
        <v>0</v>
      </c>
    </row>
    <row r="203" spans="1:24" hidden="1" x14ac:dyDescent="0.2">
      <c r="A203" s="1" t="e">
        <f>VLOOKUP(S:S,'KY all bookings 19.09.2022'!D:E,1,0)</f>
        <v>#N/A</v>
      </c>
      <c r="D203" s="45" t="s">
        <v>20</v>
      </c>
      <c r="E203" s="45" t="s">
        <v>698</v>
      </c>
      <c r="F203" s="45" t="s">
        <v>700</v>
      </c>
      <c r="G203" s="45" t="s">
        <v>232</v>
      </c>
      <c r="H203" s="61">
        <v>44785</v>
      </c>
      <c r="I203" s="61">
        <v>44837</v>
      </c>
      <c r="J203" s="46"/>
      <c r="K203" s="46"/>
      <c r="L203" s="45" t="s">
        <v>233</v>
      </c>
      <c r="M203" s="45" t="s">
        <v>25</v>
      </c>
      <c r="N203" s="45" t="s">
        <v>26</v>
      </c>
      <c r="O203" s="45" t="s">
        <v>239</v>
      </c>
      <c r="P203" s="49">
        <v>0</v>
      </c>
      <c r="Q203" s="45" t="s">
        <v>49</v>
      </c>
      <c r="R203" s="46"/>
      <c r="S203" s="45" t="s">
        <v>234</v>
      </c>
      <c r="T203" s="45"/>
      <c r="U203" s="45" t="s">
        <v>235</v>
      </c>
      <c r="V203" s="45" t="s">
        <v>236</v>
      </c>
      <c r="W203" s="45" t="s">
        <v>237</v>
      </c>
      <c r="X203" s="49">
        <v>0</v>
      </c>
    </row>
    <row r="204" spans="1:24" hidden="1" x14ac:dyDescent="0.2">
      <c r="A204" s="1" t="e">
        <f>VLOOKUP(S:S,'KY all bookings 19.09.2022'!D:E,1,0)</f>
        <v>#N/A</v>
      </c>
      <c r="D204" s="45" t="s">
        <v>20</v>
      </c>
      <c r="E204" s="45" t="s">
        <v>698</v>
      </c>
      <c r="F204" s="45" t="s">
        <v>701</v>
      </c>
      <c r="G204" s="45" t="s">
        <v>232</v>
      </c>
      <c r="H204" s="61">
        <v>44730</v>
      </c>
      <c r="I204" s="61">
        <v>44804</v>
      </c>
      <c r="J204" s="61">
        <v>44730</v>
      </c>
      <c r="K204" s="61">
        <v>44836</v>
      </c>
      <c r="L204" s="45" t="s">
        <v>353</v>
      </c>
      <c r="M204" s="45" t="s">
        <v>25</v>
      </c>
      <c r="N204" s="45" t="s">
        <v>26</v>
      </c>
      <c r="O204" s="45" t="s">
        <v>239</v>
      </c>
      <c r="P204" s="49">
        <v>0</v>
      </c>
      <c r="Q204" s="45" t="s">
        <v>49</v>
      </c>
      <c r="R204" s="46"/>
      <c r="S204" s="45" t="s">
        <v>234</v>
      </c>
      <c r="T204" s="45"/>
      <c r="U204" s="45" t="s">
        <v>235</v>
      </c>
      <c r="V204" s="45" t="s">
        <v>236</v>
      </c>
      <c r="W204" s="45" t="s">
        <v>237</v>
      </c>
      <c r="X204" s="49">
        <v>0</v>
      </c>
    </row>
    <row r="205" spans="1:24" hidden="1" x14ac:dyDescent="0.2">
      <c r="A205" s="1" t="e">
        <f>VLOOKUP(S:S,'KY all bookings 19.09.2022'!D:E,1,0)</f>
        <v>#N/A</v>
      </c>
      <c r="D205" s="45" t="s">
        <v>20</v>
      </c>
      <c r="E205" s="45" t="s">
        <v>702</v>
      </c>
      <c r="F205" s="45" t="s">
        <v>703</v>
      </c>
      <c r="G205" s="45" t="s">
        <v>232</v>
      </c>
      <c r="H205" s="61">
        <v>44777</v>
      </c>
      <c r="I205" s="61">
        <v>44926</v>
      </c>
      <c r="J205" s="46"/>
      <c r="K205" s="46"/>
      <c r="L205" s="45" t="s">
        <v>695</v>
      </c>
      <c r="M205" s="45" t="s">
        <v>25</v>
      </c>
      <c r="N205" s="45" t="s">
        <v>26</v>
      </c>
      <c r="O205" s="45" t="s">
        <v>239</v>
      </c>
      <c r="P205" s="49">
        <v>0</v>
      </c>
      <c r="Q205" s="45" t="s">
        <v>49</v>
      </c>
      <c r="R205" s="46"/>
      <c r="S205" s="45" t="s">
        <v>234</v>
      </c>
      <c r="T205" s="45"/>
      <c r="U205" s="45" t="s">
        <v>235</v>
      </c>
      <c r="V205" s="45" t="s">
        <v>236</v>
      </c>
      <c r="W205" s="45" t="s">
        <v>237</v>
      </c>
      <c r="X205" s="49">
        <v>0</v>
      </c>
    </row>
    <row r="206" spans="1:24" hidden="1" x14ac:dyDescent="0.2">
      <c r="A206" s="1" t="e">
        <f>VLOOKUP(S:S,'KY all bookings 19.09.2022'!D:E,1,0)</f>
        <v>#N/A</v>
      </c>
      <c r="D206" s="45" t="s">
        <v>20</v>
      </c>
      <c r="E206" s="45" t="s">
        <v>702</v>
      </c>
      <c r="F206" s="45" t="s">
        <v>704</v>
      </c>
      <c r="G206" s="45" t="s">
        <v>232</v>
      </c>
      <c r="H206" s="61">
        <v>44785</v>
      </c>
      <c r="I206" s="61">
        <v>44837</v>
      </c>
      <c r="J206" s="46"/>
      <c r="K206" s="46"/>
      <c r="L206" s="45" t="s">
        <v>233</v>
      </c>
      <c r="M206" s="45" t="s">
        <v>25</v>
      </c>
      <c r="N206" s="45" t="s">
        <v>26</v>
      </c>
      <c r="O206" s="45" t="s">
        <v>239</v>
      </c>
      <c r="P206" s="49">
        <v>0</v>
      </c>
      <c r="Q206" s="45" t="s">
        <v>49</v>
      </c>
      <c r="R206" s="46"/>
      <c r="S206" s="45" t="s">
        <v>234</v>
      </c>
      <c r="T206" s="45"/>
      <c r="U206" s="45" t="s">
        <v>235</v>
      </c>
      <c r="V206" s="45" t="s">
        <v>236</v>
      </c>
      <c r="W206" s="45" t="s">
        <v>237</v>
      </c>
      <c r="X206" s="49">
        <v>0</v>
      </c>
    </row>
    <row r="207" spans="1:24" hidden="1" x14ac:dyDescent="0.2">
      <c r="A207" s="1" t="e">
        <f>VLOOKUP(S:S,'KY all bookings 19.09.2022'!D:E,1,0)</f>
        <v>#N/A</v>
      </c>
      <c r="D207" s="45" t="s">
        <v>20</v>
      </c>
      <c r="E207" s="45" t="s">
        <v>702</v>
      </c>
      <c r="F207" s="45" t="s">
        <v>705</v>
      </c>
      <c r="G207" s="45" t="s">
        <v>232</v>
      </c>
      <c r="H207" s="61">
        <v>44730</v>
      </c>
      <c r="I207" s="61">
        <v>44804</v>
      </c>
      <c r="J207" s="61">
        <v>44730</v>
      </c>
      <c r="K207" s="61">
        <v>44836</v>
      </c>
      <c r="L207" s="45" t="s">
        <v>353</v>
      </c>
      <c r="M207" s="45" t="s">
        <v>25</v>
      </c>
      <c r="N207" s="45" t="s">
        <v>26</v>
      </c>
      <c r="O207" s="45" t="s">
        <v>239</v>
      </c>
      <c r="P207" s="49">
        <v>0</v>
      </c>
      <c r="Q207" s="45" t="s">
        <v>49</v>
      </c>
      <c r="R207" s="46"/>
      <c r="S207" s="45" t="s">
        <v>234</v>
      </c>
      <c r="T207" s="45"/>
      <c r="U207" s="45" t="s">
        <v>235</v>
      </c>
      <c r="V207" s="45" t="s">
        <v>236</v>
      </c>
      <c r="W207" s="45" t="s">
        <v>237</v>
      </c>
      <c r="X207" s="49">
        <v>0</v>
      </c>
    </row>
    <row r="208" spans="1:24" hidden="1" x14ac:dyDescent="0.2">
      <c r="A208" s="1" t="e">
        <f>VLOOKUP(S:S,'KY all bookings 19.09.2022'!D:E,1,0)</f>
        <v>#N/A</v>
      </c>
      <c r="D208" s="45" t="s">
        <v>20</v>
      </c>
      <c r="E208" s="45" t="s">
        <v>706</v>
      </c>
      <c r="F208" s="45" t="s">
        <v>707</v>
      </c>
      <c r="G208" s="45" t="s">
        <v>232</v>
      </c>
      <c r="H208" s="61">
        <v>44777</v>
      </c>
      <c r="I208" s="61">
        <v>44926</v>
      </c>
      <c r="J208" s="46"/>
      <c r="K208" s="46"/>
      <c r="L208" s="45" t="s">
        <v>695</v>
      </c>
      <c r="M208" s="45" t="s">
        <v>25</v>
      </c>
      <c r="N208" s="45" t="s">
        <v>26</v>
      </c>
      <c r="O208" s="45" t="s">
        <v>239</v>
      </c>
      <c r="P208" s="49">
        <v>0</v>
      </c>
      <c r="Q208" s="45" t="s">
        <v>49</v>
      </c>
      <c r="R208" s="46"/>
      <c r="S208" s="45" t="s">
        <v>234</v>
      </c>
      <c r="T208" s="45"/>
      <c r="U208" s="45" t="s">
        <v>235</v>
      </c>
      <c r="V208" s="45" t="s">
        <v>236</v>
      </c>
      <c r="W208" s="45" t="s">
        <v>237</v>
      </c>
      <c r="X208" s="49">
        <v>0</v>
      </c>
    </row>
    <row r="209" spans="1:24" hidden="1" x14ac:dyDescent="0.2">
      <c r="A209" s="1" t="e">
        <f>VLOOKUP(S:S,'KY all bookings 19.09.2022'!D:E,1,0)</f>
        <v>#N/A</v>
      </c>
      <c r="D209" s="45" t="s">
        <v>20</v>
      </c>
      <c r="E209" s="45" t="s">
        <v>706</v>
      </c>
      <c r="F209" s="45" t="s">
        <v>708</v>
      </c>
      <c r="G209" s="45" t="s">
        <v>232</v>
      </c>
      <c r="H209" s="61">
        <v>44785</v>
      </c>
      <c r="I209" s="61">
        <v>44837</v>
      </c>
      <c r="J209" s="46"/>
      <c r="K209" s="46"/>
      <c r="L209" s="45" t="s">
        <v>233</v>
      </c>
      <c r="M209" s="45" t="s">
        <v>25</v>
      </c>
      <c r="N209" s="45" t="s">
        <v>26</v>
      </c>
      <c r="O209" s="45" t="s">
        <v>239</v>
      </c>
      <c r="P209" s="49">
        <v>0</v>
      </c>
      <c r="Q209" s="45" t="s">
        <v>49</v>
      </c>
      <c r="R209" s="46"/>
      <c r="S209" s="45" t="s">
        <v>234</v>
      </c>
      <c r="T209" s="45"/>
      <c r="U209" s="45" t="s">
        <v>235</v>
      </c>
      <c r="V209" s="45" t="s">
        <v>236</v>
      </c>
      <c r="W209" s="45" t="s">
        <v>237</v>
      </c>
      <c r="X209" s="49">
        <v>0</v>
      </c>
    </row>
    <row r="210" spans="1:24" hidden="1" x14ac:dyDescent="0.2">
      <c r="A210" s="1" t="e">
        <f>VLOOKUP(S:S,'KY all bookings 19.09.2022'!D:E,1,0)</f>
        <v>#N/A</v>
      </c>
      <c r="D210" s="45" t="s">
        <v>20</v>
      </c>
      <c r="E210" s="45" t="s">
        <v>706</v>
      </c>
      <c r="F210" s="45" t="s">
        <v>709</v>
      </c>
      <c r="G210" s="45" t="s">
        <v>232</v>
      </c>
      <c r="H210" s="61">
        <v>44730</v>
      </c>
      <c r="I210" s="61">
        <v>44804</v>
      </c>
      <c r="J210" s="61">
        <v>44730</v>
      </c>
      <c r="K210" s="61">
        <v>44836</v>
      </c>
      <c r="L210" s="45" t="s">
        <v>353</v>
      </c>
      <c r="M210" s="45" t="s">
        <v>25</v>
      </c>
      <c r="N210" s="45" t="s">
        <v>26</v>
      </c>
      <c r="O210" s="45" t="s">
        <v>239</v>
      </c>
      <c r="P210" s="49">
        <v>0</v>
      </c>
      <c r="Q210" s="45" t="s">
        <v>49</v>
      </c>
      <c r="R210" s="46"/>
      <c r="S210" s="45" t="s">
        <v>234</v>
      </c>
      <c r="T210" s="45"/>
      <c r="U210" s="45" t="s">
        <v>235</v>
      </c>
      <c r="V210" s="45" t="s">
        <v>236</v>
      </c>
      <c r="W210" s="45" t="s">
        <v>237</v>
      </c>
      <c r="X210" s="49">
        <v>0</v>
      </c>
    </row>
    <row r="211" spans="1:24" hidden="1" x14ac:dyDescent="0.2">
      <c r="A211" s="1" t="e">
        <f>VLOOKUP(S:S,'KY all bookings 19.09.2022'!D:E,1,0)</f>
        <v>#N/A</v>
      </c>
      <c r="C211" s="1" t="str">
        <f>VLOOKUP(F:F,'RPM All Deposits'!$E:$F,1,0)</f>
        <v>20282</v>
      </c>
      <c r="D211" s="45" t="s">
        <v>20</v>
      </c>
      <c r="E211" s="45" t="s">
        <v>1014</v>
      </c>
      <c r="F211" s="45" t="s">
        <v>1020</v>
      </c>
      <c r="G211" s="45" t="s">
        <v>1021</v>
      </c>
      <c r="H211" s="61">
        <v>44835</v>
      </c>
      <c r="I211" s="61">
        <v>45107</v>
      </c>
      <c r="J211" s="61">
        <v>44835</v>
      </c>
      <c r="K211" s="61">
        <v>45107</v>
      </c>
      <c r="L211" s="45" t="s">
        <v>182</v>
      </c>
      <c r="M211" s="45" t="s">
        <v>135</v>
      </c>
      <c r="N211" s="45" t="s">
        <v>26</v>
      </c>
      <c r="O211" s="45" t="s">
        <v>34</v>
      </c>
      <c r="P211" s="49">
        <v>1890</v>
      </c>
      <c r="Q211" s="45" t="s">
        <v>28</v>
      </c>
      <c r="R211" s="45" t="s">
        <v>29</v>
      </c>
      <c r="S211" s="46"/>
      <c r="T211" s="46"/>
      <c r="U211" s="45" t="s">
        <v>1022</v>
      </c>
      <c r="V211" s="45" t="s">
        <v>1023</v>
      </c>
      <c r="W211" s="45" t="s">
        <v>102</v>
      </c>
      <c r="X211" s="49">
        <v>200</v>
      </c>
    </row>
    <row r="212" spans="1:24" hidden="1" x14ac:dyDescent="0.2">
      <c r="A212" s="1" t="str">
        <f>VLOOKUP(S:S,'KY all bookings 19.09.2022'!D:E,1,0)</f>
        <v>09121</v>
      </c>
      <c r="B212" s="1" t="str">
        <f>VLOOKUP(T:T,'KY all bookings 19.09.2022'!$K:$L,1,0)</f>
        <v>09121 C171</v>
      </c>
      <c r="C212" s="1" t="str">
        <f>VLOOKUP(F:F,'RPM All Deposits'!$E:$F,1,0)</f>
        <v>1460</v>
      </c>
      <c r="D212" s="45" t="s">
        <v>20</v>
      </c>
      <c r="E212" s="45" t="s">
        <v>2824</v>
      </c>
      <c r="F212" s="45" t="s">
        <v>2825</v>
      </c>
      <c r="G212" s="45" t="s">
        <v>2826</v>
      </c>
      <c r="H212" s="61">
        <v>44805</v>
      </c>
      <c r="I212" s="61">
        <v>44865</v>
      </c>
      <c r="J212" s="61">
        <v>44728</v>
      </c>
      <c r="K212" s="61">
        <v>44866</v>
      </c>
      <c r="L212" s="45" t="s">
        <v>24</v>
      </c>
      <c r="M212" s="45" t="s">
        <v>377</v>
      </c>
      <c r="N212" s="45" t="s">
        <v>26</v>
      </c>
      <c r="O212" s="45" t="s">
        <v>37</v>
      </c>
      <c r="P212" s="49">
        <v>1600</v>
      </c>
      <c r="Q212" s="45" t="s">
        <v>49</v>
      </c>
      <c r="R212" s="45" t="s">
        <v>29</v>
      </c>
      <c r="S212" s="45" t="s">
        <v>2827</v>
      </c>
      <c r="T212" s="45" t="str">
        <f>S212&amp;" "&amp;E212</f>
        <v>09121 C171</v>
      </c>
      <c r="U212" s="45" t="s">
        <v>2828</v>
      </c>
      <c r="V212" s="45" t="s">
        <v>2829</v>
      </c>
      <c r="W212" s="45" t="s">
        <v>32</v>
      </c>
      <c r="X212" s="49">
        <v>200</v>
      </c>
    </row>
    <row r="213" spans="1:24" hidden="1" x14ac:dyDescent="0.2">
      <c r="A213" s="1" t="e">
        <f>VLOOKUP(S:S,'KY all bookings 19.09.2022'!D:E,1,0)</f>
        <v>#N/A</v>
      </c>
      <c r="D213" s="45" t="s">
        <v>20</v>
      </c>
      <c r="E213" s="45" t="s">
        <v>712</v>
      </c>
      <c r="F213" s="45" t="s">
        <v>717</v>
      </c>
      <c r="G213" s="45" t="s">
        <v>232</v>
      </c>
      <c r="H213" s="61">
        <v>44785</v>
      </c>
      <c r="I213" s="61">
        <v>44837</v>
      </c>
      <c r="J213" s="46"/>
      <c r="K213" s="46"/>
      <c r="L213" s="45" t="s">
        <v>233</v>
      </c>
      <c r="M213" s="45" t="s">
        <v>25</v>
      </c>
      <c r="N213" s="45" t="s">
        <v>26</v>
      </c>
      <c r="O213" s="45" t="s">
        <v>37</v>
      </c>
      <c r="P213" s="49">
        <v>0</v>
      </c>
      <c r="Q213" s="45" t="s">
        <v>49</v>
      </c>
      <c r="R213" s="46"/>
      <c r="S213" s="45" t="s">
        <v>234</v>
      </c>
      <c r="T213" s="45"/>
      <c r="U213" s="45" t="s">
        <v>235</v>
      </c>
      <c r="V213" s="45" t="s">
        <v>236</v>
      </c>
      <c r="W213" s="45" t="s">
        <v>237</v>
      </c>
      <c r="X213" s="49">
        <v>0</v>
      </c>
    </row>
    <row r="214" spans="1:24" hidden="1" x14ac:dyDescent="0.2">
      <c r="A214" s="1" t="e">
        <f>VLOOKUP(S:S,'KY all bookings 19.09.2022'!D:E,1,0)</f>
        <v>#N/A</v>
      </c>
      <c r="D214" s="45" t="s">
        <v>20</v>
      </c>
      <c r="E214" s="45" t="s">
        <v>712</v>
      </c>
      <c r="F214" s="45" t="s">
        <v>718</v>
      </c>
      <c r="G214" s="45" t="s">
        <v>232</v>
      </c>
      <c r="H214" s="61">
        <v>44730</v>
      </c>
      <c r="I214" s="61">
        <v>44804</v>
      </c>
      <c r="J214" s="61">
        <v>44730</v>
      </c>
      <c r="K214" s="61">
        <v>44836</v>
      </c>
      <c r="L214" s="45" t="s">
        <v>353</v>
      </c>
      <c r="M214" s="45" t="s">
        <v>25</v>
      </c>
      <c r="N214" s="45" t="s">
        <v>26</v>
      </c>
      <c r="O214" s="45" t="s">
        <v>37</v>
      </c>
      <c r="P214" s="49">
        <v>0</v>
      </c>
      <c r="Q214" s="45" t="s">
        <v>49</v>
      </c>
      <c r="R214" s="46"/>
      <c r="S214" s="45" t="s">
        <v>234</v>
      </c>
      <c r="T214" s="45"/>
      <c r="U214" s="45" t="s">
        <v>235</v>
      </c>
      <c r="V214" s="45" t="s">
        <v>236</v>
      </c>
      <c r="W214" s="45" t="s">
        <v>237</v>
      </c>
      <c r="X214" s="49">
        <v>0</v>
      </c>
    </row>
    <row r="215" spans="1:24" hidden="1" x14ac:dyDescent="0.2">
      <c r="A215" s="1" t="e">
        <f>VLOOKUP(S:S,'KY all bookings 19.09.2022'!D:E,1,0)</f>
        <v>#N/A</v>
      </c>
      <c r="C215" s="1" t="e">
        <f>VLOOKUP(F:F,'RPM All Deposits'!$E:$F,1,0)</f>
        <v>#N/A</v>
      </c>
      <c r="D215" s="45" t="s">
        <v>20</v>
      </c>
      <c r="E215" s="45" t="s">
        <v>719</v>
      </c>
      <c r="F215" s="45" t="s">
        <v>720</v>
      </c>
      <c r="G215" s="45" t="s">
        <v>721</v>
      </c>
      <c r="H215" s="61">
        <v>44728</v>
      </c>
      <c r="I215" s="61">
        <v>44742</v>
      </c>
      <c r="J215" s="61">
        <v>44728</v>
      </c>
      <c r="K215" s="61">
        <v>44743</v>
      </c>
      <c r="L215" s="45" t="s">
        <v>91</v>
      </c>
      <c r="M215" s="45" t="s">
        <v>92</v>
      </c>
      <c r="N215" s="45" t="s">
        <v>26</v>
      </c>
      <c r="O215" s="45" t="s">
        <v>37</v>
      </c>
      <c r="P215" s="49">
        <v>1450</v>
      </c>
      <c r="Q215" s="45" t="s">
        <v>49</v>
      </c>
      <c r="R215" s="46"/>
      <c r="S215" s="45" t="s">
        <v>722</v>
      </c>
      <c r="T215" s="45"/>
      <c r="U215" s="45" t="s">
        <v>723</v>
      </c>
      <c r="V215" s="45" t="s">
        <v>724</v>
      </c>
      <c r="W215" s="45" t="s">
        <v>58</v>
      </c>
      <c r="X215" s="49">
        <v>0</v>
      </c>
    </row>
    <row r="216" spans="1:24" hidden="1" x14ac:dyDescent="0.2">
      <c r="A216" s="1" t="str">
        <f>VLOOKUP(S:S,'KY all bookings 19.09.2022'!D:E,1,0)</f>
        <v>10103</v>
      </c>
      <c r="B216" s="1" t="str">
        <f>VLOOKUP(T:T,'KY all bookings 19.09.2022'!$K:$L,1,0)</f>
        <v>10103 C456</v>
      </c>
      <c r="C216" s="1" t="str">
        <f>VLOOKUP(F:F,'RPM All Deposits'!$E:$F,1,0)</f>
        <v>1533</v>
      </c>
      <c r="D216" s="45" t="s">
        <v>20</v>
      </c>
      <c r="E216" s="45" t="s">
        <v>3428</v>
      </c>
      <c r="F216" s="45" t="s">
        <v>3435</v>
      </c>
      <c r="G216" s="45" t="s">
        <v>3436</v>
      </c>
      <c r="H216" s="61">
        <v>44835</v>
      </c>
      <c r="I216" s="61">
        <v>45107</v>
      </c>
      <c r="J216" s="61">
        <v>44835</v>
      </c>
      <c r="K216" s="61">
        <v>45108</v>
      </c>
      <c r="L216" s="45" t="s">
        <v>182</v>
      </c>
      <c r="M216" s="45" t="s">
        <v>135</v>
      </c>
      <c r="N216" s="45" t="s">
        <v>26</v>
      </c>
      <c r="O216" s="45" t="s">
        <v>37</v>
      </c>
      <c r="P216" s="49">
        <v>1680</v>
      </c>
      <c r="Q216" s="45" t="s">
        <v>49</v>
      </c>
      <c r="R216" s="45" t="s">
        <v>29</v>
      </c>
      <c r="S216" s="45" t="s">
        <v>3437</v>
      </c>
      <c r="T216" s="45" t="str">
        <f>S216&amp;" "&amp;E216</f>
        <v>10103 C456</v>
      </c>
      <c r="U216" s="45" t="s">
        <v>3438</v>
      </c>
      <c r="V216" s="45" t="s">
        <v>3439</v>
      </c>
      <c r="W216" s="45" t="s">
        <v>32</v>
      </c>
      <c r="X216" s="49">
        <v>200</v>
      </c>
    </row>
    <row r="217" spans="1:24" hidden="1" x14ac:dyDescent="0.2">
      <c r="A217" s="1" t="e">
        <f>VLOOKUP(S:S,'KY all bookings 19.09.2022'!D:E,1,0)</f>
        <v>#N/A</v>
      </c>
      <c r="C217" s="1" t="e">
        <f>VLOOKUP(F:F,'RPM All Deposits'!$E:$F,1,0)</f>
        <v>#N/A</v>
      </c>
      <c r="D217" s="45" t="s">
        <v>20</v>
      </c>
      <c r="E217" s="45" t="s">
        <v>730</v>
      </c>
      <c r="F217" s="45" t="s">
        <v>731</v>
      </c>
      <c r="G217" s="45" t="s">
        <v>732</v>
      </c>
      <c r="H217" s="61">
        <v>44728</v>
      </c>
      <c r="I217" s="61">
        <v>44742</v>
      </c>
      <c r="J217" s="61">
        <v>44728</v>
      </c>
      <c r="K217" s="61">
        <v>44743</v>
      </c>
      <c r="L217" s="45" t="s">
        <v>91</v>
      </c>
      <c r="M217" s="45" t="s">
        <v>135</v>
      </c>
      <c r="N217" s="45" t="s">
        <v>26</v>
      </c>
      <c r="O217" s="45" t="s">
        <v>37</v>
      </c>
      <c r="P217" s="49">
        <v>1450</v>
      </c>
      <c r="Q217" s="45" t="s">
        <v>49</v>
      </c>
      <c r="R217" s="46"/>
      <c r="S217" s="45" t="s">
        <v>733</v>
      </c>
      <c r="T217" s="45"/>
      <c r="U217" s="45" t="s">
        <v>734</v>
      </c>
      <c r="V217" s="45" t="s">
        <v>735</v>
      </c>
      <c r="W217" s="45" t="s">
        <v>32</v>
      </c>
      <c r="X217" s="49">
        <v>0</v>
      </c>
    </row>
    <row r="218" spans="1:24" hidden="1" x14ac:dyDescent="0.2">
      <c r="A218" s="1" t="e">
        <f>VLOOKUP(S:S,'KY all bookings 19.09.2022'!D:E,1,0)</f>
        <v>#N/A</v>
      </c>
      <c r="C218" s="1" t="str">
        <f>VLOOKUP(F:F,'RPM All Deposits'!$E:$F,1,0)</f>
        <v>10206</v>
      </c>
      <c r="D218" s="45" t="s">
        <v>20</v>
      </c>
      <c r="E218" s="45" t="s">
        <v>3528</v>
      </c>
      <c r="F218" s="45" t="s">
        <v>3529</v>
      </c>
      <c r="G218" s="45" t="s">
        <v>3530</v>
      </c>
      <c r="H218" s="61">
        <v>44805</v>
      </c>
      <c r="I218" s="61">
        <v>45107</v>
      </c>
      <c r="J218" s="61">
        <v>44805</v>
      </c>
      <c r="K218" s="61">
        <v>45107</v>
      </c>
      <c r="L218" s="45" t="s">
        <v>40</v>
      </c>
      <c r="M218" s="45" t="s">
        <v>135</v>
      </c>
      <c r="N218" s="45" t="s">
        <v>26</v>
      </c>
      <c r="O218" s="45" t="s">
        <v>37</v>
      </c>
      <c r="P218" s="49">
        <v>1680</v>
      </c>
      <c r="Q218" s="45" t="s">
        <v>28</v>
      </c>
      <c r="R218" s="45" t="s">
        <v>29</v>
      </c>
      <c r="S218" s="46"/>
      <c r="T218" s="46"/>
      <c r="U218" s="45" t="s">
        <v>3531</v>
      </c>
      <c r="V218" s="45" t="s">
        <v>3532</v>
      </c>
      <c r="W218" s="45" t="s">
        <v>58</v>
      </c>
      <c r="X218" s="49">
        <v>200</v>
      </c>
    </row>
    <row r="219" spans="1:24" hidden="1" x14ac:dyDescent="0.2">
      <c r="A219" s="1" t="e">
        <f>VLOOKUP(S:S,'KY all bookings 19.09.2022'!D:E,1,0)</f>
        <v>#N/A</v>
      </c>
      <c r="C219" s="1" t="e">
        <f>VLOOKUP(F:F,'RPM All Deposits'!$E:$F,1,0)</f>
        <v>#N/A</v>
      </c>
      <c r="D219" s="45" t="s">
        <v>20</v>
      </c>
      <c r="E219" s="45" t="s">
        <v>742</v>
      </c>
      <c r="F219" s="45" t="s">
        <v>743</v>
      </c>
      <c r="G219" s="45" t="s">
        <v>744</v>
      </c>
      <c r="H219" s="61">
        <v>44728</v>
      </c>
      <c r="I219" s="61">
        <v>44742</v>
      </c>
      <c r="J219" s="61">
        <v>44728</v>
      </c>
      <c r="K219" s="61">
        <v>44743</v>
      </c>
      <c r="L219" s="45" t="s">
        <v>91</v>
      </c>
      <c r="M219" s="45" t="s">
        <v>92</v>
      </c>
      <c r="N219" s="45" t="s">
        <v>26</v>
      </c>
      <c r="O219" s="45" t="s">
        <v>34</v>
      </c>
      <c r="P219" s="49">
        <v>1287</v>
      </c>
      <c r="Q219" s="45" t="s">
        <v>49</v>
      </c>
      <c r="R219" s="46"/>
      <c r="S219" s="45" t="s">
        <v>745</v>
      </c>
      <c r="T219" s="45"/>
      <c r="U219" s="45" t="s">
        <v>746</v>
      </c>
      <c r="V219" s="45" t="s">
        <v>147</v>
      </c>
      <c r="W219" s="45" t="s">
        <v>58</v>
      </c>
      <c r="X219" s="49">
        <v>0</v>
      </c>
    </row>
    <row r="220" spans="1:24" hidden="1" x14ac:dyDescent="0.2">
      <c r="A220" s="1" t="e">
        <f>VLOOKUP(S:S,'KY all bookings 19.09.2022'!D:E,1,0)</f>
        <v>#N/A</v>
      </c>
      <c r="C220" s="1" t="str">
        <f>VLOOKUP(F:F,'RPM All Deposits'!$E:$F,1,0)</f>
        <v>18176</v>
      </c>
      <c r="D220" s="45" t="s">
        <v>20</v>
      </c>
      <c r="E220" s="45" t="s">
        <v>430</v>
      </c>
      <c r="F220" s="45" t="s">
        <v>436</v>
      </c>
      <c r="G220" s="45" t="s">
        <v>437</v>
      </c>
      <c r="H220" s="61">
        <v>44805</v>
      </c>
      <c r="I220" s="61">
        <v>44985</v>
      </c>
      <c r="J220" s="61">
        <v>44805</v>
      </c>
      <c r="K220" s="61">
        <v>44985</v>
      </c>
      <c r="L220" s="45" t="s">
        <v>78</v>
      </c>
      <c r="M220" s="45" t="s">
        <v>135</v>
      </c>
      <c r="N220" s="45" t="s">
        <v>26</v>
      </c>
      <c r="O220" s="45" t="s">
        <v>34</v>
      </c>
      <c r="P220" s="49">
        <v>1800</v>
      </c>
      <c r="Q220" s="45" t="s">
        <v>28</v>
      </c>
      <c r="R220" s="45" t="s">
        <v>29</v>
      </c>
      <c r="S220" s="46"/>
      <c r="T220" s="46"/>
      <c r="U220" s="45" t="s">
        <v>438</v>
      </c>
      <c r="V220" s="45" t="s">
        <v>439</v>
      </c>
      <c r="W220" s="45" t="s">
        <v>58</v>
      </c>
      <c r="X220" s="49">
        <v>200</v>
      </c>
    </row>
    <row r="221" spans="1:24" hidden="1" x14ac:dyDescent="0.2">
      <c r="A221" s="1" t="str">
        <f>VLOOKUP(S:S,'KY all bookings 19.09.2022'!D:E,1,0)</f>
        <v>06625</v>
      </c>
      <c r="B221" s="1" t="str">
        <f>VLOOKUP(T:T,'KY all bookings 19.09.2022'!$K:$L,1,0)</f>
        <v>06625 A490</v>
      </c>
      <c r="C221" s="1" t="str">
        <f>VLOOKUP(F:F,'RPM All Deposits'!$E:$F,1,0)</f>
        <v>1350</v>
      </c>
      <c r="D221" s="45" t="s">
        <v>20</v>
      </c>
      <c r="E221" s="45" t="s">
        <v>752</v>
      </c>
      <c r="F221" s="45" t="s">
        <v>753</v>
      </c>
      <c r="G221" s="45" t="s">
        <v>754</v>
      </c>
      <c r="H221" s="61">
        <v>44805</v>
      </c>
      <c r="I221" s="61">
        <v>45107</v>
      </c>
      <c r="J221" s="61">
        <v>44728</v>
      </c>
      <c r="K221" s="61">
        <v>44743</v>
      </c>
      <c r="L221" s="45" t="s">
        <v>40</v>
      </c>
      <c r="M221" s="45" t="s">
        <v>377</v>
      </c>
      <c r="N221" s="45" t="s">
        <v>26</v>
      </c>
      <c r="O221" s="45" t="s">
        <v>37</v>
      </c>
      <c r="P221" s="49">
        <v>1600</v>
      </c>
      <c r="Q221" s="45" t="s">
        <v>49</v>
      </c>
      <c r="R221" s="45" t="s">
        <v>29</v>
      </c>
      <c r="S221" s="45" t="s">
        <v>755</v>
      </c>
      <c r="T221" s="45" t="str">
        <f>S221&amp;" "&amp;E221</f>
        <v>06625 A490</v>
      </c>
      <c r="U221" s="45" t="s">
        <v>756</v>
      </c>
      <c r="V221" s="45" t="s">
        <v>757</v>
      </c>
      <c r="W221" s="45" t="s">
        <v>87</v>
      </c>
      <c r="X221" s="49">
        <v>200</v>
      </c>
    </row>
    <row r="222" spans="1:24" hidden="1" x14ac:dyDescent="0.2">
      <c r="A222" s="1" t="e">
        <f>VLOOKUP(S:S,'KY all bookings 19.09.2022'!D:E,1,0)</f>
        <v>#N/A</v>
      </c>
      <c r="C222" s="1" t="e">
        <f>VLOOKUP(F:F,'RPM All Deposits'!$E:$F,1,0)</f>
        <v>#N/A</v>
      </c>
      <c r="D222" s="45" t="s">
        <v>20</v>
      </c>
      <c r="E222" s="45" t="s">
        <v>758</v>
      </c>
      <c r="F222" s="45" t="s">
        <v>759</v>
      </c>
      <c r="G222" s="45" t="s">
        <v>760</v>
      </c>
      <c r="H222" s="61">
        <v>44728</v>
      </c>
      <c r="I222" s="61">
        <v>44742</v>
      </c>
      <c r="J222" s="61">
        <v>44728</v>
      </c>
      <c r="K222" s="61">
        <v>44743</v>
      </c>
      <c r="L222" s="45" t="s">
        <v>91</v>
      </c>
      <c r="M222" s="45" t="s">
        <v>92</v>
      </c>
      <c r="N222" s="45" t="s">
        <v>26</v>
      </c>
      <c r="O222" s="45" t="s">
        <v>34</v>
      </c>
      <c r="P222" s="49">
        <v>1650</v>
      </c>
      <c r="Q222" s="45" t="s">
        <v>49</v>
      </c>
      <c r="R222" s="46"/>
      <c r="S222" s="45" t="s">
        <v>761</v>
      </c>
      <c r="T222" s="45"/>
      <c r="U222" s="45" t="s">
        <v>656</v>
      </c>
      <c r="V222" s="45" t="s">
        <v>762</v>
      </c>
      <c r="W222" s="45" t="s">
        <v>102</v>
      </c>
      <c r="X222" s="49">
        <v>0</v>
      </c>
    </row>
    <row r="223" spans="1:24" hidden="1" x14ac:dyDescent="0.2">
      <c r="A223" s="1" t="str">
        <f>VLOOKUP(S:S,'KY all bookings 19.09.2022'!D:E,1,0)</f>
        <v>10083</v>
      </c>
      <c r="B223" s="1" t="str">
        <f>VLOOKUP(T:T,'KY all bookings 19.09.2022'!$K:$L,1,0)</f>
        <v>10083 A392</v>
      </c>
      <c r="C223" s="1" t="str">
        <f>VLOOKUP(F:F,'RPM All Deposits'!$E:$F,1,0)</f>
        <v>18264</v>
      </c>
      <c r="D223" s="45" t="s">
        <v>20</v>
      </c>
      <c r="E223" s="45" t="s">
        <v>533</v>
      </c>
      <c r="F223" s="45" t="s">
        <v>539</v>
      </c>
      <c r="G223" s="45" t="s">
        <v>540</v>
      </c>
      <c r="H223" s="61">
        <v>44819</v>
      </c>
      <c r="I223" s="61">
        <v>44957</v>
      </c>
      <c r="J223" s="61">
        <v>44819</v>
      </c>
      <c r="K223" s="61">
        <v>44957</v>
      </c>
      <c r="L223" s="45" t="s">
        <v>541</v>
      </c>
      <c r="M223" s="45" t="s">
        <v>135</v>
      </c>
      <c r="N223" s="45" t="s">
        <v>26</v>
      </c>
      <c r="O223" s="45" t="s">
        <v>37</v>
      </c>
      <c r="P223" s="49">
        <v>0</v>
      </c>
      <c r="Q223" s="45" t="s">
        <v>49</v>
      </c>
      <c r="R223" s="46"/>
      <c r="S223" s="45" t="s">
        <v>542</v>
      </c>
      <c r="T223" s="45" t="str">
        <f>S223&amp;" "&amp;E223</f>
        <v>10083 A392</v>
      </c>
      <c r="U223" s="46"/>
      <c r="V223" s="45" t="s">
        <v>543</v>
      </c>
      <c r="W223" s="45" t="s">
        <v>102</v>
      </c>
      <c r="X223" s="49">
        <v>0</v>
      </c>
    </row>
    <row r="224" spans="1:24" hidden="1" x14ac:dyDescent="0.2">
      <c r="A224" s="1" t="e">
        <f>VLOOKUP(S:S,'KY all bookings 19.09.2022'!D:E,1,0)</f>
        <v>#N/A</v>
      </c>
      <c r="C224" s="1" t="str">
        <f>VLOOKUP(F:F,'RPM All Deposits'!$E:$F,1,0)</f>
        <v>19200</v>
      </c>
      <c r="D224" s="45" t="s">
        <v>20</v>
      </c>
      <c r="E224" s="45" t="s">
        <v>1067</v>
      </c>
      <c r="F224" s="45" t="s">
        <v>1068</v>
      </c>
      <c r="G224" s="45" t="s">
        <v>1069</v>
      </c>
      <c r="H224" s="61">
        <v>44805</v>
      </c>
      <c r="I224" s="61">
        <v>44985</v>
      </c>
      <c r="J224" s="61">
        <v>44805</v>
      </c>
      <c r="K224" s="61">
        <v>44985</v>
      </c>
      <c r="L224" s="45" t="s">
        <v>78</v>
      </c>
      <c r="M224" s="45" t="s">
        <v>135</v>
      </c>
      <c r="N224" s="45" t="s">
        <v>26</v>
      </c>
      <c r="O224" s="45" t="s">
        <v>34</v>
      </c>
      <c r="P224" s="49">
        <v>1800</v>
      </c>
      <c r="Q224" s="45" t="s">
        <v>28</v>
      </c>
      <c r="R224" s="45" t="s">
        <v>29</v>
      </c>
      <c r="S224" s="46"/>
      <c r="T224" s="46"/>
      <c r="U224" s="45" t="s">
        <v>1070</v>
      </c>
      <c r="V224" s="45" t="s">
        <v>1071</v>
      </c>
      <c r="W224" s="45" t="s">
        <v>1072</v>
      </c>
      <c r="X224" s="49">
        <v>200</v>
      </c>
    </row>
    <row r="225" spans="1:26" hidden="1" x14ac:dyDescent="0.2">
      <c r="A225" s="1" t="e">
        <f>VLOOKUP(S:S,'KY all bookings 19.09.2022'!D:E,1,0)</f>
        <v>#N/A</v>
      </c>
      <c r="C225" s="1" t="e">
        <f>VLOOKUP(F:F,'RPM All Deposits'!$E:$F,1,0)</f>
        <v>#N/A</v>
      </c>
      <c r="D225" s="45" t="s">
        <v>20</v>
      </c>
      <c r="E225" s="45" t="s">
        <v>769</v>
      </c>
      <c r="F225" s="45" t="s">
        <v>770</v>
      </c>
      <c r="G225" s="45" t="s">
        <v>771</v>
      </c>
      <c r="H225" s="61">
        <v>44728</v>
      </c>
      <c r="I225" s="61">
        <v>44742</v>
      </c>
      <c r="J225" s="61">
        <v>44728</v>
      </c>
      <c r="K225" s="61">
        <v>44743</v>
      </c>
      <c r="L225" s="45" t="s">
        <v>91</v>
      </c>
      <c r="M225" s="45" t="s">
        <v>92</v>
      </c>
      <c r="N225" s="45" t="s">
        <v>26</v>
      </c>
      <c r="O225" s="45" t="s">
        <v>34</v>
      </c>
      <c r="P225" s="49">
        <v>1485</v>
      </c>
      <c r="Q225" s="45" t="s">
        <v>49</v>
      </c>
      <c r="R225" s="46"/>
      <c r="S225" s="45" t="s">
        <v>772</v>
      </c>
      <c r="T225" s="45"/>
      <c r="U225" s="45" t="s">
        <v>773</v>
      </c>
      <c r="V225" s="45" t="s">
        <v>774</v>
      </c>
      <c r="W225" s="45" t="s">
        <v>58</v>
      </c>
      <c r="X225" s="49">
        <v>0</v>
      </c>
    </row>
    <row r="226" spans="1:26" hidden="1" x14ac:dyDescent="0.2">
      <c r="A226" s="1" t="e">
        <f>VLOOKUP(S:S,'KY all bookings 19.09.2022'!D:E,1,0)</f>
        <v>#N/A</v>
      </c>
      <c r="C226" s="1" t="str">
        <f>VLOOKUP(F:F,'RPM All Deposits'!$E:$F,1,0)</f>
        <v>20896</v>
      </c>
      <c r="D226" s="45" t="s">
        <v>20</v>
      </c>
      <c r="E226" s="45" t="s">
        <v>1145</v>
      </c>
      <c r="F226" s="45" t="s">
        <v>1146</v>
      </c>
      <c r="G226" s="45" t="s">
        <v>188</v>
      </c>
      <c r="H226" s="61">
        <v>44805</v>
      </c>
      <c r="I226" s="61">
        <v>45107</v>
      </c>
      <c r="J226" s="61">
        <v>44805</v>
      </c>
      <c r="K226" s="61">
        <v>45107</v>
      </c>
      <c r="L226" s="45" t="s">
        <v>40</v>
      </c>
      <c r="M226" s="45" t="s">
        <v>135</v>
      </c>
      <c r="N226" s="45" t="s">
        <v>26</v>
      </c>
      <c r="O226" s="45" t="s">
        <v>34</v>
      </c>
      <c r="P226" s="49">
        <v>1800</v>
      </c>
      <c r="Q226" s="45" t="s">
        <v>28</v>
      </c>
      <c r="R226" s="45" t="s">
        <v>29</v>
      </c>
      <c r="S226" s="46"/>
      <c r="T226" s="46"/>
      <c r="U226" s="45" t="s">
        <v>189</v>
      </c>
      <c r="V226" s="45" t="s">
        <v>190</v>
      </c>
      <c r="W226" s="45" t="s">
        <v>102</v>
      </c>
      <c r="X226" s="49">
        <v>200</v>
      </c>
    </row>
    <row r="227" spans="1:26" s="32" customFormat="1" x14ac:dyDescent="0.2">
      <c r="A227" s="32" t="e">
        <f>VLOOKUP(S:S,'KY all bookings 19.09.2022'!D:E,1,0)</f>
        <v>#N/A</v>
      </c>
      <c r="C227" s="32" t="str">
        <f>VLOOKUP(F:F,'RPM All Deposits'!$E:$F,1,0)</f>
        <v>18959</v>
      </c>
      <c r="D227" s="52" t="s">
        <v>20</v>
      </c>
      <c r="E227" s="52" t="s">
        <v>1053</v>
      </c>
      <c r="F227" s="52" t="s">
        <v>1054</v>
      </c>
      <c r="G227" s="52" t="s">
        <v>1055</v>
      </c>
      <c r="H227" s="63">
        <v>44805</v>
      </c>
      <c r="I227" s="63">
        <v>45107</v>
      </c>
      <c r="J227" s="63">
        <v>44805</v>
      </c>
      <c r="K227" s="63">
        <v>45107</v>
      </c>
      <c r="L227" s="52" t="s">
        <v>40</v>
      </c>
      <c r="M227" s="52" t="s">
        <v>135</v>
      </c>
      <c r="N227" s="52" t="s">
        <v>26</v>
      </c>
      <c r="O227" s="52" t="s">
        <v>34</v>
      </c>
      <c r="P227" s="54">
        <v>1800</v>
      </c>
      <c r="Q227" s="52" t="s">
        <v>28</v>
      </c>
      <c r="R227" s="52" t="s">
        <v>29</v>
      </c>
      <c r="S227" s="52" t="s">
        <v>4137</v>
      </c>
      <c r="T227" s="52"/>
      <c r="U227" s="52" t="s">
        <v>1056</v>
      </c>
      <c r="V227" s="52" t="s">
        <v>1057</v>
      </c>
      <c r="W227" s="52" t="s">
        <v>58</v>
      </c>
      <c r="X227" s="54">
        <v>200</v>
      </c>
      <c r="Y227" s="83" t="s">
        <v>6664</v>
      </c>
      <c r="Z227" s="84" t="s">
        <v>6692</v>
      </c>
    </row>
    <row r="228" spans="1:26" hidden="1" x14ac:dyDescent="0.2">
      <c r="A228" s="1" t="e">
        <f>VLOOKUP(S:S,'KY all bookings 19.09.2022'!D:E,1,0)</f>
        <v>#N/A</v>
      </c>
      <c r="C228" s="1" t="e">
        <f>VLOOKUP(F:F,'RPM All Deposits'!$E:$F,1,0)</f>
        <v>#N/A</v>
      </c>
      <c r="D228" s="45" t="s">
        <v>20</v>
      </c>
      <c r="E228" s="45" t="s">
        <v>784</v>
      </c>
      <c r="F228" s="45" t="s">
        <v>785</v>
      </c>
      <c r="G228" s="45" t="s">
        <v>786</v>
      </c>
      <c r="H228" s="61">
        <v>44728</v>
      </c>
      <c r="I228" s="61">
        <v>44742</v>
      </c>
      <c r="J228" s="61">
        <v>44728</v>
      </c>
      <c r="K228" s="61">
        <v>44743</v>
      </c>
      <c r="L228" s="45" t="s">
        <v>91</v>
      </c>
      <c r="M228" s="45" t="s">
        <v>92</v>
      </c>
      <c r="N228" s="45" t="s">
        <v>26</v>
      </c>
      <c r="O228" s="45" t="s">
        <v>34</v>
      </c>
      <c r="P228" s="49">
        <v>1287</v>
      </c>
      <c r="Q228" s="45" t="s">
        <v>49</v>
      </c>
      <c r="R228" s="46"/>
      <c r="S228" s="45" t="s">
        <v>787</v>
      </c>
      <c r="T228" s="45"/>
      <c r="U228" s="45" t="s">
        <v>259</v>
      </c>
      <c r="V228" s="45" t="s">
        <v>788</v>
      </c>
      <c r="W228" s="45" t="s">
        <v>102</v>
      </c>
      <c r="X228" s="49">
        <v>0</v>
      </c>
    </row>
    <row r="229" spans="1:26" hidden="1" x14ac:dyDescent="0.2">
      <c r="A229" s="1" t="e">
        <f>VLOOKUP(S:S,'KY all bookings 19.09.2022'!D:E,1,0)</f>
        <v>#N/A</v>
      </c>
      <c r="C229" s="1" t="str">
        <f>VLOOKUP(F:F,'RPM All Deposits'!$E:$F,1,0)</f>
        <v>29668</v>
      </c>
      <c r="D229" s="45" t="s">
        <v>20</v>
      </c>
      <c r="E229" s="45" t="s">
        <v>2736</v>
      </c>
      <c r="F229" s="45" t="s">
        <v>2742</v>
      </c>
      <c r="G229" s="45" t="s">
        <v>2743</v>
      </c>
      <c r="H229" s="61">
        <v>44805</v>
      </c>
      <c r="I229" s="61">
        <v>44985</v>
      </c>
      <c r="J229" s="61">
        <v>44805</v>
      </c>
      <c r="K229" s="61">
        <v>44985</v>
      </c>
      <c r="L229" s="45" t="s">
        <v>78</v>
      </c>
      <c r="M229" s="45" t="s">
        <v>135</v>
      </c>
      <c r="N229" s="45" t="s">
        <v>26</v>
      </c>
      <c r="O229" s="45" t="s">
        <v>34</v>
      </c>
      <c r="P229" s="49">
        <v>1800</v>
      </c>
      <c r="Q229" s="45" t="s">
        <v>28</v>
      </c>
      <c r="R229" s="45" t="s">
        <v>29</v>
      </c>
      <c r="S229" s="46"/>
      <c r="T229" s="46"/>
      <c r="U229" s="45" t="s">
        <v>1220</v>
      </c>
      <c r="V229" s="45" t="s">
        <v>2744</v>
      </c>
      <c r="W229" s="45" t="s">
        <v>32</v>
      </c>
      <c r="X229" s="49">
        <v>200</v>
      </c>
    </row>
    <row r="230" spans="1:26" hidden="1" x14ac:dyDescent="0.2">
      <c r="A230" s="1" t="e">
        <f>VLOOKUP(S:S,'KY all bookings 19.09.2022'!D:E,1,0)</f>
        <v>#N/A</v>
      </c>
      <c r="C230" s="1" t="str">
        <f>VLOOKUP(F:F,'RPM All Deposits'!$E:$F,1,0)</f>
        <v>22003</v>
      </c>
      <c r="D230" s="45" t="s">
        <v>20</v>
      </c>
      <c r="E230" s="45" t="s">
        <v>3397</v>
      </c>
      <c r="F230" s="45" t="s">
        <v>3403</v>
      </c>
      <c r="G230" s="45" t="s">
        <v>3404</v>
      </c>
      <c r="H230" s="61">
        <v>44835</v>
      </c>
      <c r="I230" s="61">
        <v>45107</v>
      </c>
      <c r="J230" s="61">
        <v>44835</v>
      </c>
      <c r="K230" s="61">
        <v>45107</v>
      </c>
      <c r="L230" s="45" t="s">
        <v>182</v>
      </c>
      <c r="M230" s="45" t="s">
        <v>135</v>
      </c>
      <c r="N230" s="45" t="s">
        <v>26</v>
      </c>
      <c r="O230" s="45" t="s">
        <v>48</v>
      </c>
      <c r="P230" s="49">
        <v>2000</v>
      </c>
      <c r="Q230" s="45" t="s">
        <v>28</v>
      </c>
      <c r="R230" s="45" t="s">
        <v>29</v>
      </c>
      <c r="S230" s="46"/>
      <c r="T230" s="46"/>
      <c r="U230" s="45" t="s">
        <v>189</v>
      </c>
      <c r="V230" s="45" t="s">
        <v>3405</v>
      </c>
      <c r="W230" s="45" t="s">
        <v>102</v>
      </c>
      <c r="X230" s="49">
        <v>200</v>
      </c>
    </row>
    <row r="231" spans="1:26" hidden="1" x14ac:dyDescent="0.2">
      <c r="A231" s="1" t="e">
        <f>VLOOKUP(S:S,'KY all bookings 19.09.2022'!D:E,1,0)</f>
        <v>#N/A</v>
      </c>
      <c r="C231" s="1" t="str">
        <f>VLOOKUP(F:F,'RPM All Deposits'!$E:$F,1,0)</f>
        <v>27676</v>
      </c>
      <c r="D231" s="45" t="s">
        <v>20</v>
      </c>
      <c r="E231" s="45" t="s">
        <v>3628</v>
      </c>
      <c r="F231" s="45" t="s">
        <v>3629</v>
      </c>
      <c r="G231" s="45" t="s">
        <v>3630</v>
      </c>
      <c r="H231" s="61">
        <v>44835</v>
      </c>
      <c r="I231" s="61">
        <v>45107</v>
      </c>
      <c r="J231" s="61">
        <v>44835</v>
      </c>
      <c r="K231" s="61">
        <v>45107</v>
      </c>
      <c r="L231" s="45" t="s">
        <v>182</v>
      </c>
      <c r="M231" s="45" t="s">
        <v>92</v>
      </c>
      <c r="N231" s="45" t="s">
        <v>26</v>
      </c>
      <c r="O231" s="45" t="s">
        <v>37</v>
      </c>
      <c r="P231" s="49">
        <v>1680</v>
      </c>
      <c r="Q231" s="45" t="s">
        <v>28</v>
      </c>
      <c r="R231" s="45" t="s">
        <v>29</v>
      </c>
      <c r="S231" s="46"/>
      <c r="T231" s="46"/>
      <c r="U231" s="45" t="s">
        <v>189</v>
      </c>
      <c r="V231" s="45" t="s">
        <v>612</v>
      </c>
      <c r="W231" s="45" t="s">
        <v>102</v>
      </c>
      <c r="X231" s="49">
        <v>200</v>
      </c>
    </row>
    <row r="232" spans="1:26" hidden="1" x14ac:dyDescent="0.2">
      <c r="A232" s="1" t="e">
        <f>VLOOKUP(S:S,'KY all bookings 19.09.2022'!D:E,1,0)</f>
        <v>#N/A</v>
      </c>
      <c r="C232" s="1" t="e">
        <f>VLOOKUP(F:F,'RPM All Deposits'!$E:$F,1,0)</f>
        <v>#N/A</v>
      </c>
      <c r="D232" s="45" t="s">
        <v>20</v>
      </c>
      <c r="E232" s="45" t="s">
        <v>801</v>
      </c>
      <c r="F232" s="45" t="s">
        <v>802</v>
      </c>
      <c r="G232" s="45" t="s">
        <v>803</v>
      </c>
      <c r="H232" s="61">
        <v>44728</v>
      </c>
      <c r="I232" s="61">
        <v>44742</v>
      </c>
      <c r="J232" s="61">
        <v>44728</v>
      </c>
      <c r="K232" s="61">
        <v>44743</v>
      </c>
      <c r="L232" s="45" t="s">
        <v>91</v>
      </c>
      <c r="M232" s="45" t="s">
        <v>92</v>
      </c>
      <c r="N232" s="45" t="s">
        <v>26</v>
      </c>
      <c r="O232" s="45" t="s">
        <v>34</v>
      </c>
      <c r="P232" s="49">
        <v>1485</v>
      </c>
      <c r="Q232" s="45" t="s">
        <v>49</v>
      </c>
      <c r="R232" s="46"/>
      <c r="S232" s="45" t="s">
        <v>804</v>
      </c>
      <c r="T232" s="45"/>
      <c r="U232" s="45" t="s">
        <v>805</v>
      </c>
      <c r="V232" s="45" t="s">
        <v>806</v>
      </c>
      <c r="W232" s="45" t="s">
        <v>58</v>
      </c>
      <c r="X232" s="49">
        <v>0</v>
      </c>
    </row>
    <row r="233" spans="1:26" hidden="1" x14ac:dyDescent="0.2">
      <c r="A233" s="1" t="e">
        <f>VLOOKUP(S:S,'KY all bookings 19.09.2022'!D:E,1,0)</f>
        <v>#N/A</v>
      </c>
      <c r="C233" s="1" t="str">
        <f>VLOOKUP(F:F,'RPM All Deposits'!$E:$F,1,0)</f>
        <v>18655</v>
      </c>
      <c r="D233" s="45" t="s">
        <v>20</v>
      </c>
      <c r="E233" s="45" t="s">
        <v>2798</v>
      </c>
      <c r="F233" s="45" t="s">
        <v>2804</v>
      </c>
      <c r="G233" s="45" t="s">
        <v>2805</v>
      </c>
      <c r="H233" s="61">
        <v>44835</v>
      </c>
      <c r="I233" s="61">
        <v>45016</v>
      </c>
      <c r="J233" s="61">
        <v>44835</v>
      </c>
      <c r="K233" s="61">
        <v>45016</v>
      </c>
      <c r="L233" s="45" t="s">
        <v>78</v>
      </c>
      <c r="M233" s="45" t="s">
        <v>135</v>
      </c>
      <c r="N233" s="45" t="s">
        <v>26</v>
      </c>
      <c r="O233" s="45" t="s">
        <v>37</v>
      </c>
      <c r="P233" s="49">
        <v>1680</v>
      </c>
      <c r="Q233" s="45" t="s">
        <v>28</v>
      </c>
      <c r="R233" s="45" t="s">
        <v>29</v>
      </c>
      <c r="S233" s="46"/>
      <c r="T233" s="46"/>
      <c r="U233" s="45" t="s">
        <v>1353</v>
      </c>
      <c r="V233" s="45" t="s">
        <v>2806</v>
      </c>
      <c r="W233" s="45" t="s">
        <v>102</v>
      </c>
      <c r="X233" s="49">
        <v>200</v>
      </c>
    </row>
    <row r="234" spans="1:26" hidden="1" x14ac:dyDescent="0.2">
      <c r="A234" s="1" t="e">
        <f>VLOOKUP(S:S,'KY all bookings 19.09.2022'!D:E,1,0)</f>
        <v>#N/A</v>
      </c>
      <c r="C234" s="1" t="e">
        <f>VLOOKUP(F:F,'RPM All Deposits'!$E:$F,1,0)</f>
        <v>#N/A</v>
      </c>
      <c r="D234" s="45" t="s">
        <v>20</v>
      </c>
      <c r="E234" s="45" t="s">
        <v>812</v>
      </c>
      <c r="F234" s="45" t="s">
        <v>813</v>
      </c>
      <c r="G234" s="45" t="s">
        <v>814</v>
      </c>
      <c r="H234" s="61">
        <v>44728</v>
      </c>
      <c r="I234" s="61">
        <v>44742</v>
      </c>
      <c r="J234" s="61">
        <v>44728</v>
      </c>
      <c r="K234" s="61">
        <v>44743</v>
      </c>
      <c r="L234" s="45" t="s">
        <v>91</v>
      </c>
      <c r="M234" s="45" t="s">
        <v>92</v>
      </c>
      <c r="N234" s="45" t="s">
        <v>26</v>
      </c>
      <c r="O234" s="45" t="s">
        <v>37</v>
      </c>
      <c r="P234" s="49">
        <v>663</v>
      </c>
      <c r="Q234" s="45" t="s">
        <v>49</v>
      </c>
      <c r="R234" s="46"/>
      <c r="S234" s="45" t="s">
        <v>815</v>
      </c>
      <c r="T234" s="45"/>
      <c r="U234" s="45" t="s">
        <v>816</v>
      </c>
      <c r="V234" s="45" t="s">
        <v>817</v>
      </c>
      <c r="W234" s="45" t="s">
        <v>556</v>
      </c>
      <c r="X234" s="49">
        <v>0</v>
      </c>
    </row>
    <row r="235" spans="1:26" hidden="1" x14ac:dyDescent="0.2">
      <c r="A235" s="1" t="str">
        <f>VLOOKUP(S:S,'KY all bookings 19.09.2022'!D:E,1,0)</f>
        <v>06241</v>
      </c>
      <c r="B235" s="1" t="str">
        <f>VLOOKUP(T:T,'KY all bookings 19.09.2022'!$K:$L,1,0)</f>
        <v>06241 C683</v>
      </c>
      <c r="C235" s="1" t="str">
        <f>VLOOKUP(F:F,'RPM All Deposits'!$E:$F,1,0)</f>
        <v>1330</v>
      </c>
      <c r="D235" s="45" t="s">
        <v>20</v>
      </c>
      <c r="E235" s="45" t="s">
        <v>4014</v>
      </c>
      <c r="F235" s="45" t="s">
        <v>4015</v>
      </c>
      <c r="G235" s="45" t="s">
        <v>4016</v>
      </c>
      <c r="H235" s="61">
        <v>44805</v>
      </c>
      <c r="I235" s="61">
        <v>44834</v>
      </c>
      <c r="J235" s="61">
        <v>44728</v>
      </c>
      <c r="K235" s="61">
        <v>44835</v>
      </c>
      <c r="L235" s="45" t="s">
        <v>376</v>
      </c>
      <c r="M235" s="45" t="s">
        <v>135</v>
      </c>
      <c r="N235" s="45" t="s">
        <v>26</v>
      </c>
      <c r="O235" s="45" t="s">
        <v>34</v>
      </c>
      <c r="P235" s="49">
        <v>1400</v>
      </c>
      <c r="Q235" s="45" t="s">
        <v>49</v>
      </c>
      <c r="R235" s="45" t="s">
        <v>29</v>
      </c>
      <c r="S235" s="45" t="s">
        <v>4017</v>
      </c>
      <c r="T235" s="45" t="str">
        <f>S235&amp;" "&amp;E235</f>
        <v>06241 C683</v>
      </c>
      <c r="U235" s="45" t="s">
        <v>4018</v>
      </c>
      <c r="V235" s="45" t="s">
        <v>4019</v>
      </c>
      <c r="W235" s="45" t="s">
        <v>4020</v>
      </c>
      <c r="X235" s="49">
        <v>400</v>
      </c>
    </row>
    <row r="236" spans="1:26" hidden="1" x14ac:dyDescent="0.2">
      <c r="A236" s="1" t="e">
        <f>VLOOKUP(S:S,'KY all bookings 19.09.2022'!D:E,1,0)</f>
        <v>#N/A</v>
      </c>
      <c r="C236" s="1" t="e">
        <f>VLOOKUP(F:F,'RPM All Deposits'!$E:$F,1,0)</f>
        <v>#N/A</v>
      </c>
      <c r="D236" s="45" t="s">
        <v>20</v>
      </c>
      <c r="E236" s="45" t="s">
        <v>822</v>
      </c>
      <c r="F236" s="45" t="s">
        <v>823</v>
      </c>
      <c r="G236" s="45" t="s">
        <v>824</v>
      </c>
      <c r="H236" s="61">
        <v>44728</v>
      </c>
      <c r="I236" s="61">
        <v>44742</v>
      </c>
      <c r="J236" s="61">
        <v>44728</v>
      </c>
      <c r="K236" s="61">
        <v>44743</v>
      </c>
      <c r="L236" s="45" t="s">
        <v>91</v>
      </c>
      <c r="M236" s="45" t="s">
        <v>92</v>
      </c>
      <c r="N236" s="45" t="s">
        <v>26</v>
      </c>
      <c r="O236" s="45" t="s">
        <v>34</v>
      </c>
      <c r="P236" s="49">
        <v>1650</v>
      </c>
      <c r="Q236" s="45" t="s">
        <v>49</v>
      </c>
      <c r="R236" s="46"/>
      <c r="S236" s="45" t="s">
        <v>825</v>
      </c>
      <c r="T236" s="45"/>
      <c r="U236" s="45" t="s">
        <v>826</v>
      </c>
      <c r="V236" s="45" t="s">
        <v>827</v>
      </c>
      <c r="W236" s="45" t="s">
        <v>32</v>
      </c>
      <c r="X236" s="49">
        <v>0</v>
      </c>
    </row>
    <row r="237" spans="1:26" hidden="1" x14ac:dyDescent="0.2">
      <c r="A237" s="1" t="e">
        <f>VLOOKUP(S:S,'KY all bookings 19.09.2022'!D:E,1,0)</f>
        <v>#N/A</v>
      </c>
      <c r="C237" s="1" t="str">
        <f>VLOOKUP(F:F,'RPM All Deposits'!$E:$F,1,0)</f>
        <v>22187</v>
      </c>
      <c r="D237" s="45" t="s">
        <v>20</v>
      </c>
      <c r="E237" s="45" t="s">
        <v>1168</v>
      </c>
      <c r="F237" s="45" t="s">
        <v>1174</v>
      </c>
      <c r="G237" s="45" t="s">
        <v>1175</v>
      </c>
      <c r="H237" s="61">
        <v>44835</v>
      </c>
      <c r="I237" s="61">
        <v>44985</v>
      </c>
      <c r="J237" s="61">
        <v>44835</v>
      </c>
      <c r="K237" s="61">
        <v>44985</v>
      </c>
      <c r="L237" s="45" t="s">
        <v>177</v>
      </c>
      <c r="M237" s="45" t="s">
        <v>135</v>
      </c>
      <c r="N237" s="45" t="s">
        <v>26</v>
      </c>
      <c r="O237" s="45" t="s">
        <v>37</v>
      </c>
      <c r="P237" s="49">
        <v>1680</v>
      </c>
      <c r="Q237" s="45" t="s">
        <v>28</v>
      </c>
      <c r="R237" s="45" t="s">
        <v>29</v>
      </c>
      <c r="S237" s="46"/>
      <c r="T237" s="46"/>
      <c r="U237" s="45" t="s">
        <v>1176</v>
      </c>
      <c r="V237" s="45" t="s">
        <v>1177</v>
      </c>
      <c r="W237" s="45" t="s">
        <v>58</v>
      </c>
      <c r="X237" s="49">
        <v>200</v>
      </c>
    </row>
    <row r="238" spans="1:26" hidden="1" x14ac:dyDescent="0.2">
      <c r="A238" s="1" t="e">
        <f>VLOOKUP(S:S,'KY all bookings 19.09.2022'!D:E,1,0)</f>
        <v>#N/A</v>
      </c>
      <c r="C238" s="1" t="e">
        <f>VLOOKUP(F:F,'RPM All Deposits'!$E:$F,1,0)</f>
        <v>#N/A</v>
      </c>
      <c r="D238" s="45" t="s">
        <v>20</v>
      </c>
      <c r="E238" s="45" t="s">
        <v>833</v>
      </c>
      <c r="F238" s="45" t="s">
        <v>834</v>
      </c>
      <c r="G238" s="45" t="s">
        <v>835</v>
      </c>
      <c r="H238" s="61">
        <v>44728</v>
      </c>
      <c r="I238" s="61">
        <v>44742</v>
      </c>
      <c r="J238" s="61">
        <v>44728</v>
      </c>
      <c r="K238" s="61">
        <v>44743</v>
      </c>
      <c r="L238" s="45" t="s">
        <v>91</v>
      </c>
      <c r="M238" s="45" t="s">
        <v>92</v>
      </c>
      <c r="N238" s="45" t="s">
        <v>26</v>
      </c>
      <c r="O238" s="45" t="s">
        <v>37</v>
      </c>
      <c r="P238" s="49">
        <v>1450</v>
      </c>
      <c r="Q238" s="45" t="s">
        <v>49</v>
      </c>
      <c r="R238" s="46"/>
      <c r="S238" s="45" t="s">
        <v>836</v>
      </c>
      <c r="T238" s="45"/>
      <c r="U238" s="45" t="s">
        <v>837</v>
      </c>
      <c r="V238" s="45" t="s">
        <v>838</v>
      </c>
      <c r="W238" s="45" t="s">
        <v>839</v>
      </c>
      <c r="X238" s="49">
        <v>0</v>
      </c>
    </row>
    <row r="239" spans="1:26" hidden="1" x14ac:dyDescent="0.2">
      <c r="A239" s="1" t="e">
        <f>VLOOKUP(S:S,'KY all bookings 19.09.2022'!D:E,1,0)</f>
        <v>#N/A</v>
      </c>
      <c r="C239" s="1" t="str">
        <f>VLOOKUP(F:F,'RPM All Deposits'!$E:$F,1,0)</f>
        <v>22578</v>
      </c>
      <c r="D239" s="45" t="s">
        <v>20</v>
      </c>
      <c r="E239" s="45" t="s">
        <v>4014</v>
      </c>
      <c r="F239" s="45" t="s">
        <v>4021</v>
      </c>
      <c r="G239" s="45" t="s">
        <v>4022</v>
      </c>
      <c r="H239" s="61">
        <v>44835</v>
      </c>
      <c r="I239" s="61">
        <v>44985</v>
      </c>
      <c r="J239" s="61">
        <v>44835</v>
      </c>
      <c r="K239" s="61">
        <v>44985</v>
      </c>
      <c r="L239" s="45" t="s">
        <v>177</v>
      </c>
      <c r="M239" s="45" t="s">
        <v>135</v>
      </c>
      <c r="N239" s="45" t="s">
        <v>26</v>
      </c>
      <c r="O239" s="45" t="s">
        <v>34</v>
      </c>
      <c r="P239" s="49">
        <v>1890</v>
      </c>
      <c r="Q239" s="45" t="s">
        <v>28</v>
      </c>
      <c r="R239" s="45" t="s">
        <v>29</v>
      </c>
      <c r="S239" s="46"/>
      <c r="T239" s="46"/>
      <c r="U239" s="45" t="s">
        <v>178</v>
      </c>
      <c r="V239" s="45" t="s">
        <v>4023</v>
      </c>
      <c r="W239" s="45" t="s">
        <v>32</v>
      </c>
      <c r="X239" s="49">
        <v>200</v>
      </c>
    </row>
    <row r="240" spans="1:26" hidden="1" x14ac:dyDescent="0.2">
      <c r="A240" s="1" t="str">
        <f>VLOOKUP(S:S,'KY all bookings 19.09.2022'!D:E,1,0)</f>
        <v>07394</v>
      </c>
      <c r="B240" s="1" t="str">
        <f>VLOOKUP(T:T,'KY all bookings 19.09.2022'!$K:$L,1,0)</f>
        <v>07394 A5101</v>
      </c>
      <c r="C240" s="1" t="e">
        <f>VLOOKUP(F:F,'RPM All Deposits'!$E:$F,1,0)</f>
        <v>#N/A</v>
      </c>
      <c r="D240" s="45" t="s">
        <v>20</v>
      </c>
      <c r="E240" s="45" t="s">
        <v>844</v>
      </c>
      <c r="F240" s="45" t="s">
        <v>845</v>
      </c>
      <c r="G240" s="45" t="s">
        <v>846</v>
      </c>
      <c r="H240" s="61">
        <v>44728</v>
      </c>
      <c r="I240" s="61">
        <v>44742</v>
      </c>
      <c r="J240" s="61">
        <v>44728</v>
      </c>
      <c r="K240" s="61">
        <v>44743</v>
      </c>
      <c r="L240" s="45" t="s">
        <v>91</v>
      </c>
      <c r="M240" s="45" t="s">
        <v>92</v>
      </c>
      <c r="N240" s="45" t="s">
        <v>26</v>
      </c>
      <c r="O240" s="45" t="s">
        <v>34</v>
      </c>
      <c r="P240" s="49">
        <v>1485</v>
      </c>
      <c r="Q240" s="45" t="s">
        <v>49</v>
      </c>
      <c r="R240" s="46"/>
      <c r="S240" s="45" t="s">
        <v>847</v>
      </c>
      <c r="T240" s="45" t="str">
        <f>S240&amp;" "&amp;E240</f>
        <v>07394 A5101</v>
      </c>
      <c r="U240" s="45" t="s">
        <v>773</v>
      </c>
      <c r="V240" s="45" t="s">
        <v>848</v>
      </c>
      <c r="W240" s="45" t="s">
        <v>650</v>
      </c>
      <c r="X240" s="49">
        <v>0</v>
      </c>
    </row>
    <row r="241" spans="1:24" hidden="1" x14ac:dyDescent="0.2">
      <c r="A241" s="1" t="e">
        <f>VLOOKUP(S:S,'KY all bookings 19.09.2022'!D:E,1,0)</f>
        <v>#N/A</v>
      </c>
      <c r="C241" s="1" t="str">
        <f>VLOOKUP(F:F,'RPM All Deposits'!$E:$F,1,0)</f>
        <v>17657</v>
      </c>
      <c r="D241" s="45" t="s">
        <v>20</v>
      </c>
      <c r="E241" s="45" t="s">
        <v>387</v>
      </c>
      <c r="F241" s="45" t="s">
        <v>393</v>
      </c>
      <c r="G241" s="45" t="s">
        <v>394</v>
      </c>
      <c r="H241" s="61">
        <v>44805</v>
      </c>
      <c r="I241" s="61">
        <v>44985</v>
      </c>
      <c r="J241" s="61">
        <v>44805</v>
      </c>
      <c r="K241" s="61">
        <v>44985</v>
      </c>
      <c r="L241" s="45" t="s">
        <v>78</v>
      </c>
      <c r="M241" s="45" t="s">
        <v>135</v>
      </c>
      <c r="N241" s="45" t="s">
        <v>26</v>
      </c>
      <c r="O241" s="45" t="s">
        <v>37</v>
      </c>
      <c r="P241" s="49">
        <v>1600</v>
      </c>
      <c r="Q241" s="45" t="s">
        <v>28</v>
      </c>
      <c r="R241" s="45" t="s">
        <v>29</v>
      </c>
      <c r="S241" s="46"/>
      <c r="T241" s="46"/>
      <c r="U241" s="45" t="s">
        <v>395</v>
      </c>
      <c r="V241" s="45" t="s">
        <v>396</v>
      </c>
      <c r="W241" s="45" t="s">
        <v>58</v>
      </c>
      <c r="X241" s="49">
        <v>200</v>
      </c>
    </row>
    <row r="242" spans="1:24" hidden="1" x14ac:dyDescent="0.2">
      <c r="A242" s="1" t="e">
        <f>VLOOKUP(S:S,'KY all bookings 19.09.2022'!D:E,1,0)</f>
        <v>#N/A</v>
      </c>
      <c r="C242" s="1" t="e">
        <f>VLOOKUP(F:F,'RPM All Deposits'!$E:$F,1,0)</f>
        <v>#N/A</v>
      </c>
      <c r="D242" s="45" t="s">
        <v>20</v>
      </c>
      <c r="E242" s="45" t="s">
        <v>851</v>
      </c>
      <c r="F242" s="45" t="s">
        <v>852</v>
      </c>
      <c r="G242" s="45" t="s">
        <v>853</v>
      </c>
      <c r="H242" s="61">
        <v>44728</v>
      </c>
      <c r="I242" s="61">
        <v>44742</v>
      </c>
      <c r="J242" s="61">
        <v>44728</v>
      </c>
      <c r="K242" s="61">
        <v>44743</v>
      </c>
      <c r="L242" s="45" t="s">
        <v>91</v>
      </c>
      <c r="M242" s="45" t="s">
        <v>92</v>
      </c>
      <c r="N242" s="45" t="s">
        <v>26</v>
      </c>
      <c r="O242" s="45" t="s">
        <v>37</v>
      </c>
      <c r="P242" s="49">
        <v>829</v>
      </c>
      <c r="Q242" s="45" t="s">
        <v>49</v>
      </c>
      <c r="R242" s="46"/>
      <c r="S242" s="45" t="s">
        <v>854</v>
      </c>
      <c r="T242" s="45"/>
      <c r="U242" s="45" t="s">
        <v>855</v>
      </c>
      <c r="V242" s="45" t="s">
        <v>856</v>
      </c>
      <c r="W242" s="45" t="s">
        <v>32</v>
      </c>
      <c r="X242" s="49">
        <v>0</v>
      </c>
    </row>
    <row r="243" spans="1:24" hidden="1" x14ac:dyDescent="0.2">
      <c r="A243" s="1" t="e">
        <f>VLOOKUP(S:S,'KY all bookings 19.09.2022'!D:E,1,0)</f>
        <v>#N/A</v>
      </c>
      <c r="C243" s="1" t="str">
        <f>VLOOKUP(F:F,'RPM All Deposits'!$E:$F,1,0)</f>
        <v>31940</v>
      </c>
      <c r="D243" s="45" t="s">
        <v>20</v>
      </c>
      <c r="E243" s="45" t="s">
        <v>2172</v>
      </c>
      <c r="F243" s="45" t="s">
        <v>2174</v>
      </c>
      <c r="G243" s="45" t="s">
        <v>156</v>
      </c>
      <c r="H243" s="61">
        <v>44835</v>
      </c>
      <c r="I243" s="61">
        <v>45199</v>
      </c>
      <c r="J243" s="61">
        <v>44835</v>
      </c>
      <c r="K243" s="61">
        <v>45199</v>
      </c>
      <c r="L243" s="45" t="s">
        <v>2043</v>
      </c>
      <c r="M243" s="45" t="s">
        <v>135</v>
      </c>
      <c r="N243" s="45" t="s">
        <v>26</v>
      </c>
      <c r="O243" s="45" t="s">
        <v>37</v>
      </c>
      <c r="P243" s="49">
        <v>1680</v>
      </c>
      <c r="Q243" s="45" t="s">
        <v>270</v>
      </c>
      <c r="R243" s="46"/>
      <c r="S243" s="46"/>
      <c r="T243" s="46"/>
      <c r="U243" s="45" t="s">
        <v>157</v>
      </c>
      <c r="V243" s="45" t="s">
        <v>158</v>
      </c>
      <c r="W243" s="45" t="s">
        <v>159</v>
      </c>
      <c r="X243" s="49">
        <v>0</v>
      </c>
    </row>
    <row r="244" spans="1:24" hidden="1" x14ac:dyDescent="0.2">
      <c r="A244" s="1" t="e">
        <f>VLOOKUP(S:S,'KY all bookings 19.09.2022'!D:E,1,0)</f>
        <v>#N/A</v>
      </c>
      <c r="C244" s="1" t="e">
        <f>VLOOKUP(F:F,'RPM All Deposits'!$E:$F,1,0)</f>
        <v>#N/A</v>
      </c>
      <c r="D244" s="45" t="s">
        <v>20</v>
      </c>
      <c r="E244" s="45" t="s">
        <v>861</v>
      </c>
      <c r="F244" s="45" t="s">
        <v>862</v>
      </c>
      <c r="G244" s="45" t="s">
        <v>863</v>
      </c>
      <c r="H244" s="61">
        <v>44728</v>
      </c>
      <c r="I244" s="61">
        <v>44742</v>
      </c>
      <c r="J244" s="61">
        <v>44728</v>
      </c>
      <c r="K244" s="61">
        <v>44743</v>
      </c>
      <c r="L244" s="45" t="s">
        <v>91</v>
      </c>
      <c r="M244" s="45" t="s">
        <v>92</v>
      </c>
      <c r="N244" s="45" t="s">
        <v>26</v>
      </c>
      <c r="O244" s="45" t="s">
        <v>34</v>
      </c>
      <c r="P244" s="49">
        <v>1650</v>
      </c>
      <c r="Q244" s="45" t="s">
        <v>49</v>
      </c>
      <c r="R244" s="46"/>
      <c r="S244" s="45" t="s">
        <v>864</v>
      </c>
      <c r="T244" s="45"/>
      <c r="U244" s="45" t="s">
        <v>865</v>
      </c>
      <c r="V244" s="45" t="s">
        <v>866</v>
      </c>
      <c r="W244" s="45" t="s">
        <v>58</v>
      </c>
      <c r="X244" s="49">
        <v>0</v>
      </c>
    </row>
    <row r="245" spans="1:24" hidden="1" x14ac:dyDescent="0.2">
      <c r="A245" s="1" t="e">
        <f>VLOOKUP(S:S,'KY all bookings 19.09.2022'!D:E,1,0)</f>
        <v>#N/A</v>
      </c>
      <c r="C245" s="1" t="str">
        <f>VLOOKUP(F:F,'RPM All Deposits'!$E:$F,1,0)</f>
        <v>21943</v>
      </c>
      <c r="D245" s="45" t="s">
        <v>20</v>
      </c>
      <c r="E245" s="45" t="s">
        <v>1149</v>
      </c>
      <c r="F245" s="45" t="s">
        <v>1150</v>
      </c>
      <c r="G245" s="45" t="s">
        <v>1151</v>
      </c>
      <c r="H245" s="61">
        <v>44835</v>
      </c>
      <c r="I245" s="61">
        <v>45016</v>
      </c>
      <c r="J245" s="61">
        <v>44835</v>
      </c>
      <c r="K245" s="61">
        <v>45016</v>
      </c>
      <c r="L245" s="45" t="s">
        <v>78</v>
      </c>
      <c r="M245" s="45" t="s">
        <v>135</v>
      </c>
      <c r="N245" s="45" t="s">
        <v>26</v>
      </c>
      <c r="O245" s="45" t="s">
        <v>37</v>
      </c>
      <c r="P245" s="49">
        <v>1680</v>
      </c>
      <c r="Q245" s="45" t="s">
        <v>28</v>
      </c>
      <c r="R245" s="45" t="s">
        <v>29</v>
      </c>
      <c r="S245" s="46"/>
      <c r="T245" s="46"/>
      <c r="U245" s="45" t="s">
        <v>491</v>
      </c>
      <c r="V245" s="45" t="s">
        <v>1152</v>
      </c>
      <c r="W245" s="45" t="s">
        <v>58</v>
      </c>
      <c r="X245" s="49">
        <v>200</v>
      </c>
    </row>
    <row r="246" spans="1:24" hidden="1" x14ac:dyDescent="0.2">
      <c r="A246" s="1" t="e">
        <f>VLOOKUP(S:S,'KY all bookings 19.09.2022'!D:E,1,0)</f>
        <v>#N/A</v>
      </c>
      <c r="C246" s="1" t="e">
        <f>VLOOKUP(F:F,'RPM All Deposits'!$E:$F,1,0)</f>
        <v>#N/A</v>
      </c>
      <c r="D246" s="45" t="s">
        <v>20</v>
      </c>
      <c r="E246" s="45" t="s">
        <v>869</v>
      </c>
      <c r="F246" s="45" t="s">
        <v>870</v>
      </c>
      <c r="G246" s="45" t="s">
        <v>871</v>
      </c>
      <c r="H246" s="61">
        <v>44728</v>
      </c>
      <c r="I246" s="61">
        <v>44742</v>
      </c>
      <c r="J246" s="61">
        <v>44728</v>
      </c>
      <c r="K246" s="61">
        <v>44743</v>
      </c>
      <c r="L246" s="45" t="s">
        <v>91</v>
      </c>
      <c r="M246" s="45" t="s">
        <v>92</v>
      </c>
      <c r="N246" s="45" t="s">
        <v>26</v>
      </c>
      <c r="O246" s="45" t="s">
        <v>37</v>
      </c>
      <c r="P246" s="49">
        <v>1450</v>
      </c>
      <c r="Q246" s="45" t="s">
        <v>49</v>
      </c>
      <c r="R246" s="46"/>
      <c r="S246" s="45" t="s">
        <v>872</v>
      </c>
      <c r="T246" s="45"/>
      <c r="U246" s="45" t="s">
        <v>873</v>
      </c>
      <c r="V246" s="45" t="s">
        <v>874</v>
      </c>
      <c r="W246" s="45" t="s">
        <v>32</v>
      </c>
      <c r="X246" s="49">
        <v>0</v>
      </c>
    </row>
    <row r="247" spans="1:24" hidden="1" x14ac:dyDescent="0.2">
      <c r="A247" s="1" t="str">
        <f>VLOOKUP(S:S,'KY all bookings 19.09.2022'!D:E,1,0)</f>
        <v>09673</v>
      </c>
      <c r="B247" s="1" t="str">
        <f>VLOOKUP(T:T,'KY all bookings 19.09.2022'!$K:$L,1,0)</f>
        <v>09673 A487</v>
      </c>
      <c r="C247" s="1" t="str">
        <f>VLOOKUP(F:F,'RPM All Deposits'!$E:$F,1,0)</f>
        <v>1487</v>
      </c>
      <c r="D247" s="45" t="s">
        <v>20</v>
      </c>
      <c r="E247" s="45" t="s">
        <v>719</v>
      </c>
      <c r="F247" s="45" t="s">
        <v>725</v>
      </c>
      <c r="G247" s="45" t="s">
        <v>726</v>
      </c>
      <c r="H247" s="61">
        <v>44805</v>
      </c>
      <c r="I247" s="61">
        <v>45107</v>
      </c>
      <c r="J247" s="61">
        <v>44805</v>
      </c>
      <c r="K247" s="61">
        <v>45108</v>
      </c>
      <c r="L247" s="45" t="s">
        <v>40</v>
      </c>
      <c r="M247" s="45" t="s">
        <v>135</v>
      </c>
      <c r="N247" s="45" t="s">
        <v>26</v>
      </c>
      <c r="O247" s="45" t="s">
        <v>37</v>
      </c>
      <c r="P247" s="49">
        <v>1680</v>
      </c>
      <c r="Q247" s="45" t="s">
        <v>49</v>
      </c>
      <c r="R247" s="45" t="s">
        <v>29</v>
      </c>
      <c r="S247" s="45" t="s">
        <v>727</v>
      </c>
      <c r="T247" s="45" t="str">
        <f>S247&amp;" "&amp;E247</f>
        <v>09673 A487</v>
      </c>
      <c r="U247" s="45" t="s">
        <v>728</v>
      </c>
      <c r="V247" s="45" t="s">
        <v>6625</v>
      </c>
      <c r="W247" s="45" t="s">
        <v>58</v>
      </c>
      <c r="X247" s="49">
        <v>200</v>
      </c>
    </row>
    <row r="248" spans="1:24" hidden="1" x14ac:dyDescent="0.2">
      <c r="A248" s="1" t="e">
        <f>VLOOKUP(S:S,'KY all bookings 19.09.2022'!D:E,1,0)</f>
        <v>#N/A</v>
      </c>
      <c r="C248" s="1" t="e">
        <f>VLOOKUP(F:F,'RPM All Deposits'!$E:$F,1,0)</f>
        <v>#N/A</v>
      </c>
      <c r="D248" s="45" t="s">
        <v>20</v>
      </c>
      <c r="E248" s="45" t="s">
        <v>879</v>
      </c>
      <c r="F248" s="45" t="s">
        <v>880</v>
      </c>
      <c r="G248" s="45" t="s">
        <v>881</v>
      </c>
      <c r="H248" s="61">
        <v>44728</v>
      </c>
      <c r="I248" s="61">
        <v>44742</v>
      </c>
      <c r="J248" s="61">
        <v>44728</v>
      </c>
      <c r="K248" s="61">
        <v>44743</v>
      </c>
      <c r="L248" s="45" t="s">
        <v>91</v>
      </c>
      <c r="M248" s="45" t="s">
        <v>92</v>
      </c>
      <c r="N248" s="45" t="s">
        <v>26</v>
      </c>
      <c r="O248" s="45" t="s">
        <v>34</v>
      </c>
      <c r="P248" s="49">
        <v>1650</v>
      </c>
      <c r="Q248" s="45" t="s">
        <v>49</v>
      </c>
      <c r="R248" s="46"/>
      <c r="S248" s="45" t="s">
        <v>882</v>
      </c>
      <c r="T248" s="45"/>
      <c r="U248" s="45" t="s">
        <v>883</v>
      </c>
      <c r="V248" s="45" t="s">
        <v>884</v>
      </c>
      <c r="W248" s="45" t="s">
        <v>32</v>
      </c>
      <c r="X248" s="49">
        <v>0</v>
      </c>
    </row>
    <row r="249" spans="1:24" hidden="1" x14ac:dyDescent="0.2">
      <c r="A249" s="1" t="str">
        <f>VLOOKUP(S:S,'KY all bookings 19.09.2022'!D:E,1,0)</f>
        <v>08776</v>
      </c>
      <c r="B249" s="1" t="str">
        <f>VLOOKUP(T:T,'KY all bookings 19.09.2022'!$K:$L,1,0)</f>
        <v>08776 A393</v>
      </c>
      <c r="C249" s="1" t="str">
        <f>VLOOKUP(F:F,'RPM All Deposits'!$E:$F,1,0)</f>
        <v>1448</v>
      </c>
      <c r="D249" s="45" t="s">
        <v>20</v>
      </c>
      <c r="E249" s="45" t="s">
        <v>544</v>
      </c>
      <c r="F249" s="45" t="s">
        <v>550</v>
      </c>
      <c r="G249" s="45" t="s">
        <v>551</v>
      </c>
      <c r="H249" s="61">
        <v>44826</v>
      </c>
      <c r="I249" s="61">
        <v>44985</v>
      </c>
      <c r="J249" s="61">
        <v>44826</v>
      </c>
      <c r="K249" s="61">
        <v>44986</v>
      </c>
      <c r="L249" s="45" t="s">
        <v>552</v>
      </c>
      <c r="M249" s="45" t="s">
        <v>135</v>
      </c>
      <c r="N249" s="45" t="s">
        <v>26</v>
      </c>
      <c r="O249" s="45" t="s">
        <v>34</v>
      </c>
      <c r="P249" s="49">
        <v>1890</v>
      </c>
      <c r="Q249" s="45" t="s">
        <v>49</v>
      </c>
      <c r="R249" s="45" t="s">
        <v>29</v>
      </c>
      <c r="S249" s="45" t="s">
        <v>553</v>
      </c>
      <c r="T249" s="45" t="str">
        <f>S249&amp;" "&amp;E249</f>
        <v>08776 A393</v>
      </c>
      <c r="U249" s="45" t="s">
        <v>554</v>
      </c>
      <c r="V249" s="45" t="s">
        <v>555</v>
      </c>
      <c r="W249" s="45" t="s">
        <v>556</v>
      </c>
      <c r="X249" s="49">
        <v>200</v>
      </c>
    </row>
    <row r="250" spans="1:24" hidden="1" x14ac:dyDescent="0.2">
      <c r="A250" s="1" t="e">
        <f>VLOOKUP(S:S,'KY all bookings 19.09.2022'!D:E,1,0)</f>
        <v>#N/A</v>
      </c>
      <c r="C250" s="1" t="e">
        <f>VLOOKUP(F:F,'RPM All Deposits'!$E:$F,1,0)</f>
        <v>#N/A</v>
      </c>
      <c r="D250" s="45" t="s">
        <v>20</v>
      </c>
      <c r="E250" s="45" t="s">
        <v>889</v>
      </c>
      <c r="F250" s="45" t="s">
        <v>890</v>
      </c>
      <c r="G250" s="45" t="s">
        <v>891</v>
      </c>
      <c r="H250" s="61">
        <v>44728</v>
      </c>
      <c r="I250" s="61">
        <v>44742</v>
      </c>
      <c r="J250" s="61">
        <v>44728</v>
      </c>
      <c r="K250" s="61">
        <v>44743</v>
      </c>
      <c r="L250" s="45" t="s">
        <v>91</v>
      </c>
      <c r="M250" s="45" t="s">
        <v>92</v>
      </c>
      <c r="N250" s="45" t="s">
        <v>26</v>
      </c>
      <c r="O250" s="45" t="s">
        <v>37</v>
      </c>
      <c r="P250" s="49">
        <v>1450</v>
      </c>
      <c r="Q250" s="45" t="s">
        <v>49</v>
      </c>
      <c r="R250" s="46"/>
      <c r="S250" s="45" t="s">
        <v>892</v>
      </c>
      <c r="T250" s="45"/>
      <c r="U250" s="45" t="s">
        <v>893</v>
      </c>
      <c r="V250" s="45" t="s">
        <v>894</v>
      </c>
      <c r="W250" s="45" t="s">
        <v>895</v>
      </c>
      <c r="X250" s="49">
        <v>0</v>
      </c>
    </row>
    <row r="251" spans="1:24" hidden="1" x14ac:dyDescent="0.2">
      <c r="A251" s="1" t="str">
        <f>VLOOKUP(S:S,'KY all bookings 19.09.2022'!D:E,1,0)</f>
        <v>09328</v>
      </c>
      <c r="B251" s="1" t="str">
        <f>VLOOKUP(T:T,'KY all bookings 19.09.2022'!$K:$L,1,0)</f>
        <v>09328 C569</v>
      </c>
      <c r="C251" s="1" t="str">
        <f>VLOOKUP(F:F,'RPM All Deposits'!$E:$F,1,0)</f>
        <v>1465</v>
      </c>
      <c r="D251" s="45" t="s">
        <v>20</v>
      </c>
      <c r="E251" s="45" t="s">
        <v>3788</v>
      </c>
      <c r="F251" s="45" t="s">
        <v>3789</v>
      </c>
      <c r="G251" s="45" t="s">
        <v>3790</v>
      </c>
      <c r="H251" s="61">
        <v>44805</v>
      </c>
      <c r="I251" s="61">
        <v>45107</v>
      </c>
      <c r="J251" s="61">
        <v>44805</v>
      </c>
      <c r="K251" s="61">
        <v>45108</v>
      </c>
      <c r="L251" s="45" t="s">
        <v>40</v>
      </c>
      <c r="M251" s="45" t="s">
        <v>135</v>
      </c>
      <c r="N251" s="45" t="s">
        <v>26</v>
      </c>
      <c r="O251" s="45" t="s">
        <v>34</v>
      </c>
      <c r="P251" s="49">
        <v>1890</v>
      </c>
      <c r="Q251" s="45" t="s">
        <v>49</v>
      </c>
      <c r="R251" s="45" t="s">
        <v>29</v>
      </c>
      <c r="S251" s="45" t="s">
        <v>3791</v>
      </c>
      <c r="T251" s="45" t="str">
        <f>S251&amp;" "&amp;E251</f>
        <v>09328 C569</v>
      </c>
      <c r="U251" s="45" t="s">
        <v>831</v>
      </c>
      <c r="V251" s="45" t="s">
        <v>3792</v>
      </c>
      <c r="W251" s="45" t="s">
        <v>58</v>
      </c>
      <c r="X251" s="49">
        <v>200</v>
      </c>
    </row>
    <row r="252" spans="1:24" hidden="1" x14ac:dyDescent="0.2">
      <c r="A252" s="1" t="e">
        <f>VLOOKUP(S:S,'KY all bookings 19.09.2022'!D:E,1,0)</f>
        <v>#N/A</v>
      </c>
      <c r="C252" s="1" t="str">
        <f>VLOOKUP(F:F,'RPM All Deposits'!$E:$F,1,0)</f>
        <v>10364</v>
      </c>
      <c r="D252" s="45" t="s">
        <v>20</v>
      </c>
      <c r="E252" s="45" t="s">
        <v>3440</v>
      </c>
      <c r="F252" s="45" t="s">
        <v>3442</v>
      </c>
      <c r="G252" s="45" t="s">
        <v>3443</v>
      </c>
      <c r="H252" s="61">
        <v>44805</v>
      </c>
      <c r="I252" s="61">
        <v>45107</v>
      </c>
      <c r="J252" s="61">
        <v>44805</v>
      </c>
      <c r="K252" s="61">
        <v>45107</v>
      </c>
      <c r="L252" s="45" t="s">
        <v>40</v>
      </c>
      <c r="M252" s="45" t="s">
        <v>135</v>
      </c>
      <c r="N252" s="45" t="s">
        <v>26</v>
      </c>
      <c r="O252" s="45" t="s">
        <v>37</v>
      </c>
      <c r="P252" s="49">
        <v>1680</v>
      </c>
      <c r="Q252" s="45" t="s">
        <v>28</v>
      </c>
      <c r="R252" s="45" t="s">
        <v>29</v>
      </c>
      <c r="S252" s="46"/>
      <c r="T252" s="46"/>
      <c r="U252" s="45" t="s">
        <v>3444</v>
      </c>
      <c r="V252" s="45" t="s">
        <v>3445</v>
      </c>
      <c r="W252" s="45" t="s">
        <v>58</v>
      </c>
      <c r="X252" s="49">
        <v>200</v>
      </c>
    </row>
    <row r="253" spans="1:24" hidden="1" x14ac:dyDescent="0.2">
      <c r="A253" s="1" t="e">
        <f>VLOOKUP(S:S,'KY all bookings 19.09.2022'!D:E,1,0)</f>
        <v>#N/A</v>
      </c>
      <c r="C253" s="1" t="e">
        <f>VLOOKUP(F:F,'RPM All Deposits'!$E:$F,1,0)</f>
        <v>#N/A</v>
      </c>
      <c r="D253" s="45" t="s">
        <v>20</v>
      </c>
      <c r="E253" s="45" t="s">
        <v>905</v>
      </c>
      <c r="F253" s="45" t="s">
        <v>906</v>
      </c>
      <c r="G253" s="45" t="s">
        <v>907</v>
      </c>
      <c r="H253" s="61">
        <v>44728</v>
      </c>
      <c r="I253" s="61">
        <v>44742</v>
      </c>
      <c r="J253" s="61">
        <v>44728</v>
      </c>
      <c r="K253" s="61">
        <v>44743</v>
      </c>
      <c r="L253" s="45" t="s">
        <v>91</v>
      </c>
      <c r="M253" s="45" t="s">
        <v>92</v>
      </c>
      <c r="N253" s="45" t="s">
        <v>26</v>
      </c>
      <c r="O253" s="45" t="s">
        <v>34</v>
      </c>
      <c r="P253" s="49">
        <v>1337</v>
      </c>
      <c r="Q253" s="45" t="s">
        <v>49</v>
      </c>
      <c r="R253" s="46"/>
      <c r="S253" s="45" t="s">
        <v>908</v>
      </c>
      <c r="T253" s="45"/>
      <c r="U253" s="45" t="s">
        <v>909</v>
      </c>
      <c r="V253" s="45" t="s">
        <v>910</v>
      </c>
      <c r="W253" s="45" t="s">
        <v>102</v>
      </c>
      <c r="X253" s="49">
        <v>0</v>
      </c>
    </row>
    <row r="254" spans="1:24" hidden="1" x14ac:dyDescent="0.2">
      <c r="A254" s="1" t="str">
        <f>VLOOKUP(S:S,'KY all bookings 19.09.2022'!D:E,1,0)</f>
        <v>0010499</v>
      </c>
      <c r="B254" s="1" t="str">
        <f>VLOOKUP(T:T,'KY all bookings 19.09.2022'!$K:$L,1,0)</f>
        <v>0010499 C267</v>
      </c>
      <c r="C254" s="1" t="str">
        <f>VLOOKUP(F:F,'RPM All Deposits'!$E:$F,1,0)</f>
        <v>33180</v>
      </c>
      <c r="D254" s="45" t="s">
        <v>20</v>
      </c>
      <c r="E254" s="45" t="s">
        <v>2993</v>
      </c>
      <c r="F254" s="45" t="s">
        <v>2999</v>
      </c>
      <c r="G254" s="45" t="s">
        <v>3000</v>
      </c>
      <c r="H254" s="61">
        <v>44820</v>
      </c>
      <c r="I254" s="61">
        <v>44895</v>
      </c>
      <c r="J254" s="61">
        <v>44820</v>
      </c>
      <c r="K254" s="61">
        <v>44895</v>
      </c>
      <c r="L254" s="45" t="s">
        <v>2322</v>
      </c>
      <c r="M254" s="45" t="s">
        <v>135</v>
      </c>
      <c r="N254" s="45" t="s">
        <v>26</v>
      </c>
      <c r="O254" s="45" t="s">
        <v>34</v>
      </c>
      <c r="P254" s="49">
        <v>1890</v>
      </c>
      <c r="Q254" s="45" t="s">
        <v>49</v>
      </c>
      <c r="R254" s="45" t="s">
        <v>29</v>
      </c>
      <c r="S254" s="45" t="s">
        <v>3001</v>
      </c>
      <c r="T254" s="45" t="str">
        <f>S254&amp;" "&amp;E254</f>
        <v>0010499 C267</v>
      </c>
      <c r="U254" s="45" t="s">
        <v>3002</v>
      </c>
      <c r="V254" s="45" t="s">
        <v>3003</v>
      </c>
      <c r="W254" s="45" t="s">
        <v>87</v>
      </c>
      <c r="X254" s="49">
        <v>200</v>
      </c>
    </row>
    <row r="255" spans="1:24" hidden="1" x14ac:dyDescent="0.2">
      <c r="A255" s="1" t="e">
        <f>VLOOKUP(S:S,'KY all bookings 19.09.2022'!D:E,1,0)</f>
        <v>#N/A</v>
      </c>
      <c r="D255" s="45" t="s">
        <v>20</v>
      </c>
      <c r="E255" s="45" t="s">
        <v>916</v>
      </c>
      <c r="F255" s="45" t="s">
        <v>917</v>
      </c>
      <c r="G255" s="45" t="s">
        <v>232</v>
      </c>
      <c r="H255" s="61">
        <v>44777</v>
      </c>
      <c r="I255" s="61">
        <v>44926</v>
      </c>
      <c r="J255" s="46"/>
      <c r="K255" s="46"/>
      <c r="L255" s="45" t="s">
        <v>695</v>
      </c>
      <c r="M255" s="45" t="s">
        <v>25</v>
      </c>
      <c r="N255" s="45" t="s">
        <v>26</v>
      </c>
      <c r="O255" s="45" t="s">
        <v>239</v>
      </c>
      <c r="P255" s="49">
        <v>0</v>
      </c>
      <c r="Q255" s="45" t="s">
        <v>49</v>
      </c>
      <c r="R255" s="46"/>
      <c r="S255" s="45" t="s">
        <v>234</v>
      </c>
      <c r="T255" s="45"/>
      <c r="U255" s="45" t="s">
        <v>235</v>
      </c>
      <c r="V255" s="45" t="s">
        <v>236</v>
      </c>
      <c r="W255" s="45" t="s">
        <v>237</v>
      </c>
      <c r="X255" s="49">
        <v>0</v>
      </c>
    </row>
    <row r="256" spans="1:24" hidden="1" x14ac:dyDescent="0.2">
      <c r="A256" s="1" t="e">
        <f>VLOOKUP(S:S,'KY all bookings 19.09.2022'!D:E,1,0)</f>
        <v>#N/A</v>
      </c>
      <c r="D256" s="45" t="s">
        <v>20</v>
      </c>
      <c r="E256" s="45" t="s">
        <v>916</v>
      </c>
      <c r="F256" s="45" t="s">
        <v>918</v>
      </c>
      <c r="G256" s="45" t="s">
        <v>232</v>
      </c>
      <c r="H256" s="61">
        <v>44785</v>
      </c>
      <c r="I256" s="61">
        <v>44837</v>
      </c>
      <c r="J256" s="46"/>
      <c r="K256" s="46"/>
      <c r="L256" s="45" t="s">
        <v>233</v>
      </c>
      <c r="M256" s="45" t="s">
        <v>25</v>
      </c>
      <c r="N256" s="45" t="s">
        <v>26</v>
      </c>
      <c r="O256" s="45" t="s">
        <v>239</v>
      </c>
      <c r="P256" s="49">
        <v>0</v>
      </c>
      <c r="Q256" s="45" t="s">
        <v>49</v>
      </c>
      <c r="R256" s="46"/>
      <c r="S256" s="45" t="s">
        <v>234</v>
      </c>
      <c r="T256" s="45"/>
      <c r="U256" s="45" t="s">
        <v>235</v>
      </c>
      <c r="V256" s="45" t="s">
        <v>236</v>
      </c>
      <c r="W256" s="45" t="s">
        <v>237</v>
      </c>
      <c r="X256" s="49">
        <v>0</v>
      </c>
    </row>
    <row r="257" spans="1:26" hidden="1" x14ac:dyDescent="0.2">
      <c r="A257" s="1" t="e">
        <f>VLOOKUP(S:S,'KY all bookings 19.09.2022'!D:E,1,0)</f>
        <v>#N/A</v>
      </c>
      <c r="D257" s="45" t="s">
        <v>20</v>
      </c>
      <c r="E257" s="45" t="s">
        <v>916</v>
      </c>
      <c r="F257" s="45" t="s">
        <v>919</v>
      </c>
      <c r="G257" s="45" t="s">
        <v>232</v>
      </c>
      <c r="H257" s="61">
        <v>44730</v>
      </c>
      <c r="I257" s="61">
        <v>44804</v>
      </c>
      <c r="J257" s="61">
        <v>44730</v>
      </c>
      <c r="K257" s="61">
        <v>44836</v>
      </c>
      <c r="L257" s="45" t="s">
        <v>353</v>
      </c>
      <c r="M257" s="45" t="s">
        <v>25</v>
      </c>
      <c r="N257" s="45" t="s">
        <v>26</v>
      </c>
      <c r="O257" s="45" t="s">
        <v>239</v>
      </c>
      <c r="P257" s="49">
        <v>0</v>
      </c>
      <c r="Q257" s="45" t="s">
        <v>49</v>
      </c>
      <c r="R257" s="46"/>
      <c r="S257" s="45" t="s">
        <v>234</v>
      </c>
      <c r="T257" s="45"/>
      <c r="U257" s="45" t="s">
        <v>235</v>
      </c>
      <c r="V257" s="45" t="s">
        <v>236</v>
      </c>
      <c r="W257" s="45" t="s">
        <v>237</v>
      </c>
      <c r="X257" s="49">
        <v>0</v>
      </c>
    </row>
    <row r="258" spans="1:26" hidden="1" x14ac:dyDescent="0.2">
      <c r="A258" s="1" t="e">
        <f>VLOOKUP(S:S,'KY all bookings 19.09.2022'!D:E,1,0)</f>
        <v>#N/A</v>
      </c>
      <c r="D258" s="45" t="s">
        <v>20</v>
      </c>
      <c r="E258" s="45" t="s">
        <v>920</v>
      </c>
      <c r="F258" s="45" t="s">
        <v>921</v>
      </c>
      <c r="G258" s="45" t="s">
        <v>232</v>
      </c>
      <c r="H258" s="61">
        <v>44777</v>
      </c>
      <c r="I258" s="61">
        <v>44926</v>
      </c>
      <c r="J258" s="46"/>
      <c r="K258" s="46"/>
      <c r="L258" s="45" t="s">
        <v>695</v>
      </c>
      <c r="M258" s="45" t="s">
        <v>25</v>
      </c>
      <c r="N258" s="45" t="s">
        <v>26</v>
      </c>
      <c r="O258" s="45" t="s">
        <v>239</v>
      </c>
      <c r="P258" s="49">
        <v>0</v>
      </c>
      <c r="Q258" s="45" t="s">
        <v>49</v>
      </c>
      <c r="R258" s="46"/>
      <c r="S258" s="45" t="s">
        <v>234</v>
      </c>
      <c r="T258" s="45"/>
      <c r="U258" s="45" t="s">
        <v>235</v>
      </c>
      <c r="V258" s="45" t="s">
        <v>236</v>
      </c>
      <c r="W258" s="45" t="s">
        <v>237</v>
      </c>
      <c r="X258" s="49">
        <v>0</v>
      </c>
    </row>
    <row r="259" spans="1:26" hidden="1" x14ac:dyDescent="0.2">
      <c r="A259" s="1" t="e">
        <f>VLOOKUP(S:S,'KY all bookings 19.09.2022'!D:E,1,0)</f>
        <v>#N/A</v>
      </c>
      <c r="D259" s="45" t="s">
        <v>20</v>
      </c>
      <c r="E259" s="45" t="s">
        <v>920</v>
      </c>
      <c r="F259" s="45" t="s">
        <v>922</v>
      </c>
      <c r="G259" s="45" t="s">
        <v>232</v>
      </c>
      <c r="H259" s="61">
        <v>44785</v>
      </c>
      <c r="I259" s="61">
        <v>44837</v>
      </c>
      <c r="J259" s="46"/>
      <c r="K259" s="46"/>
      <c r="L259" s="45" t="s">
        <v>233</v>
      </c>
      <c r="M259" s="45" t="s">
        <v>25</v>
      </c>
      <c r="N259" s="45" t="s">
        <v>26</v>
      </c>
      <c r="O259" s="45" t="s">
        <v>239</v>
      </c>
      <c r="P259" s="49">
        <v>0</v>
      </c>
      <c r="Q259" s="45" t="s">
        <v>49</v>
      </c>
      <c r="R259" s="46"/>
      <c r="S259" s="45" t="s">
        <v>234</v>
      </c>
      <c r="T259" s="45"/>
      <c r="U259" s="45" t="s">
        <v>235</v>
      </c>
      <c r="V259" s="45" t="s">
        <v>236</v>
      </c>
      <c r="W259" s="45" t="s">
        <v>237</v>
      </c>
      <c r="X259" s="49">
        <v>0</v>
      </c>
    </row>
    <row r="260" spans="1:26" hidden="1" x14ac:dyDescent="0.2">
      <c r="A260" s="1" t="e">
        <f>VLOOKUP(S:S,'KY all bookings 19.09.2022'!D:E,1,0)</f>
        <v>#N/A</v>
      </c>
      <c r="D260" s="45" t="s">
        <v>20</v>
      </c>
      <c r="E260" s="45" t="s">
        <v>920</v>
      </c>
      <c r="F260" s="45" t="s">
        <v>923</v>
      </c>
      <c r="G260" s="45" t="s">
        <v>232</v>
      </c>
      <c r="H260" s="61">
        <v>44730</v>
      </c>
      <c r="I260" s="61">
        <v>44804</v>
      </c>
      <c r="J260" s="61">
        <v>44730</v>
      </c>
      <c r="K260" s="61">
        <v>44836</v>
      </c>
      <c r="L260" s="45" t="s">
        <v>353</v>
      </c>
      <c r="M260" s="45" t="s">
        <v>25</v>
      </c>
      <c r="N260" s="45" t="s">
        <v>26</v>
      </c>
      <c r="O260" s="45" t="s">
        <v>239</v>
      </c>
      <c r="P260" s="49">
        <v>0</v>
      </c>
      <c r="Q260" s="45" t="s">
        <v>49</v>
      </c>
      <c r="R260" s="46"/>
      <c r="S260" s="45" t="s">
        <v>234</v>
      </c>
      <c r="T260" s="45"/>
      <c r="U260" s="45" t="s">
        <v>235</v>
      </c>
      <c r="V260" s="45" t="s">
        <v>236</v>
      </c>
      <c r="W260" s="45" t="s">
        <v>237</v>
      </c>
      <c r="X260" s="49">
        <v>0</v>
      </c>
    </row>
    <row r="261" spans="1:26" hidden="1" x14ac:dyDescent="0.2">
      <c r="A261" s="1" t="e">
        <f>VLOOKUP(S:S,'KY all bookings 19.09.2022'!D:E,1,0)</f>
        <v>#N/A</v>
      </c>
      <c r="C261" s="1" t="e">
        <f>VLOOKUP(F:F,'RPM All Deposits'!$E:$F,1,0)</f>
        <v>#N/A</v>
      </c>
      <c r="D261" s="45" t="s">
        <v>20</v>
      </c>
      <c r="E261" s="45" t="s">
        <v>924</v>
      </c>
      <c r="F261" s="45" t="s">
        <v>925</v>
      </c>
      <c r="G261" s="45" t="s">
        <v>232</v>
      </c>
      <c r="H261" s="61">
        <v>44785</v>
      </c>
      <c r="I261" s="61">
        <v>44837</v>
      </c>
      <c r="J261" s="46"/>
      <c r="K261" s="46"/>
      <c r="L261" s="45" t="s">
        <v>233</v>
      </c>
      <c r="M261" s="45" t="s">
        <v>135</v>
      </c>
      <c r="N261" s="45" t="s">
        <v>26</v>
      </c>
      <c r="O261" s="45" t="s">
        <v>239</v>
      </c>
      <c r="P261" s="49">
        <v>0</v>
      </c>
      <c r="Q261" s="45" t="s">
        <v>49</v>
      </c>
      <c r="R261" s="46"/>
      <c r="S261" s="45" t="s">
        <v>234</v>
      </c>
      <c r="T261" s="45"/>
      <c r="U261" s="45" t="s">
        <v>235</v>
      </c>
      <c r="V261" s="45" t="s">
        <v>236</v>
      </c>
      <c r="W261" s="45" t="s">
        <v>237</v>
      </c>
      <c r="X261" s="49">
        <v>0</v>
      </c>
    </row>
    <row r="262" spans="1:26" hidden="1" x14ac:dyDescent="0.2">
      <c r="A262" s="1" t="e">
        <f>VLOOKUP(S:S,'KY all bookings 19.09.2022'!D:E,1,0)</f>
        <v>#N/A</v>
      </c>
      <c r="C262" s="1" t="e">
        <f>VLOOKUP(F:F,'RPM All Deposits'!$E:$F,1,0)</f>
        <v>#N/A</v>
      </c>
      <c r="D262" s="45" t="s">
        <v>20</v>
      </c>
      <c r="E262" s="45" t="s">
        <v>924</v>
      </c>
      <c r="F262" s="45" t="s">
        <v>926</v>
      </c>
      <c r="G262" s="45" t="s">
        <v>232</v>
      </c>
      <c r="H262" s="61">
        <v>44730</v>
      </c>
      <c r="I262" s="61">
        <v>44804</v>
      </c>
      <c r="J262" s="61">
        <v>44730</v>
      </c>
      <c r="K262" s="61">
        <v>44836</v>
      </c>
      <c r="L262" s="45" t="s">
        <v>353</v>
      </c>
      <c r="M262" s="45" t="s">
        <v>135</v>
      </c>
      <c r="N262" s="45" t="s">
        <v>26</v>
      </c>
      <c r="O262" s="45" t="s">
        <v>239</v>
      </c>
      <c r="P262" s="49">
        <v>0</v>
      </c>
      <c r="Q262" s="45" t="s">
        <v>49</v>
      </c>
      <c r="R262" s="46"/>
      <c r="S262" s="45" t="s">
        <v>234</v>
      </c>
      <c r="T262" s="45"/>
      <c r="U262" s="45" t="s">
        <v>235</v>
      </c>
      <c r="V262" s="45" t="s">
        <v>236</v>
      </c>
      <c r="W262" s="45" t="s">
        <v>237</v>
      </c>
      <c r="X262" s="49">
        <v>0</v>
      </c>
    </row>
    <row r="263" spans="1:26" hidden="1" x14ac:dyDescent="0.2">
      <c r="A263" s="1" t="e">
        <f>VLOOKUP(S:S,'KY all bookings 19.09.2022'!D:E,1,0)</f>
        <v>#N/A</v>
      </c>
      <c r="D263" s="45" t="s">
        <v>20</v>
      </c>
      <c r="E263" s="45" t="s">
        <v>927</v>
      </c>
      <c r="F263" s="45" t="s">
        <v>928</v>
      </c>
      <c r="G263" s="45" t="s">
        <v>232</v>
      </c>
      <c r="H263" s="61">
        <v>44730</v>
      </c>
      <c r="I263" s="61">
        <v>69774</v>
      </c>
      <c r="J263" s="61">
        <v>44730</v>
      </c>
      <c r="K263" s="61">
        <v>69774</v>
      </c>
      <c r="L263" s="45" t="s">
        <v>929</v>
      </c>
      <c r="M263" s="45" t="s">
        <v>25</v>
      </c>
      <c r="N263" s="45" t="s">
        <v>26</v>
      </c>
      <c r="O263" s="45" t="s">
        <v>239</v>
      </c>
      <c r="P263" s="49">
        <v>0</v>
      </c>
      <c r="Q263" s="45" t="s">
        <v>49</v>
      </c>
      <c r="R263" s="46"/>
      <c r="S263" s="45" t="s">
        <v>234</v>
      </c>
      <c r="T263" s="45"/>
      <c r="U263" s="45" t="s">
        <v>235</v>
      </c>
      <c r="V263" s="45" t="s">
        <v>236</v>
      </c>
      <c r="W263" s="45" t="s">
        <v>237</v>
      </c>
      <c r="X263" s="49">
        <v>0</v>
      </c>
    </row>
    <row r="264" spans="1:26" hidden="1" x14ac:dyDescent="0.2">
      <c r="A264" s="1" t="e">
        <f>VLOOKUP(S:S,'KY all bookings 19.09.2022'!D:E,1,0)</f>
        <v>#N/A</v>
      </c>
      <c r="D264" s="45" t="s">
        <v>20</v>
      </c>
      <c r="E264" s="45" t="s">
        <v>927</v>
      </c>
      <c r="F264" s="45" t="s">
        <v>930</v>
      </c>
      <c r="G264" s="45" t="s">
        <v>232</v>
      </c>
      <c r="H264" s="61">
        <v>44785</v>
      </c>
      <c r="I264" s="61">
        <v>44937</v>
      </c>
      <c r="J264" s="46"/>
      <c r="K264" s="46"/>
      <c r="L264" s="45" t="s">
        <v>177</v>
      </c>
      <c r="M264" s="45" t="s">
        <v>25</v>
      </c>
      <c r="N264" s="45" t="s">
        <v>26</v>
      </c>
      <c r="O264" s="45" t="s">
        <v>239</v>
      </c>
      <c r="P264" s="49">
        <v>0</v>
      </c>
      <c r="Q264" s="45" t="s">
        <v>49</v>
      </c>
      <c r="R264" s="46"/>
      <c r="S264" s="45" t="s">
        <v>234</v>
      </c>
      <c r="T264" s="45"/>
      <c r="U264" s="45" t="s">
        <v>235</v>
      </c>
      <c r="V264" s="45" t="s">
        <v>236</v>
      </c>
      <c r="W264" s="45" t="s">
        <v>237</v>
      </c>
      <c r="X264" s="49">
        <v>0</v>
      </c>
    </row>
    <row r="265" spans="1:26" hidden="1" x14ac:dyDescent="0.2">
      <c r="A265" s="1" t="e">
        <f>VLOOKUP(S:S,'KY all bookings 19.09.2022'!D:E,1,0)</f>
        <v>#N/A</v>
      </c>
      <c r="D265" s="45" t="s">
        <v>20</v>
      </c>
      <c r="E265" s="45" t="s">
        <v>931</v>
      </c>
      <c r="F265" s="45" t="s">
        <v>932</v>
      </c>
      <c r="G265" s="45" t="s">
        <v>232</v>
      </c>
      <c r="H265" s="61">
        <v>44777</v>
      </c>
      <c r="I265" s="61">
        <v>44926</v>
      </c>
      <c r="J265" s="46"/>
      <c r="K265" s="46"/>
      <c r="L265" s="45" t="s">
        <v>695</v>
      </c>
      <c r="M265" s="45" t="s">
        <v>25</v>
      </c>
      <c r="N265" s="45" t="s">
        <v>26</v>
      </c>
      <c r="O265" s="45" t="s">
        <v>239</v>
      </c>
      <c r="P265" s="49">
        <v>0</v>
      </c>
      <c r="Q265" s="45" t="s">
        <v>49</v>
      </c>
      <c r="R265" s="46"/>
      <c r="S265" s="45" t="s">
        <v>234</v>
      </c>
      <c r="T265" s="45"/>
      <c r="U265" s="45" t="s">
        <v>235</v>
      </c>
      <c r="V265" s="45" t="s">
        <v>236</v>
      </c>
      <c r="W265" s="45" t="s">
        <v>237</v>
      </c>
      <c r="X265" s="49">
        <v>0</v>
      </c>
    </row>
    <row r="266" spans="1:26" hidden="1" x14ac:dyDescent="0.2">
      <c r="A266" s="1" t="e">
        <f>VLOOKUP(S:S,'KY all bookings 19.09.2022'!D:E,1,0)</f>
        <v>#N/A</v>
      </c>
      <c r="D266" s="45" t="s">
        <v>20</v>
      </c>
      <c r="E266" s="45" t="s">
        <v>931</v>
      </c>
      <c r="F266" s="45" t="s">
        <v>933</v>
      </c>
      <c r="G266" s="45" t="s">
        <v>232</v>
      </c>
      <c r="H266" s="61">
        <v>44785</v>
      </c>
      <c r="I266" s="61">
        <v>44837</v>
      </c>
      <c r="J266" s="46"/>
      <c r="K266" s="46"/>
      <c r="L266" s="45" t="s">
        <v>233</v>
      </c>
      <c r="M266" s="45" t="s">
        <v>25</v>
      </c>
      <c r="N266" s="45" t="s">
        <v>26</v>
      </c>
      <c r="O266" s="45" t="s">
        <v>239</v>
      </c>
      <c r="P266" s="49">
        <v>0</v>
      </c>
      <c r="Q266" s="45" t="s">
        <v>49</v>
      </c>
      <c r="R266" s="46"/>
      <c r="S266" s="45" t="s">
        <v>234</v>
      </c>
      <c r="T266" s="45"/>
      <c r="U266" s="45" t="s">
        <v>235</v>
      </c>
      <c r="V266" s="45" t="s">
        <v>236</v>
      </c>
      <c r="W266" s="45" t="s">
        <v>237</v>
      </c>
      <c r="X266" s="49">
        <v>0</v>
      </c>
    </row>
    <row r="267" spans="1:26" hidden="1" x14ac:dyDescent="0.2">
      <c r="A267" s="1" t="e">
        <f>VLOOKUP(S:S,'KY all bookings 19.09.2022'!D:E,1,0)</f>
        <v>#N/A</v>
      </c>
      <c r="D267" s="45" t="s">
        <v>20</v>
      </c>
      <c r="E267" s="45" t="s">
        <v>931</v>
      </c>
      <c r="F267" s="45" t="s">
        <v>934</v>
      </c>
      <c r="G267" s="45" t="s">
        <v>232</v>
      </c>
      <c r="H267" s="61">
        <v>44730</v>
      </c>
      <c r="I267" s="61">
        <v>44804</v>
      </c>
      <c r="J267" s="61">
        <v>44730</v>
      </c>
      <c r="K267" s="61">
        <v>44836</v>
      </c>
      <c r="L267" s="45" t="s">
        <v>353</v>
      </c>
      <c r="M267" s="45" t="s">
        <v>25</v>
      </c>
      <c r="N267" s="45" t="s">
        <v>26</v>
      </c>
      <c r="O267" s="45" t="s">
        <v>239</v>
      </c>
      <c r="P267" s="49">
        <v>0</v>
      </c>
      <c r="Q267" s="45" t="s">
        <v>49</v>
      </c>
      <c r="R267" s="46"/>
      <c r="S267" s="45" t="s">
        <v>234</v>
      </c>
      <c r="T267" s="45"/>
      <c r="U267" s="45" t="s">
        <v>235</v>
      </c>
      <c r="V267" s="45" t="s">
        <v>236</v>
      </c>
      <c r="W267" s="45" t="s">
        <v>237</v>
      </c>
      <c r="X267" s="49">
        <v>0</v>
      </c>
    </row>
    <row r="268" spans="1:26" hidden="1" x14ac:dyDescent="0.2">
      <c r="A268" s="1" t="e">
        <f>VLOOKUP(S:S,'KY all bookings 19.09.2022'!D:E,1,0)</f>
        <v>#N/A</v>
      </c>
      <c r="C268" s="1" t="e">
        <f>VLOOKUP(F:F,'RPM All Deposits'!$E:$F,1,0)</f>
        <v>#N/A</v>
      </c>
      <c r="D268" s="45" t="s">
        <v>20</v>
      </c>
      <c r="E268" s="45" t="s">
        <v>935</v>
      </c>
      <c r="F268" s="45" t="s">
        <v>936</v>
      </c>
      <c r="G268" s="45" t="s">
        <v>937</v>
      </c>
      <c r="H268" s="61">
        <v>44728</v>
      </c>
      <c r="I268" s="61">
        <v>44742</v>
      </c>
      <c r="J268" s="61">
        <v>44728</v>
      </c>
      <c r="K268" s="61">
        <v>44743</v>
      </c>
      <c r="L268" s="45" t="s">
        <v>91</v>
      </c>
      <c r="M268" s="45" t="s">
        <v>92</v>
      </c>
      <c r="N268" s="45" t="s">
        <v>26</v>
      </c>
      <c r="O268" s="45" t="s">
        <v>37</v>
      </c>
      <c r="P268" s="49">
        <v>518</v>
      </c>
      <c r="Q268" s="45" t="s">
        <v>49</v>
      </c>
      <c r="R268" s="46"/>
      <c r="S268" s="45" t="s">
        <v>938</v>
      </c>
      <c r="T268" s="45"/>
      <c r="U268" s="45" t="s">
        <v>939</v>
      </c>
      <c r="V268" s="45" t="s">
        <v>940</v>
      </c>
      <c r="W268" s="45" t="s">
        <v>32</v>
      </c>
      <c r="X268" s="49">
        <v>0</v>
      </c>
    </row>
    <row r="269" spans="1:26" hidden="1" x14ac:dyDescent="0.2">
      <c r="A269" s="1" t="e">
        <f>VLOOKUP(S:S,'KY all bookings 19.09.2022'!D:E,1,0)</f>
        <v>#N/A</v>
      </c>
      <c r="C269" s="1" t="str">
        <f>VLOOKUP(F:F,'RPM All Deposits'!$E:$F,1,0)</f>
        <v>23830</v>
      </c>
      <c r="D269" s="45" t="s">
        <v>20</v>
      </c>
      <c r="E269" s="45" t="s">
        <v>3499</v>
      </c>
      <c r="F269" s="45" t="s">
        <v>3504</v>
      </c>
      <c r="G269" s="45" t="s">
        <v>3505</v>
      </c>
      <c r="H269" s="61">
        <v>44835</v>
      </c>
      <c r="I269" s="61">
        <v>44985</v>
      </c>
      <c r="J269" s="61">
        <v>44835</v>
      </c>
      <c r="K269" s="61">
        <v>44985</v>
      </c>
      <c r="L269" s="45" t="s">
        <v>177</v>
      </c>
      <c r="M269" s="45" t="s">
        <v>135</v>
      </c>
      <c r="N269" s="45" t="s">
        <v>26</v>
      </c>
      <c r="O269" s="45" t="s">
        <v>34</v>
      </c>
      <c r="P269" s="49">
        <v>1890</v>
      </c>
      <c r="Q269" s="45" t="s">
        <v>28</v>
      </c>
      <c r="R269" s="45" t="s">
        <v>29</v>
      </c>
      <c r="S269" s="46"/>
      <c r="T269" s="46"/>
      <c r="U269" s="45" t="s">
        <v>3506</v>
      </c>
      <c r="V269" s="45" t="s">
        <v>3507</v>
      </c>
      <c r="W269" s="45" t="s">
        <v>102</v>
      </c>
      <c r="X269" s="49">
        <v>200</v>
      </c>
    </row>
    <row r="270" spans="1:26" s="32" customFormat="1" x14ac:dyDescent="0.2">
      <c r="A270" s="32" t="e">
        <f>VLOOKUP(S:S,'KY all bookings 19.09.2022'!D:E,1,0)</f>
        <v>#N/A</v>
      </c>
      <c r="C270" s="32" t="e">
        <f>VLOOKUP(F:F,'RPM All Deposits'!$E:$F,1,0)</f>
        <v>#N/A</v>
      </c>
      <c r="D270" s="52" t="s">
        <v>20</v>
      </c>
      <c r="E270" s="52" t="s">
        <v>3417</v>
      </c>
      <c r="F270" s="52" t="s">
        <v>3423</v>
      </c>
      <c r="G270" s="52" t="s">
        <v>3424</v>
      </c>
      <c r="H270" s="63">
        <v>44805</v>
      </c>
      <c r="I270" s="63">
        <v>45107</v>
      </c>
      <c r="J270" s="63">
        <v>44805</v>
      </c>
      <c r="K270" s="63">
        <v>45108</v>
      </c>
      <c r="L270" s="52" t="s">
        <v>40</v>
      </c>
      <c r="M270" s="52" t="s">
        <v>135</v>
      </c>
      <c r="N270" s="52" t="s">
        <v>26</v>
      </c>
      <c r="O270" s="52" t="s">
        <v>37</v>
      </c>
      <c r="P270" s="54">
        <v>1680</v>
      </c>
      <c r="Q270" s="52" t="s">
        <v>49</v>
      </c>
      <c r="R270" s="53"/>
      <c r="S270" s="52" t="s">
        <v>3425</v>
      </c>
      <c r="T270" s="52"/>
      <c r="U270" s="52" t="s">
        <v>3426</v>
      </c>
      <c r="V270" s="52" t="s">
        <v>3427</v>
      </c>
      <c r="W270" s="52" t="s">
        <v>58</v>
      </c>
      <c r="X270" s="54">
        <v>0</v>
      </c>
      <c r="Y270" s="83" t="s">
        <v>6664</v>
      </c>
      <c r="Z270" s="32" t="s">
        <v>6697</v>
      </c>
    </row>
    <row r="271" spans="1:26" hidden="1" x14ac:dyDescent="0.2">
      <c r="A271" s="1" t="e">
        <f>VLOOKUP(S:S,'KY all bookings 19.09.2022'!D:E,1,0)</f>
        <v>#N/A</v>
      </c>
      <c r="D271" s="45" t="s">
        <v>20</v>
      </c>
      <c r="E271" s="45" t="s">
        <v>945</v>
      </c>
      <c r="F271" s="45" t="s">
        <v>951</v>
      </c>
      <c r="G271" s="45" t="s">
        <v>232</v>
      </c>
      <c r="H271" s="61">
        <v>44785</v>
      </c>
      <c r="I271" s="61">
        <v>44837</v>
      </c>
      <c r="J271" s="46"/>
      <c r="K271" s="46"/>
      <c r="L271" s="45" t="s">
        <v>233</v>
      </c>
      <c r="M271" s="45" t="s">
        <v>25</v>
      </c>
      <c r="N271" s="45" t="s">
        <v>26</v>
      </c>
      <c r="O271" s="45" t="s">
        <v>37</v>
      </c>
      <c r="P271" s="49">
        <v>0</v>
      </c>
      <c r="Q271" s="45" t="s">
        <v>49</v>
      </c>
      <c r="R271" s="46"/>
      <c r="S271" s="45" t="s">
        <v>234</v>
      </c>
      <c r="T271" s="45"/>
      <c r="U271" s="45" t="s">
        <v>235</v>
      </c>
      <c r="V271" s="45" t="s">
        <v>236</v>
      </c>
      <c r="W271" s="45" t="s">
        <v>237</v>
      </c>
      <c r="X271" s="49">
        <v>0</v>
      </c>
    </row>
    <row r="272" spans="1:26" hidden="1" x14ac:dyDescent="0.2">
      <c r="A272" s="1" t="e">
        <f>VLOOKUP(S:S,'KY all bookings 19.09.2022'!D:E,1,0)</f>
        <v>#N/A</v>
      </c>
      <c r="D272" s="45" t="s">
        <v>20</v>
      </c>
      <c r="E272" s="45" t="s">
        <v>945</v>
      </c>
      <c r="F272" s="45" t="s">
        <v>952</v>
      </c>
      <c r="G272" s="45" t="s">
        <v>232</v>
      </c>
      <c r="H272" s="61">
        <v>44730</v>
      </c>
      <c r="I272" s="61">
        <v>44804</v>
      </c>
      <c r="J272" s="61">
        <v>44730</v>
      </c>
      <c r="K272" s="61">
        <v>44836</v>
      </c>
      <c r="L272" s="45" t="s">
        <v>353</v>
      </c>
      <c r="M272" s="45" t="s">
        <v>25</v>
      </c>
      <c r="N272" s="45" t="s">
        <v>26</v>
      </c>
      <c r="O272" s="45" t="s">
        <v>37</v>
      </c>
      <c r="P272" s="49">
        <v>0</v>
      </c>
      <c r="Q272" s="45" t="s">
        <v>49</v>
      </c>
      <c r="R272" s="46"/>
      <c r="S272" s="45" t="s">
        <v>234</v>
      </c>
      <c r="T272" s="45"/>
      <c r="U272" s="45" t="s">
        <v>235</v>
      </c>
      <c r="V272" s="45" t="s">
        <v>236</v>
      </c>
      <c r="W272" s="45" t="s">
        <v>237</v>
      </c>
      <c r="X272" s="49">
        <v>0</v>
      </c>
    </row>
    <row r="273" spans="1:26" hidden="1" x14ac:dyDescent="0.2">
      <c r="A273" s="1" t="e">
        <f>VLOOKUP(S:S,'KY all bookings 19.09.2022'!D:E,1,0)</f>
        <v>#N/A</v>
      </c>
      <c r="C273" s="1" t="str">
        <f>VLOOKUP(F:F,'RPM All Deposits'!$E:$F,1,0)</f>
        <v>19334</v>
      </c>
      <c r="D273" s="45" t="s">
        <v>20</v>
      </c>
      <c r="E273" s="45" t="s">
        <v>1809</v>
      </c>
      <c r="F273" s="45" t="s">
        <v>1815</v>
      </c>
      <c r="G273" s="45" t="s">
        <v>1816</v>
      </c>
      <c r="H273" s="61">
        <v>44835</v>
      </c>
      <c r="I273" s="61">
        <v>45107</v>
      </c>
      <c r="J273" s="61">
        <v>44835</v>
      </c>
      <c r="K273" s="61">
        <v>45107</v>
      </c>
      <c r="L273" s="45" t="s">
        <v>182</v>
      </c>
      <c r="M273" s="45" t="s">
        <v>135</v>
      </c>
      <c r="N273" s="45" t="s">
        <v>26</v>
      </c>
      <c r="O273" s="45" t="s">
        <v>37</v>
      </c>
      <c r="P273" s="49">
        <v>1680</v>
      </c>
      <c r="Q273" s="45" t="s">
        <v>28</v>
      </c>
      <c r="R273" s="45" t="s">
        <v>29</v>
      </c>
      <c r="S273" s="46"/>
      <c r="T273" s="46"/>
      <c r="U273" s="45" t="s">
        <v>1022</v>
      </c>
      <c r="V273" s="45" t="s">
        <v>1817</v>
      </c>
      <c r="W273" s="45" t="s">
        <v>102</v>
      </c>
      <c r="X273" s="49">
        <v>200</v>
      </c>
    </row>
    <row r="274" spans="1:26" hidden="1" x14ac:dyDescent="0.2">
      <c r="A274" s="1" t="e">
        <f>VLOOKUP(S:S,'KY all bookings 19.09.2022'!D:E,1,0)</f>
        <v>#N/A</v>
      </c>
      <c r="D274" s="45" t="s">
        <v>20</v>
      </c>
      <c r="E274" s="45" t="s">
        <v>953</v>
      </c>
      <c r="F274" s="45" t="s">
        <v>958</v>
      </c>
      <c r="G274" s="45" t="s">
        <v>232</v>
      </c>
      <c r="H274" s="61">
        <v>44785</v>
      </c>
      <c r="I274" s="61">
        <v>44837</v>
      </c>
      <c r="J274" s="46"/>
      <c r="K274" s="46"/>
      <c r="L274" s="45" t="s">
        <v>233</v>
      </c>
      <c r="M274" s="45" t="s">
        <v>25</v>
      </c>
      <c r="N274" s="45" t="s">
        <v>26</v>
      </c>
      <c r="O274" s="45" t="s">
        <v>37</v>
      </c>
      <c r="P274" s="49">
        <v>0</v>
      </c>
      <c r="Q274" s="45" t="s">
        <v>49</v>
      </c>
      <c r="R274" s="46"/>
      <c r="S274" s="45" t="s">
        <v>234</v>
      </c>
      <c r="T274" s="45"/>
      <c r="U274" s="45" t="s">
        <v>235</v>
      </c>
      <c r="V274" s="45" t="s">
        <v>236</v>
      </c>
      <c r="W274" s="45" t="s">
        <v>237</v>
      </c>
      <c r="X274" s="49">
        <v>0</v>
      </c>
    </row>
    <row r="275" spans="1:26" hidden="1" x14ac:dyDescent="0.2">
      <c r="A275" s="1" t="e">
        <f>VLOOKUP(S:S,'KY all bookings 19.09.2022'!D:E,1,0)</f>
        <v>#N/A</v>
      </c>
      <c r="D275" s="45" t="s">
        <v>20</v>
      </c>
      <c r="E275" s="45" t="s">
        <v>953</v>
      </c>
      <c r="F275" s="45" t="s">
        <v>959</v>
      </c>
      <c r="G275" s="45" t="s">
        <v>232</v>
      </c>
      <c r="H275" s="61">
        <v>44730</v>
      </c>
      <c r="I275" s="61">
        <v>44804</v>
      </c>
      <c r="J275" s="61">
        <v>44730</v>
      </c>
      <c r="K275" s="61">
        <v>44836</v>
      </c>
      <c r="L275" s="45" t="s">
        <v>353</v>
      </c>
      <c r="M275" s="45" t="s">
        <v>25</v>
      </c>
      <c r="N275" s="45" t="s">
        <v>26</v>
      </c>
      <c r="O275" s="45" t="s">
        <v>37</v>
      </c>
      <c r="P275" s="49">
        <v>0</v>
      </c>
      <c r="Q275" s="45" t="s">
        <v>49</v>
      </c>
      <c r="R275" s="46"/>
      <c r="S275" s="45" t="s">
        <v>234</v>
      </c>
      <c r="T275" s="45"/>
      <c r="U275" s="45" t="s">
        <v>235</v>
      </c>
      <c r="V275" s="45" t="s">
        <v>236</v>
      </c>
      <c r="W275" s="45" t="s">
        <v>237</v>
      </c>
      <c r="X275" s="49">
        <v>0</v>
      </c>
    </row>
    <row r="276" spans="1:26" hidden="1" x14ac:dyDescent="0.2">
      <c r="A276" s="1" t="e">
        <f>VLOOKUP(S:S,'KY all bookings 19.09.2022'!D:E,1,0)</f>
        <v>#N/A</v>
      </c>
      <c r="C276" s="1" t="str">
        <f>VLOOKUP(F:F,'RPM All Deposits'!$E:$F,1,0)</f>
        <v>856</v>
      </c>
      <c r="D276" s="45" t="s">
        <v>20</v>
      </c>
      <c r="E276" s="45" t="s">
        <v>1512</v>
      </c>
      <c r="F276" s="45" t="s">
        <v>559</v>
      </c>
      <c r="G276" s="45" t="s">
        <v>333</v>
      </c>
      <c r="H276" s="61">
        <v>44805</v>
      </c>
      <c r="I276" s="61">
        <v>44985</v>
      </c>
      <c r="J276" s="61">
        <v>44805</v>
      </c>
      <c r="K276" s="61">
        <v>44985</v>
      </c>
      <c r="L276" s="45" t="s">
        <v>78</v>
      </c>
      <c r="M276" s="45" t="s">
        <v>135</v>
      </c>
      <c r="N276" s="45" t="s">
        <v>26</v>
      </c>
      <c r="O276" s="45" t="s">
        <v>37</v>
      </c>
      <c r="P276" s="49">
        <v>1680</v>
      </c>
      <c r="Q276" s="45" t="s">
        <v>28</v>
      </c>
      <c r="R276" s="45" t="s">
        <v>29</v>
      </c>
      <c r="S276" s="46"/>
      <c r="T276" s="46"/>
      <c r="U276" s="45" t="s">
        <v>334</v>
      </c>
      <c r="V276" s="45" t="s">
        <v>335</v>
      </c>
      <c r="W276" s="45" t="s">
        <v>58</v>
      </c>
      <c r="X276" s="49">
        <v>200</v>
      </c>
    </row>
    <row r="277" spans="1:26" hidden="1" x14ac:dyDescent="0.2">
      <c r="A277" s="1" t="e">
        <f>VLOOKUP(S:S,'KY all bookings 19.09.2022'!D:E,1,0)</f>
        <v>#N/A</v>
      </c>
      <c r="C277" s="1" t="e">
        <f>VLOOKUP(F:F,'RPM All Deposits'!$E:$F,1,0)</f>
        <v>#N/A</v>
      </c>
      <c r="D277" s="45" t="s">
        <v>20</v>
      </c>
      <c r="E277" s="45" t="s">
        <v>967</v>
      </c>
      <c r="F277" s="45" t="s">
        <v>968</v>
      </c>
      <c r="G277" s="45" t="s">
        <v>969</v>
      </c>
      <c r="H277" s="61">
        <v>44728</v>
      </c>
      <c r="I277" s="61">
        <v>44742</v>
      </c>
      <c r="J277" s="61">
        <v>44728</v>
      </c>
      <c r="K277" s="61">
        <v>44743</v>
      </c>
      <c r="L277" s="45" t="s">
        <v>91</v>
      </c>
      <c r="M277" s="45" t="s">
        <v>92</v>
      </c>
      <c r="N277" s="45" t="s">
        <v>26</v>
      </c>
      <c r="O277" s="45" t="s">
        <v>37</v>
      </c>
      <c r="P277" s="49">
        <v>1160</v>
      </c>
      <c r="Q277" s="45" t="s">
        <v>49</v>
      </c>
      <c r="R277" s="46"/>
      <c r="S277" s="45" t="s">
        <v>970</v>
      </c>
      <c r="T277" s="45"/>
      <c r="U277" s="45" t="s">
        <v>971</v>
      </c>
      <c r="V277" s="45" t="s">
        <v>972</v>
      </c>
      <c r="W277" s="45" t="s">
        <v>58</v>
      </c>
      <c r="X277" s="49">
        <v>0</v>
      </c>
    </row>
    <row r="278" spans="1:26" hidden="1" x14ac:dyDescent="0.2">
      <c r="A278" s="1" t="e">
        <f>VLOOKUP(S:S,'KY all bookings 19.09.2022'!D:E,1,0)</f>
        <v>#N/A</v>
      </c>
      <c r="C278" s="1" t="e">
        <f>VLOOKUP(F:F,'RPM All Deposits'!$E:$F,1,0)</f>
        <v>#N/A</v>
      </c>
      <c r="D278" s="45" t="s">
        <v>20</v>
      </c>
      <c r="E278" s="45" t="s">
        <v>973</v>
      </c>
      <c r="F278" s="45" t="s">
        <v>974</v>
      </c>
      <c r="G278" s="45" t="s">
        <v>975</v>
      </c>
      <c r="H278" s="61">
        <v>44728</v>
      </c>
      <c r="I278" s="61">
        <v>44742</v>
      </c>
      <c r="J278" s="61">
        <v>44728</v>
      </c>
      <c r="K278" s="61">
        <v>44743</v>
      </c>
      <c r="L278" s="45" t="s">
        <v>91</v>
      </c>
      <c r="M278" s="45" t="s">
        <v>92</v>
      </c>
      <c r="N278" s="45" t="s">
        <v>26</v>
      </c>
      <c r="O278" s="45" t="s">
        <v>34</v>
      </c>
      <c r="P278" s="49">
        <v>1224</v>
      </c>
      <c r="Q278" s="45" t="s">
        <v>49</v>
      </c>
      <c r="R278" s="46"/>
      <c r="S278" s="45" t="s">
        <v>976</v>
      </c>
      <c r="T278" s="45"/>
      <c r="U278" s="45" t="s">
        <v>977</v>
      </c>
      <c r="V278" s="45" t="s">
        <v>978</v>
      </c>
      <c r="W278" s="45" t="s">
        <v>58</v>
      </c>
      <c r="X278" s="49">
        <v>0</v>
      </c>
    </row>
    <row r="279" spans="1:26" hidden="1" x14ac:dyDescent="0.2">
      <c r="A279" s="1" t="e">
        <f>VLOOKUP(S:S,'KY all bookings 19.09.2022'!D:E,1,0)</f>
        <v>#N/A</v>
      </c>
      <c r="C279" s="1" t="str">
        <f>VLOOKUP(F:F,'RPM All Deposits'!$E:$F,1,0)</f>
        <v>3350</v>
      </c>
      <c r="D279" s="45" t="s">
        <v>20</v>
      </c>
      <c r="E279" s="45" t="s">
        <v>2755</v>
      </c>
      <c r="F279" s="45" t="s">
        <v>2760</v>
      </c>
      <c r="G279" s="45" t="s">
        <v>145</v>
      </c>
      <c r="H279" s="61">
        <v>44805</v>
      </c>
      <c r="I279" s="61">
        <v>44985</v>
      </c>
      <c r="J279" s="61">
        <v>44805</v>
      </c>
      <c r="K279" s="61">
        <v>44985</v>
      </c>
      <c r="L279" s="45" t="s">
        <v>78</v>
      </c>
      <c r="M279" s="45" t="s">
        <v>135</v>
      </c>
      <c r="N279" s="45" t="s">
        <v>26</v>
      </c>
      <c r="O279" s="45" t="s">
        <v>34</v>
      </c>
      <c r="P279" s="49">
        <v>1890</v>
      </c>
      <c r="Q279" s="45" t="s">
        <v>28</v>
      </c>
      <c r="R279" s="45" t="s">
        <v>29</v>
      </c>
      <c r="S279" s="46"/>
      <c r="T279" s="46"/>
      <c r="U279" s="45" t="s">
        <v>146</v>
      </c>
      <c r="V279" s="45" t="s">
        <v>147</v>
      </c>
      <c r="W279" s="45" t="s">
        <v>58</v>
      </c>
      <c r="X279" s="49">
        <v>200</v>
      </c>
    </row>
    <row r="280" spans="1:26" hidden="1" x14ac:dyDescent="0.2">
      <c r="A280" s="1" t="e">
        <f>VLOOKUP(S:S,'KY all bookings 19.09.2022'!D:E,1,0)</f>
        <v>#N/A</v>
      </c>
      <c r="C280" s="1" t="e">
        <f>VLOOKUP(F:F,'RPM All Deposits'!$E:$F,1,0)</f>
        <v>#N/A</v>
      </c>
      <c r="D280" s="45" t="s">
        <v>20</v>
      </c>
      <c r="E280" s="45" t="s">
        <v>983</v>
      </c>
      <c r="F280" s="45" t="s">
        <v>984</v>
      </c>
      <c r="G280" s="45" t="s">
        <v>985</v>
      </c>
      <c r="H280" s="61">
        <v>44728</v>
      </c>
      <c r="I280" s="61">
        <v>44742</v>
      </c>
      <c r="J280" s="61">
        <v>44728</v>
      </c>
      <c r="K280" s="61">
        <v>44743</v>
      </c>
      <c r="L280" s="45" t="s">
        <v>91</v>
      </c>
      <c r="M280" s="45" t="s">
        <v>92</v>
      </c>
      <c r="N280" s="45" t="s">
        <v>26</v>
      </c>
      <c r="O280" s="45" t="s">
        <v>37</v>
      </c>
      <c r="P280" s="49">
        <v>1450</v>
      </c>
      <c r="Q280" s="45" t="s">
        <v>49</v>
      </c>
      <c r="R280" s="46"/>
      <c r="S280" s="45" t="s">
        <v>986</v>
      </c>
      <c r="T280" s="45"/>
      <c r="U280" s="45" t="s">
        <v>987</v>
      </c>
      <c r="V280" s="45" t="s">
        <v>988</v>
      </c>
      <c r="W280" s="45" t="s">
        <v>32</v>
      </c>
      <c r="X280" s="49">
        <v>0</v>
      </c>
    </row>
    <row r="281" spans="1:26" hidden="1" x14ac:dyDescent="0.2">
      <c r="A281" s="1" t="e">
        <f>VLOOKUP(S:S,'KY all bookings 19.09.2022'!D:E,1,0)</f>
        <v>#N/A</v>
      </c>
      <c r="C281" s="1" t="e">
        <f>VLOOKUP(F:F,'RPM All Deposits'!$E:$F,1,0)</f>
        <v>#N/A</v>
      </c>
      <c r="D281" s="45" t="s">
        <v>20</v>
      </c>
      <c r="E281" s="45" t="s">
        <v>989</v>
      </c>
      <c r="F281" s="45" t="s">
        <v>990</v>
      </c>
      <c r="G281" s="45" t="s">
        <v>991</v>
      </c>
      <c r="H281" s="61">
        <v>44728</v>
      </c>
      <c r="I281" s="61">
        <v>44742</v>
      </c>
      <c r="J281" s="61">
        <v>44728</v>
      </c>
      <c r="K281" s="61">
        <v>44743</v>
      </c>
      <c r="L281" s="45" t="s">
        <v>91</v>
      </c>
      <c r="M281" s="45" t="s">
        <v>92</v>
      </c>
      <c r="N281" s="45" t="s">
        <v>26</v>
      </c>
      <c r="O281" s="45" t="s">
        <v>34</v>
      </c>
      <c r="P281" s="49">
        <v>1650</v>
      </c>
      <c r="Q281" s="45" t="s">
        <v>49</v>
      </c>
      <c r="R281" s="46"/>
      <c r="S281" s="45" t="s">
        <v>992</v>
      </c>
      <c r="T281" s="45"/>
      <c r="U281" s="45" t="s">
        <v>993</v>
      </c>
      <c r="V281" s="45" t="s">
        <v>994</v>
      </c>
      <c r="W281" s="45" t="s">
        <v>895</v>
      </c>
      <c r="X281" s="49">
        <v>0</v>
      </c>
    </row>
    <row r="282" spans="1:26" hidden="1" x14ac:dyDescent="0.2">
      <c r="A282" s="1" t="e">
        <f>VLOOKUP(S:S,'KY all bookings 19.09.2022'!D:E,1,0)</f>
        <v>#N/A</v>
      </c>
      <c r="C282" s="1" t="str">
        <f>VLOOKUP(F:F,'RPM All Deposits'!$E:$F,1,0)</f>
        <v>18207</v>
      </c>
      <c r="D282" s="45" t="s">
        <v>20</v>
      </c>
      <c r="E282" s="45" t="s">
        <v>851</v>
      </c>
      <c r="F282" s="45" t="s">
        <v>857</v>
      </c>
      <c r="G282" s="45" t="s">
        <v>858</v>
      </c>
      <c r="H282" s="61">
        <v>44805</v>
      </c>
      <c r="I282" s="61">
        <v>45107</v>
      </c>
      <c r="J282" s="61">
        <v>44805</v>
      </c>
      <c r="K282" s="61">
        <v>45107</v>
      </c>
      <c r="L282" s="45" t="s">
        <v>40</v>
      </c>
      <c r="M282" s="45" t="s">
        <v>135</v>
      </c>
      <c r="N282" s="45" t="s">
        <v>26</v>
      </c>
      <c r="O282" s="45" t="s">
        <v>37</v>
      </c>
      <c r="P282" s="49">
        <v>1600</v>
      </c>
      <c r="Q282" s="45" t="s">
        <v>28</v>
      </c>
      <c r="R282" s="45" t="s">
        <v>29</v>
      </c>
      <c r="S282" s="46"/>
      <c r="T282" s="46"/>
      <c r="U282" s="45" t="s">
        <v>859</v>
      </c>
      <c r="V282" s="45" t="s">
        <v>860</v>
      </c>
      <c r="W282" s="45" t="s">
        <v>58</v>
      </c>
      <c r="X282" s="49">
        <v>200</v>
      </c>
    </row>
    <row r="283" spans="1:26" hidden="1" x14ac:dyDescent="0.2">
      <c r="A283" s="1" t="e">
        <f>VLOOKUP(S:S,'KY all bookings 19.09.2022'!D:E,1,0)</f>
        <v>#N/A</v>
      </c>
      <c r="C283" s="1" t="e">
        <f>VLOOKUP(F:F,'RPM All Deposits'!$E:$F,1,0)</f>
        <v>#N/A</v>
      </c>
      <c r="D283" s="45" t="s">
        <v>20</v>
      </c>
      <c r="E283" s="45" t="s">
        <v>999</v>
      </c>
      <c r="F283" s="45" t="s">
        <v>1000</v>
      </c>
      <c r="G283" s="45" t="s">
        <v>1001</v>
      </c>
      <c r="H283" s="61">
        <v>44728</v>
      </c>
      <c r="I283" s="61">
        <v>44742</v>
      </c>
      <c r="J283" s="61">
        <v>44728</v>
      </c>
      <c r="K283" s="61">
        <v>44743</v>
      </c>
      <c r="L283" s="45" t="s">
        <v>91</v>
      </c>
      <c r="M283" s="45" t="s">
        <v>92</v>
      </c>
      <c r="N283" s="45" t="s">
        <v>26</v>
      </c>
      <c r="O283" s="45" t="s">
        <v>34</v>
      </c>
      <c r="P283" s="49">
        <v>249</v>
      </c>
      <c r="Q283" s="45" t="s">
        <v>49</v>
      </c>
      <c r="R283" s="46"/>
      <c r="S283" s="45" t="s">
        <v>1002</v>
      </c>
      <c r="T283" s="45"/>
      <c r="U283" s="45" t="s">
        <v>285</v>
      </c>
      <c r="V283" s="45" t="s">
        <v>286</v>
      </c>
      <c r="W283" s="45" t="s">
        <v>102</v>
      </c>
      <c r="X283" s="49">
        <v>0</v>
      </c>
    </row>
    <row r="284" spans="1:26" hidden="1" x14ac:dyDescent="0.2">
      <c r="A284" s="1" t="e">
        <f>VLOOKUP(S:S,'KY all bookings 19.09.2022'!D:E,1,0)</f>
        <v>#N/A</v>
      </c>
      <c r="C284" s="1" t="str">
        <f>VLOOKUP(F:F,'RPM All Deposits'!$E:$F,1,0)</f>
        <v>10574</v>
      </c>
      <c r="D284" s="45" t="s">
        <v>20</v>
      </c>
      <c r="E284" s="45" t="s">
        <v>3575</v>
      </c>
      <c r="F284" s="45" t="s">
        <v>3576</v>
      </c>
      <c r="G284" s="45" t="s">
        <v>3577</v>
      </c>
      <c r="H284" s="61">
        <v>44805</v>
      </c>
      <c r="I284" s="61">
        <v>45107</v>
      </c>
      <c r="J284" s="61">
        <v>44805</v>
      </c>
      <c r="K284" s="61">
        <v>45107</v>
      </c>
      <c r="L284" s="45" t="s">
        <v>40</v>
      </c>
      <c r="M284" s="45" t="s">
        <v>135</v>
      </c>
      <c r="N284" s="45" t="s">
        <v>26</v>
      </c>
      <c r="O284" s="45" t="s">
        <v>37</v>
      </c>
      <c r="P284" s="49">
        <v>1680</v>
      </c>
      <c r="Q284" s="45" t="s">
        <v>28</v>
      </c>
      <c r="R284" s="45" t="s">
        <v>29</v>
      </c>
      <c r="S284" s="46"/>
      <c r="T284" s="46"/>
      <c r="U284" s="45" t="s">
        <v>3263</v>
      </c>
      <c r="V284" s="45" t="s">
        <v>3578</v>
      </c>
      <c r="W284" s="45" t="s">
        <v>58</v>
      </c>
      <c r="X284" s="49">
        <v>200</v>
      </c>
    </row>
    <row r="285" spans="1:26" hidden="1" x14ac:dyDescent="0.2">
      <c r="A285" s="1" t="e">
        <f>VLOOKUP(S:S,'KY all bookings 19.09.2022'!D:E,1,0)</f>
        <v>#N/A</v>
      </c>
      <c r="C285" s="1" t="e">
        <f>VLOOKUP(F:F,'RPM All Deposits'!$E:$F,1,0)</f>
        <v>#N/A</v>
      </c>
      <c r="D285" s="45" t="s">
        <v>20</v>
      </c>
      <c r="E285" s="45" t="s">
        <v>1008</v>
      </c>
      <c r="F285" s="45" t="s">
        <v>1009</v>
      </c>
      <c r="G285" s="45" t="s">
        <v>1010</v>
      </c>
      <c r="H285" s="61">
        <v>44728</v>
      </c>
      <c r="I285" s="61">
        <v>44742</v>
      </c>
      <c r="J285" s="61">
        <v>44728</v>
      </c>
      <c r="K285" s="61">
        <v>44743</v>
      </c>
      <c r="L285" s="45" t="s">
        <v>91</v>
      </c>
      <c r="M285" s="45" t="s">
        <v>92</v>
      </c>
      <c r="N285" s="45" t="s">
        <v>26</v>
      </c>
      <c r="O285" s="45" t="s">
        <v>37</v>
      </c>
      <c r="P285" s="49">
        <v>1450</v>
      </c>
      <c r="Q285" s="45" t="s">
        <v>49</v>
      </c>
      <c r="R285" s="46"/>
      <c r="S285" s="45" t="s">
        <v>1011</v>
      </c>
      <c r="T285" s="45"/>
      <c r="U285" s="45" t="s">
        <v>1012</v>
      </c>
      <c r="V285" s="45" t="s">
        <v>1013</v>
      </c>
      <c r="W285" s="45" t="s">
        <v>32</v>
      </c>
      <c r="X285" s="49">
        <v>0</v>
      </c>
    </row>
    <row r="286" spans="1:26" hidden="1" x14ac:dyDescent="0.2">
      <c r="A286" s="1" t="str">
        <f>VLOOKUP(S:S,'KY all bookings 19.09.2022'!D:E,1,0)</f>
        <v>09812</v>
      </c>
      <c r="B286" s="1" t="str">
        <f>VLOOKUP(T:T,'KY all bookings 19.09.2022'!$K:$L,1,0)</f>
        <v>09812 A489</v>
      </c>
      <c r="C286" s="1" t="str">
        <f>VLOOKUP(F:F,'RPM All Deposits'!$E:$F,1,0)</f>
        <v>1500</v>
      </c>
      <c r="D286" s="45" t="s">
        <v>20</v>
      </c>
      <c r="E286" s="45" t="s">
        <v>742</v>
      </c>
      <c r="F286" s="45" t="s">
        <v>747</v>
      </c>
      <c r="G286" s="45" t="s">
        <v>748</v>
      </c>
      <c r="H286" s="61">
        <v>44805</v>
      </c>
      <c r="I286" s="61">
        <v>45107</v>
      </c>
      <c r="J286" s="61">
        <v>44805</v>
      </c>
      <c r="K286" s="61">
        <v>45108</v>
      </c>
      <c r="L286" s="45" t="s">
        <v>40</v>
      </c>
      <c r="M286" s="45" t="s">
        <v>135</v>
      </c>
      <c r="N286" s="45" t="s">
        <v>26</v>
      </c>
      <c r="O286" s="45" t="s">
        <v>34</v>
      </c>
      <c r="P286" s="49">
        <v>1890</v>
      </c>
      <c r="Q286" s="45" t="s">
        <v>49</v>
      </c>
      <c r="R286" s="45" t="s">
        <v>29</v>
      </c>
      <c r="S286" s="45" t="s">
        <v>749</v>
      </c>
      <c r="T286" s="45" t="str">
        <f>S286&amp;" "&amp;E286</f>
        <v>09812 A489</v>
      </c>
      <c r="U286" s="45" t="s">
        <v>750</v>
      </c>
      <c r="V286" s="45" t="s">
        <v>751</v>
      </c>
      <c r="W286" s="45" t="s">
        <v>58</v>
      </c>
      <c r="X286" s="49">
        <v>200</v>
      </c>
    </row>
    <row r="287" spans="1:26" s="32" customFormat="1" x14ac:dyDescent="0.2">
      <c r="A287" s="32" t="str">
        <f>VLOOKUP(S:S,'KY all bookings 19.09.2022'!D:E,1,0)</f>
        <v>05581</v>
      </c>
      <c r="B287" s="32" t="str">
        <f>VLOOKUP(T:T,'KY all bookings 19.09.2022'!$K:$L,1,0)</f>
        <v>05581 A399</v>
      </c>
      <c r="C287" s="32" t="e">
        <f>VLOOKUP(F:F,'RPM All Deposits'!$E:$F,1,0)</f>
        <v>#N/A</v>
      </c>
      <c r="D287" s="52" t="s">
        <v>20</v>
      </c>
      <c r="E287" s="52" t="s">
        <v>598</v>
      </c>
      <c r="F287" s="52" t="s">
        <v>602</v>
      </c>
      <c r="G287" s="52" t="s">
        <v>603</v>
      </c>
      <c r="H287" s="63">
        <v>44805</v>
      </c>
      <c r="I287" s="63">
        <v>44834</v>
      </c>
      <c r="J287" s="63">
        <v>44728</v>
      </c>
      <c r="K287" s="63">
        <v>44835</v>
      </c>
      <c r="L287" s="52" t="s">
        <v>376</v>
      </c>
      <c r="M287" s="52" t="s">
        <v>377</v>
      </c>
      <c r="N287" s="52" t="s">
        <v>26</v>
      </c>
      <c r="O287" s="52" t="s">
        <v>34</v>
      </c>
      <c r="P287" s="54">
        <v>1070</v>
      </c>
      <c r="Q287" s="52" t="s">
        <v>49</v>
      </c>
      <c r="R287" s="52" t="s">
        <v>29</v>
      </c>
      <c r="S287" s="52" t="s">
        <v>604</v>
      </c>
      <c r="T287" s="52" t="str">
        <f>S287&amp;" "&amp;E287</f>
        <v>05581 A399</v>
      </c>
      <c r="U287" s="52" t="s">
        <v>605</v>
      </c>
      <c r="V287" s="52" t="s">
        <v>606</v>
      </c>
      <c r="W287" s="52" t="s">
        <v>102</v>
      </c>
      <c r="X287" s="54">
        <v>200</v>
      </c>
      <c r="Y287" s="83" t="s">
        <v>6672</v>
      </c>
      <c r="Z287" s="32" t="s">
        <v>6697</v>
      </c>
    </row>
    <row r="288" spans="1:26" hidden="1" x14ac:dyDescent="0.2">
      <c r="A288" s="1" t="e">
        <f>VLOOKUP(S:S,'KY all bookings 19.09.2022'!D:E,1,0)</f>
        <v>#N/A</v>
      </c>
      <c r="D288" s="45" t="s">
        <v>20</v>
      </c>
      <c r="E288" s="45" t="s">
        <v>1014</v>
      </c>
      <c r="F288" s="45" t="s">
        <v>1024</v>
      </c>
      <c r="G288" s="45" t="s">
        <v>232</v>
      </c>
      <c r="H288" s="61">
        <v>44836</v>
      </c>
      <c r="I288" s="61">
        <v>44865</v>
      </c>
      <c r="J288" s="46"/>
      <c r="K288" s="46"/>
      <c r="L288" s="45" t="s">
        <v>386</v>
      </c>
      <c r="M288" s="45" t="s">
        <v>25</v>
      </c>
      <c r="N288" s="45" t="s">
        <v>26</v>
      </c>
      <c r="O288" s="45" t="s">
        <v>34</v>
      </c>
      <c r="P288" s="49">
        <v>0</v>
      </c>
      <c r="Q288" s="45" t="s">
        <v>49</v>
      </c>
      <c r="R288" s="46"/>
      <c r="S288" s="45" t="s">
        <v>234</v>
      </c>
      <c r="T288" s="45"/>
      <c r="U288" s="45" t="s">
        <v>235</v>
      </c>
      <c r="V288" s="45" t="s">
        <v>236</v>
      </c>
      <c r="W288" s="45" t="s">
        <v>237</v>
      </c>
      <c r="X288" s="49">
        <v>0</v>
      </c>
    </row>
    <row r="289" spans="1:27" s="32" customFormat="1" x14ac:dyDescent="0.2">
      <c r="A289" s="32" t="str">
        <f>VLOOKUP(S:S,'KY all bookings 19.09.2022'!D:E,1,0)</f>
        <v>05581</v>
      </c>
      <c r="B289" s="32" t="e">
        <f>VLOOKUP(T:T,'KY all bookings 19.09.2022'!$K:$L,1,0)</f>
        <v>#N/A</v>
      </c>
      <c r="C289" s="32" t="str">
        <f>VLOOKUP(F:F,'RPM All Deposits'!$E:$F,1,0)</f>
        <v>33199</v>
      </c>
      <c r="D289" s="52" t="s">
        <v>20</v>
      </c>
      <c r="E289" s="52" t="s">
        <v>1517</v>
      </c>
      <c r="F289" s="52" t="s">
        <v>1525</v>
      </c>
      <c r="G289" s="52" t="s">
        <v>603</v>
      </c>
      <c r="H289" s="63">
        <v>44835</v>
      </c>
      <c r="I289" s="63">
        <v>45107</v>
      </c>
      <c r="J289" s="63">
        <v>44835</v>
      </c>
      <c r="K289" s="63">
        <v>45107</v>
      </c>
      <c r="L289" s="52" t="s">
        <v>182</v>
      </c>
      <c r="M289" s="52" t="s">
        <v>135</v>
      </c>
      <c r="N289" s="52" t="s">
        <v>26</v>
      </c>
      <c r="O289" s="52" t="s">
        <v>34</v>
      </c>
      <c r="P289" s="54">
        <v>1890</v>
      </c>
      <c r="Q289" s="52" t="s">
        <v>49</v>
      </c>
      <c r="R289" s="52" t="s">
        <v>29</v>
      </c>
      <c r="S289" s="52" t="s">
        <v>604</v>
      </c>
      <c r="T289" s="52" t="str">
        <f>S289&amp;" "&amp;E289</f>
        <v>05581 B201</v>
      </c>
      <c r="U289" s="52" t="s">
        <v>605</v>
      </c>
      <c r="V289" s="52" t="s">
        <v>606</v>
      </c>
      <c r="W289" s="52" t="s">
        <v>102</v>
      </c>
      <c r="X289" s="54">
        <v>200</v>
      </c>
      <c r="Y289" s="83" t="s">
        <v>6671</v>
      </c>
      <c r="Z289" s="84" t="s">
        <v>6703</v>
      </c>
      <c r="AA289" s="84"/>
    </row>
    <row r="290" spans="1:27" hidden="1" x14ac:dyDescent="0.2">
      <c r="A290" s="1" t="e">
        <f>VLOOKUP(S:S,'KY all bookings 19.09.2022'!D:E,1,0)</f>
        <v>#N/A</v>
      </c>
      <c r="D290" s="45" t="s">
        <v>20</v>
      </c>
      <c r="E290" s="45" t="s">
        <v>1025</v>
      </c>
      <c r="F290" s="45" t="s">
        <v>1030</v>
      </c>
      <c r="G290" s="45" t="s">
        <v>232</v>
      </c>
      <c r="H290" s="61">
        <v>44785</v>
      </c>
      <c r="I290" s="61">
        <v>44837</v>
      </c>
      <c r="J290" s="46"/>
      <c r="K290" s="46"/>
      <c r="L290" s="45" t="s">
        <v>233</v>
      </c>
      <c r="M290" s="45" t="s">
        <v>25</v>
      </c>
      <c r="N290" s="45" t="s">
        <v>26</v>
      </c>
      <c r="O290" s="45" t="s">
        <v>37</v>
      </c>
      <c r="P290" s="49">
        <v>0</v>
      </c>
      <c r="Q290" s="45" t="s">
        <v>49</v>
      </c>
      <c r="R290" s="46"/>
      <c r="S290" s="45" t="s">
        <v>234</v>
      </c>
      <c r="T290" s="45"/>
      <c r="U290" s="45" t="s">
        <v>235</v>
      </c>
      <c r="V290" s="45" t="s">
        <v>236</v>
      </c>
      <c r="W290" s="45" t="s">
        <v>237</v>
      </c>
      <c r="X290" s="49">
        <v>0</v>
      </c>
    </row>
    <row r="291" spans="1:27" hidden="1" x14ac:dyDescent="0.2">
      <c r="A291" s="1" t="e">
        <f>VLOOKUP(S:S,'KY all bookings 19.09.2022'!D:E,1,0)</f>
        <v>#N/A</v>
      </c>
      <c r="D291" s="45" t="s">
        <v>20</v>
      </c>
      <c r="E291" s="45" t="s">
        <v>1025</v>
      </c>
      <c r="F291" s="45" t="s">
        <v>1031</v>
      </c>
      <c r="G291" s="45" t="s">
        <v>232</v>
      </c>
      <c r="H291" s="61">
        <v>44730</v>
      </c>
      <c r="I291" s="61">
        <v>44804</v>
      </c>
      <c r="J291" s="61">
        <v>44730</v>
      </c>
      <c r="K291" s="61">
        <v>44836</v>
      </c>
      <c r="L291" s="45" t="s">
        <v>353</v>
      </c>
      <c r="M291" s="45" t="s">
        <v>25</v>
      </c>
      <c r="N291" s="45" t="s">
        <v>26</v>
      </c>
      <c r="O291" s="45" t="s">
        <v>37</v>
      </c>
      <c r="P291" s="49">
        <v>0</v>
      </c>
      <c r="Q291" s="45" t="s">
        <v>49</v>
      </c>
      <c r="R291" s="46"/>
      <c r="S291" s="45" t="s">
        <v>234</v>
      </c>
      <c r="T291" s="45"/>
      <c r="U291" s="45" t="s">
        <v>235</v>
      </c>
      <c r="V291" s="45" t="s">
        <v>236</v>
      </c>
      <c r="W291" s="45" t="s">
        <v>237</v>
      </c>
      <c r="X291" s="49">
        <v>0</v>
      </c>
    </row>
    <row r="292" spans="1:27" hidden="1" x14ac:dyDescent="0.2">
      <c r="A292" s="1" t="e">
        <f>VLOOKUP(S:S,'KY all bookings 19.09.2022'!D:E,1,0)</f>
        <v>#N/A</v>
      </c>
      <c r="C292" s="1" t="e">
        <f>VLOOKUP(F:F,'RPM All Deposits'!$E:$F,1,0)</f>
        <v>#N/A</v>
      </c>
      <c r="D292" s="45" t="s">
        <v>20</v>
      </c>
      <c r="E292" s="45" t="s">
        <v>1032</v>
      </c>
      <c r="F292" s="45" t="s">
        <v>1033</v>
      </c>
      <c r="G292" s="45" t="s">
        <v>1034</v>
      </c>
      <c r="H292" s="61">
        <v>44728</v>
      </c>
      <c r="I292" s="61">
        <v>44742</v>
      </c>
      <c r="J292" s="61">
        <v>44728</v>
      </c>
      <c r="K292" s="61">
        <v>44743</v>
      </c>
      <c r="L292" s="45" t="s">
        <v>91</v>
      </c>
      <c r="M292" s="45" t="s">
        <v>92</v>
      </c>
      <c r="N292" s="45" t="s">
        <v>26</v>
      </c>
      <c r="O292" s="45" t="s">
        <v>34</v>
      </c>
      <c r="P292" s="49">
        <v>1485</v>
      </c>
      <c r="Q292" s="45" t="s">
        <v>49</v>
      </c>
      <c r="R292" s="46"/>
      <c r="S292" s="45" t="s">
        <v>1035</v>
      </c>
      <c r="T292" s="45"/>
      <c r="U292" s="45" t="s">
        <v>1036</v>
      </c>
      <c r="V292" s="45" t="s">
        <v>1037</v>
      </c>
      <c r="W292" s="45" t="s">
        <v>102</v>
      </c>
      <c r="X292" s="49">
        <v>0</v>
      </c>
    </row>
    <row r="293" spans="1:27" hidden="1" x14ac:dyDescent="0.2">
      <c r="A293" s="1" t="e">
        <f>VLOOKUP(S:S,'KY all bookings 19.09.2022'!D:E,1,0)</f>
        <v>#N/A</v>
      </c>
      <c r="C293" s="1" t="str">
        <f>VLOOKUP(F:F,'RPM All Deposits'!$E:$F,1,0)</f>
        <v>25608</v>
      </c>
      <c r="D293" s="45" t="s">
        <v>20</v>
      </c>
      <c r="E293" s="45" t="s">
        <v>2048</v>
      </c>
      <c r="F293" s="45" t="s">
        <v>2051</v>
      </c>
      <c r="G293" s="45" t="s">
        <v>171</v>
      </c>
      <c r="H293" s="61">
        <v>44835</v>
      </c>
      <c r="I293" s="61">
        <v>45107</v>
      </c>
      <c r="J293" s="61">
        <v>44835</v>
      </c>
      <c r="K293" s="61">
        <v>45107</v>
      </c>
      <c r="L293" s="45" t="s">
        <v>182</v>
      </c>
      <c r="M293" s="45" t="s">
        <v>135</v>
      </c>
      <c r="N293" s="45" t="s">
        <v>26</v>
      </c>
      <c r="O293" s="45" t="s">
        <v>37</v>
      </c>
      <c r="P293" s="49">
        <v>1680</v>
      </c>
      <c r="Q293" s="45" t="s">
        <v>28</v>
      </c>
      <c r="R293" s="45" t="s">
        <v>29</v>
      </c>
      <c r="S293" s="46"/>
      <c r="T293" s="46"/>
      <c r="U293" s="45" t="s">
        <v>172</v>
      </c>
      <c r="V293" s="45" t="s">
        <v>173</v>
      </c>
      <c r="W293" s="45" t="s">
        <v>32</v>
      </c>
      <c r="X293" s="49">
        <v>200</v>
      </c>
    </row>
    <row r="294" spans="1:27" hidden="1" x14ac:dyDescent="0.2">
      <c r="A294" s="1" t="e">
        <f>VLOOKUP(S:S,'KY all bookings 19.09.2022'!D:E,1,0)</f>
        <v>#N/A</v>
      </c>
      <c r="C294" s="1" t="e">
        <f>VLOOKUP(F:F,'RPM All Deposits'!$E:$F,1,0)</f>
        <v>#N/A</v>
      </c>
      <c r="D294" s="45" t="s">
        <v>20</v>
      </c>
      <c r="E294" s="45" t="s">
        <v>1032</v>
      </c>
      <c r="F294" s="45" t="s">
        <v>1043</v>
      </c>
      <c r="G294" s="45" t="s">
        <v>1044</v>
      </c>
      <c r="H294" s="61">
        <v>44774</v>
      </c>
      <c r="I294" s="61">
        <v>44803</v>
      </c>
      <c r="J294" s="61">
        <v>44774</v>
      </c>
      <c r="K294" s="61">
        <v>44803</v>
      </c>
      <c r="L294" s="45" t="s">
        <v>386</v>
      </c>
      <c r="M294" s="45" t="s">
        <v>135</v>
      </c>
      <c r="N294" s="45" t="s">
        <v>26</v>
      </c>
      <c r="O294" s="45" t="s">
        <v>34</v>
      </c>
      <c r="P294" s="49">
        <v>0</v>
      </c>
      <c r="Q294" s="45" t="s">
        <v>49</v>
      </c>
      <c r="R294" s="46"/>
      <c r="S294" s="45" t="s">
        <v>1045</v>
      </c>
      <c r="T294" s="45"/>
      <c r="U294" s="45" t="s">
        <v>1046</v>
      </c>
      <c r="V294" s="45" t="s">
        <v>137</v>
      </c>
      <c r="W294" s="45" t="s">
        <v>87</v>
      </c>
      <c r="X294" s="49">
        <v>0</v>
      </c>
    </row>
    <row r="295" spans="1:27" hidden="1" x14ac:dyDescent="0.2">
      <c r="A295" s="1" t="e">
        <f>VLOOKUP(S:S,'KY all bookings 19.09.2022'!D:E,1,0)</f>
        <v>#N/A</v>
      </c>
      <c r="C295" s="1" t="e">
        <f>VLOOKUP(F:F,'RPM All Deposits'!$E:$F,1,0)</f>
        <v>#N/A</v>
      </c>
      <c r="D295" s="45" t="s">
        <v>20</v>
      </c>
      <c r="E295" s="45" t="s">
        <v>1047</v>
      </c>
      <c r="F295" s="45" t="s">
        <v>1048</v>
      </c>
      <c r="G295" s="45" t="s">
        <v>1049</v>
      </c>
      <c r="H295" s="61">
        <v>44728</v>
      </c>
      <c r="I295" s="61">
        <v>44742</v>
      </c>
      <c r="J295" s="61">
        <v>44728</v>
      </c>
      <c r="K295" s="61">
        <v>44743</v>
      </c>
      <c r="L295" s="45" t="s">
        <v>91</v>
      </c>
      <c r="M295" s="45" t="s">
        <v>135</v>
      </c>
      <c r="N295" s="45" t="s">
        <v>26</v>
      </c>
      <c r="O295" s="45" t="s">
        <v>37</v>
      </c>
      <c r="P295" s="49">
        <v>0</v>
      </c>
      <c r="Q295" s="45" t="s">
        <v>49</v>
      </c>
      <c r="R295" s="46"/>
      <c r="S295" s="45" t="s">
        <v>1050</v>
      </c>
      <c r="T295" s="45"/>
      <c r="U295" s="45" t="s">
        <v>1051</v>
      </c>
      <c r="V295" s="45" t="s">
        <v>1052</v>
      </c>
      <c r="W295" s="45" t="s">
        <v>87</v>
      </c>
      <c r="X295" s="49">
        <v>0</v>
      </c>
    </row>
    <row r="296" spans="1:27" hidden="1" x14ac:dyDescent="0.2">
      <c r="A296" s="1" t="e">
        <f>VLOOKUP(S:S,'KY all bookings 19.09.2022'!D:E,1,0)</f>
        <v>#N/A</v>
      </c>
      <c r="C296" s="1" t="str">
        <f>VLOOKUP(F:F,'RPM All Deposits'!$E:$F,1,0)</f>
        <v>32183</v>
      </c>
      <c r="D296" s="45" t="s">
        <v>20</v>
      </c>
      <c r="E296" s="45" t="s">
        <v>1276</v>
      </c>
      <c r="F296" s="45" t="s">
        <v>1278</v>
      </c>
      <c r="G296" s="45" t="s">
        <v>1279</v>
      </c>
      <c r="H296" s="61">
        <v>44835</v>
      </c>
      <c r="I296" s="61">
        <v>44985</v>
      </c>
      <c r="J296" s="61">
        <v>44835</v>
      </c>
      <c r="K296" s="61">
        <v>44985</v>
      </c>
      <c r="L296" s="45" t="s">
        <v>177</v>
      </c>
      <c r="M296" s="45" t="s">
        <v>135</v>
      </c>
      <c r="N296" s="45" t="s">
        <v>26</v>
      </c>
      <c r="O296" s="45" t="s">
        <v>34</v>
      </c>
      <c r="P296" s="49">
        <v>1890</v>
      </c>
      <c r="Q296" s="45" t="s">
        <v>270</v>
      </c>
      <c r="R296" s="46"/>
      <c r="S296" s="46"/>
      <c r="T296" s="46"/>
      <c r="U296" s="45" t="s">
        <v>1280</v>
      </c>
      <c r="V296" s="45" t="s">
        <v>1281</v>
      </c>
      <c r="W296" s="45" t="s">
        <v>309</v>
      </c>
      <c r="X296" s="49">
        <v>0</v>
      </c>
    </row>
    <row r="297" spans="1:27" hidden="1" x14ac:dyDescent="0.2">
      <c r="A297" s="1" t="e">
        <f>VLOOKUP(S:S,'KY all bookings 19.09.2022'!D:E,1,0)</f>
        <v>#N/A</v>
      </c>
      <c r="D297" s="45" t="s">
        <v>20</v>
      </c>
      <c r="E297" s="45" t="s">
        <v>1053</v>
      </c>
      <c r="F297" s="45" t="s">
        <v>1058</v>
      </c>
      <c r="G297" s="45" t="s">
        <v>232</v>
      </c>
      <c r="H297" s="61">
        <v>44785</v>
      </c>
      <c r="I297" s="61">
        <v>44837</v>
      </c>
      <c r="J297" s="46"/>
      <c r="K297" s="46"/>
      <c r="L297" s="45" t="s">
        <v>233</v>
      </c>
      <c r="M297" s="45" t="s">
        <v>25</v>
      </c>
      <c r="N297" s="45" t="s">
        <v>26</v>
      </c>
      <c r="O297" s="45" t="s">
        <v>34</v>
      </c>
      <c r="P297" s="49">
        <v>0</v>
      </c>
      <c r="Q297" s="45" t="s">
        <v>49</v>
      </c>
      <c r="R297" s="46"/>
      <c r="S297" s="45" t="s">
        <v>234</v>
      </c>
      <c r="T297" s="45"/>
      <c r="U297" s="45" t="s">
        <v>235</v>
      </c>
      <c r="V297" s="45" t="s">
        <v>236</v>
      </c>
      <c r="W297" s="45" t="s">
        <v>237</v>
      </c>
      <c r="X297" s="49">
        <v>0</v>
      </c>
    </row>
    <row r="298" spans="1:27" hidden="1" x14ac:dyDescent="0.2">
      <c r="A298" s="1" t="e">
        <f>VLOOKUP(S:S,'KY all bookings 19.09.2022'!D:E,1,0)</f>
        <v>#N/A</v>
      </c>
      <c r="D298" s="45" t="s">
        <v>20</v>
      </c>
      <c r="E298" s="45" t="s">
        <v>1053</v>
      </c>
      <c r="F298" s="45" t="s">
        <v>1059</v>
      </c>
      <c r="G298" s="45" t="s">
        <v>232</v>
      </c>
      <c r="H298" s="61">
        <v>44730</v>
      </c>
      <c r="I298" s="61">
        <v>44804</v>
      </c>
      <c r="J298" s="61">
        <v>44730</v>
      </c>
      <c r="K298" s="61">
        <v>44836</v>
      </c>
      <c r="L298" s="45" t="s">
        <v>353</v>
      </c>
      <c r="M298" s="45" t="s">
        <v>25</v>
      </c>
      <c r="N298" s="45" t="s">
        <v>26</v>
      </c>
      <c r="O298" s="45" t="s">
        <v>34</v>
      </c>
      <c r="P298" s="49">
        <v>0</v>
      </c>
      <c r="Q298" s="45" t="s">
        <v>49</v>
      </c>
      <c r="R298" s="46"/>
      <c r="S298" s="45" t="s">
        <v>234</v>
      </c>
      <c r="T298" s="45"/>
      <c r="U298" s="45" t="s">
        <v>235</v>
      </c>
      <c r="V298" s="45" t="s">
        <v>236</v>
      </c>
      <c r="W298" s="45" t="s">
        <v>237</v>
      </c>
      <c r="X298" s="49">
        <v>0</v>
      </c>
    </row>
    <row r="299" spans="1:27" hidden="1" x14ac:dyDescent="0.2">
      <c r="A299" s="1" t="str">
        <f>VLOOKUP(S:S,'KY all bookings 19.09.2022'!D:E,1,0)</f>
        <v>09983</v>
      </c>
      <c r="B299" s="1" t="str">
        <f>VLOOKUP(T:T,'KY all bookings 19.09.2022'!$K:$L,1,0)</f>
        <v>09983 A495</v>
      </c>
      <c r="C299" s="1" t="str">
        <f>VLOOKUP(F:F,'RPM All Deposits'!$E:$F,1,0)</f>
        <v>1517</v>
      </c>
      <c r="D299" s="45" t="s">
        <v>20</v>
      </c>
      <c r="E299" s="45" t="s">
        <v>784</v>
      </c>
      <c r="F299" s="45" t="s">
        <v>789</v>
      </c>
      <c r="G299" s="45" t="s">
        <v>790</v>
      </c>
      <c r="H299" s="61">
        <v>44835</v>
      </c>
      <c r="I299" s="61">
        <v>45107</v>
      </c>
      <c r="J299" s="61">
        <v>44835</v>
      </c>
      <c r="K299" s="61">
        <v>45108</v>
      </c>
      <c r="L299" s="45" t="s">
        <v>182</v>
      </c>
      <c r="M299" s="45" t="s">
        <v>135</v>
      </c>
      <c r="N299" s="45" t="s">
        <v>26</v>
      </c>
      <c r="O299" s="45" t="s">
        <v>34</v>
      </c>
      <c r="P299" s="49">
        <v>1890</v>
      </c>
      <c r="Q299" s="45" t="s">
        <v>49</v>
      </c>
      <c r="R299" s="45" t="s">
        <v>29</v>
      </c>
      <c r="S299" s="45" t="s">
        <v>791</v>
      </c>
      <c r="T299" s="45" t="str">
        <f>S299&amp;" "&amp;E299</f>
        <v>09983 A495</v>
      </c>
      <c r="U299" s="45" t="s">
        <v>728</v>
      </c>
      <c r="V299" s="45" t="s">
        <v>792</v>
      </c>
      <c r="W299" s="45" t="s">
        <v>58</v>
      </c>
      <c r="X299" s="49">
        <v>200</v>
      </c>
    </row>
    <row r="300" spans="1:27" hidden="1" x14ac:dyDescent="0.2">
      <c r="A300" s="1" t="e">
        <f>VLOOKUP(S:S,'KY all bookings 19.09.2022'!D:E,1,0)</f>
        <v>#N/A</v>
      </c>
      <c r="D300" s="45" t="s">
        <v>20</v>
      </c>
      <c r="E300" s="45" t="s">
        <v>1060</v>
      </c>
      <c r="F300" s="45" t="s">
        <v>1065</v>
      </c>
      <c r="G300" s="45" t="s">
        <v>232</v>
      </c>
      <c r="H300" s="61">
        <v>44785</v>
      </c>
      <c r="I300" s="61">
        <v>44837</v>
      </c>
      <c r="J300" s="46"/>
      <c r="K300" s="46"/>
      <c r="L300" s="45" t="s">
        <v>233</v>
      </c>
      <c r="M300" s="45" t="s">
        <v>25</v>
      </c>
      <c r="N300" s="45" t="s">
        <v>26</v>
      </c>
      <c r="O300" s="45" t="s">
        <v>37</v>
      </c>
      <c r="P300" s="49">
        <v>0</v>
      </c>
      <c r="Q300" s="45" t="s">
        <v>49</v>
      </c>
      <c r="R300" s="46"/>
      <c r="S300" s="45" t="s">
        <v>234</v>
      </c>
      <c r="T300" s="45"/>
      <c r="U300" s="45" t="s">
        <v>235</v>
      </c>
      <c r="V300" s="45" t="s">
        <v>236</v>
      </c>
      <c r="W300" s="45" t="s">
        <v>237</v>
      </c>
      <c r="X300" s="49">
        <v>0</v>
      </c>
    </row>
    <row r="301" spans="1:27" hidden="1" x14ac:dyDescent="0.2">
      <c r="A301" s="1" t="e">
        <f>VLOOKUP(S:S,'KY all bookings 19.09.2022'!D:E,1,0)</f>
        <v>#N/A</v>
      </c>
      <c r="D301" s="45" t="s">
        <v>20</v>
      </c>
      <c r="E301" s="45" t="s">
        <v>1060</v>
      </c>
      <c r="F301" s="45" t="s">
        <v>1066</v>
      </c>
      <c r="G301" s="45" t="s">
        <v>232</v>
      </c>
      <c r="H301" s="61">
        <v>44730</v>
      </c>
      <c r="I301" s="61">
        <v>44804</v>
      </c>
      <c r="J301" s="61">
        <v>44730</v>
      </c>
      <c r="K301" s="61">
        <v>44836</v>
      </c>
      <c r="L301" s="45" t="s">
        <v>353</v>
      </c>
      <c r="M301" s="45" t="s">
        <v>25</v>
      </c>
      <c r="N301" s="45" t="s">
        <v>26</v>
      </c>
      <c r="O301" s="45" t="s">
        <v>37</v>
      </c>
      <c r="P301" s="49">
        <v>0</v>
      </c>
      <c r="Q301" s="45" t="s">
        <v>49</v>
      </c>
      <c r="R301" s="46"/>
      <c r="S301" s="45" t="s">
        <v>234</v>
      </c>
      <c r="T301" s="45"/>
      <c r="U301" s="45" t="s">
        <v>235</v>
      </c>
      <c r="V301" s="45" t="s">
        <v>236</v>
      </c>
      <c r="W301" s="45" t="s">
        <v>237</v>
      </c>
      <c r="X301" s="49">
        <v>0</v>
      </c>
    </row>
    <row r="302" spans="1:27" hidden="1" x14ac:dyDescent="0.2">
      <c r="A302" s="1" t="str">
        <f>VLOOKUP(S:S,'KY all bookings 19.09.2022'!D:E,1,0)</f>
        <v>05418</v>
      </c>
      <c r="B302" s="1" t="str">
        <f>VLOOKUP(T:T,'KY all bookings 19.09.2022'!$K:$L,1,0)</f>
        <v>05418 C266</v>
      </c>
      <c r="C302" s="1" t="str">
        <f>VLOOKUP(F:F,'RPM All Deposits'!$E:$F,1,0)</f>
        <v>1268</v>
      </c>
      <c r="D302" s="45" t="s">
        <v>20</v>
      </c>
      <c r="E302" s="45" t="s">
        <v>2986</v>
      </c>
      <c r="F302" s="45" t="s">
        <v>2992</v>
      </c>
      <c r="G302" s="45" t="s">
        <v>2988</v>
      </c>
      <c r="H302" s="61">
        <v>44805</v>
      </c>
      <c r="I302" s="61">
        <v>45107</v>
      </c>
      <c r="J302" s="61">
        <v>44743</v>
      </c>
      <c r="K302" s="61">
        <v>45108</v>
      </c>
      <c r="L302" s="45" t="s">
        <v>40</v>
      </c>
      <c r="M302" s="45" t="s">
        <v>377</v>
      </c>
      <c r="N302" s="45" t="s">
        <v>26</v>
      </c>
      <c r="O302" s="45" t="s">
        <v>37</v>
      </c>
      <c r="P302" s="49">
        <v>1600</v>
      </c>
      <c r="Q302" s="45" t="s">
        <v>49</v>
      </c>
      <c r="R302" s="45" t="s">
        <v>29</v>
      </c>
      <c r="S302" s="45" t="s">
        <v>2989</v>
      </c>
      <c r="T302" s="45" t="str">
        <f>S302&amp;" "&amp;E302</f>
        <v>05418 C266</v>
      </c>
      <c r="U302" s="45" t="s">
        <v>2990</v>
      </c>
      <c r="V302" s="45" t="s">
        <v>2991</v>
      </c>
      <c r="W302" s="45" t="s">
        <v>102</v>
      </c>
      <c r="X302" s="49">
        <v>200</v>
      </c>
    </row>
    <row r="303" spans="1:27" hidden="1" x14ac:dyDescent="0.2">
      <c r="A303" s="1" t="e">
        <f>VLOOKUP(S:S,'KY all bookings 19.09.2022'!D:E,1,0)</f>
        <v>#N/A</v>
      </c>
      <c r="D303" s="45" t="s">
        <v>20</v>
      </c>
      <c r="E303" s="45" t="s">
        <v>1067</v>
      </c>
      <c r="F303" s="45" t="s">
        <v>1073</v>
      </c>
      <c r="G303" s="45" t="s">
        <v>232</v>
      </c>
      <c r="H303" s="61">
        <v>44785</v>
      </c>
      <c r="I303" s="61">
        <v>44837</v>
      </c>
      <c r="J303" s="46"/>
      <c r="K303" s="46"/>
      <c r="L303" s="45" t="s">
        <v>233</v>
      </c>
      <c r="M303" s="45" t="s">
        <v>25</v>
      </c>
      <c r="N303" s="45" t="s">
        <v>26</v>
      </c>
      <c r="O303" s="45" t="s">
        <v>34</v>
      </c>
      <c r="P303" s="49">
        <v>0</v>
      </c>
      <c r="Q303" s="45" t="s">
        <v>49</v>
      </c>
      <c r="R303" s="46"/>
      <c r="S303" s="45" t="s">
        <v>234</v>
      </c>
      <c r="T303" s="45"/>
      <c r="U303" s="45" t="s">
        <v>235</v>
      </c>
      <c r="V303" s="45" t="s">
        <v>236</v>
      </c>
      <c r="W303" s="45" t="s">
        <v>237</v>
      </c>
      <c r="X303" s="49">
        <v>0</v>
      </c>
    </row>
    <row r="304" spans="1:27" hidden="1" x14ac:dyDescent="0.2">
      <c r="A304" s="1" t="e">
        <f>VLOOKUP(S:S,'KY all bookings 19.09.2022'!D:E,1,0)</f>
        <v>#N/A</v>
      </c>
      <c r="D304" s="45" t="s">
        <v>20</v>
      </c>
      <c r="E304" s="45" t="s">
        <v>1067</v>
      </c>
      <c r="F304" s="45" t="s">
        <v>1074</v>
      </c>
      <c r="G304" s="45" t="s">
        <v>232</v>
      </c>
      <c r="H304" s="61">
        <v>44730</v>
      </c>
      <c r="I304" s="61">
        <v>44804</v>
      </c>
      <c r="J304" s="61">
        <v>44730</v>
      </c>
      <c r="K304" s="61">
        <v>44836</v>
      </c>
      <c r="L304" s="45" t="s">
        <v>353</v>
      </c>
      <c r="M304" s="45" t="s">
        <v>25</v>
      </c>
      <c r="N304" s="45" t="s">
        <v>26</v>
      </c>
      <c r="O304" s="45" t="s">
        <v>34</v>
      </c>
      <c r="P304" s="49">
        <v>0</v>
      </c>
      <c r="Q304" s="45" t="s">
        <v>49</v>
      </c>
      <c r="R304" s="46"/>
      <c r="S304" s="45" t="s">
        <v>234</v>
      </c>
      <c r="T304" s="45"/>
      <c r="U304" s="45" t="s">
        <v>235</v>
      </c>
      <c r="V304" s="45" t="s">
        <v>236</v>
      </c>
      <c r="W304" s="45" t="s">
        <v>237</v>
      </c>
      <c r="X304" s="49">
        <v>0</v>
      </c>
    </row>
    <row r="305" spans="1:24" hidden="1" x14ac:dyDescent="0.2">
      <c r="A305" s="1" t="e">
        <f>VLOOKUP(S:S,'KY all bookings 19.09.2022'!D:E,1,0)</f>
        <v>#N/A</v>
      </c>
      <c r="C305" s="1" t="str">
        <f>VLOOKUP(F:F,'RPM All Deposits'!$E:$F,1,0)</f>
        <v>17687</v>
      </c>
      <c r="D305" s="45" t="s">
        <v>20</v>
      </c>
      <c r="E305" s="45" t="s">
        <v>466</v>
      </c>
      <c r="F305" s="45" t="s">
        <v>472</v>
      </c>
      <c r="G305" s="45" t="s">
        <v>473</v>
      </c>
      <c r="H305" s="61">
        <v>44805</v>
      </c>
      <c r="I305" s="61">
        <v>44985</v>
      </c>
      <c r="J305" s="61">
        <v>44805</v>
      </c>
      <c r="K305" s="61">
        <v>44985</v>
      </c>
      <c r="L305" s="45" t="s">
        <v>78</v>
      </c>
      <c r="M305" s="45" t="s">
        <v>135</v>
      </c>
      <c r="N305" s="45" t="s">
        <v>26</v>
      </c>
      <c r="O305" s="45" t="s">
        <v>37</v>
      </c>
      <c r="P305" s="49">
        <v>1600</v>
      </c>
      <c r="Q305" s="45" t="s">
        <v>28</v>
      </c>
      <c r="R305" s="45" t="s">
        <v>29</v>
      </c>
      <c r="S305" s="46"/>
      <c r="T305" s="46"/>
      <c r="U305" s="45" t="s">
        <v>474</v>
      </c>
      <c r="V305" s="45" t="s">
        <v>475</v>
      </c>
      <c r="W305" s="45" t="s">
        <v>58</v>
      </c>
      <c r="X305" s="49">
        <v>200</v>
      </c>
    </row>
    <row r="306" spans="1:24" hidden="1" x14ac:dyDescent="0.2">
      <c r="A306" s="1" t="e">
        <f>VLOOKUP(S:S,'KY all bookings 19.09.2022'!D:E,1,0)</f>
        <v>#N/A</v>
      </c>
      <c r="D306" s="45" t="s">
        <v>20</v>
      </c>
      <c r="E306" s="45" t="s">
        <v>1075</v>
      </c>
      <c r="F306" s="45" t="s">
        <v>1080</v>
      </c>
      <c r="G306" s="45" t="s">
        <v>232</v>
      </c>
      <c r="H306" s="61">
        <v>44785</v>
      </c>
      <c r="I306" s="61">
        <v>44837</v>
      </c>
      <c r="J306" s="46"/>
      <c r="K306" s="46"/>
      <c r="L306" s="45" t="s">
        <v>233</v>
      </c>
      <c r="M306" s="45" t="s">
        <v>25</v>
      </c>
      <c r="N306" s="45" t="s">
        <v>26</v>
      </c>
      <c r="O306" s="45" t="s">
        <v>37</v>
      </c>
      <c r="P306" s="49">
        <v>0</v>
      </c>
      <c r="Q306" s="45" t="s">
        <v>49</v>
      </c>
      <c r="R306" s="46"/>
      <c r="S306" s="45" t="s">
        <v>234</v>
      </c>
      <c r="T306" s="45"/>
      <c r="U306" s="45" t="s">
        <v>235</v>
      </c>
      <c r="V306" s="45" t="s">
        <v>236</v>
      </c>
      <c r="W306" s="45" t="s">
        <v>237</v>
      </c>
      <c r="X306" s="49">
        <v>0</v>
      </c>
    </row>
    <row r="307" spans="1:24" hidden="1" x14ac:dyDescent="0.2">
      <c r="A307" s="1" t="e">
        <f>VLOOKUP(S:S,'KY all bookings 19.09.2022'!D:E,1,0)</f>
        <v>#N/A</v>
      </c>
      <c r="D307" s="45" t="s">
        <v>20</v>
      </c>
      <c r="E307" s="45" t="s">
        <v>1075</v>
      </c>
      <c r="F307" s="45" t="s">
        <v>1081</v>
      </c>
      <c r="G307" s="45" t="s">
        <v>232</v>
      </c>
      <c r="H307" s="61">
        <v>44730</v>
      </c>
      <c r="I307" s="61">
        <v>44804</v>
      </c>
      <c r="J307" s="61">
        <v>44730</v>
      </c>
      <c r="K307" s="61">
        <v>44836</v>
      </c>
      <c r="L307" s="45" t="s">
        <v>353</v>
      </c>
      <c r="M307" s="45" t="s">
        <v>25</v>
      </c>
      <c r="N307" s="45" t="s">
        <v>26</v>
      </c>
      <c r="O307" s="45" t="s">
        <v>37</v>
      </c>
      <c r="P307" s="49">
        <v>0</v>
      </c>
      <c r="Q307" s="45" t="s">
        <v>49</v>
      </c>
      <c r="R307" s="46"/>
      <c r="S307" s="45" t="s">
        <v>234</v>
      </c>
      <c r="T307" s="45"/>
      <c r="U307" s="45" t="s">
        <v>235</v>
      </c>
      <c r="V307" s="45" t="s">
        <v>236</v>
      </c>
      <c r="W307" s="45" t="s">
        <v>237</v>
      </c>
      <c r="X307" s="49">
        <v>0</v>
      </c>
    </row>
    <row r="308" spans="1:24" hidden="1" x14ac:dyDescent="0.2">
      <c r="A308" s="1" t="str">
        <f>VLOOKUP(S:S,'KY all bookings 19.09.2022'!D:E,1,0)</f>
        <v>09098</v>
      </c>
      <c r="B308" s="1" t="str">
        <f>VLOOKUP(T:T,'KY all bookings 19.09.2022'!$K:$L,1,0)</f>
        <v>09098 C575</v>
      </c>
      <c r="C308" s="1" t="str">
        <f>VLOOKUP(F:F,'RPM All Deposits'!$E:$F,1,0)</f>
        <v>33383</v>
      </c>
      <c r="D308" s="45" t="s">
        <v>20</v>
      </c>
      <c r="E308" s="45" t="s">
        <v>3822</v>
      </c>
      <c r="F308" s="45" t="s">
        <v>3828</v>
      </c>
      <c r="G308" s="45" t="s">
        <v>2773</v>
      </c>
      <c r="H308" s="61">
        <v>44805</v>
      </c>
      <c r="I308" s="61">
        <v>45107</v>
      </c>
      <c r="J308" s="61">
        <v>44805</v>
      </c>
      <c r="K308" s="61">
        <v>45108</v>
      </c>
      <c r="L308" s="45" t="s">
        <v>40</v>
      </c>
      <c r="M308" s="45" t="s">
        <v>135</v>
      </c>
      <c r="N308" s="45" t="s">
        <v>26</v>
      </c>
      <c r="O308" s="45" t="s">
        <v>34</v>
      </c>
      <c r="P308" s="49">
        <v>1890</v>
      </c>
      <c r="Q308" s="45" t="s">
        <v>49</v>
      </c>
      <c r="R308" s="46"/>
      <c r="S308" s="45" t="s">
        <v>2774</v>
      </c>
      <c r="T308" s="45" t="str">
        <f>S308&amp;" "&amp;E308</f>
        <v>09098 C575</v>
      </c>
      <c r="U308" s="45" t="s">
        <v>831</v>
      </c>
      <c r="V308" s="45" t="s">
        <v>2775</v>
      </c>
      <c r="W308" s="45" t="s">
        <v>58</v>
      </c>
      <c r="X308" s="49">
        <v>0</v>
      </c>
    </row>
    <row r="309" spans="1:24" hidden="1" x14ac:dyDescent="0.2">
      <c r="A309" s="1" t="e">
        <f>VLOOKUP(S:S,'KY all bookings 19.09.2022'!D:E,1,0)</f>
        <v>#N/A</v>
      </c>
      <c r="D309" s="45" t="s">
        <v>20</v>
      </c>
      <c r="E309" s="45" t="s">
        <v>1082</v>
      </c>
      <c r="F309" s="45" t="s">
        <v>1087</v>
      </c>
      <c r="G309" s="45" t="s">
        <v>232</v>
      </c>
      <c r="H309" s="61">
        <v>44785</v>
      </c>
      <c r="I309" s="61">
        <v>44837</v>
      </c>
      <c r="J309" s="46"/>
      <c r="K309" s="46"/>
      <c r="L309" s="45" t="s">
        <v>233</v>
      </c>
      <c r="M309" s="45" t="s">
        <v>25</v>
      </c>
      <c r="N309" s="45" t="s">
        <v>26</v>
      </c>
      <c r="O309" s="45" t="s">
        <v>34</v>
      </c>
      <c r="P309" s="49">
        <v>0</v>
      </c>
      <c r="Q309" s="45" t="s">
        <v>49</v>
      </c>
      <c r="R309" s="46"/>
      <c r="S309" s="45" t="s">
        <v>234</v>
      </c>
      <c r="T309" s="45"/>
      <c r="U309" s="45" t="s">
        <v>235</v>
      </c>
      <c r="V309" s="45" t="s">
        <v>236</v>
      </c>
      <c r="W309" s="45" t="s">
        <v>237</v>
      </c>
      <c r="X309" s="49">
        <v>0</v>
      </c>
    </row>
    <row r="310" spans="1:24" hidden="1" x14ac:dyDescent="0.2">
      <c r="A310" s="1" t="e">
        <f>VLOOKUP(S:S,'KY all bookings 19.09.2022'!D:E,1,0)</f>
        <v>#N/A</v>
      </c>
      <c r="D310" s="45" t="s">
        <v>20</v>
      </c>
      <c r="E310" s="45" t="s">
        <v>1082</v>
      </c>
      <c r="F310" s="45" t="s">
        <v>1088</v>
      </c>
      <c r="G310" s="45" t="s">
        <v>232</v>
      </c>
      <c r="H310" s="61">
        <v>44730</v>
      </c>
      <c r="I310" s="61">
        <v>44804</v>
      </c>
      <c r="J310" s="61">
        <v>44730</v>
      </c>
      <c r="K310" s="61">
        <v>44836</v>
      </c>
      <c r="L310" s="45" t="s">
        <v>353</v>
      </c>
      <c r="M310" s="45" t="s">
        <v>25</v>
      </c>
      <c r="N310" s="45" t="s">
        <v>26</v>
      </c>
      <c r="O310" s="45" t="s">
        <v>34</v>
      </c>
      <c r="P310" s="49">
        <v>0</v>
      </c>
      <c r="Q310" s="45" t="s">
        <v>49</v>
      </c>
      <c r="R310" s="46"/>
      <c r="S310" s="45" t="s">
        <v>234</v>
      </c>
      <c r="T310" s="45"/>
      <c r="U310" s="45" t="s">
        <v>235</v>
      </c>
      <c r="V310" s="45" t="s">
        <v>236</v>
      </c>
      <c r="W310" s="45" t="s">
        <v>237</v>
      </c>
      <c r="X310" s="49">
        <v>0</v>
      </c>
    </row>
    <row r="311" spans="1:24" hidden="1" x14ac:dyDescent="0.2">
      <c r="A311" s="1" t="str">
        <f>VLOOKUP(S:S,'KY all bookings 19.09.2022'!D:E,1,0)</f>
        <v>09924</v>
      </c>
      <c r="B311" s="1" t="str">
        <f>VLOOKUP(T:T,'KY all bookings 19.09.2022'!$K:$L,1,0)</f>
        <v>09924 B117</v>
      </c>
      <c r="C311" s="1" t="str">
        <f>VLOOKUP(F:F,'RPM All Deposits'!$E:$F,1,0)</f>
        <v>1512</v>
      </c>
      <c r="D311" s="45" t="s">
        <v>20</v>
      </c>
      <c r="E311" s="45" t="s">
        <v>1413</v>
      </c>
      <c r="F311" s="45" t="s">
        <v>1420</v>
      </c>
      <c r="G311" s="45" t="s">
        <v>1421</v>
      </c>
      <c r="H311" s="61">
        <v>44805</v>
      </c>
      <c r="I311" s="61">
        <v>44985</v>
      </c>
      <c r="J311" s="61">
        <v>44805</v>
      </c>
      <c r="K311" s="61">
        <v>44986</v>
      </c>
      <c r="L311" s="45" t="s">
        <v>78</v>
      </c>
      <c r="M311" s="45" t="s">
        <v>135</v>
      </c>
      <c r="N311" s="45" t="s">
        <v>26</v>
      </c>
      <c r="O311" s="45" t="s">
        <v>37</v>
      </c>
      <c r="P311" s="49">
        <v>1680</v>
      </c>
      <c r="Q311" s="45" t="s">
        <v>49</v>
      </c>
      <c r="R311" s="45" t="s">
        <v>29</v>
      </c>
      <c r="S311" s="45" t="s">
        <v>1422</v>
      </c>
      <c r="T311" s="45" t="str">
        <f>S311&amp;" "&amp;E311</f>
        <v>09924 B117</v>
      </c>
      <c r="U311" s="45" t="s">
        <v>1423</v>
      </c>
      <c r="V311" s="45" t="s">
        <v>1424</v>
      </c>
      <c r="W311" s="45" t="s">
        <v>58</v>
      </c>
      <c r="X311" s="49">
        <v>200</v>
      </c>
    </row>
    <row r="312" spans="1:24" hidden="1" x14ac:dyDescent="0.2">
      <c r="A312" s="1" t="e">
        <f>VLOOKUP(S:S,'KY all bookings 19.09.2022'!D:E,1,0)</f>
        <v>#N/A</v>
      </c>
      <c r="D312" s="45" t="s">
        <v>20</v>
      </c>
      <c r="E312" s="45" t="s">
        <v>1089</v>
      </c>
      <c r="F312" s="45" t="s">
        <v>1094</v>
      </c>
      <c r="G312" s="45" t="s">
        <v>232</v>
      </c>
      <c r="H312" s="61">
        <v>44785</v>
      </c>
      <c r="I312" s="61">
        <v>44837</v>
      </c>
      <c r="J312" s="46"/>
      <c r="K312" s="46"/>
      <c r="L312" s="45" t="s">
        <v>233</v>
      </c>
      <c r="M312" s="45" t="s">
        <v>25</v>
      </c>
      <c r="N312" s="45" t="s">
        <v>26</v>
      </c>
      <c r="O312" s="45" t="s">
        <v>37</v>
      </c>
      <c r="P312" s="49">
        <v>0</v>
      </c>
      <c r="Q312" s="45" t="s">
        <v>49</v>
      </c>
      <c r="R312" s="46"/>
      <c r="S312" s="45" t="s">
        <v>234</v>
      </c>
      <c r="T312" s="45"/>
      <c r="U312" s="45" t="s">
        <v>235</v>
      </c>
      <c r="V312" s="45" t="s">
        <v>236</v>
      </c>
      <c r="W312" s="45" t="s">
        <v>237</v>
      </c>
      <c r="X312" s="49">
        <v>0</v>
      </c>
    </row>
    <row r="313" spans="1:24" hidden="1" x14ac:dyDescent="0.2">
      <c r="A313" s="1" t="e">
        <f>VLOOKUP(S:S,'KY all bookings 19.09.2022'!D:E,1,0)</f>
        <v>#N/A</v>
      </c>
      <c r="C313" s="1" t="str">
        <f>VLOOKUP(F:F,'RPM All Deposits'!$E:$F,1,0)</f>
        <v>19341</v>
      </c>
      <c r="D313" s="45" t="s">
        <v>20</v>
      </c>
      <c r="E313" s="45" t="s">
        <v>566</v>
      </c>
      <c r="F313" s="45" t="s">
        <v>573</v>
      </c>
      <c r="G313" s="45" t="s">
        <v>574</v>
      </c>
      <c r="H313" s="61">
        <v>44835</v>
      </c>
      <c r="I313" s="61">
        <v>45107</v>
      </c>
      <c r="J313" s="61">
        <v>44835</v>
      </c>
      <c r="K313" s="61">
        <v>45107</v>
      </c>
      <c r="L313" s="45" t="s">
        <v>182</v>
      </c>
      <c r="M313" s="45" t="s">
        <v>135</v>
      </c>
      <c r="N313" s="45" t="s">
        <v>26</v>
      </c>
      <c r="O313" s="45" t="s">
        <v>34</v>
      </c>
      <c r="P313" s="49">
        <v>1890</v>
      </c>
      <c r="Q313" s="45" t="s">
        <v>28</v>
      </c>
      <c r="R313" s="45" t="s">
        <v>29</v>
      </c>
      <c r="S313" s="46"/>
      <c r="T313" s="46"/>
      <c r="U313" s="45" t="s">
        <v>503</v>
      </c>
      <c r="V313" s="45" t="s">
        <v>575</v>
      </c>
      <c r="W313" s="45" t="s">
        <v>102</v>
      </c>
      <c r="X313" s="49">
        <v>200</v>
      </c>
    </row>
    <row r="314" spans="1:24" hidden="1" x14ac:dyDescent="0.2">
      <c r="A314" s="1" t="e">
        <f>VLOOKUP(S:S,'KY all bookings 19.09.2022'!D:E,1,0)</f>
        <v>#N/A</v>
      </c>
      <c r="D314" s="45" t="s">
        <v>20</v>
      </c>
      <c r="E314" s="45" t="s">
        <v>1095</v>
      </c>
      <c r="F314" s="45" t="s">
        <v>1097</v>
      </c>
      <c r="G314" s="45" t="s">
        <v>232</v>
      </c>
      <c r="H314" s="61">
        <v>44785</v>
      </c>
      <c r="I314" s="61">
        <v>44837</v>
      </c>
      <c r="J314" s="46"/>
      <c r="K314" s="46"/>
      <c r="L314" s="45" t="s">
        <v>233</v>
      </c>
      <c r="M314" s="45" t="s">
        <v>25</v>
      </c>
      <c r="N314" s="45" t="s">
        <v>26</v>
      </c>
      <c r="O314" s="45" t="s">
        <v>34</v>
      </c>
      <c r="P314" s="49">
        <v>0</v>
      </c>
      <c r="Q314" s="45" t="s">
        <v>49</v>
      </c>
      <c r="R314" s="46"/>
      <c r="S314" s="45" t="s">
        <v>234</v>
      </c>
      <c r="T314" s="45"/>
      <c r="U314" s="45" t="s">
        <v>235</v>
      </c>
      <c r="V314" s="45" t="s">
        <v>236</v>
      </c>
      <c r="W314" s="45" t="s">
        <v>237</v>
      </c>
      <c r="X314" s="49">
        <v>0</v>
      </c>
    </row>
    <row r="315" spans="1:24" hidden="1" x14ac:dyDescent="0.2">
      <c r="A315" s="1" t="e">
        <f>VLOOKUP(S:S,'KY all bookings 19.09.2022'!D:E,1,0)</f>
        <v>#N/A</v>
      </c>
      <c r="D315" s="45" t="s">
        <v>20</v>
      </c>
      <c r="E315" s="45" t="s">
        <v>1095</v>
      </c>
      <c r="F315" s="45" t="s">
        <v>1098</v>
      </c>
      <c r="G315" s="45" t="s">
        <v>232</v>
      </c>
      <c r="H315" s="61">
        <v>44730</v>
      </c>
      <c r="I315" s="61">
        <v>44804</v>
      </c>
      <c r="J315" s="61">
        <v>44730</v>
      </c>
      <c r="K315" s="61">
        <v>44836</v>
      </c>
      <c r="L315" s="45" t="s">
        <v>353</v>
      </c>
      <c r="M315" s="45" t="s">
        <v>25</v>
      </c>
      <c r="N315" s="45" t="s">
        <v>26</v>
      </c>
      <c r="O315" s="45" t="s">
        <v>34</v>
      </c>
      <c r="P315" s="49">
        <v>0</v>
      </c>
      <c r="Q315" s="45" t="s">
        <v>49</v>
      </c>
      <c r="R315" s="46"/>
      <c r="S315" s="45" t="s">
        <v>234</v>
      </c>
      <c r="T315" s="45"/>
      <c r="U315" s="45" t="s">
        <v>235</v>
      </c>
      <c r="V315" s="45" t="s">
        <v>236</v>
      </c>
      <c r="W315" s="45" t="s">
        <v>237</v>
      </c>
      <c r="X315" s="49">
        <v>0</v>
      </c>
    </row>
    <row r="316" spans="1:24" hidden="1" x14ac:dyDescent="0.2">
      <c r="A316" s="1" t="e">
        <f>VLOOKUP(S:S,'KY all bookings 19.09.2022'!D:E,1,0)</f>
        <v>#N/A</v>
      </c>
      <c r="C316" s="1" t="str">
        <f>VLOOKUP(F:F,'RPM All Deposits'!$E:$F,1,0)</f>
        <v>33775</v>
      </c>
      <c r="D316" s="45" t="s">
        <v>20</v>
      </c>
      <c r="E316" s="45" t="s">
        <v>3659</v>
      </c>
      <c r="F316" s="45" t="s">
        <v>3667</v>
      </c>
      <c r="G316" s="45" t="s">
        <v>3668</v>
      </c>
      <c r="H316" s="61">
        <v>44835</v>
      </c>
      <c r="I316" s="61">
        <v>44985</v>
      </c>
      <c r="J316" s="61">
        <v>44835</v>
      </c>
      <c r="K316" s="61">
        <v>44985</v>
      </c>
      <c r="L316" s="45" t="s">
        <v>177</v>
      </c>
      <c r="M316" s="45" t="s">
        <v>135</v>
      </c>
      <c r="N316" s="45" t="s">
        <v>26</v>
      </c>
      <c r="O316" s="45" t="s">
        <v>34</v>
      </c>
      <c r="P316" s="49">
        <v>1890</v>
      </c>
      <c r="Q316" s="45" t="s">
        <v>270</v>
      </c>
      <c r="R316" s="46"/>
      <c r="S316" s="46"/>
      <c r="T316" s="46"/>
      <c r="U316" s="45" t="s">
        <v>1235</v>
      </c>
      <c r="V316" s="45" t="s">
        <v>3589</v>
      </c>
      <c r="W316" s="45" t="s">
        <v>102</v>
      </c>
      <c r="X316" s="49">
        <v>0</v>
      </c>
    </row>
    <row r="317" spans="1:24" hidden="1" x14ac:dyDescent="0.2">
      <c r="A317" s="1" t="e">
        <f>VLOOKUP(S:S,'KY all bookings 19.09.2022'!D:E,1,0)</f>
        <v>#N/A</v>
      </c>
      <c r="D317" s="45" t="s">
        <v>20</v>
      </c>
      <c r="E317" s="45" t="s">
        <v>1099</v>
      </c>
      <c r="F317" s="45" t="s">
        <v>1104</v>
      </c>
      <c r="G317" s="45" t="s">
        <v>232</v>
      </c>
      <c r="H317" s="61">
        <v>44785</v>
      </c>
      <c r="I317" s="61">
        <v>44837</v>
      </c>
      <c r="J317" s="46"/>
      <c r="K317" s="46"/>
      <c r="L317" s="45" t="s">
        <v>233</v>
      </c>
      <c r="M317" s="45" t="s">
        <v>25</v>
      </c>
      <c r="N317" s="45" t="s">
        <v>26</v>
      </c>
      <c r="O317" s="45" t="s">
        <v>34</v>
      </c>
      <c r="P317" s="49">
        <v>0</v>
      </c>
      <c r="Q317" s="45" t="s">
        <v>49</v>
      </c>
      <c r="R317" s="46"/>
      <c r="S317" s="45" t="s">
        <v>234</v>
      </c>
      <c r="T317" s="45"/>
      <c r="U317" s="45" t="s">
        <v>235</v>
      </c>
      <c r="V317" s="45" t="s">
        <v>236</v>
      </c>
      <c r="W317" s="45" t="s">
        <v>237</v>
      </c>
      <c r="X317" s="49">
        <v>0</v>
      </c>
    </row>
    <row r="318" spans="1:24" hidden="1" x14ac:dyDescent="0.2">
      <c r="A318" s="1" t="e">
        <f>VLOOKUP(S:S,'KY all bookings 19.09.2022'!D:E,1,0)</f>
        <v>#N/A</v>
      </c>
      <c r="D318" s="45" t="s">
        <v>20</v>
      </c>
      <c r="E318" s="45" t="s">
        <v>1099</v>
      </c>
      <c r="F318" s="45" t="s">
        <v>1105</v>
      </c>
      <c r="G318" s="45" t="s">
        <v>232</v>
      </c>
      <c r="H318" s="61">
        <v>44730</v>
      </c>
      <c r="I318" s="61">
        <v>44804</v>
      </c>
      <c r="J318" s="61">
        <v>44730</v>
      </c>
      <c r="K318" s="61">
        <v>44836</v>
      </c>
      <c r="L318" s="45" t="s">
        <v>353</v>
      </c>
      <c r="M318" s="45" t="s">
        <v>25</v>
      </c>
      <c r="N318" s="45" t="s">
        <v>26</v>
      </c>
      <c r="O318" s="45" t="s">
        <v>34</v>
      </c>
      <c r="P318" s="49">
        <v>0</v>
      </c>
      <c r="Q318" s="45" t="s">
        <v>49</v>
      </c>
      <c r="R318" s="46"/>
      <c r="S318" s="45" t="s">
        <v>234</v>
      </c>
      <c r="T318" s="45"/>
      <c r="U318" s="45" t="s">
        <v>235</v>
      </c>
      <c r="V318" s="45" t="s">
        <v>236</v>
      </c>
      <c r="W318" s="45" t="s">
        <v>237</v>
      </c>
      <c r="X318" s="49">
        <v>0</v>
      </c>
    </row>
    <row r="319" spans="1:24" hidden="1" x14ac:dyDescent="0.2">
      <c r="A319" s="1" t="e">
        <f>VLOOKUP(S:S,'KY all bookings 19.09.2022'!D:E,1,0)</f>
        <v>#N/A</v>
      </c>
      <c r="D319" s="45" t="s">
        <v>20</v>
      </c>
      <c r="E319" s="45" t="s">
        <v>1106</v>
      </c>
      <c r="F319" s="45" t="s">
        <v>1107</v>
      </c>
      <c r="G319" s="45" t="s">
        <v>232</v>
      </c>
      <c r="H319" s="61">
        <v>44777</v>
      </c>
      <c r="I319" s="61">
        <v>44926</v>
      </c>
      <c r="J319" s="46"/>
      <c r="K319" s="46"/>
      <c r="L319" s="45" t="s">
        <v>695</v>
      </c>
      <c r="M319" s="45" t="s">
        <v>25</v>
      </c>
      <c r="N319" s="45" t="s">
        <v>26</v>
      </c>
      <c r="O319" s="45" t="s">
        <v>239</v>
      </c>
      <c r="P319" s="49">
        <v>0</v>
      </c>
      <c r="Q319" s="45" t="s">
        <v>49</v>
      </c>
      <c r="R319" s="46"/>
      <c r="S319" s="45" t="s">
        <v>234</v>
      </c>
      <c r="T319" s="45"/>
      <c r="U319" s="45" t="s">
        <v>235</v>
      </c>
      <c r="V319" s="45" t="s">
        <v>236</v>
      </c>
      <c r="W319" s="45" t="s">
        <v>237</v>
      </c>
      <c r="X319" s="49">
        <v>0</v>
      </c>
    </row>
    <row r="320" spans="1:24" hidden="1" x14ac:dyDescent="0.2">
      <c r="A320" s="1" t="e">
        <f>VLOOKUP(S:S,'KY all bookings 19.09.2022'!D:E,1,0)</f>
        <v>#N/A</v>
      </c>
      <c r="D320" s="45" t="s">
        <v>20</v>
      </c>
      <c r="E320" s="45" t="s">
        <v>1106</v>
      </c>
      <c r="F320" s="45" t="s">
        <v>1108</v>
      </c>
      <c r="G320" s="45" t="s">
        <v>232</v>
      </c>
      <c r="H320" s="61">
        <v>44785</v>
      </c>
      <c r="I320" s="61">
        <v>44837</v>
      </c>
      <c r="J320" s="46"/>
      <c r="K320" s="46"/>
      <c r="L320" s="45" t="s">
        <v>233</v>
      </c>
      <c r="M320" s="45" t="s">
        <v>25</v>
      </c>
      <c r="N320" s="45" t="s">
        <v>26</v>
      </c>
      <c r="O320" s="45" t="s">
        <v>239</v>
      </c>
      <c r="P320" s="49">
        <v>0</v>
      </c>
      <c r="Q320" s="45" t="s">
        <v>49</v>
      </c>
      <c r="R320" s="46"/>
      <c r="S320" s="45" t="s">
        <v>234</v>
      </c>
      <c r="T320" s="45"/>
      <c r="U320" s="45" t="s">
        <v>235</v>
      </c>
      <c r="V320" s="45" t="s">
        <v>236</v>
      </c>
      <c r="W320" s="45" t="s">
        <v>237</v>
      </c>
      <c r="X320" s="49">
        <v>0</v>
      </c>
    </row>
    <row r="321" spans="1:24" hidden="1" x14ac:dyDescent="0.2">
      <c r="A321" s="1" t="e">
        <f>VLOOKUP(S:S,'KY all bookings 19.09.2022'!D:E,1,0)</f>
        <v>#N/A</v>
      </c>
      <c r="D321" s="45" t="s">
        <v>20</v>
      </c>
      <c r="E321" s="45" t="s">
        <v>1106</v>
      </c>
      <c r="F321" s="45" t="s">
        <v>1109</v>
      </c>
      <c r="G321" s="45" t="s">
        <v>232</v>
      </c>
      <c r="H321" s="61">
        <v>44730</v>
      </c>
      <c r="I321" s="61">
        <v>44804</v>
      </c>
      <c r="J321" s="61">
        <v>44730</v>
      </c>
      <c r="K321" s="61">
        <v>44836</v>
      </c>
      <c r="L321" s="45" t="s">
        <v>353</v>
      </c>
      <c r="M321" s="45" t="s">
        <v>25</v>
      </c>
      <c r="N321" s="45" t="s">
        <v>26</v>
      </c>
      <c r="O321" s="45" t="s">
        <v>239</v>
      </c>
      <c r="P321" s="49">
        <v>0</v>
      </c>
      <c r="Q321" s="45" t="s">
        <v>49</v>
      </c>
      <c r="R321" s="46"/>
      <c r="S321" s="45" t="s">
        <v>234</v>
      </c>
      <c r="T321" s="45"/>
      <c r="U321" s="45" t="s">
        <v>235</v>
      </c>
      <c r="V321" s="45" t="s">
        <v>236</v>
      </c>
      <c r="W321" s="45" t="s">
        <v>237</v>
      </c>
      <c r="X321" s="49">
        <v>0</v>
      </c>
    </row>
    <row r="322" spans="1:24" hidden="1" x14ac:dyDescent="0.2">
      <c r="A322" s="1" t="e">
        <f>VLOOKUP(S:S,'KY all bookings 19.09.2022'!D:E,1,0)</f>
        <v>#N/A</v>
      </c>
      <c r="C322" s="1" t="e">
        <f>VLOOKUP(F:F,'RPM All Deposits'!$E:$F,1,0)</f>
        <v>#N/A</v>
      </c>
      <c r="D322" s="45" t="s">
        <v>20</v>
      </c>
      <c r="E322" s="45" t="s">
        <v>1110</v>
      </c>
      <c r="F322" s="45" t="s">
        <v>1111</v>
      </c>
      <c r="G322" s="45" t="s">
        <v>1112</v>
      </c>
      <c r="H322" s="61">
        <v>44728</v>
      </c>
      <c r="I322" s="61">
        <v>44742</v>
      </c>
      <c r="J322" s="61">
        <v>44728</v>
      </c>
      <c r="K322" s="61">
        <v>44743</v>
      </c>
      <c r="L322" s="45" t="s">
        <v>91</v>
      </c>
      <c r="M322" s="45" t="s">
        <v>135</v>
      </c>
      <c r="N322" s="45" t="s">
        <v>26</v>
      </c>
      <c r="O322" s="45" t="s">
        <v>239</v>
      </c>
      <c r="P322" s="49">
        <v>0</v>
      </c>
      <c r="Q322" s="45" t="s">
        <v>49</v>
      </c>
      <c r="R322" s="46"/>
      <c r="S322" s="45" t="s">
        <v>1113</v>
      </c>
      <c r="T322" s="45"/>
      <c r="U322" s="45" t="s">
        <v>1114</v>
      </c>
      <c r="V322" s="45" t="s">
        <v>1115</v>
      </c>
      <c r="W322" s="45" t="s">
        <v>87</v>
      </c>
      <c r="X322" s="49">
        <v>0</v>
      </c>
    </row>
    <row r="323" spans="1:24" hidden="1" x14ac:dyDescent="0.2">
      <c r="A323" s="1" t="e">
        <f>VLOOKUP(S:S,'KY all bookings 19.09.2022'!D:E,1,0)</f>
        <v>#N/A</v>
      </c>
      <c r="C323" s="1" t="e">
        <f>VLOOKUP(F:F,'RPM All Deposits'!$E:$F,1,0)</f>
        <v>#N/A</v>
      </c>
      <c r="D323" s="45" t="s">
        <v>20</v>
      </c>
      <c r="E323" s="45" t="s">
        <v>1116</v>
      </c>
      <c r="F323" s="45" t="s">
        <v>1117</v>
      </c>
      <c r="G323" s="45" t="s">
        <v>232</v>
      </c>
      <c r="H323" s="61">
        <v>44785</v>
      </c>
      <c r="I323" s="61">
        <v>44837</v>
      </c>
      <c r="J323" s="46"/>
      <c r="K323" s="46"/>
      <c r="L323" s="45" t="s">
        <v>233</v>
      </c>
      <c r="M323" s="45" t="s">
        <v>135</v>
      </c>
      <c r="N323" s="45" t="s">
        <v>26</v>
      </c>
      <c r="O323" s="45" t="s">
        <v>239</v>
      </c>
      <c r="P323" s="49">
        <v>0</v>
      </c>
      <c r="Q323" s="45" t="s">
        <v>49</v>
      </c>
      <c r="R323" s="46"/>
      <c r="S323" s="45" t="s">
        <v>234</v>
      </c>
      <c r="T323" s="45"/>
      <c r="U323" s="45" t="s">
        <v>235</v>
      </c>
      <c r="V323" s="45" t="s">
        <v>236</v>
      </c>
      <c r="W323" s="45" t="s">
        <v>237</v>
      </c>
      <c r="X323" s="49">
        <v>0</v>
      </c>
    </row>
    <row r="324" spans="1:24" hidden="1" x14ac:dyDescent="0.2">
      <c r="A324" s="1" t="e">
        <f>VLOOKUP(S:S,'KY all bookings 19.09.2022'!D:E,1,0)</f>
        <v>#N/A</v>
      </c>
      <c r="C324" s="1" t="e">
        <f>VLOOKUP(F:F,'RPM All Deposits'!$E:$F,1,0)</f>
        <v>#N/A</v>
      </c>
      <c r="D324" s="45" t="s">
        <v>20</v>
      </c>
      <c r="E324" s="45" t="s">
        <v>1116</v>
      </c>
      <c r="F324" s="45" t="s">
        <v>1118</v>
      </c>
      <c r="G324" s="45" t="s">
        <v>232</v>
      </c>
      <c r="H324" s="61">
        <v>44730</v>
      </c>
      <c r="I324" s="61">
        <v>44804</v>
      </c>
      <c r="J324" s="61">
        <v>44730</v>
      </c>
      <c r="K324" s="61">
        <v>44836</v>
      </c>
      <c r="L324" s="45" t="s">
        <v>353</v>
      </c>
      <c r="M324" s="45" t="s">
        <v>135</v>
      </c>
      <c r="N324" s="45" t="s">
        <v>26</v>
      </c>
      <c r="O324" s="45" t="s">
        <v>239</v>
      </c>
      <c r="P324" s="49">
        <v>0</v>
      </c>
      <c r="Q324" s="45" t="s">
        <v>49</v>
      </c>
      <c r="R324" s="46"/>
      <c r="S324" s="45" t="s">
        <v>234</v>
      </c>
      <c r="T324" s="45"/>
      <c r="U324" s="45" t="s">
        <v>235</v>
      </c>
      <c r="V324" s="45" t="s">
        <v>236</v>
      </c>
      <c r="W324" s="45" t="s">
        <v>237</v>
      </c>
      <c r="X324" s="49">
        <v>0</v>
      </c>
    </row>
    <row r="325" spans="1:24" hidden="1" x14ac:dyDescent="0.2">
      <c r="A325" s="1" t="e">
        <f>VLOOKUP(S:S,'KY all bookings 19.09.2022'!D:E,1,0)</f>
        <v>#N/A</v>
      </c>
      <c r="C325" s="1" t="e">
        <f>VLOOKUP(F:F,'RPM All Deposits'!$E:$F,1,0)</f>
        <v>#N/A</v>
      </c>
      <c r="D325" s="45" t="s">
        <v>20</v>
      </c>
      <c r="E325" s="45" t="s">
        <v>1119</v>
      </c>
      <c r="F325" s="45" t="s">
        <v>1120</v>
      </c>
      <c r="G325" s="45" t="s">
        <v>232</v>
      </c>
      <c r="H325" s="61">
        <v>44785</v>
      </c>
      <c r="I325" s="61">
        <v>44837</v>
      </c>
      <c r="J325" s="46"/>
      <c r="K325" s="46"/>
      <c r="L325" s="45" t="s">
        <v>233</v>
      </c>
      <c r="M325" s="45" t="s">
        <v>135</v>
      </c>
      <c r="N325" s="45" t="s">
        <v>26</v>
      </c>
      <c r="O325" s="45" t="s">
        <v>239</v>
      </c>
      <c r="P325" s="49">
        <v>0</v>
      </c>
      <c r="Q325" s="45" t="s">
        <v>49</v>
      </c>
      <c r="R325" s="46"/>
      <c r="S325" s="45" t="s">
        <v>234</v>
      </c>
      <c r="T325" s="45"/>
      <c r="U325" s="45" t="s">
        <v>235</v>
      </c>
      <c r="V325" s="45" t="s">
        <v>236</v>
      </c>
      <c r="W325" s="45" t="s">
        <v>237</v>
      </c>
      <c r="X325" s="49">
        <v>0</v>
      </c>
    </row>
    <row r="326" spans="1:24" hidden="1" x14ac:dyDescent="0.2">
      <c r="A326" s="1" t="e">
        <f>VLOOKUP(S:S,'KY all bookings 19.09.2022'!D:E,1,0)</f>
        <v>#N/A</v>
      </c>
      <c r="C326" s="1" t="e">
        <f>VLOOKUP(F:F,'RPM All Deposits'!$E:$F,1,0)</f>
        <v>#N/A</v>
      </c>
      <c r="D326" s="45" t="s">
        <v>20</v>
      </c>
      <c r="E326" s="45" t="s">
        <v>1119</v>
      </c>
      <c r="F326" s="45" t="s">
        <v>1121</v>
      </c>
      <c r="G326" s="45" t="s">
        <v>232</v>
      </c>
      <c r="H326" s="61">
        <v>44730</v>
      </c>
      <c r="I326" s="61">
        <v>44804</v>
      </c>
      <c r="J326" s="61">
        <v>44730</v>
      </c>
      <c r="K326" s="61">
        <v>44836</v>
      </c>
      <c r="L326" s="45" t="s">
        <v>353</v>
      </c>
      <c r="M326" s="45" t="s">
        <v>135</v>
      </c>
      <c r="N326" s="45" t="s">
        <v>26</v>
      </c>
      <c r="O326" s="45" t="s">
        <v>239</v>
      </c>
      <c r="P326" s="49">
        <v>0</v>
      </c>
      <c r="Q326" s="45" t="s">
        <v>49</v>
      </c>
      <c r="R326" s="46"/>
      <c r="S326" s="45" t="s">
        <v>234</v>
      </c>
      <c r="T326" s="45"/>
      <c r="U326" s="45" t="s">
        <v>235</v>
      </c>
      <c r="V326" s="45" t="s">
        <v>236</v>
      </c>
      <c r="W326" s="45" t="s">
        <v>237</v>
      </c>
      <c r="X326" s="49">
        <v>0</v>
      </c>
    </row>
    <row r="327" spans="1:24" hidden="1" x14ac:dyDescent="0.2">
      <c r="A327" s="1" t="e">
        <f>VLOOKUP(S:S,'KY all bookings 19.09.2022'!D:E,1,0)</f>
        <v>#N/A</v>
      </c>
      <c r="D327" s="45" t="s">
        <v>20</v>
      </c>
      <c r="E327" s="45" t="s">
        <v>1122</v>
      </c>
      <c r="F327" s="45" t="s">
        <v>1123</v>
      </c>
      <c r="G327" s="45" t="s">
        <v>232</v>
      </c>
      <c r="H327" s="61">
        <v>44777</v>
      </c>
      <c r="I327" s="61">
        <v>44926</v>
      </c>
      <c r="J327" s="46"/>
      <c r="K327" s="46"/>
      <c r="L327" s="45" t="s">
        <v>695</v>
      </c>
      <c r="M327" s="45" t="s">
        <v>25</v>
      </c>
      <c r="N327" s="45" t="s">
        <v>26</v>
      </c>
      <c r="O327" s="45" t="s">
        <v>239</v>
      </c>
      <c r="P327" s="49">
        <v>0</v>
      </c>
      <c r="Q327" s="45" t="s">
        <v>49</v>
      </c>
      <c r="R327" s="46"/>
      <c r="S327" s="45" t="s">
        <v>234</v>
      </c>
      <c r="T327" s="45"/>
      <c r="U327" s="45" t="s">
        <v>235</v>
      </c>
      <c r="V327" s="45" t="s">
        <v>236</v>
      </c>
      <c r="W327" s="45" t="s">
        <v>237</v>
      </c>
      <c r="X327" s="49">
        <v>0</v>
      </c>
    </row>
    <row r="328" spans="1:24" hidden="1" x14ac:dyDescent="0.2">
      <c r="A328" s="1" t="e">
        <f>VLOOKUP(S:S,'KY all bookings 19.09.2022'!D:E,1,0)</f>
        <v>#N/A</v>
      </c>
      <c r="D328" s="45" t="s">
        <v>20</v>
      </c>
      <c r="E328" s="45" t="s">
        <v>1122</v>
      </c>
      <c r="F328" s="45" t="s">
        <v>1124</v>
      </c>
      <c r="G328" s="45" t="s">
        <v>232</v>
      </c>
      <c r="H328" s="61">
        <v>44785</v>
      </c>
      <c r="I328" s="61">
        <v>44837</v>
      </c>
      <c r="J328" s="46"/>
      <c r="K328" s="46"/>
      <c r="L328" s="45" t="s">
        <v>233</v>
      </c>
      <c r="M328" s="45" t="s">
        <v>25</v>
      </c>
      <c r="N328" s="45" t="s">
        <v>26</v>
      </c>
      <c r="O328" s="45" t="s">
        <v>239</v>
      </c>
      <c r="P328" s="49">
        <v>0</v>
      </c>
      <c r="Q328" s="45" t="s">
        <v>49</v>
      </c>
      <c r="R328" s="46"/>
      <c r="S328" s="45" t="s">
        <v>234</v>
      </c>
      <c r="T328" s="45"/>
      <c r="U328" s="45" t="s">
        <v>235</v>
      </c>
      <c r="V328" s="45" t="s">
        <v>236</v>
      </c>
      <c r="W328" s="45" t="s">
        <v>237</v>
      </c>
      <c r="X328" s="49">
        <v>0</v>
      </c>
    </row>
    <row r="329" spans="1:24" hidden="1" x14ac:dyDescent="0.2">
      <c r="A329" s="1" t="e">
        <f>VLOOKUP(S:S,'KY all bookings 19.09.2022'!D:E,1,0)</f>
        <v>#N/A</v>
      </c>
      <c r="D329" s="45" t="s">
        <v>20</v>
      </c>
      <c r="E329" s="45" t="s">
        <v>1122</v>
      </c>
      <c r="F329" s="45" t="s">
        <v>1125</v>
      </c>
      <c r="G329" s="45" t="s">
        <v>232</v>
      </c>
      <c r="H329" s="61">
        <v>44730</v>
      </c>
      <c r="I329" s="61">
        <v>44804</v>
      </c>
      <c r="J329" s="61">
        <v>44730</v>
      </c>
      <c r="K329" s="61">
        <v>44836</v>
      </c>
      <c r="L329" s="45" t="s">
        <v>353</v>
      </c>
      <c r="M329" s="45" t="s">
        <v>25</v>
      </c>
      <c r="N329" s="45" t="s">
        <v>26</v>
      </c>
      <c r="O329" s="45" t="s">
        <v>239</v>
      </c>
      <c r="P329" s="49">
        <v>0</v>
      </c>
      <c r="Q329" s="45" t="s">
        <v>49</v>
      </c>
      <c r="R329" s="46"/>
      <c r="S329" s="45" t="s">
        <v>234</v>
      </c>
      <c r="T329" s="45"/>
      <c r="U329" s="45" t="s">
        <v>235</v>
      </c>
      <c r="V329" s="45" t="s">
        <v>236</v>
      </c>
      <c r="W329" s="45" t="s">
        <v>237</v>
      </c>
      <c r="X329" s="49">
        <v>0</v>
      </c>
    </row>
    <row r="330" spans="1:24" hidden="1" x14ac:dyDescent="0.2">
      <c r="A330" s="1" t="e">
        <f>VLOOKUP(S:S,'KY all bookings 19.09.2022'!D:E,1,0)</f>
        <v>#N/A</v>
      </c>
      <c r="C330" s="1" t="str">
        <f>VLOOKUP(F:F,'RPM All Deposits'!$E:$F,1,0)</f>
        <v>22243</v>
      </c>
      <c r="D330" s="45" t="s">
        <v>20</v>
      </c>
      <c r="E330" s="45" t="s">
        <v>1544</v>
      </c>
      <c r="F330" s="45" t="s">
        <v>643</v>
      </c>
      <c r="G330" s="45" t="s">
        <v>644</v>
      </c>
      <c r="H330" s="61">
        <v>44835</v>
      </c>
      <c r="I330" s="61">
        <v>45107</v>
      </c>
      <c r="J330" s="61">
        <v>44835</v>
      </c>
      <c r="K330" s="61">
        <v>45107</v>
      </c>
      <c r="L330" s="45" t="s">
        <v>182</v>
      </c>
      <c r="M330" s="45" t="s">
        <v>135</v>
      </c>
      <c r="N330" s="45" t="s">
        <v>26</v>
      </c>
      <c r="O330" s="45" t="s">
        <v>34</v>
      </c>
      <c r="P330" s="49">
        <v>1890</v>
      </c>
      <c r="Q330" s="45" t="s">
        <v>28</v>
      </c>
      <c r="R330" s="45" t="s">
        <v>29</v>
      </c>
      <c r="S330" s="46"/>
      <c r="T330" s="46"/>
      <c r="U330" s="45" t="s">
        <v>189</v>
      </c>
      <c r="V330" s="45" t="s">
        <v>642</v>
      </c>
      <c r="W330" s="45" t="s">
        <v>102</v>
      </c>
      <c r="X330" s="49">
        <v>200</v>
      </c>
    </row>
    <row r="331" spans="1:24" hidden="1" x14ac:dyDescent="0.2">
      <c r="A331" s="1" t="e">
        <f>VLOOKUP(S:S,'KY all bookings 19.09.2022'!D:E,1,0)</f>
        <v>#N/A</v>
      </c>
      <c r="D331" s="45" t="s">
        <v>20</v>
      </c>
      <c r="E331" s="45" t="s">
        <v>1126</v>
      </c>
      <c r="F331" s="45" t="s">
        <v>1131</v>
      </c>
      <c r="G331" s="45" t="s">
        <v>232</v>
      </c>
      <c r="H331" s="61">
        <v>44785</v>
      </c>
      <c r="I331" s="61">
        <v>44837</v>
      </c>
      <c r="J331" s="46"/>
      <c r="K331" s="46"/>
      <c r="L331" s="45" t="s">
        <v>233</v>
      </c>
      <c r="M331" s="45" t="s">
        <v>25</v>
      </c>
      <c r="N331" s="45" t="s">
        <v>26</v>
      </c>
      <c r="O331" s="45" t="s">
        <v>37</v>
      </c>
      <c r="P331" s="49">
        <v>0</v>
      </c>
      <c r="Q331" s="45" t="s">
        <v>49</v>
      </c>
      <c r="R331" s="46"/>
      <c r="S331" s="45" t="s">
        <v>234</v>
      </c>
      <c r="T331" s="45"/>
      <c r="U331" s="45" t="s">
        <v>235</v>
      </c>
      <c r="V331" s="45" t="s">
        <v>236</v>
      </c>
      <c r="W331" s="45" t="s">
        <v>237</v>
      </c>
      <c r="X331" s="49">
        <v>0</v>
      </c>
    </row>
    <row r="332" spans="1:24" hidden="1" x14ac:dyDescent="0.2">
      <c r="A332" s="1" t="e">
        <f>VLOOKUP(S:S,'KY all bookings 19.09.2022'!D:E,1,0)</f>
        <v>#N/A</v>
      </c>
      <c r="D332" s="45" t="s">
        <v>20</v>
      </c>
      <c r="E332" s="45" t="s">
        <v>1126</v>
      </c>
      <c r="F332" s="45" t="s">
        <v>1132</v>
      </c>
      <c r="G332" s="45" t="s">
        <v>232</v>
      </c>
      <c r="H332" s="61">
        <v>44730</v>
      </c>
      <c r="I332" s="61">
        <v>44804</v>
      </c>
      <c r="J332" s="61">
        <v>44730</v>
      </c>
      <c r="K332" s="61">
        <v>44836</v>
      </c>
      <c r="L332" s="45" t="s">
        <v>353</v>
      </c>
      <c r="M332" s="45" t="s">
        <v>25</v>
      </c>
      <c r="N332" s="45" t="s">
        <v>26</v>
      </c>
      <c r="O332" s="45" t="s">
        <v>37</v>
      </c>
      <c r="P332" s="49">
        <v>0</v>
      </c>
      <c r="Q332" s="45" t="s">
        <v>49</v>
      </c>
      <c r="R332" s="46"/>
      <c r="S332" s="45" t="s">
        <v>234</v>
      </c>
      <c r="T332" s="45"/>
      <c r="U332" s="45" t="s">
        <v>235</v>
      </c>
      <c r="V332" s="45" t="s">
        <v>236</v>
      </c>
      <c r="W332" s="45" t="s">
        <v>237</v>
      </c>
      <c r="X332" s="49">
        <v>0</v>
      </c>
    </row>
    <row r="333" spans="1:24" hidden="1" x14ac:dyDescent="0.2">
      <c r="A333" s="1" t="e">
        <f>VLOOKUP(S:S,'KY all bookings 19.09.2022'!D:E,1,0)</f>
        <v>#N/A</v>
      </c>
      <c r="C333" s="1" t="str">
        <f>VLOOKUP(F:F,'RPM All Deposits'!$E:$F,1,0)</f>
        <v>19364</v>
      </c>
      <c r="D333" s="45" t="s">
        <v>20</v>
      </c>
      <c r="E333" s="45" t="s">
        <v>861</v>
      </c>
      <c r="F333" s="45" t="s">
        <v>867</v>
      </c>
      <c r="G333" s="45" t="s">
        <v>868</v>
      </c>
      <c r="H333" s="61">
        <v>44835</v>
      </c>
      <c r="I333" s="61">
        <v>45107</v>
      </c>
      <c r="J333" s="61">
        <v>44835</v>
      </c>
      <c r="K333" s="61">
        <v>45107</v>
      </c>
      <c r="L333" s="45" t="s">
        <v>182</v>
      </c>
      <c r="M333" s="45" t="s">
        <v>135</v>
      </c>
      <c r="N333" s="45" t="s">
        <v>26</v>
      </c>
      <c r="O333" s="45" t="s">
        <v>34</v>
      </c>
      <c r="P333" s="49">
        <v>1890</v>
      </c>
      <c r="Q333" s="45" t="s">
        <v>28</v>
      </c>
      <c r="R333" s="45" t="s">
        <v>29</v>
      </c>
      <c r="S333" s="46"/>
      <c r="T333" s="46"/>
      <c r="U333" s="45" t="s">
        <v>183</v>
      </c>
      <c r="V333" s="45" t="s">
        <v>184</v>
      </c>
      <c r="W333" s="45" t="s">
        <v>102</v>
      </c>
      <c r="X333" s="49">
        <v>200</v>
      </c>
    </row>
    <row r="334" spans="1:24" hidden="1" x14ac:dyDescent="0.2">
      <c r="A334" s="1" t="e">
        <f>VLOOKUP(S:S,'KY all bookings 19.09.2022'!D:E,1,0)</f>
        <v>#N/A</v>
      </c>
      <c r="D334" s="45" t="s">
        <v>20</v>
      </c>
      <c r="E334" s="45" t="s">
        <v>1133</v>
      </c>
      <c r="F334" s="45" t="s">
        <v>1136</v>
      </c>
      <c r="G334" s="45" t="s">
        <v>232</v>
      </c>
      <c r="H334" s="61">
        <v>44785</v>
      </c>
      <c r="I334" s="61">
        <v>44837</v>
      </c>
      <c r="J334" s="46"/>
      <c r="K334" s="46"/>
      <c r="L334" s="45" t="s">
        <v>233</v>
      </c>
      <c r="M334" s="45" t="s">
        <v>25</v>
      </c>
      <c r="N334" s="45" t="s">
        <v>26</v>
      </c>
      <c r="O334" s="45" t="s">
        <v>37</v>
      </c>
      <c r="P334" s="49">
        <v>0</v>
      </c>
      <c r="Q334" s="45" t="s">
        <v>49</v>
      </c>
      <c r="R334" s="46"/>
      <c r="S334" s="45" t="s">
        <v>234</v>
      </c>
      <c r="T334" s="45"/>
      <c r="U334" s="45" t="s">
        <v>235</v>
      </c>
      <c r="V334" s="45" t="s">
        <v>236</v>
      </c>
      <c r="W334" s="45" t="s">
        <v>237</v>
      </c>
      <c r="X334" s="49">
        <v>0</v>
      </c>
    </row>
    <row r="335" spans="1:24" hidden="1" x14ac:dyDescent="0.2">
      <c r="A335" s="1" t="e">
        <f>VLOOKUP(S:S,'KY all bookings 19.09.2022'!D:E,1,0)</f>
        <v>#N/A</v>
      </c>
      <c r="D335" s="45" t="s">
        <v>20</v>
      </c>
      <c r="E335" s="45" t="s">
        <v>1133</v>
      </c>
      <c r="F335" s="45" t="s">
        <v>1137</v>
      </c>
      <c r="G335" s="45" t="s">
        <v>232</v>
      </c>
      <c r="H335" s="61">
        <v>44774</v>
      </c>
      <c r="I335" s="61">
        <v>44804</v>
      </c>
      <c r="J335" s="61">
        <v>44730</v>
      </c>
      <c r="K335" s="61">
        <v>44836</v>
      </c>
      <c r="L335" s="45" t="s">
        <v>376</v>
      </c>
      <c r="M335" s="45" t="s">
        <v>25</v>
      </c>
      <c r="N335" s="45" t="s">
        <v>26</v>
      </c>
      <c r="O335" s="45" t="s">
        <v>37</v>
      </c>
      <c r="P335" s="49">
        <v>0</v>
      </c>
      <c r="Q335" s="45" t="s">
        <v>49</v>
      </c>
      <c r="R335" s="46"/>
      <c r="S335" s="45" t="s">
        <v>234</v>
      </c>
      <c r="T335" s="45"/>
      <c r="U335" s="45" t="s">
        <v>235</v>
      </c>
      <c r="V335" s="45" t="s">
        <v>236</v>
      </c>
      <c r="W335" s="45" t="s">
        <v>237</v>
      </c>
      <c r="X335" s="49">
        <v>0</v>
      </c>
    </row>
    <row r="336" spans="1:24" hidden="1" x14ac:dyDescent="0.2">
      <c r="A336" s="1" t="e">
        <f>VLOOKUP(S:S,'KY all bookings 19.09.2022'!D:E,1,0)</f>
        <v>#N/A</v>
      </c>
      <c r="C336" s="1" t="str">
        <f>VLOOKUP(F:F,'RPM All Deposits'!$E:$F,1,0)</f>
        <v>33597</v>
      </c>
      <c r="D336" s="45" t="s">
        <v>20</v>
      </c>
      <c r="E336" s="45" t="s">
        <v>2191</v>
      </c>
      <c r="F336" s="45" t="s">
        <v>2193</v>
      </c>
      <c r="G336" s="45" t="s">
        <v>2194</v>
      </c>
      <c r="H336" s="61">
        <v>44835</v>
      </c>
      <c r="I336" s="61">
        <v>44985</v>
      </c>
      <c r="J336" s="61">
        <v>44835</v>
      </c>
      <c r="K336" s="61">
        <v>44985</v>
      </c>
      <c r="L336" s="45" t="s">
        <v>177</v>
      </c>
      <c r="M336" s="45" t="s">
        <v>135</v>
      </c>
      <c r="N336" s="45" t="s">
        <v>26</v>
      </c>
      <c r="O336" s="45" t="s">
        <v>37</v>
      </c>
      <c r="P336" s="49">
        <v>1680</v>
      </c>
      <c r="Q336" s="45" t="s">
        <v>270</v>
      </c>
      <c r="R336" s="46"/>
      <c r="S336" s="46"/>
      <c r="T336" s="46"/>
      <c r="U336" s="45" t="s">
        <v>271</v>
      </c>
      <c r="V336" s="45" t="s">
        <v>2195</v>
      </c>
      <c r="W336" s="45" t="s">
        <v>102</v>
      </c>
      <c r="X336" s="49">
        <v>0</v>
      </c>
    </row>
    <row r="337" spans="1:26" hidden="1" x14ac:dyDescent="0.2">
      <c r="A337" s="1" t="e">
        <f>VLOOKUP(S:S,'KY all bookings 19.09.2022'!D:E,1,0)</f>
        <v>#N/A</v>
      </c>
      <c r="D337" s="45" t="s">
        <v>20</v>
      </c>
      <c r="E337" s="45" t="s">
        <v>1138</v>
      </c>
      <c r="F337" s="45" t="s">
        <v>1143</v>
      </c>
      <c r="G337" s="45" t="s">
        <v>232</v>
      </c>
      <c r="H337" s="61">
        <v>44785</v>
      </c>
      <c r="I337" s="61">
        <v>44837</v>
      </c>
      <c r="J337" s="46"/>
      <c r="K337" s="46"/>
      <c r="L337" s="45" t="s">
        <v>233</v>
      </c>
      <c r="M337" s="45" t="s">
        <v>25</v>
      </c>
      <c r="N337" s="45" t="s">
        <v>26</v>
      </c>
      <c r="O337" s="45" t="s">
        <v>37</v>
      </c>
      <c r="P337" s="49">
        <v>0</v>
      </c>
      <c r="Q337" s="45" t="s">
        <v>49</v>
      </c>
      <c r="R337" s="46"/>
      <c r="S337" s="45" t="s">
        <v>234</v>
      </c>
      <c r="T337" s="45"/>
      <c r="U337" s="45" t="s">
        <v>235</v>
      </c>
      <c r="V337" s="45" t="s">
        <v>236</v>
      </c>
      <c r="W337" s="45" t="s">
        <v>237</v>
      </c>
      <c r="X337" s="49">
        <v>0</v>
      </c>
    </row>
    <row r="338" spans="1:26" hidden="1" x14ac:dyDescent="0.2">
      <c r="A338" s="1" t="e">
        <f>VLOOKUP(S:S,'KY all bookings 19.09.2022'!D:E,1,0)</f>
        <v>#N/A</v>
      </c>
      <c r="D338" s="45" t="s">
        <v>20</v>
      </c>
      <c r="E338" s="45" t="s">
        <v>1138</v>
      </c>
      <c r="F338" s="45" t="s">
        <v>1144</v>
      </c>
      <c r="G338" s="45" t="s">
        <v>232</v>
      </c>
      <c r="H338" s="61">
        <v>44730</v>
      </c>
      <c r="I338" s="61">
        <v>44804</v>
      </c>
      <c r="J338" s="61">
        <v>44730</v>
      </c>
      <c r="K338" s="61">
        <v>44836</v>
      </c>
      <c r="L338" s="45" t="s">
        <v>353</v>
      </c>
      <c r="M338" s="45" t="s">
        <v>25</v>
      </c>
      <c r="N338" s="45" t="s">
        <v>26</v>
      </c>
      <c r="O338" s="45" t="s">
        <v>37</v>
      </c>
      <c r="P338" s="49">
        <v>0</v>
      </c>
      <c r="Q338" s="45" t="s">
        <v>49</v>
      </c>
      <c r="R338" s="46"/>
      <c r="S338" s="45" t="s">
        <v>234</v>
      </c>
      <c r="T338" s="45"/>
      <c r="U338" s="45" t="s">
        <v>235</v>
      </c>
      <c r="V338" s="45" t="s">
        <v>236</v>
      </c>
      <c r="W338" s="45" t="s">
        <v>237</v>
      </c>
      <c r="X338" s="49">
        <v>0</v>
      </c>
    </row>
    <row r="339" spans="1:26" hidden="1" x14ac:dyDescent="0.2">
      <c r="A339" s="1" t="e">
        <f>VLOOKUP(S:S,'KY all bookings 19.09.2022'!D:E,1,0)</f>
        <v>#N/A</v>
      </c>
      <c r="C339" s="1" t="str">
        <f>VLOOKUP(F:F,'RPM All Deposits'!$E:$F,1,0)</f>
        <v>19344</v>
      </c>
      <c r="D339" s="45" t="s">
        <v>20</v>
      </c>
      <c r="E339" s="45" t="s">
        <v>3092</v>
      </c>
      <c r="F339" s="45" t="s">
        <v>3097</v>
      </c>
      <c r="G339" s="45" t="s">
        <v>3098</v>
      </c>
      <c r="H339" s="61">
        <v>44835</v>
      </c>
      <c r="I339" s="61">
        <v>44985</v>
      </c>
      <c r="J339" s="61">
        <v>44835</v>
      </c>
      <c r="K339" s="61">
        <v>44985</v>
      </c>
      <c r="L339" s="45" t="s">
        <v>177</v>
      </c>
      <c r="M339" s="45" t="s">
        <v>135</v>
      </c>
      <c r="N339" s="45" t="s">
        <v>26</v>
      </c>
      <c r="O339" s="45" t="s">
        <v>34</v>
      </c>
      <c r="P339" s="49">
        <v>1890</v>
      </c>
      <c r="Q339" s="45" t="s">
        <v>28</v>
      </c>
      <c r="R339" s="45" t="s">
        <v>29</v>
      </c>
      <c r="S339" s="46"/>
      <c r="T339" s="46"/>
      <c r="U339" s="45" t="s">
        <v>3099</v>
      </c>
      <c r="V339" s="45" t="s">
        <v>3100</v>
      </c>
      <c r="W339" s="45" t="s">
        <v>102</v>
      </c>
      <c r="X339" s="49">
        <v>200</v>
      </c>
    </row>
    <row r="340" spans="1:26" hidden="1" x14ac:dyDescent="0.2">
      <c r="A340" s="1" t="e">
        <f>VLOOKUP(S:S,'KY all bookings 19.09.2022'!D:E,1,0)</f>
        <v>#N/A</v>
      </c>
      <c r="D340" s="45" t="s">
        <v>20</v>
      </c>
      <c r="E340" s="45" t="s">
        <v>1145</v>
      </c>
      <c r="F340" s="45" t="s">
        <v>1147</v>
      </c>
      <c r="G340" s="45" t="s">
        <v>232</v>
      </c>
      <c r="H340" s="61">
        <v>44785</v>
      </c>
      <c r="I340" s="61">
        <v>44837</v>
      </c>
      <c r="J340" s="46"/>
      <c r="K340" s="46"/>
      <c r="L340" s="45" t="s">
        <v>233</v>
      </c>
      <c r="M340" s="45" t="s">
        <v>25</v>
      </c>
      <c r="N340" s="45" t="s">
        <v>26</v>
      </c>
      <c r="O340" s="45" t="s">
        <v>34</v>
      </c>
      <c r="P340" s="49">
        <v>0</v>
      </c>
      <c r="Q340" s="45" t="s">
        <v>49</v>
      </c>
      <c r="R340" s="46"/>
      <c r="S340" s="45" t="s">
        <v>234</v>
      </c>
      <c r="T340" s="45"/>
      <c r="U340" s="45" t="s">
        <v>235</v>
      </c>
      <c r="V340" s="45" t="s">
        <v>236</v>
      </c>
      <c r="W340" s="45" t="s">
        <v>237</v>
      </c>
      <c r="X340" s="49">
        <v>0</v>
      </c>
    </row>
    <row r="341" spans="1:26" hidden="1" x14ac:dyDescent="0.2">
      <c r="A341" s="1" t="e">
        <f>VLOOKUP(S:S,'KY all bookings 19.09.2022'!D:E,1,0)</f>
        <v>#N/A</v>
      </c>
      <c r="D341" s="45" t="s">
        <v>20</v>
      </c>
      <c r="E341" s="45" t="s">
        <v>1145</v>
      </c>
      <c r="F341" s="45" t="s">
        <v>1148</v>
      </c>
      <c r="G341" s="45" t="s">
        <v>232</v>
      </c>
      <c r="H341" s="61">
        <v>44730</v>
      </c>
      <c r="I341" s="61">
        <v>44804</v>
      </c>
      <c r="J341" s="61">
        <v>44730</v>
      </c>
      <c r="K341" s="61">
        <v>44836</v>
      </c>
      <c r="L341" s="45" t="s">
        <v>353</v>
      </c>
      <c r="M341" s="45" t="s">
        <v>25</v>
      </c>
      <c r="N341" s="45" t="s">
        <v>26</v>
      </c>
      <c r="O341" s="45" t="s">
        <v>34</v>
      </c>
      <c r="P341" s="49">
        <v>0</v>
      </c>
      <c r="Q341" s="45" t="s">
        <v>49</v>
      </c>
      <c r="R341" s="46"/>
      <c r="S341" s="45" t="s">
        <v>234</v>
      </c>
      <c r="T341" s="45"/>
      <c r="U341" s="45" t="s">
        <v>235</v>
      </c>
      <c r="V341" s="45" t="s">
        <v>236</v>
      </c>
      <c r="W341" s="45" t="s">
        <v>237</v>
      </c>
      <c r="X341" s="49">
        <v>0</v>
      </c>
    </row>
    <row r="342" spans="1:26" s="32" customFormat="1" x14ac:dyDescent="0.2">
      <c r="A342" s="32" t="e">
        <f>VLOOKUP(S:S,'KY all bookings 19.09.2022'!D:E,1,0)</f>
        <v>#N/A</v>
      </c>
      <c r="C342" s="32" t="e">
        <f>VLOOKUP(F:F,'RPM All Deposits'!$E:$F,1,0)</f>
        <v>#N/A</v>
      </c>
      <c r="D342" s="52" t="s">
        <v>20</v>
      </c>
      <c r="E342" s="53"/>
      <c r="F342" s="52" t="s">
        <v>96</v>
      </c>
      <c r="G342" s="52" t="s">
        <v>97</v>
      </c>
      <c r="H342" s="63">
        <v>44728</v>
      </c>
      <c r="I342" s="63">
        <v>44834</v>
      </c>
      <c r="J342" s="63">
        <v>44728</v>
      </c>
      <c r="K342" s="63">
        <v>44835</v>
      </c>
      <c r="L342" s="52" t="s">
        <v>98</v>
      </c>
      <c r="M342" s="52" t="s">
        <v>92</v>
      </c>
      <c r="N342" s="52" t="s">
        <v>26</v>
      </c>
      <c r="O342" s="52" t="s">
        <v>48</v>
      </c>
      <c r="P342" s="54">
        <v>1487</v>
      </c>
      <c r="Q342" s="52" t="s">
        <v>49</v>
      </c>
      <c r="R342" s="53"/>
      <c r="S342" s="52" t="s">
        <v>99</v>
      </c>
      <c r="T342" s="52"/>
      <c r="U342" s="52" t="s">
        <v>100</v>
      </c>
      <c r="V342" s="52" t="s">
        <v>101</v>
      </c>
      <c r="W342" s="52" t="s">
        <v>102</v>
      </c>
      <c r="X342" s="54">
        <v>0</v>
      </c>
      <c r="Y342" s="83" t="s">
        <v>6661</v>
      </c>
      <c r="Z342" s="32" t="s">
        <v>6697</v>
      </c>
    </row>
    <row r="343" spans="1:26" hidden="1" x14ac:dyDescent="0.2">
      <c r="A343" s="1" t="e">
        <f>VLOOKUP(S:S,'KY all bookings 19.09.2022'!D:E,1,0)</f>
        <v>#N/A</v>
      </c>
      <c r="D343" s="45" t="s">
        <v>20</v>
      </c>
      <c r="E343" s="45" t="s">
        <v>1149</v>
      </c>
      <c r="F343" s="45" t="s">
        <v>1153</v>
      </c>
      <c r="G343" s="45" t="s">
        <v>232</v>
      </c>
      <c r="H343" s="61">
        <v>44785</v>
      </c>
      <c r="I343" s="61">
        <v>44837</v>
      </c>
      <c r="J343" s="46"/>
      <c r="K343" s="46"/>
      <c r="L343" s="45" t="s">
        <v>233</v>
      </c>
      <c r="M343" s="45" t="s">
        <v>25</v>
      </c>
      <c r="N343" s="45" t="s">
        <v>26</v>
      </c>
      <c r="O343" s="45" t="s">
        <v>37</v>
      </c>
      <c r="P343" s="49">
        <v>0</v>
      </c>
      <c r="Q343" s="45" t="s">
        <v>49</v>
      </c>
      <c r="R343" s="46"/>
      <c r="S343" s="45" t="s">
        <v>234</v>
      </c>
      <c r="T343" s="45"/>
      <c r="U343" s="45" t="s">
        <v>235</v>
      </c>
      <c r="V343" s="45" t="s">
        <v>236</v>
      </c>
      <c r="W343" s="45" t="s">
        <v>237</v>
      </c>
      <c r="X343" s="49">
        <v>0</v>
      </c>
    </row>
    <row r="344" spans="1:26" hidden="1" x14ac:dyDescent="0.2">
      <c r="A344" s="1" t="e">
        <f>VLOOKUP(S:S,'KY all bookings 19.09.2022'!D:E,1,0)</f>
        <v>#N/A</v>
      </c>
      <c r="D344" s="45" t="s">
        <v>20</v>
      </c>
      <c r="E344" s="45" t="s">
        <v>1149</v>
      </c>
      <c r="F344" s="45" t="s">
        <v>1154</v>
      </c>
      <c r="G344" s="45" t="s">
        <v>232</v>
      </c>
      <c r="H344" s="61">
        <v>44730</v>
      </c>
      <c r="I344" s="61">
        <v>44804</v>
      </c>
      <c r="J344" s="61">
        <v>44730</v>
      </c>
      <c r="K344" s="61">
        <v>44836</v>
      </c>
      <c r="L344" s="45" t="s">
        <v>353</v>
      </c>
      <c r="M344" s="45" t="s">
        <v>25</v>
      </c>
      <c r="N344" s="45" t="s">
        <v>26</v>
      </c>
      <c r="O344" s="45" t="s">
        <v>37</v>
      </c>
      <c r="P344" s="49">
        <v>0</v>
      </c>
      <c r="Q344" s="45" t="s">
        <v>49</v>
      </c>
      <c r="R344" s="46"/>
      <c r="S344" s="45" t="s">
        <v>234</v>
      </c>
      <c r="T344" s="45"/>
      <c r="U344" s="45" t="s">
        <v>235</v>
      </c>
      <c r="V344" s="45" t="s">
        <v>236</v>
      </c>
      <c r="W344" s="45" t="s">
        <v>237</v>
      </c>
      <c r="X344" s="49">
        <v>0</v>
      </c>
    </row>
    <row r="345" spans="1:26" hidden="1" x14ac:dyDescent="0.2">
      <c r="A345" s="1" t="e">
        <f>VLOOKUP(S:S,'KY all bookings 19.09.2022'!D:E,1,0)</f>
        <v>#N/A</v>
      </c>
      <c r="C345" s="1" t="str">
        <f>VLOOKUP(F:F,'RPM All Deposits'!$E:$F,1,0)</f>
        <v>22156</v>
      </c>
      <c r="D345" s="45" t="s">
        <v>20</v>
      </c>
      <c r="E345" s="45" t="s">
        <v>3539</v>
      </c>
      <c r="F345" s="45" t="s">
        <v>3544</v>
      </c>
      <c r="G345" s="45" t="s">
        <v>3545</v>
      </c>
      <c r="H345" s="61">
        <v>44835</v>
      </c>
      <c r="I345" s="61">
        <v>44985</v>
      </c>
      <c r="J345" s="61">
        <v>44835</v>
      </c>
      <c r="K345" s="61">
        <v>44985</v>
      </c>
      <c r="L345" s="45" t="s">
        <v>177</v>
      </c>
      <c r="M345" s="45" t="s">
        <v>135</v>
      </c>
      <c r="N345" s="45" t="s">
        <v>26</v>
      </c>
      <c r="O345" s="45" t="s">
        <v>34</v>
      </c>
      <c r="P345" s="49">
        <v>1890</v>
      </c>
      <c r="Q345" s="45" t="s">
        <v>28</v>
      </c>
      <c r="R345" s="45" t="s">
        <v>29</v>
      </c>
      <c r="S345" s="46"/>
      <c r="T345" s="46"/>
      <c r="U345" s="45" t="s">
        <v>3546</v>
      </c>
      <c r="V345" s="45" t="s">
        <v>3547</v>
      </c>
      <c r="W345" s="45" t="s">
        <v>32</v>
      </c>
      <c r="X345" s="49">
        <v>200</v>
      </c>
    </row>
    <row r="346" spans="1:26" hidden="1" x14ac:dyDescent="0.2">
      <c r="A346" s="1" t="e">
        <f>VLOOKUP(S:S,'KY all bookings 19.09.2022'!D:E,1,0)</f>
        <v>#N/A</v>
      </c>
      <c r="D346" s="45" t="s">
        <v>20</v>
      </c>
      <c r="E346" s="45" t="s">
        <v>1155</v>
      </c>
      <c r="F346" s="45" t="s">
        <v>1160</v>
      </c>
      <c r="G346" s="45" t="s">
        <v>232</v>
      </c>
      <c r="H346" s="61">
        <v>44785</v>
      </c>
      <c r="I346" s="61">
        <v>44837</v>
      </c>
      <c r="J346" s="46"/>
      <c r="K346" s="46"/>
      <c r="L346" s="45" t="s">
        <v>233</v>
      </c>
      <c r="M346" s="45" t="s">
        <v>25</v>
      </c>
      <c r="N346" s="45" t="s">
        <v>26</v>
      </c>
      <c r="O346" s="45" t="s">
        <v>34</v>
      </c>
      <c r="P346" s="49">
        <v>0</v>
      </c>
      <c r="Q346" s="45" t="s">
        <v>49</v>
      </c>
      <c r="R346" s="46"/>
      <c r="S346" s="45" t="s">
        <v>234</v>
      </c>
      <c r="T346" s="45"/>
      <c r="U346" s="45" t="s">
        <v>235</v>
      </c>
      <c r="V346" s="45" t="s">
        <v>236</v>
      </c>
      <c r="W346" s="45" t="s">
        <v>237</v>
      </c>
      <c r="X346" s="49">
        <v>0</v>
      </c>
    </row>
    <row r="347" spans="1:26" hidden="1" x14ac:dyDescent="0.2">
      <c r="A347" s="1" t="e">
        <f>VLOOKUP(S:S,'KY all bookings 19.09.2022'!D:E,1,0)</f>
        <v>#N/A</v>
      </c>
      <c r="D347" s="45" t="s">
        <v>20</v>
      </c>
      <c r="E347" s="45" t="s">
        <v>1155</v>
      </c>
      <c r="F347" s="45" t="s">
        <v>1161</v>
      </c>
      <c r="G347" s="45" t="s">
        <v>232</v>
      </c>
      <c r="H347" s="61">
        <v>44730</v>
      </c>
      <c r="I347" s="61">
        <v>44804</v>
      </c>
      <c r="J347" s="61">
        <v>44730</v>
      </c>
      <c r="K347" s="61">
        <v>44836</v>
      </c>
      <c r="L347" s="45" t="s">
        <v>353</v>
      </c>
      <c r="M347" s="45" t="s">
        <v>25</v>
      </c>
      <c r="N347" s="45" t="s">
        <v>26</v>
      </c>
      <c r="O347" s="45" t="s">
        <v>34</v>
      </c>
      <c r="P347" s="49">
        <v>0</v>
      </c>
      <c r="Q347" s="45" t="s">
        <v>49</v>
      </c>
      <c r="R347" s="46"/>
      <c r="S347" s="45" t="s">
        <v>234</v>
      </c>
      <c r="T347" s="45"/>
      <c r="U347" s="45" t="s">
        <v>235</v>
      </c>
      <c r="V347" s="45" t="s">
        <v>236</v>
      </c>
      <c r="W347" s="45" t="s">
        <v>237</v>
      </c>
      <c r="X347" s="49">
        <v>0</v>
      </c>
    </row>
    <row r="348" spans="1:26" hidden="1" x14ac:dyDescent="0.2">
      <c r="A348" s="1" t="e">
        <f>VLOOKUP(S:S,'KY all bookings 19.09.2022'!D:E,1,0)</f>
        <v>#N/A</v>
      </c>
      <c r="C348" s="1" t="e">
        <f>VLOOKUP(F:F,'RPM All Deposits'!$E:$F,1,0)</f>
        <v>#N/A</v>
      </c>
      <c r="D348" s="45" t="s">
        <v>20</v>
      </c>
      <c r="E348" s="45" t="s">
        <v>1162</v>
      </c>
      <c r="F348" s="45" t="s">
        <v>1163</v>
      </c>
      <c r="G348" s="45" t="s">
        <v>232</v>
      </c>
      <c r="H348" s="61">
        <v>44785</v>
      </c>
      <c r="I348" s="61">
        <v>44837</v>
      </c>
      <c r="J348" s="46"/>
      <c r="K348" s="46"/>
      <c r="L348" s="45" t="s">
        <v>233</v>
      </c>
      <c r="M348" s="45" t="s">
        <v>135</v>
      </c>
      <c r="N348" s="45" t="s">
        <v>26</v>
      </c>
      <c r="O348" s="45" t="s">
        <v>37</v>
      </c>
      <c r="P348" s="49">
        <v>0</v>
      </c>
      <c r="Q348" s="45" t="s">
        <v>49</v>
      </c>
      <c r="R348" s="46"/>
      <c r="S348" s="45" t="s">
        <v>234</v>
      </c>
      <c r="T348" s="45"/>
      <c r="U348" s="45" t="s">
        <v>235</v>
      </c>
      <c r="V348" s="45" t="s">
        <v>236</v>
      </c>
      <c r="W348" s="45" t="s">
        <v>237</v>
      </c>
      <c r="X348" s="49">
        <v>0</v>
      </c>
    </row>
    <row r="349" spans="1:26" hidden="1" x14ac:dyDescent="0.2">
      <c r="A349" s="1" t="e">
        <f>VLOOKUP(S:S,'KY all bookings 19.09.2022'!D:E,1,0)</f>
        <v>#N/A</v>
      </c>
      <c r="D349" s="45" t="s">
        <v>20</v>
      </c>
      <c r="E349" s="45" t="s">
        <v>1164</v>
      </c>
      <c r="F349" s="45" t="s">
        <v>1165</v>
      </c>
      <c r="G349" s="45" t="s">
        <v>232</v>
      </c>
      <c r="H349" s="61">
        <v>44785</v>
      </c>
      <c r="I349" s="61">
        <v>44837</v>
      </c>
      <c r="J349" s="46"/>
      <c r="K349" s="46"/>
      <c r="L349" s="45" t="s">
        <v>233</v>
      </c>
      <c r="M349" s="45" t="s">
        <v>25</v>
      </c>
      <c r="N349" s="45" t="s">
        <v>26</v>
      </c>
      <c r="O349" s="45" t="s">
        <v>34</v>
      </c>
      <c r="P349" s="49">
        <v>0</v>
      </c>
      <c r="Q349" s="45" t="s">
        <v>49</v>
      </c>
      <c r="R349" s="46"/>
      <c r="S349" s="45" t="s">
        <v>234</v>
      </c>
      <c r="T349" s="45"/>
      <c r="U349" s="45" t="s">
        <v>235</v>
      </c>
      <c r="V349" s="45" t="s">
        <v>236</v>
      </c>
      <c r="W349" s="45" t="s">
        <v>237</v>
      </c>
      <c r="X349" s="49">
        <v>0</v>
      </c>
    </row>
    <row r="350" spans="1:26" hidden="1" x14ac:dyDescent="0.2">
      <c r="A350" s="1" t="str">
        <f>VLOOKUP(S:S,'KY all bookings 19.09.2022'!D:E,1,0)</f>
        <v>08112</v>
      </c>
      <c r="B350" s="1" t="str">
        <f>VLOOKUP(T:T,'KY all bookings 19.09.2022'!$K:$L,1,0)</f>
        <v>08112 A589</v>
      </c>
      <c r="C350" s="1" t="str">
        <f>VLOOKUP(F:F,'RPM All Deposits'!$E:$F,1,0)</f>
        <v>1414</v>
      </c>
      <c r="D350" s="45" t="s">
        <v>20</v>
      </c>
      <c r="E350" s="45" t="s">
        <v>960</v>
      </c>
      <c r="F350" s="45" t="s">
        <v>961</v>
      </c>
      <c r="G350" s="45" t="s">
        <v>962</v>
      </c>
      <c r="H350" s="61">
        <v>44805</v>
      </c>
      <c r="I350" s="61">
        <v>44957</v>
      </c>
      <c r="J350" s="61">
        <v>44728</v>
      </c>
      <c r="K350" s="61">
        <v>44958</v>
      </c>
      <c r="L350" s="45" t="s">
        <v>177</v>
      </c>
      <c r="M350" s="45" t="s">
        <v>377</v>
      </c>
      <c r="N350" s="45" t="s">
        <v>26</v>
      </c>
      <c r="O350" s="45" t="s">
        <v>34</v>
      </c>
      <c r="P350" s="49">
        <v>1100</v>
      </c>
      <c r="Q350" s="45" t="s">
        <v>49</v>
      </c>
      <c r="R350" s="45" t="s">
        <v>29</v>
      </c>
      <c r="S350" s="45" t="s">
        <v>963</v>
      </c>
      <c r="T350" s="45" t="str">
        <f>S350&amp;" "&amp;E350</f>
        <v>08112 A589</v>
      </c>
      <c r="U350" s="45" t="s">
        <v>964</v>
      </c>
      <c r="V350" s="45" t="s">
        <v>965</v>
      </c>
      <c r="W350" s="45" t="s">
        <v>966</v>
      </c>
      <c r="X350" s="49">
        <v>200</v>
      </c>
    </row>
    <row r="351" spans="1:26" hidden="1" x14ac:dyDescent="0.2">
      <c r="A351" s="1" t="e">
        <f>VLOOKUP(S:S,'KY all bookings 19.09.2022'!D:E,1,0)</f>
        <v>#N/A</v>
      </c>
      <c r="C351" s="1" t="e">
        <f>VLOOKUP(F:F,'RPM All Deposits'!$E:$F,1,0)</f>
        <v>#N/A</v>
      </c>
      <c r="D351" s="45" t="s">
        <v>20</v>
      </c>
      <c r="E351" s="45" t="s">
        <v>1164</v>
      </c>
      <c r="F351" s="45" t="s">
        <v>1167</v>
      </c>
      <c r="G351" s="45" t="s">
        <v>232</v>
      </c>
      <c r="H351" s="61">
        <v>44730</v>
      </c>
      <c r="I351" s="61">
        <v>44804</v>
      </c>
      <c r="J351" s="61">
        <v>44730</v>
      </c>
      <c r="K351" s="61">
        <v>44836</v>
      </c>
      <c r="L351" s="45" t="s">
        <v>353</v>
      </c>
      <c r="M351" s="45" t="s">
        <v>135</v>
      </c>
      <c r="N351" s="45" t="s">
        <v>26</v>
      </c>
      <c r="O351" s="45" t="s">
        <v>34</v>
      </c>
      <c r="P351" s="49">
        <v>0</v>
      </c>
      <c r="Q351" s="45" t="s">
        <v>49</v>
      </c>
      <c r="R351" s="46"/>
      <c r="S351" s="45" t="s">
        <v>234</v>
      </c>
      <c r="T351" s="45"/>
      <c r="U351" s="45" t="s">
        <v>235</v>
      </c>
      <c r="V351" s="45" t="s">
        <v>236</v>
      </c>
      <c r="W351" s="45" t="s">
        <v>237</v>
      </c>
      <c r="X351" s="49">
        <v>0</v>
      </c>
    </row>
    <row r="352" spans="1:26" hidden="1" x14ac:dyDescent="0.2">
      <c r="A352" s="1" t="e">
        <f>VLOOKUP(S:S,'KY all bookings 19.09.2022'!D:E,1,0)</f>
        <v>#N/A</v>
      </c>
      <c r="C352" s="1" t="e">
        <f>VLOOKUP(F:F,'RPM All Deposits'!$E:$F,1,0)</f>
        <v>#N/A</v>
      </c>
      <c r="D352" s="45" t="s">
        <v>20</v>
      </c>
      <c r="E352" s="45" t="s">
        <v>1168</v>
      </c>
      <c r="F352" s="45" t="s">
        <v>1169</v>
      </c>
      <c r="G352" s="45" t="s">
        <v>1170</v>
      </c>
      <c r="H352" s="61">
        <v>44774</v>
      </c>
      <c r="I352" s="61">
        <v>44803</v>
      </c>
      <c r="J352" s="61">
        <v>44774</v>
      </c>
      <c r="K352" s="61">
        <v>44803</v>
      </c>
      <c r="L352" s="45" t="s">
        <v>386</v>
      </c>
      <c r="M352" s="45" t="s">
        <v>135</v>
      </c>
      <c r="N352" s="45" t="s">
        <v>26</v>
      </c>
      <c r="O352" s="45" t="s">
        <v>37</v>
      </c>
      <c r="P352" s="49">
        <v>0</v>
      </c>
      <c r="Q352" s="45" t="s">
        <v>49</v>
      </c>
      <c r="R352" s="46"/>
      <c r="S352" s="45" t="s">
        <v>1171</v>
      </c>
      <c r="T352" s="45"/>
      <c r="U352" s="45" t="s">
        <v>1172</v>
      </c>
      <c r="V352" s="45" t="s">
        <v>1173</v>
      </c>
      <c r="W352" s="45" t="s">
        <v>87</v>
      </c>
      <c r="X352" s="49">
        <v>0</v>
      </c>
    </row>
    <row r="353" spans="1:24" hidden="1" x14ac:dyDescent="0.2">
      <c r="A353" s="1" t="e">
        <f>VLOOKUP(S:S,'KY all bookings 19.09.2022'!D:E,1,0)</f>
        <v>#N/A</v>
      </c>
      <c r="C353" s="1" t="str">
        <f>VLOOKUP(F:F,'RPM All Deposits'!$E:$F,1,0)</f>
        <v>17837</v>
      </c>
      <c r="D353" s="45" t="s">
        <v>20</v>
      </c>
      <c r="E353" s="45" t="s">
        <v>663</v>
      </c>
      <c r="F353" s="45" t="s">
        <v>664</v>
      </c>
      <c r="G353" s="45" t="s">
        <v>665</v>
      </c>
      <c r="H353" s="61">
        <v>44805</v>
      </c>
      <c r="I353" s="61">
        <v>45107</v>
      </c>
      <c r="J353" s="61">
        <v>44805</v>
      </c>
      <c r="K353" s="61">
        <v>45107</v>
      </c>
      <c r="L353" s="45" t="s">
        <v>40</v>
      </c>
      <c r="M353" s="45" t="s">
        <v>135</v>
      </c>
      <c r="N353" s="45" t="s">
        <v>26</v>
      </c>
      <c r="O353" s="45" t="s">
        <v>37</v>
      </c>
      <c r="P353" s="49">
        <v>1600</v>
      </c>
      <c r="Q353" s="45" t="s">
        <v>28</v>
      </c>
      <c r="R353" s="45" t="s">
        <v>29</v>
      </c>
      <c r="S353" s="46"/>
      <c r="T353" s="46"/>
      <c r="U353" s="45" t="s">
        <v>666</v>
      </c>
      <c r="V353" s="45" t="s">
        <v>667</v>
      </c>
      <c r="W353" s="45" t="s">
        <v>58</v>
      </c>
      <c r="X353" s="49">
        <v>200</v>
      </c>
    </row>
    <row r="354" spans="1:24" hidden="1" x14ac:dyDescent="0.2">
      <c r="A354" s="1" t="e">
        <f>VLOOKUP(S:S,'KY all bookings 19.09.2022'!D:E,1,0)</f>
        <v>#N/A</v>
      </c>
      <c r="C354" s="1" t="e">
        <f>VLOOKUP(F:F,'RPM All Deposits'!$E:$F,1,0)</f>
        <v>#N/A</v>
      </c>
      <c r="D354" s="45" t="s">
        <v>20</v>
      </c>
      <c r="E354" s="45" t="s">
        <v>1168</v>
      </c>
      <c r="F354" s="45" t="s">
        <v>1178</v>
      </c>
      <c r="G354" s="45" t="s">
        <v>232</v>
      </c>
      <c r="H354" s="61">
        <v>44785</v>
      </c>
      <c r="I354" s="61">
        <v>44837</v>
      </c>
      <c r="J354" s="46"/>
      <c r="K354" s="46"/>
      <c r="L354" s="45" t="s">
        <v>233</v>
      </c>
      <c r="M354" s="45" t="s">
        <v>135</v>
      </c>
      <c r="N354" s="45" t="s">
        <v>26</v>
      </c>
      <c r="O354" s="45" t="s">
        <v>37</v>
      </c>
      <c r="P354" s="49">
        <v>0</v>
      </c>
      <c r="Q354" s="45" t="s">
        <v>49</v>
      </c>
      <c r="R354" s="46"/>
      <c r="S354" s="45" t="s">
        <v>234</v>
      </c>
      <c r="T354" s="45"/>
      <c r="U354" s="45" t="s">
        <v>235</v>
      </c>
      <c r="V354" s="45" t="s">
        <v>236</v>
      </c>
      <c r="W354" s="45" t="s">
        <v>237</v>
      </c>
      <c r="X354" s="49">
        <v>0</v>
      </c>
    </row>
    <row r="355" spans="1:24" hidden="1" x14ac:dyDescent="0.2">
      <c r="A355" s="1" t="e">
        <f>VLOOKUP(S:S,'KY all bookings 19.09.2022'!D:E,1,0)</f>
        <v>#N/A</v>
      </c>
      <c r="C355" s="1" t="str">
        <f>VLOOKUP(F:F,'RPM All Deposits'!$E:$F,1,0)</f>
        <v>31372</v>
      </c>
      <c r="D355" s="45" t="s">
        <v>20</v>
      </c>
      <c r="E355" s="45" t="s">
        <v>1238</v>
      </c>
      <c r="F355" s="45" t="s">
        <v>1240</v>
      </c>
      <c r="G355" s="45" t="s">
        <v>1241</v>
      </c>
      <c r="H355" s="61">
        <v>44835</v>
      </c>
      <c r="I355" s="61">
        <v>45107</v>
      </c>
      <c r="J355" s="61">
        <v>44835</v>
      </c>
      <c r="K355" s="61">
        <v>45107</v>
      </c>
      <c r="L355" s="45" t="s">
        <v>182</v>
      </c>
      <c r="M355" s="45" t="s">
        <v>135</v>
      </c>
      <c r="N355" s="45" t="s">
        <v>26</v>
      </c>
      <c r="O355" s="45" t="s">
        <v>37</v>
      </c>
      <c r="P355" s="49">
        <v>1680</v>
      </c>
      <c r="Q355" s="45" t="s">
        <v>270</v>
      </c>
      <c r="R355" s="46"/>
      <c r="S355" s="46"/>
      <c r="T355" s="46"/>
      <c r="U355" s="45" t="s">
        <v>100</v>
      </c>
      <c r="V355" s="45" t="s">
        <v>1242</v>
      </c>
      <c r="W355" s="45" t="s">
        <v>102</v>
      </c>
      <c r="X355" s="49">
        <v>0</v>
      </c>
    </row>
    <row r="356" spans="1:24" hidden="1" x14ac:dyDescent="0.2">
      <c r="A356" s="1" t="e">
        <f>VLOOKUP(S:S,'KY all bookings 19.09.2022'!D:E,1,0)</f>
        <v>#N/A</v>
      </c>
      <c r="D356" s="45" t="s">
        <v>20</v>
      </c>
      <c r="E356" s="45" t="s">
        <v>1179</v>
      </c>
      <c r="F356" s="45" t="s">
        <v>1184</v>
      </c>
      <c r="G356" s="45" t="s">
        <v>232</v>
      </c>
      <c r="H356" s="61">
        <v>44785</v>
      </c>
      <c r="I356" s="61">
        <v>44837</v>
      </c>
      <c r="J356" s="46"/>
      <c r="K356" s="46"/>
      <c r="L356" s="45" t="s">
        <v>233</v>
      </c>
      <c r="M356" s="45" t="s">
        <v>25</v>
      </c>
      <c r="N356" s="45" t="s">
        <v>26</v>
      </c>
      <c r="O356" s="45" t="s">
        <v>34</v>
      </c>
      <c r="P356" s="49">
        <v>0</v>
      </c>
      <c r="Q356" s="45" t="s">
        <v>49</v>
      </c>
      <c r="R356" s="46"/>
      <c r="S356" s="45" t="s">
        <v>234</v>
      </c>
      <c r="T356" s="45"/>
      <c r="U356" s="45" t="s">
        <v>235</v>
      </c>
      <c r="V356" s="45" t="s">
        <v>236</v>
      </c>
      <c r="W356" s="45" t="s">
        <v>237</v>
      </c>
      <c r="X356" s="49">
        <v>0</v>
      </c>
    </row>
    <row r="357" spans="1:24" hidden="1" x14ac:dyDescent="0.2">
      <c r="A357" s="1" t="e">
        <f>VLOOKUP(S:S,'KY all bookings 19.09.2022'!D:E,1,0)</f>
        <v>#N/A</v>
      </c>
      <c r="D357" s="45" t="s">
        <v>20</v>
      </c>
      <c r="E357" s="45" t="s">
        <v>1179</v>
      </c>
      <c r="F357" s="45" t="s">
        <v>1185</v>
      </c>
      <c r="G357" s="45" t="s">
        <v>232</v>
      </c>
      <c r="H357" s="61">
        <v>44730</v>
      </c>
      <c r="I357" s="61">
        <v>44804</v>
      </c>
      <c r="J357" s="61">
        <v>44730</v>
      </c>
      <c r="K357" s="61">
        <v>44836</v>
      </c>
      <c r="L357" s="45" t="s">
        <v>353</v>
      </c>
      <c r="M357" s="45" t="s">
        <v>25</v>
      </c>
      <c r="N357" s="45" t="s">
        <v>26</v>
      </c>
      <c r="O357" s="45" t="s">
        <v>34</v>
      </c>
      <c r="P357" s="49">
        <v>0</v>
      </c>
      <c r="Q357" s="45" t="s">
        <v>49</v>
      </c>
      <c r="R357" s="46"/>
      <c r="S357" s="45" t="s">
        <v>234</v>
      </c>
      <c r="T357" s="45"/>
      <c r="U357" s="45" t="s">
        <v>235</v>
      </c>
      <c r="V357" s="45" t="s">
        <v>236</v>
      </c>
      <c r="W357" s="45" t="s">
        <v>237</v>
      </c>
      <c r="X357" s="49">
        <v>0</v>
      </c>
    </row>
    <row r="358" spans="1:24" hidden="1" x14ac:dyDescent="0.2">
      <c r="A358" s="1" t="str">
        <f>VLOOKUP(S:S,'KY all bookings 19.09.2022'!D:E,1,0)</f>
        <v>05156</v>
      </c>
      <c r="B358" s="1" t="str">
        <f>VLOOKUP(T:T,'KY all bookings 19.09.2022'!$K:$L,1,0)</f>
        <v>05156 A3101</v>
      </c>
      <c r="C358" s="1" t="str">
        <f>VLOOKUP(F:F,'RPM All Deposits'!$E:$F,1,0)</f>
        <v>1257</v>
      </c>
      <c r="D358" s="45" t="s">
        <v>20</v>
      </c>
      <c r="E358" s="45" t="s">
        <v>373</v>
      </c>
      <c r="F358" s="45" t="s">
        <v>374</v>
      </c>
      <c r="G358" s="45" t="s">
        <v>375</v>
      </c>
      <c r="H358" s="61">
        <v>44805</v>
      </c>
      <c r="I358" s="61">
        <v>44834</v>
      </c>
      <c r="J358" s="61">
        <v>44728</v>
      </c>
      <c r="K358" s="61">
        <v>44835</v>
      </c>
      <c r="L358" s="45" t="s">
        <v>376</v>
      </c>
      <c r="M358" s="45" t="s">
        <v>377</v>
      </c>
      <c r="N358" s="45" t="s">
        <v>26</v>
      </c>
      <c r="O358" s="45" t="s">
        <v>34</v>
      </c>
      <c r="P358" s="49">
        <v>1070</v>
      </c>
      <c r="Q358" s="45" t="s">
        <v>49</v>
      </c>
      <c r="R358" s="45" t="s">
        <v>29</v>
      </c>
      <c r="S358" s="45" t="s">
        <v>378</v>
      </c>
      <c r="T358" s="45" t="str">
        <f>S358&amp;" "&amp;E358</f>
        <v>05156 A3101</v>
      </c>
      <c r="U358" s="45" t="s">
        <v>379</v>
      </c>
      <c r="V358" s="45" t="s">
        <v>380</v>
      </c>
      <c r="W358" s="45" t="s">
        <v>87</v>
      </c>
      <c r="X358" s="49">
        <v>200</v>
      </c>
    </row>
    <row r="359" spans="1:24" hidden="1" x14ac:dyDescent="0.2">
      <c r="A359" s="1" t="e">
        <f>VLOOKUP(S:S,'KY all bookings 19.09.2022'!D:E,1,0)</f>
        <v>#N/A</v>
      </c>
      <c r="D359" s="45" t="s">
        <v>20</v>
      </c>
      <c r="E359" s="45" t="s">
        <v>1186</v>
      </c>
      <c r="F359" s="45" t="s">
        <v>1188</v>
      </c>
      <c r="G359" s="45" t="s">
        <v>232</v>
      </c>
      <c r="H359" s="61">
        <v>44785</v>
      </c>
      <c r="I359" s="61">
        <v>44837</v>
      </c>
      <c r="J359" s="46"/>
      <c r="K359" s="46"/>
      <c r="L359" s="45" t="s">
        <v>233</v>
      </c>
      <c r="M359" s="45" t="s">
        <v>25</v>
      </c>
      <c r="N359" s="45" t="s">
        <v>26</v>
      </c>
      <c r="O359" s="45" t="s">
        <v>37</v>
      </c>
      <c r="P359" s="49">
        <v>0</v>
      </c>
      <c r="Q359" s="45" t="s">
        <v>49</v>
      </c>
      <c r="R359" s="46"/>
      <c r="S359" s="45" t="s">
        <v>234</v>
      </c>
      <c r="T359" s="45"/>
      <c r="U359" s="45" t="s">
        <v>235</v>
      </c>
      <c r="V359" s="45" t="s">
        <v>236</v>
      </c>
      <c r="W359" s="45" t="s">
        <v>237</v>
      </c>
      <c r="X359" s="49">
        <v>0</v>
      </c>
    </row>
    <row r="360" spans="1:24" hidden="1" x14ac:dyDescent="0.2">
      <c r="A360" s="1" t="e">
        <f>VLOOKUP(S:S,'KY all bookings 19.09.2022'!D:E,1,0)</f>
        <v>#N/A</v>
      </c>
      <c r="D360" s="45" t="s">
        <v>20</v>
      </c>
      <c r="E360" s="45" t="s">
        <v>1186</v>
      </c>
      <c r="F360" s="45" t="s">
        <v>1189</v>
      </c>
      <c r="G360" s="45" t="s">
        <v>232</v>
      </c>
      <c r="H360" s="61">
        <v>44730</v>
      </c>
      <c r="I360" s="61">
        <v>44804</v>
      </c>
      <c r="J360" s="61">
        <v>44730</v>
      </c>
      <c r="K360" s="61">
        <v>44836</v>
      </c>
      <c r="L360" s="45" t="s">
        <v>353</v>
      </c>
      <c r="M360" s="45" t="s">
        <v>25</v>
      </c>
      <c r="N360" s="45" t="s">
        <v>26</v>
      </c>
      <c r="O360" s="45" t="s">
        <v>37</v>
      </c>
      <c r="P360" s="49">
        <v>0</v>
      </c>
      <c r="Q360" s="45" t="s">
        <v>49</v>
      </c>
      <c r="R360" s="46"/>
      <c r="S360" s="45" t="s">
        <v>234</v>
      </c>
      <c r="T360" s="45"/>
      <c r="U360" s="45" t="s">
        <v>235</v>
      </c>
      <c r="V360" s="45" t="s">
        <v>236</v>
      </c>
      <c r="W360" s="45" t="s">
        <v>237</v>
      </c>
      <c r="X360" s="49">
        <v>0</v>
      </c>
    </row>
    <row r="361" spans="1:24" hidden="1" x14ac:dyDescent="0.2">
      <c r="A361" s="1" t="e">
        <f>VLOOKUP(S:S,'KY all bookings 19.09.2022'!D:E,1,0)</f>
        <v>#N/A</v>
      </c>
      <c r="C361" s="1" t="str">
        <f>VLOOKUP(F:F,'RPM All Deposits'!$E:$F,1,0)</f>
        <v>30015</v>
      </c>
      <c r="D361" s="45" t="s">
        <v>20</v>
      </c>
      <c r="E361" s="45" t="s">
        <v>2970</v>
      </c>
      <c r="F361" s="45" t="s">
        <v>2976</v>
      </c>
      <c r="G361" s="45" t="s">
        <v>2977</v>
      </c>
      <c r="H361" s="61">
        <v>44791</v>
      </c>
      <c r="I361" s="61">
        <v>44958</v>
      </c>
      <c r="J361" s="61">
        <v>44805</v>
      </c>
      <c r="K361" s="61">
        <v>44985</v>
      </c>
      <c r="L361" s="45" t="s">
        <v>2978</v>
      </c>
      <c r="M361" s="45" t="s">
        <v>135</v>
      </c>
      <c r="N361" s="45" t="s">
        <v>26</v>
      </c>
      <c r="O361" s="45" t="s">
        <v>34</v>
      </c>
      <c r="P361" s="49">
        <v>1800</v>
      </c>
      <c r="Q361" s="45" t="s">
        <v>28</v>
      </c>
      <c r="R361" s="45" t="s">
        <v>29</v>
      </c>
      <c r="S361" s="46"/>
      <c r="T361" s="46"/>
      <c r="U361" s="45" t="s">
        <v>2398</v>
      </c>
      <c r="V361" s="45" t="s">
        <v>2979</v>
      </c>
      <c r="W361" s="45" t="s">
        <v>87</v>
      </c>
      <c r="X361" s="49">
        <v>200</v>
      </c>
    </row>
    <row r="362" spans="1:24" hidden="1" x14ac:dyDescent="0.2">
      <c r="A362" s="1" t="e">
        <f>VLOOKUP(S:S,'KY all bookings 19.09.2022'!D:E,1,0)</f>
        <v>#N/A</v>
      </c>
      <c r="D362" s="45" t="s">
        <v>20</v>
      </c>
      <c r="E362" s="45" t="s">
        <v>1190</v>
      </c>
      <c r="F362" s="45" t="s">
        <v>1195</v>
      </c>
      <c r="G362" s="45" t="s">
        <v>232</v>
      </c>
      <c r="H362" s="61">
        <v>44785</v>
      </c>
      <c r="I362" s="61">
        <v>44837</v>
      </c>
      <c r="J362" s="46"/>
      <c r="K362" s="46"/>
      <c r="L362" s="45" t="s">
        <v>233</v>
      </c>
      <c r="M362" s="45" t="s">
        <v>25</v>
      </c>
      <c r="N362" s="45" t="s">
        <v>26</v>
      </c>
      <c r="O362" s="45" t="s">
        <v>34</v>
      </c>
      <c r="P362" s="49">
        <v>0</v>
      </c>
      <c r="Q362" s="45" t="s">
        <v>49</v>
      </c>
      <c r="R362" s="46"/>
      <c r="S362" s="45" t="s">
        <v>234</v>
      </c>
      <c r="T362" s="45"/>
      <c r="U362" s="45" t="s">
        <v>235</v>
      </c>
      <c r="V362" s="45" t="s">
        <v>236</v>
      </c>
      <c r="W362" s="45" t="s">
        <v>237</v>
      </c>
      <c r="X362" s="49">
        <v>0</v>
      </c>
    </row>
    <row r="363" spans="1:24" hidden="1" x14ac:dyDescent="0.2">
      <c r="A363" s="1" t="e">
        <f>VLOOKUP(S:S,'KY all bookings 19.09.2022'!D:E,1,0)</f>
        <v>#N/A</v>
      </c>
      <c r="D363" s="45" t="s">
        <v>20</v>
      </c>
      <c r="E363" s="45" t="s">
        <v>1190</v>
      </c>
      <c r="F363" s="45" t="s">
        <v>1196</v>
      </c>
      <c r="G363" s="45" t="s">
        <v>232</v>
      </c>
      <c r="H363" s="61">
        <v>44730</v>
      </c>
      <c r="I363" s="61">
        <v>44804</v>
      </c>
      <c r="J363" s="61">
        <v>44730</v>
      </c>
      <c r="K363" s="61">
        <v>44836</v>
      </c>
      <c r="L363" s="45" t="s">
        <v>353</v>
      </c>
      <c r="M363" s="45" t="s">
        <v>25</v>
      </c>
      <c r="N363" s="45" t="s">
        <v>26</v>
      </c>
      <c r="O363" s="45" t="s">
        <v>34</v>
      </c>
      <c r="P363" s="49">
        <v>0</v>
      </c>
      <c r="Q363" s="45" t="s">
        <v>49</v>
      </c>
      <c r="R363" s="46"/>
      <c r="S363" s="45" t="s">
        <v>234</v>
      </c>
      <c r="T363" s="45"/>
      <c r="U363" s="45" t="s">
        <v>235</v>
      </c>
      <c r="V363" s="45" t="s">
        <v>236</v>
      </c>
      <c r="W363" s="45" t="s">
        <v>237</v>
      </c>
      <c r="X363" s="49">
        <v>0</v>
      </c>
    </row>
    <row r="364" spans="1:24" hidden="1" x14ac:dyDescent="0.2">
      <c r="A364" s="1" t="e">
        <f>VLOOKUP(S:S,'KY all bookings 19.09.2022'!D:E,1,0)</f>
        <v>#N/A</v>
      </c>
      <c r="C364" s="1" t="str">
        <f>VLOOKUP(F:F,'RPM All Deposits'!$E:$F,1,0)</f>
        <v>20483</v>
      </c>
      <c r="D364" s="45" t="s">
        <v>20</v>
      </c>
      <c r="E364" s="45" t="s">
        <v>1126</v>
      </c>
      <c r="F364" s="45" t="s">
        <v>1127</v>
      </c>
      <c r="G364" s="45" t="s">
        <v>1128</v>
      </c>
      <c r="H364" s="61">
        <v>44805</v>
      </c>
      <c r="I364" s="61">
        <v>44985</v>
      </c>
      <c r="J364" s="61">
        <v>44805</v>
      </c>
      <c r="K364" s="61">
        <v>44985</v>
      </c>
      <c r="L364" s="45" t="s">
        <v>78</v>
      </c>
      <c r="M364" s="45" t="s">
        <v>135</v>
      </c>
      <c r="N364" s="45" t="s">
        <v>26</v>
      </c>
      <c r="O364" s="45" t="s">
        <v>37</v>
      </c>
      <c r="P364" s="49">
        <v>1600</v>
      </c>
      <c r="Q364" s="45" t="s">
        <v>28</v>
      </c>
      <c r="R364" s="45" t="s">
        <v>29</v>
      </c>
      <c r="S364" s="46"/>
      <c r="T364" s="46"/>
      <c r="U364" s="45" t="s">
        <v>1129</v>
      </c>
      <c r="V364" s="45" t="s">
        <v>1130</v>
      </c>
      <c r="W364" s="45" t="s">
        <v>58</v>
      </c>
      <c r="X364" s="49">
        <v>200</v>
      </c>
    </row>
    <row r="365" spans="1:24" hidden="1" x14ac:dyDescent="0.2">
      <c r="A365" s="1" t="e">
        <f>VLOOKUP(S:S,'KY all bookings 19.09.2022'!D:E,1,0)</f>
        <v>#N/A</v>
      </c>
      <c r="D365" s="45" t="s">
        <v>20</v>
      </c>
      <c r="E365" s="45" t="s">
        <v>1197</v>
      </c>
      <c r="F365" s="45" t="s">
        <v>1202</v>
      </c>
      <c r="G365" s="45" t="s">
        <v>232</v>
      </c>
      <c r="H365" s="61">
        <v>44785</v>
      </c>
      <c r="I365" s="61">
        <v>44837</v>
      </c>
      <c r="J365" s="46"/>
      <c r="K365" s="46"/>
      <c r="L365" s="45" t="s">
        <v>233</v>
      </c>
      <c r="M365" s="45" t="s">
        <v>25</v>
      </c>
      <c r="N365" s="45" t="s">
        <v>26</v>
      </c>
      <c r="O365" s="45" t="s">
        <v>37</v>
      </c>
      <c r="P365" s="49">
        <v>0</v>
      </c>
      <c r="Q365" s="45" t="s">
        <v>49</v>
      </c>
      <c r="R365" s="46"/>
      <c r="S365" s="45" t="s">
        <v>234</v>
      </c>
      <c r="T365" s="45"/>
      <c r="U365" s="45" t="s">
        <v>235</v>
      </c>
      <c r="V365" s="45" t="s">
        <v>236</v>
      </c>
      <c r="W365" s="45" t="s">
        <v>237</v>
      </c>
      <c r="X365" s="49">
        <v>0</v>
      </c>
    </row>
    <row r="366" spans="1:24" hidden="1" x14ac:dyDescent="0.2">
      <c r="A366" s="1" t="e">
        <f>VLOOKUP(S:S,'KY all bookings 19.09.2022'!D:E,1,0)</f>
        <v>#N/A</v>
      </c>
      <c r="D366" s="45" t="s">
        <v>20</v>
      </c>
      <c r="E366" s="45" t="s">
        <v>1197</v>
      </c>
      <c r="F366" s="45" t="s">
        <v>1203</v>
      </c>
      <c r="G366" s="45" t="s">
        <v>232</v>
      </c>
      <c r="H366" s="61">
        <v>44730</v>
      </c>
      <c r="I366" s="61">
        <v>44804</v>
      </c>
      <c r="J366" s="61">
        <v>44730</v>
      </c>
      <c r="K366" s="61">
        <v>44836</v>
      </c>
      <c r="L366" s="45" t="s">
        <v>353</v>
      </c>
      <c r="M366" s="45" t="s">
        <v>25</v>
      </c>
      <c r="N366" s="45" t="s">
        <v>26</v>
      </c>
      <c r="O366" s="45" t="s">
        <v>37</v>
      </c>
      <c r="P366" s="49">
        <v>0</v>
      </c>
      <c r="Q366" s="45" t="s">
        <v>49</v>
      </c>
      <c r="R366" s="46"/>
      <c r="S366" s="45" t="s">
        <v>234</v>
      </c>
      <c r="T366" s="45"/>
      <c r="U366" s="45" t="s">
        <v>235</v>
      </c>
      <c r="V366" s="45" t="s">
        <v>236</v>
      </c>
      <c r="W366" s="45" t="s">
        <v>237</v>
      </c>
      <c r="X366" s="49">
        <v>0</v>
      </c>
    </row>
    <row r="367" spans="1:24" hidden="1" x14ac:dyDescent="0.2">
      <c r="A367" s="1" t="str">
        <f>VLOOKUP(S:S,'KY all bookings 19.09.2022'!D:E,1,0)</f>
        <v>04166</v>
      </c>
      <c r="B367" s="1" t="str">
        <f>VLOOKUP(T:T,'KY all bookings 19.09.2022'!$K:$L,1,0)</f>
        <v>04166 B329</v>
      </c>
      <c r="C367" s="1" t="str">
        <f>VLOOKUP(F:F,'RPM All Deposits'!$E:$F,1,0)</f>
        <v>1226</v>
      </c>
      <c r="D367" s="45" t="s">
        <v>20</v>
      </c>
      <c r="E367" s="45" t="s">
        <v>1945</v>
      </c>
      <c r="F367" s="45" t="s">
        <v>1950</v>
      </c>
      <c r="G367" s="45" t="s">
        <v>1951</v>
      </c>
      <c r="H367" s="61">
        <v>44805</v>
      </c>
      <c r="I367" s="61">
        <v>44834</v>
      </c>
      <c r="J367" s="61">
        <v>44728</v>
      </c>
      <c r="K367" s="61">
        <v>44835</v>
      </c>
      <c r="L367" s="45" t="s">
        <v>376</v>
      </c>
      <c r="M367" s="45" t="s">
        <v>135</v>
      </c>
      <c r="N367" s="45" t="s">
        <v>26</v>
      </c>
      <c r="O367" s="45" t="s">
        <v>37</v>
      </c>
      <c r="P367" s="49">
        <v>1230</v>
      </c>
      <c r="Q367" s="45" t="s">
        <v>49</v>
      </c>
      <c r="R367" s="45" t="s">
        <v>29</v>
      </c>
      <c r="S367" s="45" t="s">
        <v>1952</v>
      </c>
      <c r="T367" s="45" t="str">
        <f>S367&amp;" "&amp;E367</f>
        <v>04166 B329</v>
      </c>
      <c r="U367" s="45" t="s">
        <v>1953</v>
      </c>
      <c r="V367" s="45" t="s">
        <v>1954</v>
      </c>
      <c r="W367" s="45" t="s">
        <v>895</v>
      </c>
      <c r="X367" s="49">
        <v>200</v>
      </c>
    </row>
    <row r="368" spans="1:24" hidden="1" x14ac:dyDescent="0.2">
      <c r="A368" s="1" t="e">
        <f>VLOOKUP(S:S,'KY all bookings 19.09.2022'!D:E,1,0)</f>
        <v>#N/A</v>
      </c>
      <c r="D368" s="45" t="s">
        <v>20</v>
      </c>
      <c r="E368" s="45" t="s">
        <v>1209</v>
      </c>
      <c r="F368" s="45" t="s">
        <v>1210</v>
      </c>
      <c r="G368" s="45" t="s">
        <v>232</v>
      </c>
      <c r="H368" s="61">
        <v>44785</v>
      </c>
      <c r="I368" s="61">
        <v>44837</v>
      </c>
      <c r="J368" s="46"/>
      <c r="K368" s="46"/>
      <c r="L368" s="45" t="s">
        <v>233</v>
      </c>
      <c r="M368" s="45" t="s">
        <v>25</v>
      </c>
      <c r="N368" s="45" t="s">
        <v>26</v>
      </c>
      <c r="O368" s="45" t="s">
        <v>239</v>
      </c>
      <c r="P368" s="49">
        <v>0</v>
      </c>
      <c r="Q368" s="45" t="s">
        <v>49</v>
      </c>
      <c r="R368" s="46"/>
      <c r="S368" s="45" t="s">
        <v>234</v>
      </c>
      <c r="T368" s="45"/>
      <c r="U368" s="45" t="s">
        <v>235</v>
      </c>
      <c r="V368" s="45" t="s">
        <v>236</v>
      </c>
      <c r="W368" s="45" t="s">
        <v>237</v>
      </c>
      <c r="X368" s="49">
        <v>0</v>
      </c>
    </row>
    <row r="369" spans="1:24" hidden="1" x14ac:dyDescent="0.2">
      <c r="A369" s="1" t="e">
        <f>VLOOKUP(S:S,'KY all bookings 19.09.2022'!D:E,1,0)</f>
        <v>#N/A</v>
      </c>
      <c r="C369" s="1" t="e">
        <f>VLOOKUP(F:F,'RPM All Deposits'!$E:$F,1,0)</f>
        <v>#N/A</v>
      </c>
      <c r="D369" s="45" t="s">
        <v>20</v>
      </c>
      <c r="E369" s="45" t="s">
        <v>1209</v>
      </c>
      <c r="F369" s="45" t="s">
        <v>1211</v>
      </c>
      <c r="G369" s="45" t="s">
        <v>232</v>
      </c>
      <c r="H369" s="61">
        <v>44730</v>
      </c>
      <c r="I369" s="61">
        <v>44804</v>
      </c>
      <c r="J369" s="61">
        <v>44730</v>
      </c>
      <c r="K369" s="61">
        <v>44836</v>
      </c>
      <c r="L369" s="45" t="s">
        <v>353</v>
      </c>
      <c r="M369" s="45" t="s">
        <v>135</v>
      </c>
      <c r="N369" s="45" t="s">
        <v>26</v>
      </c>
      <c r="O369" s="45" t="s">
        <v>239</v>
      </c>
      <c r="P369" s="49">
        <v>0</v>
      </c>
      <c r="Q369" s="45" t="s">
        <v>49</v>
      </c>
      <c r="R369" s="46"/>
      <c r="S369" s="45" t="s">
        <v>234</v>
      </c>
      <c r="T369" s="45"/>
      <c r="U369" s="45" t="s">
        <v>235</v>
      </c>
      <c r="V369" s="45" t="s">
        <v>236</v>
      </c>
      <c r="W369" s="45" t="s">
        <v>237</v>
      </c>
      <c r="X369" s="49">
        <v>0</v>
      </c>
    </row>
    <row r="370" spans="1:24" hidden="1" x14ac:dyDescent="0.2">
      <c r="A370" s="1" t="e">
        <f>VLOOKUP(S:S,'KY all bookings 19.09.2022'!D:E,1,0)</f>
        <v>#N/A</v>
      </c>
      <c r="D370" s="45" t="s">
        <v>20</v>
      </c>
      <c r="E370" s="45" t="s">
        <v>1212</v>
      </c>
      <c r="F370" s="45" t="s">
        <v>1213</v>
      </c>
      <c r="G370" s="45" t="s">
        <v>232</v>
      </c>
      <c r="H370" s="61">
        <v>44785</v>
      </c>
      <c r="I370" s="61">
        <v>44837</v>
      </c>
      <c r="J370" s="46"/>
      <c r="K370" s="46"/>
      <c r="L370" s="45" t="s">
        <v>233</v>
      </c>
      <c r="M370" s="45" t="s">
        <v>25</v>
      </c>
      <c r="N370" s="45" t="s">
        <v>26</v>
      </c>
      <c r="O370" s="45" t="s">
        <v>239</v>
      </c>
      <c r="P370" s="49">
        <v>0</v>
      </c>
      <c r="Q370" s="45" t="s">
        <v>49</v>
      </c>
      <c r="R370" s="46"/>
      <c r="S370" s="45" t="s">
        <v>234</v>
      </c>
      <c r="T370" s="45"/>
      <c r="U370" s="45" t="s">
        <v>235</v>
      </c>
      <c r="V370" s="45" t="s">
        <v>236</v>
      </c>
      <c r="W370" s="45" t="s">
        <v>237</v>
      </c>
      <c r="X370" s="49">
        <v>0</v>
      </c>
    </row>
    <row r="371" spans="1:24" hidden="1" x14ac:dyDescent="0.2">
      <c r="A371" s="1" t="e">
        <f>VLOOKUP(S:S,'KY all bookings 19.09.2022'!D:E,1,0)</f>
        <v>#N/A</v>
      </c>
      <c r="C371" s="1" t="e">
        <f>VLOOKUP(F:F,'RPM All Deposits'!$E:$F,1,0)</f>
        <v>#N/A</v>
      </c>
      <c r="D371" s="45" t="s">
        <v>20</v>
      </c>
      <c r="E371" s="45" t="s">
        <v>1212</v>
      </c>
      <c r="F371" s="45" t="s">
        <v>1214</v>
      </c>
      <c r="G371" s="45" t="s">
        <v>232</v>
      </c>
      <c r="H371" s="61">
        <v>44730</v>
      </c>
      <c r="I371" s="61">
        <v>44804</v>
      </c>
      <c r="J371" s="61">
        <v>44730</v>
      </c>
      <c r="K371" s="61">
        <v>44836</v>
      </c>
      <c r="L371" s="45" t="s">
        <v>353</v>
      </c>
      <c r="M371" s="45" t="s">
        <v>135</v>
      </c>
      <c r="N371" s="45" t="s">
        <v>26</v>
      </c>
      <c r="O371" s="45" t="s">
        <v>239</v>
      </c>
      <c r="P371" s="49">
        <v>0</v>
      </c>
      <c r="Q371" s="45" t="s">
        <v>49</v>
      </c>
      <c r="R371" s="46"/>
      <c r="S371" s="45" t="s">
        <v>234</v>
      </c>
      <c r="T371" s="45"/>
      <c r="U371" s="45" t="s">
        <v>235</v>
      </c>
      <c r="V371" s="45" t="s">
        <v>236</v>
      </c>
      <c r="W371" s="45" t="s">
        <v>237</v>
      </c>
      <c r="X371" s="49">
        <v>0</v>
      </c>
    </row>
    <row r="372" spans="1:24" hidden="1" x14ac:dyDescent="0.2">
      <c r="A372" s="1" t="e">
        <f>VLOOKUP(S:S,'KY all bookings 19.09.2022'!D:E,1,0)</f>
        <v>#N/A</v>
      </c>
      <c r="D372" s="45" t="s">
        <v>20</v>
      </c>
      <c r="E372" s="45" t="s">
        <v>1215</v>
      </c>
      <c r="F372" s="45" t="s">
        <v>1216</v>
      </c>
      <c r="G372" s="45" t="s">
        <v>232</v>
      </c>
      <c r="H372" s="61">
        <v>44785</v>
      </c>
      <c r="I372" s="61">
        <v>44837</v>
      </c>
      <c r="J372" s="46"/>
      <c r="K372" s="46"/>
      <c r="L372" s="45" t="s">
        <v>233</v>
      </c>
      <c r="M372" s="45" t="s">
        <v>25</v>
      </c>
      <c r="N372" s="45" t="s">
        <v>26</v>
      </c>
      <c r="O372" s="45" t="s">
        <v>37</v>
      </c>
      <c r="P372" s="49">
        <v>0</v>
      </c>
      <c r="Q372" s="45" t="s">
        <v>49</v>
      </c>
      <c r="R372" s="46"/>
      <c r="S372" s="45" t="s">
        <v>234</v>
      </c>
      <c r="T372" s="45"/>
      <c r="U372" s="45" t="s">
        <v>235</v>
      </c>
      <c r="V372" s="45" t="s">
        <v>236</v>
      </c>
      <c r="W372" s="45" t="s">
        <v>237</v>
      </c>
      <c r="X372" s="49">
        <v>0</v>
      </c>
    </row>
    <row r="373" spans="1:24" hidden="1" x14ac:dyDescent="0.2">
      <c r="A373" s="1" t="str">
        <f>VLOOKUP(S:S,'KY all bookings 19.09.2022'!D:E,1,0)</f>
        <v>07805</v>
      </c>
      <c r="B373" s="1" t="str">
        <f>VLOOKUP(T:T,'KY all bookings 19.09.2022'!$K:$L,1,0)</f>
        <v>07805 B605</v>
      </c>
      <c r="C373" s="1" t="str">
        <f>VLOOKUP(F:F,'RPM All Deposits'!$E:$F,1,0)</f>
        <v>1396</v>
      </c>
      <c r="D373" s="45" t="s">
        <v>20</v>
      </c>
      <c r="E373" s="45" t="s">
        <v>2445</v>
      </c>
      <c r="F373" s="45" t="s">
        <v>2446</v>
      </c>
      <c r="G373" s="45" t="s">
        <v>2447</v>
      </c>
      <c r="H373" s="61">
        <v>44805</v>
      </c>
      <c r="I373" s="61">
        <v>45107</v>
      </c>
      <c r="J373" s="61">
        <v>44728</v>
      </c>
      <c r="K373" s="61">
        <v>44835</v>
      </c>
      <c r="L373" s="45" t="s">
        <v>40</v>
      </c>
      <c r="M373" s="45" t="s">
        <v>377</v>
      </c>
      <c r="N373" s="45" t="s">
        <v>26</v>
      </c>
      <c r="O373" s="45" t="s">
        <v>48</v>
      </c>
      <c r="P373" s="49">
        <v>1900</v>
      </c>
      <c r="Q373" s="45" t="s">
        <v>28</v>
      </c>
      <c r="R373" s="45" t="s">
        <v>29</v>
      </c>
      <c r="S373" s="45" t="s">
        <v>2448</v>
      </c>
      <c r="T373" s="45" t="str">
        <f>S373&amp;" "&amp;E373</f>
        <v>07805 B605</v>
      </c>
      <c r="U373" s="45" t="s">
        <v>189</v>
      </c>
      <c r="V373" s="45" t="s">
        <v>2449</v>
      </c>
      <c r="W373" s="45" t="s">
        <v>102</v>
      </c>
      <c r="X373" s="49">
        <v>200</v>
      </c>
    </row>
    <row r="374" spans="1:24" hidden="1" x14ac:dyDescent="0.2">
      <c r="A374" s="1" t="e">
        <f>VLOOKUP(S:S,'KY all bookings 19.09.2022'!D:E,1,0)</f>
        <v>#N/A</v>
      </c>
      <c r="D374" s="45" t="s">
        <v>20</v>
      </c>
      <c r="E374" s="45" t="s">
        <v>1215</v>
      </c>
      <c r="F374" s="45" t="s">
        <v>1222</v>
      </c>
      <c r="G374" s="45" t="s">
        <v>232</v>
      </c>
      <c r="H374" s="61">
        <v>44730</v>
      </c>
      <c r="I374" s="61">
        <v>44804</v>
      </c>
      <c r="J374" s="61">
        <v>44730</v>
      </c>
      <c r="K374" s="61">
        <v>44836</v>
      </c>
      <c r="L374" s="45" t="s">
        <v>353</v>
      </c>
      <c r="M374" s="45" t="s">
        <v>25</v>
      </c>
      <c r="N374" s="45" t="s">
        <v>26</v>
      </c>
      <c r="O374" s="45" t="s">
        <v>37</v>
      </c>
      <c r="P374" s="49">
        <v>0</v>
      </c>
      <c r="Q374" s="45" t="s">
        <v>49</v>
      </c>
      <c r="R374" s="46"/>
      <c r="S374" s="45" t="s">
        <v>234</v>
      </c>
      <c r="T374" s="45"/>
      <c r="U374" s="45" t="s">
        <v>235</v>
      </c>
      <c r="V374" s="45" t="s">
        <v>236</v>
      </c>
      <c r="W374" s="45" t="s">
        <v>237</v>
      </c>
      <c r="X374" s="49">
        <v>0</v>
      </c>
    </row>
    <row r="375" spans="1:24" hidden="1" x14ac:dyDescent="0.2">
      <c r="A375" s="1" t="e">
        <f>VLOOKUP(S:S,'KY all bookings 19.09.2022'!D:E,1,0)</f>
        <v>#N/A</v>
      </c>
      <c r="D375" s="45" t="s">
        <v>20</v>
      </c>
      <c r="E375" s="45" t="s">
        <v>1223</v>
      </c>
      <c r="F375" s="45" t="s">
        <v>1224</v>
      </c>
      <c r="G375" s="45" t="s">
        <v>232</v>
      </c>
      <c r="H375" s="61">
        <v>44785</v>
      </c>
      <c r="I375" s="61">
        <v>44837</v>
      </c>
      <c r="J375" s="46"/>
      <c r="K375" s="46"/>
      <c r="L375" s="45" t="s">
        <v>233</v>
      </c>
      <c r="M375" s="45" t="s">
        <v>25</v>
      </c>
      <c r="N375" s="45" t="s">
        <v>26</v>
      </c>
      <c r="O375" s="45" t="s">
        <v>37</v>
      </c>
      <c r="P375" s="49">
        <v>0</v>
      </c>
      <c r="Q375" s="45" t="s">
        <v>49</v>
      </c>
      <c r="R375" s="46"/>
      <c r="S375" s="45" t="s">
        <v>234</v>
      </c>
      <c r="T375" s="45"/>
      <c r="U375" s="45" t="s">
        <v>235</v>
      </c>
      <c r="V375" s="45" t="s">
        <v>236</v>
      </c>
      <c r="W375" s="45" t="s">
        <v>237</v>
      </c>
      <c r="X375" s="49">
        <v>0</v>
      </c>
    </row>
    <row r="376" spans="1:24" hidden="1" x14ac:dyDescent="0.2">
      <c r="A376" s="1" t="e">
        <f>VLOOKUP(S:S,'KY all bookings 19.09.2022'!D:E,1,0)</f>
        <v>#N/A</v>
      </c>
      <c r="C376" s="1" t="str">
        <f>VLOOKUP(F:F,'RPM All Deposits'!$E:$F,1,0)</f>
        <v>33396</v>
      </c>
      <c r="D376" s="45" t="s">
        <v>20</v>
      </c>
      <c r="E376" s="45" t="s">
        <v>2465</v>
      </c>
      <c r="F376" s="45" t="s">
        <v>2467</v>
      </c>
      <c r="G376" s="45" t="s">
        <v>291</v>
      </c>
      <c r="H376" s="61">
        <v>44819</v>
      </c>
      <c r="I376" s="61">
        <v>44985</v>
      </c>
      <c r="J376" s="61">
        <v>44819</v>
      </c>
      <c r="K376" s="61">
        <v>44985</v>
      </c>
      <c r="L376" s="45" t="s">
        <v>635</v>
      </c>
      <c r="M376" s="45" t="s">
        <v>135</v>
      </c>
      <c r="N376" s="45" t="s">
        <v>26</v>
      </c>
      <c r="O376" s="45" t="s">
        <v>48</v>
      </c>
      <c r="P376" s="49">
        <v>1900</v>
      </c>
      <c r="Q376" s="45" t="s">
        <v>270</v>
      </c>
      <c r="R376" s="46"/>
      <c r="S376" s="46"/>
      <c r="T376" s="46"/>
      <c r="U376" s="45" t="s">
        <v>293</v>
      </c>
      <c r="V376" s="45" t="s">
        <v>294</v>
      </c>
      <c r="W376" s="45" t="s">
        <v>87</v>
      </c>
      <c r="X376" s="49">
        <v>0</v>
      </c>
    </row>
    <row r="377" spans="1:24" hidden="1" x14ac:dyDescent="0.2">
      <c r="A377" s="1" t="e">
        <f>VLOOKUP(S:S,'KY all bookings 19.09.2022'!D:E,1,0)</f>
        <v>#N/A</v>
      </c>
      <c r="D377" s="45" t="s">
        <v>20</v>
      </c>
      <c r="E377" s="45" t="s">
        <v>1223</v>
      </c>
      <c r="F377" s="45" t="s">
        <v>1227</v>
      </c>
      <c r="G377" s="45" t="s">
        <v>232</v>
      </c>
      <c r="H377" s="61">
        <v>44730</v>
      </c>
      <c r="I377" s="61">
        <v>44804</v>
      </c>
      <c r="J377" s="61">
        <v>44730</v>
      </c>
      <c r="K377" s="61">
        <v>44836</v>
      </c>
      <c r="L377" s="45" t="s">
        <v>353</v>
      </c>
      <c r="M377" s="45" t="s">
        <v>25</v>
      </c>
      <c r="N377" s="45" t="s">
        <v>26</v>
      </c>
      <c r="O377" s="45" t="s">
        <v>37</v>
      </c>
      <c r="P377" s="49">
        <v>0</v>
      </c>
      <c r="Q377" s="45" t="s">
        <v>49</v>
      </c>
      <c r="R377" s="46"/>
      <c r="S377" s="45" t="s">
        <v>234</v>
      </c>
      <c r="T377" s="45"/>
      <c r="U377" s="45" t="s">
        <v>235</v>
      </c>
      <c r="V377" s="45" t="s">
        <v>236</v>
      </c>
      <c r="W377" s="45" t="s">
        <v>237</v>
      </c>
      <c r="X377" s="49">
        <v>0</v>
      </c>
    </row>
    <row r="378" spans="1:24" hidden="1" x14ac:dyDescent="0.2">
      <c r="A378" s="1" t="e">
        <f>VLOOKUP(S:S,'KY all bookings 19.09.2022'!D:E,1,0)</f>
        <v>#N/A</v>
      </c>
      <c r="D378" s="45" t="s">
        <v>20</v>
      </c>
      <c r="E378" s="45" t="s">
        <v>1228</v>
      </c>
      <c r="F378" s="45" t="s">
        <v>1229</v>
      </c>
      <c r="G378" s="45" t="s">
        <v>232</v>
      </c>
      <c r="H378" s="61">
        <v>44785</v>
      </c>
      <c r="I378" s="61">
        <v>44837</v>
      </c>
      <c r="J378" s="46"/>
      <c r="K378" s="46"/>
      <c r="L378" s="45" t="s">
        <v>233</v>
      </c>
      <c r="M378" s="45" t="s">
        <v>25</v>
      </c>
      <c r="N378" s="45" t="s">
        <v>26</v>
      </c>
      <c r="O378" s="45" t="s">
        <v>37</v>
      </c>
      <c r="P378" s="49">
        <v>0</v>
      </c>
      <c r="Q378" s="45" t="s">
        <v>49</v>
      </c>
      <c r="R378" s="46"/>
      <c r="S378" s="45" t="s">
        <v>234</v>
      </c>
      <c r="T378" s="45"/>
      <c r="U378" s="45" t="s">
        <v>235</v>
      </c>
      <c r="V378" s="45" t="s">
        <v>236</v>
      </c>
      <c r="W378" s="45" t="s">
        <v>237</v>
      </c>
      <c r="X378" s="49">
        <v>0</v>
      </c>
    </row>
    <row r="379" spans="1:24" hidden="1" x14ac:dyDescent="0.2">
      <c r="A379" s="1" t="e">
        <f>VLOOKUP(S:S,'KY all bookings 19.09.2022'!D:E,1,0)</f>
        <v>#N/A</v>
      </c>
      <c r="D379" s="45" t="s">
        <v>20</v>
      </c>
      <c r="E379" s="45" t="s">
        <v>1228</v>
      </c>
      <c r="F379" s="45" t="s">
        <v>1230</v>
      </c>
      <c r="G379" s="45" t="s">
        <v>232</v>
      </c>
      <c r="H379" s="61">
        <v>44730</v>
      </c>
      <c r="I379" s="61">
        <v>44804</v>
      </c>
      <c r="J379" s="61">
        <v>44730</v>
      </c>
      <c r="K379" s="61">
        <v>44836</v>
      </c>
      <c r="L379" s="45" t="s">
        <v>353</v>
      </c>
      <c r="M379" s="45" t="s">
        <v>25</v>
      </c>
      <c r="N379" s="45" t="s">
        <v>26</v>
      </c>
      <c r="O379" s="45" t="s">
        <v>37</v>
      </c>
      <c r="P379" s="49">
        <v>0</v>
      </c>
      <c r="Q379" s="45" t="s">
        <v>49</v>
      </c>
      <c r="R379" s="46"/>
      <c r="S379" s="45" t="s">
        <v>234</v>
      </c>
      <c r="T379" s="45"/>
      <c r="U379" s="45" t="s">
        <v>235</v>
      </c>
      <c r="V379" s="45" t="s">
        <v>236</v>
      </c>
      <c r="W379" s="45" t="s">
        <v>237</v>
      </c>
      <c r="X379" s="49">
        <v>0</v>
      </c>
    </row>
    <row r="380" spans="1:24" hidden="1" x14ac:dyDescent="0.2">
      <c r="A380" s="1" t="e">
        <f>VLOOKUP(S:S,'KY all bookings 19.09.2022'!D:E,1,0)</f>
        <v>#N/A</v>
      </c>
      <c r="D380" s="45" t="s">
        <v>20</v>
      </c>
      <c r="E380" s="45" t="s">
        <v>1231</v>
      </c>
      <c r="F380" s="45" t="s">
        <v>1232</v>
      </c>
      <c r="G380" s="45" t="s">
        <v>232</v>
      </c>
      <c r="H380" s="61">
        <v>44785</v>
      </c>
      <c r="I380" s="61">
        <v>44837</v>
      </c>
      <c r="J380" s="46"/>
      <c r="K380" s="46"/>
      <c r="L380" s="45" t="s">
        <v>233</v>
      </c>
      <c r="M380" s="45" t="s">
        <v>25</v>
      </c>
      <c r="N380" s="45" t="s">
        <v>26</v>
      </c>
      <c r="O380" s="45" t="s">
        <v>34</v>
      </c>
      <c r="P380" s="49">
        <v>0</v>
      </c>
      <c r="Q380" s="45" t="s">
        <v>49</v>
      </c>
      <c r="R380" s="46"/>
      <c r="S380" s="45" t="s">
        <v>234</v>
      </c>
      <c r="T380" s="45"/>
      <c r="U380" s="45" t="s">
        <v>235</v>
      </c>
      <c r="V380" s="45" t="s">
        <v>236</v>
      </c>
      <c r="W380" s="45" t="s">
        <v>237</v>
      </c>
      <c r="X380" s="49">
        <v>0</v>
      </c>
    </row>
    <row r="381" spans="1:24" hidden="1" x14ac:dyDescent="0.2">
      <c r="A381" s="1" t="str">
        <f>VLOOKUP(S:S,'KY all bookings 19.09.2022'!D:E,1,0)</f>
        <v>09956</v>
      </c>
      <c r="B381" s="1" t="str">
        <f>VLOOKUP(T:T,'KY all bookings 19.09.2022'!$K:$L,1,0)</f>
        <v>09956 A591</v>
      </c>
      <c r="C381" s="1" t="str">
        <f>VLOOKUP(F:F,'RPM All Deposits'!$E:$F,1,0)</f>
        <v>1514</v>
      </c>
      <c r="D381" s="45" t="s">
        <v>20</v>
      </c>
      <c r="E381" s="45" t="s">
        <v>973</v>
      </c>
      <c r="F381" s="45" t="s">
        <v>979</v>
      </c>
      <c r="G381" s="45" t="s">
        <v>980</v>
      </c>
      <c r="H381" s="61">
        <v>44805</v>
      </c>
      <c r="I381" s="61">
        <v>44985</v>
      </c>
      <c r="J381" s="61">
        <v>44774</v>
      </c>
      <c r="K381" s="61">
        <v>44986</v>
      </c>
      <c r="L381" s="45" t="s">
        <v>78</v>
      </c>
      <c r="M381" s="45" t="s">
        <v>135</v>
      </c>
      <c r="N381" s="45" t="s">
        <v>26</v>
      </c>
      <c r="O381" s="45" t="s">
        <v>34</v>
      </c>
      <c r="P381" s="49">
        <v>1800</v>
      </c>
      <c r="Q381" s="45" t="s">
        <v>49</v>
      </c>
      <c r="R381" s="45" t="s">
        <v>29</v>
      </c>
      <c r="S381" s="45" t="s">
        <v>981</v>
      </c>
      <c r="T381" s="45" t="str">
        <f>S381&amp;" "&amp;E381</f>
        <v>09956 A591</v>
      </c>
      <c r="U381" s="45" t="s">
        <v>943</v>
      </c>
      <c r="V381" s="45" t="s">
        <v>982</v>
      </c>
      <c r="W381" s="45" t="s">
        <v>87</v>
      </c>
      <c r="X381" s="49">
        <v>400</v>
      </c>
    </row>
    <row r="382" spans="1:24" hidden="1" x14ac:dyDescent="0.2">
      <c r="A382" s="1" t="e">
        <f>VLOOKUP(S:S,'KY all bookings 19.09.2022'!D:E,1,0)</f>
        <v>#N/A</v>
      </c>
      <c r="D382" s="45" t="s">
        <v>20</v>
      </c>
      <c r="E382" s="45" t="s">
        <v>1231</v>
      </c>
      <c r="F382" s="45" t="s">
        <v>1237</v>
      </c>
      <c r="G382" s="45" t="s">
        <v>232</v>
      </c>
      <c r="H382" s="61">
        <v>44730</v>
      </c>
      <c r="I382" s="61">
        <v>44804</v>
      </c>
      <c r="J382" s="61">
        <v>44730</v>
      </c>
      <c r="K382" s="61">
        <v>44836</v>
      </c>
      <c r="L382" s="45" t="s">
        <v>353</v>
      </c>
      <c r="M382" s="45" t="s">
        <v>25</v>
      </c>
      <c r="N382" s="45" t="s">
        <v>26</v>
      </c>
      <c r="O382" s="45" t="s">
        <v>34</v>
      </c>
      <c r="P382" s="49">
        <v>0</v>
      </c>
      <c r="Q382" s="45" t="s">
        <v>49</v>
      </c>
      <c r="R382" s="46"/>
      <c r="S382" s="45" t="s">
        <v>234</v>
      </c>
      <c r="T382" s="45"/>
      <c r="U382" s="45" t="s">
        <v>235</v>
      </c>
      <c r="V382" s="45" t="s">
        <v>236</v>
      </c>
      <c r="W382" s="45" t="s">
        <v>237</v>
      </c>
      <c r="X382" s="49">
        <v>0</v>
      </c>
    </row>
    <row r="383" spans="1:24" hidden="1" x14ac:dyDescent="0.2">
      <c r="A383" s="1" t="e">
        <f>VLOOKUP(S:S,'KY all bookings 19.09.2022'!D:E,1,0)</f>
        <v>#N/A</v>
      </c>
      <c r="D383" s="45" t="s">
        <v>20</v>
      </c>
      <c r="E383" s="45" t="s">
        <v>1238</v>
      </c>
      <c r="F383" s="45" t="s">
        <v>1239</v>
      </c>
      <c r="G383" s="45" t="s">
        <v>232</v>
      </c>
      <c r="H383" s="61">
        <v>44785</v>
      </c>
      <c r="I383" s="61">
        <v>44837</v>
      </c>
      <c r="J383" s="46"/>
      <c r="K383" s="46"/>
      <c r="L383" s="45" t="s">
        <v>233</v>
      </c>
      <c r="M383" s="45" t="s">
        <v>25</v>
      </c>
      <c r="N383" s="45" t="s">
        <v>26</v>
      </c>
      <c r="O383" s="45" t="s">
        <v>37</v>
      </c>
      <c r="P383" s="49">
        <v>0</v>
      </c>
      <c r="Q383" s="45" t="s">
        <v>49</v>
      </c>
      <c r="R383" s="46"/>
      <c r="S383" s="45" t="s">
        <v>234</v>
      </c>
      <c r="T383" s="45"/>
      <c r="U383" s="45" t="s">
        <v>235</v>
      </c>
      <c r="V383" s="45" t="s">
        <v>236</v>
      </c>
      <c r="W383" s="45" t="s">
        <v>237</v>
      </c>
      <c r="X383" s="49">
        <v>0</v>
      </c>
    </row>
    <row r="384" spans="1:24" hidden="1" x14ac:dyDescent="0.2">
      <c r="A384" s="1" t="e">
        <f>VLOOKUP(S:S,'KY all bookings 19.09.2022'!D:E,1,0)</f>
        <v>#N/A</v>
      </c>
      <c r="C384" s="1" t="str">
        <f>VLOOKUP(F:F,'RPM All Deposits'!$E:$F,1,0)</f>
        <v>17309</v>
      </c>
      <c r="D384" s="45" t="s">
        <v>20</v>
      </c>
      <c r="E384" s="45" t="s">
        <v>645</v>
      </c>
      <c r="F384" s="45" t="s">
        <v>646</v>
      </c>
      <c r="G384" s="45" t="s">
        <v>647</v>
      </c>
      <c r="H384" s="61">
        <v>44805</v>
      </c>
      <c r="I384" s="61">
        <v>44985</v>
      </c>
      <c r="J384" s="61">
        <v>44805</v>
      </c>
      <c r="K384" s="61">
        <v>44985</v>
      </c>
      <c r="L384" s="45" t="s">
        <v>78</v>
      </c>
      <c r="M384" s="45" t="s">
        <v>92</v>
      </c>
      <c r="N384" s="45" t="s">
        <v>26</v>
      </c>
      <c r="O384" s="45" t="s">
        <v>37</v>
      </c>
      <c r="P384" s="49">
        <v>1600</v>
      </c>
      <c r="Q384" s="45" t="s">
        <v>28</v>
      </c>
      <c r="R384" s="45" t="s">
        <v>29</v>
      </c>
      <c r="S384" s="46"/>
      <c r="T384" s="46"/>
      <c r="U384" s="45" t="s">
        <v>648</v>
      </c>
      <c r="V384" s="45" t="s">
        <v>649</v>
      </c>
      <c r="W384" s="45" t="s">
        <v>650</v>
      </c>
      <c r="X384" s="49">
        <v>200</v>
      </c>
    </row>
    <row r="385" spans="1:24" hidden="1" x14ac:dyDescent="0.2">
      <c r="A385" s="1" t="e">
        <f>VLOOKUP(S:S,'KY all bookings 19.09.2022'!D:E,1,0)</f>
        <v>#N/A</v>
      </c>
      <c r="D385" s="45" t="s">
        <v>20</v>
      </c>
      <c r="E385" s="45" t="s">
        <v>1238</v>
      </c>
      <c r="F385" s="45" t="s">
        <v>1243</v>
      </c>
      <c r="G385" s="45" t="s">
        <v>232</v>
      </c>
      <c r="H385" s="61">
        <v>44730</v>
      </c>
      <c r="I385" s="61">
        <v>44804</v>
      </c>
      <c r="J385" s="61">
        <v>44730</v>
      </c>
      <c r="K385" s="61">
        <v>44836</v>
      </c>
      <c r="L385" s="45" t="s">
        <v>353</v>
      </c>
      <c r="M385" s="45" t="s">
        <v>25</v>
      </c>
      <c r="N385" s="45" t="s">
        <v>26</v>
      </c>
      <c r="O385" s="45" t="s">
        <v>37</v>
      </c>
      <c r="P385" s="49">
        <v>0</v>
      </c>
      <c r="Q385" s="45" t="s">
        <v>49</v>
      </c>
      <c r="R385" s="46"/>
      <c r="S385" s="45" t="s">
        <v>234</v>
      </c>
      <c r="T385" s="45"/>
      <c r="U385" s="45" t="s">
        <v>235</v>
      </c>
      <c r="V385" s="45" t="s">
        <v>236</v>
      </c>
      <c r="W385" s="45" t="s">
        <v>237</v>
      </c>
      <c r="X385" s="49">
        <v>0</v>
      </c>
    </row>
    <row r="386" spans="1:24" hidden="1" x14ac:dyDescent="0.2">
      <c r="A386" s="1" t="e">
        <f>VLOOKUP(S:S,'KY all bookings 19.09.2022'!D:E,1,0)</f>
        <v>#N/A</v>
      </c>
      <c r="D386" s="45" t="s">
        <v>20</v>
      </c>
      <c r="E386" s="45" t="s">
        <v>1244</v>
      </c>
      <c r="F386" s="45" t="s">
        <v>1245</v>
      </c>
      <c r="G386" s="45" t="s">
        <v>232</v>
      </c>
      <c r="H386" s="61">
        <v>44785</v>
      </c>
      <c r="I386" s="61">
        <v>44837</v>
      </c>
      <c r="J386" s="46"/>
      <c r="K386" s="46"/>
      <c r="L386" s="45" t="s">
        <v>233</v>
      </c>
      <c r="M386" s="45" t="s">
        <v>25</v>
      </c>
      <c r="N386" s="45" t="s">
        <v>26</v>
      </c>
      <c r="O386" s="45" t="s">
        <v>34</v>
      </c>
      <c r="P386" s="49">
        <v>0</v>
      </c>
      <c r="Q386" s="45" t="s">
        <v>49</v>
      </c>
      <c r="R386" s="46"/>
      <c r="S386" s="45" t="s">
        <v>234</v>
      </c>
      <c r="T386" s="45"/>
      <c r="U386" s="45" t="s">
        <v>235</v>
      </c>
      <c r="V386" s="45" t="s">
        <v>236</v>
      </c>
      <c r="W386" s="45" t="s">
        <v>237</v>
      </c>
      <c r="X386" s="49">
        <v>0</v>
      </c>
    </row>
    <row r="387" spans="1:24" hidden="1" x14ac:dyDescent="0.2">
      <c r="A387" s="1" t="str">
        <f>VLOOKUP(S:S,'KY all bookings 19.09.2022'!D:E,1,0)</f>
        <v>05895</v>
      </c>
      <c r="B387" s="1" t="str">
        <f>VLOOKUP(T:T,'KY all bookings 19.09.2022'!$K:$L,1,0)</f>
        <v>05895 B308</v>
      </c>
      <c r="C387" s="1" t="str">
        <f>VLOOKUP(F:F,'RPM All Deposits'!$E:$F,1,0)</f>
        <v>1293</v>
      </c>
      <c r="D387" s="45" t="s">
        <v>20</v>
      </c>
      <c r="E387" s="45" t="s">
        <v>1809</v>
      </c>
      <c r="F387" s="45" t="s">
        <v>1810</v>
      </c>
      <c r="G387" s="45" t="s">
        <v>1811</v>
      </c>
      <c r="H387" s="61">
        <v>44805</v>
      </c>
      <c r="I387" s="61">
        <v>44834</v>
      </c>
      <c r="J387" s="61">
        <v>44728</v>
      </c>
      <c r="K387" s="61">
        <v>44835</v>
      </c>
      <c r="L387" s="45" t="s">
        <v>376</v>
      </c>
      <c r="M387" s="45" t="s">
        <v>135</v>
      </c>
      <c r="N387" s="45" t="s">
        <v>26</v>
      </c>
      <c r="O387" s="45" t="s">
        <v>37</v>
      </c>
      <c r="P387" s="49">
        <v>870</v>
      </c>
      <c r="Q387" s="45" t="s">
        <v>49</v>
      </c>
      <c r="R387" s="45" t="s">
        <v>29</v>
      </c>
      <c r="S387" s="45" t="s">
        <v>1812</v>
      </c>
      <c r="T387" s="45" t="str">
        <f>S387&amp;" "&amp;E387</f>
        <v>05895 B308</v>
      </c>
      <c r="U387" s="45" t="s">
        <v>1813</v>
      </c>
      <c r="V387" s="45" t="s">
        <v>1814</v>
      </c>
      <c r="W387" s="45" t="s">
        <v>102</v>
      </c>
      <c r="X387" s="49">
        <v>200</v>
      </c>
    </row>
    <row r="388" spans="1:24" hidden="1" x14ac:dyDescent="0.2">
      <c r="A388" s="1" t="e">
        <f>VLOOKUP(S:S,'KY all bookings 19.09.2022'!D:E,1,0)</f>
        <v>#N/A</v>
      </c>
      <c r="D388" s="45" t="s">
        <v>20</v>
      </c>
      <c r="E388" s="45" t="s">
        <v>1244</v>
      </c>
      <c r="F388" s="45" t="s">
        <v>1250</v>
      </c>
      <c r="G388" s="45" t="s">
        <v>232</v>
      </c>
      <c r="H388" s="61">
        <v>44730</v>
      </c>
      <c r="I388" s="61">
        <v>44804</v>
      </c>
      <c r="J388" s="61">
        <v>44730</v>
      </c>
      <c r="K388" s="61">
        <v>44836</v>
      </c>
      <c r="L388" s="45" t="s">
        <v>353</v>
      </c>
      <c r="M388" s="45" t="s">
        <v>25</v>
      </c>
      <c r="N388" s="45" t="s">
        <v>26</v>
      </c>
      <c r="O388" s="45" t="s">
        <v>34</v>
      </c>
      <c r="P388" s="49">
        <v>0</v>
      </c>
      <c r="Q388" s="45" t="s">
        <v>49</v>
      </c>
      <c r="R388" s="46"/>
      <c r="S388" s="45" t="s">
        <v>234</v>
      </c>
      <c r="T388" s="45"/>
      <c r="U388" s="45" t="s">
        <v>235</v>
      </c>
      <c r="V388" s="45" t="s">
        <v>236</v>
      </c>
      <c r="W388" s="45" t="s">
        <v>237</v>
      </c>
      <c r="X388" s="49">
        <v>0</v>
      </c>
    </row>
    <row r="389" spans="1:24" hidden="1" x14ac:dyDescent="0.2">
      <c r="A389" s="1" t="e">
        <f>VLOOKUP(S:S,'KY all bookings 19.09.2022'!D:E,1,0)</f>
        <v>#N/A</v>
      </c>
      <c r="D389" s="45" t="s">
        <v>20</v>
      </c>
      <c r="E389" s="45" t="s">
        <v>1251</v>
      </c>
      <c r="F389" s="45" t="s">
        <v>1252</v>
      </c>
      <c r="G389" s="45" t="s">
        <v>232</v>
      </c>
      <c r="H389" s="61">
        <v>44785</v>
      </c>
      <c r="I389" s="61">
        <v>44837</v>
      </c>
      <c r="J389" s="46"/>
      <c r="K389" s="46"/>
      <c r="L389" s="45" t="s">
        <v>233</v>
      </c>
      <c r="M389" s="45" t="s">
        <v>25</v>
      </c>
      <c r="N389" s="45" t="s">
        <v>26</v>
      </c>
      <c r="O389" s="45" t="s">
        <v>37</v>
      </c>
      <c r="P389" s="49">
        <v>0</v>
      </c>
      <c r="Q389" s="45" t="s">
        <v>49</v>
      </c>
      <c r="R389" s="46"/>
      <c r="S389" s="45" t="s">
        <v>234</v>
      </c>
      <c r="T389" s="45"/>
      <c r="U389" s="45" t="s">
        <v>235</v>
      </c>
      <c r="V389" s="45" t="s">
        <v>236</v>
      </c>
      <c r="W389" s="45" t="s">
        <v>237</v>
      </c>
      <c r="X389" s="49">
        <v>0</v>
      </c>
    </row>
    <row r="390" spans="1:24" hidden="1" x14ac:dyDescent="0.2">
      <c r="A390" s="1" t="e">
        <f>VLOOKUP(S:S,'KY all bookings 19.09.2022'!D:E,1,0)</f>
        <v>#N/A</v>
      </c>
      <c r="D390" s="45" t="s">
        <v>20</v>
      </c>
      <c r="E390" s="45" t="s">
        <v>1251</v>
      </c>
      <c r="F390" s="45" t="s">
        <v>1253</v>
      </c>
      <c r="G390" s="45" t="s">
        <v>232</v>
      </c>
      <c r="H390" s="61">
        <v>44730</v>
      </c>
      <c r="I390" s="61">
        <v>44804</v>
      </c>
      <c r="J390" s="61">
        <v>44730</v>
      </c>
      <c r="K390" s="61">
        <v>44836</v>
      </c>
      <c r="L390" s="45" t="s">
        <v>353</v>
      </c>
      <c r="M390" s="45" t="s">
        <v>25</v>
      </c>
      <c r="N390" s="45" t="s">
        <v>26</v>
      </c>
      <c r="O390" s="45" t="s">
        <v>37</v>
      </c>
      <c r="P390" s="49">
        <v>0</v>
      </c>
      <c r="Q390" s="45" t="s">
        <v>49</v>
      </c>
      <c r="R390" s="46"/>
      <c r="S390" s="45" t="s">
        <v>234</v>
      </c>
      <c r="T390" s="45"/>
      <c r="U390" s="45" t="s">
        <v>235</v>
      </c>
      <c r="V390" s="45" t="s">
        <v>236</v>
      </c>
      <c r="W390" s="45" t="s">
        <v>237</v>
      </c>
      <c r="X390" s="49">
        <v>0</v>
      </c>
    </row>
    <row r="391" spans="1:24" hidden="1" x14ac:dyDescent="0.2">
      <c r="A391" s="1" t="e">
        <f>VLOOKUP(S:S,'KY all bookings 19.09.2022'!D:E,1,0)</f>
        <v>#N/A</v>
      </c>
      <c r="C391" s="1" t="e">
        <f>VLOOKUP(F:F,'RPM All Deposits'!$E:$F,1,0)</f>
        <v>#N/A</v>
      </c>
      <c r="D391" s="45" t="s">
        <v>20</v>
      </c>
      <c r="E391" s="45" t="s">
        <v>1254</v>
      </c>
      <c r="F391" s="45" t="s">
        <v>1255</v>
      </c>
      <c r="G391" s="45" t="s">
        <v>232</v>
      </c>
      <c r="H391" s="61">
        <v>44785</v>
      </c>
      <c r="I391" s="61">
        <v>44837</v>
      </c>
      <c r="J391" s="46"/>
      <c r="K391" s="46"/>
      <c r="L391" s="45" t="s">
        <v>233</v>
      </c>
      <c r="M391" s="45" t="s">
        <v>135</v>
      </c>
      <c r="N391" s="45" t="s">
        <v>26</v>
      </c>
      <c r="O391" s="45" t="s">
        <v>34</v>
      </c>
      <c r="P391" s="49">
        <v>0</v>
      </c>
      <c r="Q391" s="45" t="s">
        <v>49</v>
      </c>
      <c r="R391" s="46"/>
      <c r="S391" s="45" t="s">
        <v>234</v>
      </c>
      <c r="T391" s="45"/>
      <c r="U391" s="45" t="s">
        <v>235</v>
      </c>
      <c r="V391" s="45" t="s">
        <v>236</v>
      </c>
      <c r="W391" s="45" t="s">
        <v>237</v>
      </c>
      <c r="X391" s="49">
        <v>0</v>
      </c>
    </row>
    <row r="392" spans="1:24" hidden="1" x14ac:dyDescent="0.2">
      <c r="A392" s="1" t="e">
        <f>VLOOKUP(S:S,'KY all bookings 19.09.2022'!D:E,1,0)</f>
        <v>#N/A</v>
      </c>
      <c r="C392" s="1" t="e">
        <f>VLOOKUP(F:F,'RPM All Deposits'!$E:$F,1,0)</f>
        <v>#N/A</v>
      </c>
      <c r="D392" s="45" t="s">
        <v>20</v>
      </c>
      <c r="E392" s="45" t="s">
        <v>1254</v>
      </c>
      <c r="F392" s="45" t="s">
        <v>1256</v>
      </c>
      <c r="G392" s="45" t="s">
        <v>232</v>
      </c>
      <c r="H392" s="61">
        <v>44730</v>
      </c>
      <c r="I392" s="61">
        <v>44804</v>
      </c>
      <c r="J392" s="61">
        <v>44730</v>
      </c>
      <c r="K392" s="61">
        <v>44836</v>
      </c>
      <c r="L392" s="45" t="s">
        <v>353</v>
      </c>
      <c r="M392" s="45" t="s">
        <v>135</v>
      </c>
      <c r="N392" s="45" t="s">
        <v>26</v>
      </c>
      <c r="O392" s="45" t="s">
        <v>34</v>
      </c>
      <c r="P392" s="49">
        <v>0</v>
      </c>
      <c r="Q392" s="45" t="s">
        <v>49</v>
      </c>
      <c r="R392" s="46"/>
      <c r="S392" s="45" t="s">
        <v>234</v>
      </c>
      <c r="T392" s="45"/>
      <c r="U392" s="45" t="s">
        <v>235</v>
      </c>
      <c r="V392" s="45" t="s">
        <v>236</v>
      </c>
      <c r="W392" s="45" t="s">
        <v>237</v>
      </c>
      <c r="X392" s="49">
        <v>0</v>
      </c>
    </row>
    <row r="393" spans="1:24" hidden="1" x14ac:dyDescent="0.2">
      <c r="A393" s="1" t="e">
        <f>VLOOKUP(S:S,'KY all bookings 19.09.2022'!D:E,1,0)</f>
        <v>#N/A</v>
      </c>
      <c r="D393" s="45" t="s">
        <v>20</v>
      </c>
      <c r="E393" s="45" t="s">
        <v>1257</v>
      </c>
      <c r="F393" s="45" t="s">
        <v>1258</v>
      </c>
      <c r="G393" s="45" t="s">
        <v>232</v>
      </c>
      <c r="H393" s="61">
        <v>44785</v>
      </c>
      <c r="I393" s="61">
        <v>44837</v>
      </c>
      <c r="J393" s="46"/>
      <c r="K393" s="46"/>
      <c r="L393" s="45" t="s">
        <v>233</v>
      </c>
      <c r="M393" s="45" t="s">
        <v>25</v>
      </c>
      <c r="N393" s="45" t="s">
        <v>26</v>
      </c>
      <c r="O393" s="45" t="s">
        <v>37</v>
      </c>
      <c r="P393" s="49">
        <v>0</v>
      </c>
      <c r="Q393" s="45" t="s">
        <v>49</v>
      </c>
      <c r="R393" s="46"/>
      <c r="S393" s="45" t="s">
        <v>234</v>
      </c>
      <c r="T393" s="45"/>
      <c r="U393" s="45" t="s">
        <v>235</v>
      </c>
      <c r="V393" s="45" t="s">
        <v>236</v>
      </c>
      <c r="W393" s="45" t="s">
        <v>237</v>
      </c>
      <c r="X393" s="49">
        <v>0</v>
      </c>
    </row>
    <row r="394" spans="1:24" hidden="1" x14ac:dyDescent="0.2">
      <c r="A394" s="1" t="e">
        <f>VLOOKUP(S:S,'KY all bookings 19.09.2022'!D:E,1,0)</f>
        <v>#N/A</v>
      </c>
      <c r="D394" s="45" t="s">
        <v>20</v>
      </c>
      <c r="E394" s="45" t="s">
        <v>1257</v>
      </c>
      <c r="F394" s="45" t="s">
        <v>1259</v>
      </c>
      <c r="G394" s="45" t="s">
        <v>232</v>
      </c>
      <c r="H394" s="61">
        <v>44730</v>
      </c>
      <c r="I394" s="61">
        <v>44804</v>
      </c>
      <c r="J394" s="61">
        <v>44730</v>
      </c>
      <c r="K394" s="61">
        <v>44836</v>
      </c>
      <c r="L394" s="45" t="s">
        <v>353</v>
      </c>
      <c r="M394" s="45" t="s">
        <v>25</v>
      </c>
      <c r="N394" s="45" t="s">
        <v>26</v>
      </c>
      <c r="O394" s="45" t="s">
        <v>37</v>
      </c>
      <c r="P394" s="49">
        <v>0</v>
      </c>
      <c r="Q394" s="45" t="s">
        <v>49</v>
      </c>
      <c r="R394" s="46"/>
      <c r="S394" s="45" t="s">
        <v>234</v>
      </c>
      <c r="T394" s="45"/>
      <c r="U394" s="45" t="s">
        <v>235</v>
      </c>
      <c r="V394" s="45" t="s">
        <v>236</v>
      </c>
      <c r="W394" s="45" t="s">
        <v>237</v>
      </c>
      <c r="X394" s="49">
        <v>0</v>
      </c>
    </row>
    <row r="395" spans="1:24" hidden="1" x14ac:dyDescent="0.2">
      <c r="A395" s="1" t="e">
        <f>VLOOKUP(S:S,'KY all bookings 19.09.2022'!D:E,1,0)</f>
        <v>#N/A</v>
      </c>
      <c r="D395" s="45" t="s">
        <v>20</v>
      </c>
      <c r="E395" s="45" t="s">
        <v>1260</v>
      </c>
      <c r="F395" s="45" t="s">
        <v>1261</v>
      </c>
      <c r="G395" s="45" t="s">
        <v>232</v>
      </c>
      <c r="H395" s="61">
        <v>44785</v>
      </c>
      <c r="I395" s="61">
        <v>44837</v>
      </c>
      <c r="J395" s="46"/>
      <c r="K395" s="46"/>
      <c r="L395" s="45" t="s">
        <v>233</v>
      </c>
      <c r="M395" s="45" t="s">
        <v>25</v>
      </c>
      <c r="N395" s="45" t="s">
        <v>26</v>
      </c>
      <c r="O395" s="45" t="s">
        <v>34</v>
      </c>
      <c r="P395" s="49">
        <v>0</v>
      </c>
      <c r="Q395" s="45" t="s">
        <v>49</v>
      </c>
      <c r="R395" s="46"/>
      <c r="S395" s="45" t="s">
        <v>234</v>
      </c>
      <c r="T395" s="45"/>
      <c r="U395" s="45" t="s">
        <v>235</v>
      </c>
      <c r="V395" s="45" t="s">
        <v>236</v>
      </c>
      <c r="W395" s="45" t="s">
        <v>237</v>
      </c>
      <c r="X395" s="49">
        <v>0</v>
      </c>
    </row>
    <row r="396" spans="1:24" hidden="1" x14ac:dyDescent="0.2">
      <c r="A396" s="1" t="e">
        <f>VLOOKUP(S:S,'KY all bookings 19.09.2022'!D:E,1,0)</f>
        <v>#N/A</v>
      </c>
      <c r="C396" s="1" t="str">
        <f>VLOOKUP(F:F,'RPM All Deposits'!$E:$F,1,0)</f>
        <v>31594</v>
      </c>
      <c r="D396" s="45" t="s">
        <v>20</v>
      </c>
      <c r="E396" s="45" t="s">
        <v>2138</v>
      </c>
      <c r="F396" s="45" t="s">
        <v>2140</v>
      </c>
      <c r="G396" s="45" t="s">
        <v>2141</v>
      </c>
      <c r="H396" s="61">
        <v>44835</v>
      </c>
      <c r="I396" s="61">
        <v>44985</v>
      </c>
      <c r="J396" s="61">
        <v>44835</v>
      </c>
      <c r="K396" s="61">
        <v>44985</v>
      </c>
      <c r="L396" s="45" t="s">
        <v>177</v>
      </c>
      <c r="M396" s="45" t="s">
        <v>135</v>
      </c>
      <c r="N396" s="45" t="s">
        <v>26</v>
      </c>
      <c r="O396" s="45" t="s">
        <v>37</v>
      </c>
      <c r="P396" s="49">
        <v>1680</v>
      </c>
      <c r="Q396" s="45" t="s">
        <v>270</v>
      </c>
      <c r="R396" s="46"/>
      <c r="S396" s="46"/>
      <c r="T396" s="46"/>
      <c r="U396" s="45" t="s">
        <v>2142</v>
      </c>
      <c r="V396" s="45" t="s">
        <v>2143</v>
      </c>
      <c r="W396" s="45" t="s">
        <v>32</v>
      </c>
      <c r="X396" s="49">
        <v>0</v>
      </c>
    </row>
    <row r="397" spans="1:24" hidden="1" x14ac:dyDescent="0.2">
      <c r="A397" s="1" t="e">
        <f>VLOOKUP(S:S,'KY all bookings 19.09.2022'!D:E,1,0)</f>
        <v>#N/A</v>
      </c>
      <c r="D397" s="45" t="s">
        <v>20</v>
      </c>
      <c r="E397" s="45" t="s">
        <v>1262</v>
      </c>
      <c r="F397" s="45" t="s">
        <v>1263</v>
      </c>
      <c r="G397" s="45" t="s">
        <v>232</v>
      </c>
      <c r="H397" s="61">
        <v>44785</v>
      </c>
      <c r="I397" s="61">
        <v>44837</v>
      </c>
      <c r="J397" s="46"/>
      <c r="K397" s="46"/>
      <c r="L397" s="45" t="s">
        <v>233</v>
      </c>
      <c r="M397" s="45" t="s">
        <v>25</v>
      </c>
      <c r="N397" s="45" t="s">
        <v>26</v>
      </c>
      <c r="O397" s="45" t="s">
        <v>37</v>
      </c>
      <c r="P397" s="49">
        <v>0</v>
      </c>
      <c r="Q397" s="45" t="s">
        <v>49</v>
      </c>
      <c r="R397" s="46"/>
      <c r="S397" s="45" t="s">
        <v>234</v>
      </c>
      <c r="T397" s="45"/>
      <c r="U397" s="45" t="s">
        <v>235</v>
      </c>
      <c r="V397" s="45" t="s">
        <v>236</v>
      </c>
      <c r="W397" s="45" t="s">
        <v>237</v>
      </c>
      <c r="X397" s="49">
        <v>0</v>
      </c>
    </row>
    <row r="398" spans="1:24" hidden="1" x14ac:dyDescent="0.2">
      <c r="A398" s="1" t="e">
        <f>VLOOKUP(S:S,'KY all bookings 19.09.2022'!D:E,1,0)</f>
        <v>#N/A</v>
      </c>
      <c r="D398" s="45" t="s">
        <v>20</v>
      </c>
      <c r="E398" s="45" t="s">
        <v>1262</v>
      </c>
      <c r="F398" s="45" t="s">
        <v>1264</v>
      </c>
      <c r="G398" s="45" t="s">
        <v>232</v>
      </c>
      <c r="H398" s="61">
        <v>44730</v>
      </c>
      <c r="I398" s="61">
        <v>44804</v>
      </c>
      <c r="J398" s="61">
        <v>44730</v>
      </c>
      <c r="K398" s="61">
        <v>44836</v>
      </c>
      <c r="L398" s="45" t="s">
        <v>353</v>
      </c>
      <c r="M398" s="45" t="s">
        <v>25</v>
      </c>
      <c r="N398" s="45" t="s">
        <v>26</v>
      </c>
      <c r="O398" s="45" t="s">
        <v>37</v>
      </c>
      <c r="P398" s="49">
        <v>0</v>
      </c>
      <c r="Q398" s="45" t="s">
        <v>49</v>
      </c>
      <c r="R398" s="46"/>
      <c r="S398" s="45" t="s">
        <v>234</v>
      </c>
      <c r="T398" s="45"/>
      <c r="U398" s="45" t="s">
        <v>235</v>
      </c>
      <c r="V398" s="45" t="s">
        <v>236</v>
      </c>
      <c r="W398" s="45" t="s">
        <v>237</v>
      </c>
      <c r="X398" s="49">
        <v>0</v>
      </c>
    </row>
    <row r="399" spans="1:24" hidden="1" x14ac:dyDescent="0.2">
      <c r="A399" s="1" t="e">
        <f>VLOOKUP(S:S,'KY all bookings 19.09.2022'!D:E,1,0)</f>
        <v>#N/A</v>
      </c>
      <c r="D399" s="45" t="s">
        <v>20</v>
      </c>
      <c r="E399" s="45" t="s">
        <v>1265</v>
      </c>
      <c r="F399" s="45" t="s">
        <v>1266</v>
      </c>
      <c r="G399" s="45" t="s">
        <v>232</v>
      </c>
      <c r="H399" s="61">
        <v>44785</v>
      </c>
      <c r="I399" s="61">
        <v>44837</v>
      </c>
      <c r="J399" s="46"/>
      <c r="K399" s="46"/>
      <c r="L399" s="45" t="s">
        <v>233</v>
      </c>
      <c r="M399" s="45" t="s">
        <v>25</v>
      </c>
      <c r="N399" s="45" t="s">
        <v>26</v>
      </c>
      <c r="O399" s="45" t="s">
        <v>34</v>
      </c>
      <c r="P399" s="49">
        <v>0</v>
      </c>
      <c r="Q399" s="45" t="s">
        <v>49</v>
      </c>
      <c r="R399" s="46"/>
      <c r="S399" s="45" t="s">
        <v>234</v>
      </c>
      <c r="T399" s="45"/>
      <c r="U399" s="45" t="s">
        <v>235</v>
      </c>
      <c r="V399" s="45" t="s">
        <v>236</v>
      </c>
      <c r="W399" s="45" t="s">
        <v>237</v>
      </c>
      <c r="X399" s="49">
        <v>0</v>
      </c>
    </row>
    <row r="400" spans="1:24" hidden="1" x14ac:dyDescent="0.2">
      <c r="A400" s="1" t="str">
        <f>VLOOKUP(S:S,'KY all bookings 19.09.2022'!D:E,1,0)</f>
        <v>0010496</v>
      </c>
      <c r="B400" s="1" t="str">
        <f>VLOOKUP(T:T,'KY all bookings 19.09.2022'!$K:$L,1,0)</f>
        <v>0010496 C671</v>
      </c>
      <c r="C400" s="1" t="str">
        <f>VLOOKUP(F:F,'RPM All Deposits'!$E:$F,1,0)</f>
        <v>33179</v>
      </c>
      <c r="D400" s="45" t="s">
        <v>20</v>
      </c>
      <c r="E400" s="45" t="s">
        <v>3974</v>
      </c>
      <c r="F400" s="45" t="s">
        <v>3976</v>
      </c>
      <c r="G400" s="45" t="s">
        <v>3977</v>
      </c>
      <c r="H400" s="61">
        <v>44820</v>
      </c>
      <c r="I400" s="61">
        <v>44895</v>
      </c>
      <c r="J400" s="61">
        <v>44820</v>
      </c>
      <c r="K400" s="61">
        <v>44895</v>
      </c>
      <c r="L400" s="45" t="s">
        <v>2322</v>
      </c>
      <c r="M400" s="45" t="s">
        <v>377</v>
      </c>
      <c r="N400" s="45" t="s">
        <v>26</v>
      </c>
      <c r="O400" s="45" t="s">
        <v>34</v>
      </c>
      <c r="P400" s="49">
        <v>1980</v>
      </c>
      <c r="Q400" s="45" t="s">
        <v>49</v>
      </c>
      <c r="R400" s="46"/>
      <c r="S400" s="45" t="s">
        <v>3978</v>
      </c>
      <c r="T400" s="45" t="str">
        <f>S400&amp;" "&amp;E400</f>
        <v>0010496 C671</v>
      </c>
      <c r="U400" s="45" t="s">
        <v>1172</v>
      </c>
      <c r="V400" s="45" t="s">
        <v>3979</v>
      </c>
      <c r="W400" s="45" t="s">
        <v>87</v>
      </c>
      <c r="X400" s="49">
        <v>0</v>
      </c>
    </row>
    <row r="401" spans="1:24" hidden="1" x14ac:dyDescent="0.2">
      <c r="A401" s="1" t="e">
        <f>VLOOKUP(S:S,'KY all bookings 19.09.2022'!D:E,1,0)</f>
        <v>#N/A</v>
      </c>
      <c r="D401" s="45" t="s">
        <v>20</v>
      </c>
      <c r="E401" s="45" t="s">
        <v>1265</v>
      </c>
      <c r="F401" s="45" t="s">
        <v>1272</v>
      </c>
      <c r="G401" s="45" t="s">
        <v>232</v>
      </c>
      <c r="H401" s="61">
        <v>44730</v>
      </c>
      <c r="I401" s="61">
        <v>44804</v>
      </c>
      <c r="J401" s="61">
        <v>44730</v>
      </c>
      <c r="K401" s="61">
        <v>44836</v>
      </c>
      <c r="L401" s="45" t="s">
        <v>353</v>
      </c>
      <c r="M401" s="45" t="s">
        <v>25</v>
      </c>
      <c r="N401" s="45" t="s">
        <v>26</v>
      </c>
      <c r="O401" s="45" t="s">
        <v>34</v>
      </c>
      <c r="P401" s="49">
        <v>0</v>
      </c>
      <c r="Q401" s="45" t="s">
        <v>49</v>
      </c>
      <c r="R401" s="46"/>
      <c r="S401" s="45" t="s">
        <v>234</v>
      </c>
      <c r="T401" s="45"/>
      <c r="U401" s="45" t="s">
        <v>235</v>
      </c>
      <c r="V401" s="45" t="s">
        <v>236</v>
      </c>
      <c r="W401" s="45" t="s">
        <v>237</v>
      </c>
      <c r="X401" s="49">
        <v>0</v>
      </c>
    </row>
    <row r="402" spans="1:24" hidden="1" x14ac:dyDescent="0.2">
      <c r="A402" s="1" t="e">
        <f>VLOOKUP(S:S,'KY all bookings 19.09.2022'!D:E,1,0)</f>
        <v>#N/A</v>
      </c>
      <c r="C402" s="1" t="e">
        <f>VLOOKUP(F:F,'RPM All Deposits'!$E:$F,1,0)</f>
        <v>#N/A</v>
      </c>
      <c r="D402" s="45" t="s">
        <v>20</v>
      </c>
      <c r="E402" s="45" t="s">
        <v>1273</v>
      </c>
      <c r="F402" s="45" t="s">
        <v>1274</v>
      </c>
      <c r="G402" s="45" t="s">
        <v>232</v>
      </c>
      <c r="H402" s="61">
        <v>44785</v>
      </c>
      <c r="I402" s="61">
        <v>44837</v>
      </c>
      <c r="J402" s="46"/>
      <c r="K402" s="46"/>
      <c r="L402" s="45" t="s">
        <v>233</v>
      </c>
      <c r="M402" s="45" t="s">
        <v>135</v>
      </c>
      <c r="N402" s="45" t="s">
        <v>26</v>
      </c>
      <c r="O402" s="45" t="s">
        <v>37</v>
      </c>
      <c r="P402" s="49">
        <v>0</v>
      </c>
      <c r="Q402" s="45" t="s">
        <v>49</v>
      </c>
      <c r="R402" s="46"/>
      <c r="S402" s="45" t="s">
        <v>234</v>
      </c>
      <c r="T402" s="45"/>
      <c r="U402" s="45" t="s">
        <v>235</v>
      </c>
      <c r="V402" s="45" t="s">
        <v>236</v>
      </c>
      <c r="W402" s="45" t="s">
        <v>237</v>
      </c>
      <c r="X402" s="49">
        <v>0</v>
      </c>
    </row>
    <row r="403" spans="1:24" hidden="1" x14ac:dyDescent="0.2">
      <c r="A403" s="1" t="e">
        <f>VLOOKUP(S:S,'KY all bookings 19.09.2022'!D:E,1,0)</f>
        <v>#N/A</v>
      </c>
      <c r="C403" s="1" t="e">
        <f>VLOOKUP(F:F,'RPM All Deposits'!$E:$F,1,0)</f>
        <v>#N/A</v>
      </c>
      <c r="D403" s="45" t="s">
        <v>20</v>
      </c>
      <c r="E403" s="45" t="s">
        <v>1273</v>
      </c>
      <c r="F403" s="45" t="s">
        <v>1275</v>
      </c>
      <c r="G403" s="45" t="s">
        <v>232</v>
      </c>
      <c r="H403" s="61">
        <v>44730</v>
      </c>
      <c r="I403" s="61">
        <v>44804</v>
      </c>
      <c r="J403" s="61">
        <v>44730</v>
      </c>
      <c r="K403" s="61">
        <v>44836</v>
      </c>
      <c r="L403" s="45" t="s">
        <v>353</v>
      </c>
      <c r="M403" s="45" t="s">
        <v>135</v>
      </c>
      <c r="N403" s="45" t="s">
        <v>26</v>
      </c>
      <c r="O403" s="45" t="s">
        <v>37</v>
      </c>
      <c r="P403" s="49">
        <v>0</v>
      </c>
      <c r="Q403" s="45" t="s">
        <v>49</v>
      </c>
      <c r="R403" s="46"/>
      <c r="S403" s="45" t="s">
        <v>234</v>
      </c>
      <c r="T403" s="45"/>
      <c r="U403" s="45" t="s">
        <v>235</v>
      </c>
      <c r="V403" s="45" t="s">
        <v>236</v>
      </c>
      <c r="W403" s="45" t="s">
        <v>237</v>
      </c>
      <c r="X403" s="49">
        <v>0</v>
      </c>
    </row>
    <row r="404" spans="1:24" hidden="1" x14ac:dyDescent="0.2">
      <c r="A404" s="1" t="e">
        <f>VLOOKUP(S:S,'KY all bookings 19.09.2022'!D:E,1,0)</f>
        <v>#N/A</v>
      </c>
      <c r="D404" s="45" t="s">
        <v>20</v>
      </c>
      <c r="E404" s="45" t="s">
        <v>1276</v>
      </c>
      <c r="F404" s="45" t="s">
        <v>1277</v>
      </c>
      <c r="G404" s="45" t="s">
        <v>232</v>
      </c>
      <c r="H404" s="61">
        <v>44785</v>
      </c>
      <c r="I404" s="61">
        <v>44837</v>
      </c>
      <c r="J404" s="46"/>
      <c r="K404" s="46"/>
      <c r="L404" s="45" t="s">
        <v>233</v>
      </c>
      <c r="M404" s="45" t="s">
        <v>25</v>
      </c>
      <c r="N404" s="45" t="s">
        <v>26</v>
      </c>
      <c r="O404" s="45" t="s">
        <v>34</v>
      </c>
      <c r="P404" s="49">
        <v>0</v>
      </c>
      <c r="Q404" s="45" t="s">
        <v>49</v>
      </c>
      <c r="R404" s="46"/>
      <c r="S404" s="45" t="s">
        <v>234</v>
      </c>
      <c r="T404" s="45"/>
      <c r="U404" s="45" t="s">
        <v>235</v>
      </c>
      <c r="V404" s="45" t="s">
        <v>236</v>
      </c>
      <c r="W404" s="45" t="s">
        <v>237</v>
      </c>
      <c r="X404" s="49">
        <v>0</v>
      </c>
    </row>
    <row r="405" spans="1:24" hidden="1" x14ac:dyDescent="0.2">
      <c r="A405" s="1" t="e">
        <f>VLOOKUP(S:S,'KY all bookings 19.09.2022'!D:E,1,0)</f>
        <v>#N/A</v>
      </c>
      <c r="C405" s="1" t="str">
        <f>VLOOKUP(F:F,'RPM All Deposits'!$E:$F,1,0)</f>
        <v>19436</v>
      </c>
      <c r="D405" s="45" t="s">
        <v>20</v>
      </c>
      <c r="E405" s="45" t="s">
        <v>3849</v>
      </c>
      <c r="F405" s="45" t="s">
        <v>3855</v>
      </c>
      <c r="G405" s="45" t="s">
        <v>3856</v>
      </c>
      <c r="H405" s="61">
        <v>44774</v>
      </c>
      <c r="I405" s="61">
        <v>44957</v>
      </c>
      <c r="J405" s="61">
        <v>44774</v>
      </c>
      <c r="K405" s="61">
        <v>44957</v>
      </c>
      <c r="L405" s="45" t="s">
        <v>78</v>
      </c>
      <c r="M405" s="45" t="s">
        <v>135</v>
      </c>
      <c r="N405" s="45" t="s">
        <v>26</v>
      </c>
      <c r="O405" s="45" t="s">
        <v>34</v>
      </c>
      <c r="P405" s="49">
        <v>1800</v>
      </c>
      <c r="Q405" s="45" t="s">
        <v>28</v>
      </c>
      <c r="R405" s="45" t="s">
        <v>29</v>
      </c>
      <c r="S405" s="46"/>
      <c r="T405" s="46"/>
      <c r="U405" s="45" t="s">
        <v>3857</v>
      </c>
      <c r="V405" s="45" t="s">
        <v>3858</v>
      </c>
      <c r="W405" s="45" t="s">
        <v>1505</v>
      </c>
      <c r="X405" s="49">
        <v>200</v>
      </c>
    </row>
    <row r="406" spans="1:24" hidden="1" x14ac:dyDescent="0.2">
      <c r="A406" s="1" t="e">
        <f>VLOOKUP(S:S,'KY all bookings 19.09.2022'!D:E,1,0)</f>
        <v>#N/A</v>
      </c>
      <c r="D406" s="45" t="s">
        <v>20</v>
      </c>
      <c r="E406" s="45" t="s">
        <v>1276</v>
      </c>
      <c r="F406" s="45" t="s">
        <v>1282</v>
      </c>
      <c r="G406" s="45" t="s">
        <v>232</v>
      </c>
      <c r="H406" s="61">
        <v>44730</v>
      </c>
      <c r="I406" s="61">
        <v>44804</v>
      </c>
      <c r="J406" s="61">
        <v>44730</v>
      </c>
      <c r="K406" s="61">
        <v>44836</v>
      </c>
      <c r="L406" s="45" t="s">
        <v>353</v>
      </c>
      <c r="M406" s="45" t="s">
        <v>25</v>
      </c>
      <c r="N406" s="45" t="s">
        <v>26</v>
      </c>
      <c r="O406" s="45" t="s">
        <v>34</v>
      </c>
      <c r="P406" s="49">
        <v>0</v>
      </c>
      <c r="Q406" s="45" t="s">
        <v>49</v>
      </c>
      <c r="R406" s="46"/>
      <c r="S406" s="45" t="s">
        <v>234</v>
      </c>
      <c r="T406" s="45"/>
      <c r="U406" s="45" t="s">
        <v>235</v>
      </c>
      <c r="V406" s="45" t="s">
        <v>236</v>
      </c>
      <c r="W406" s="45" t="s">
        <v>237</v>
      </c>
      <c r="X406" s="49">
        <v>0</v>
      </c>
    </row>
    <row r="407" spans="1:24" hidden="1" x14ac:dyDescent="0.2">
      <c r="A407" s="1" t="e">
        <f>VLOOKUP(S:S,'KY all bookings 19.09.2022'!D:E,1,0)</f>
        <v>#N/A</v>
      </c>
      <c r="C407" s="1" t="e">
        <f>VLOOKUP(F:F,'RPM All Deposits'!$E:$F,1,0)</f>
        <v>#N/A</v>
      </c>
      <c r="D407" s="45" t="s">
        <v>20</v>
      </c>
      <c r="E407" s="45" t="s">
        <v>1283</v>
      </c>
      <c r="F407" s="45" t="s">
        <v>1284</v>
      </c>
      <c r="G407" s="45" t="s">
        <v>232</v>
      </c>
      <c r="H407" s="61">
        <v>44785</v>
      </c>
      <c r="I407" s="61">
        <v>44837</v>
      </c>
      <c r="J407" s="46"/>
      <c r="K407" s="46"/>
      <c r="L407" s="45" t="s">
        <v>233</v>
      </c>
      <c r="M407" s="45" t="s">
        <v>135</v>
      </c>
      <c r="N407" s="45" t="s">
        <v>26</v>
      </c>
      <c r="O407" s="45" t="s">
        <v>37</v>
      </c>
      <c r="P407" s="49">
        <v>0</v>
      </c>
      <c r="Q407" s="45" t="s">
        <v>49</v>
      </c>
      <c r="R407" s="46"/>
      <c r="S407" s="45" t="s">
        <v>234</v>
      </c>
      <c r="T407" s="45"/>
      <c r="U407" s="45" t="s">
        <v>235</v>
      </c>
      <c r="V407" s="45" t="s">
        <v>236</v>
      </c>
      <c r="W407" s="45" t="s">
        <v>237</v>
      </c>
      <c r="X407" s="49">
        <v>0</v>
      </c>
    </row>
    <row r="408" spans="1:24" hidden="1" x14ac:dyDescent="0.2">
      <c r="A408" s="1" t="e">
        <f>VLOOKUP(S:S,'KY all bookings 19.09.2022'!D:E,1,0)</f>
        <v>#N/A</v>
      </c>
      <c r="D408" s="45" t="s">
        <v>20</v>
      </c>
      <c r="E408" s="45" t="s">
        <v>1285</v>
      </c>
      <c r="F408" s="45" t="s">
        <v>1286</v>
      </c>
      <c r="G408" s="45" t="s">
        <v>232</v>
      </c>
      <c r="H408" s="61">
        <v>44785</v>
      </c>
      <c r="I408" s="61">
        <v>44837</v>
      </c>
      <c r="J408" s="46"/>
      <c r="K408" s="46"/>
      <c r="L408" s="45" t="s">
        <v>233</v>
      </c>
      <c r="M408" s="45" t="s">
        <v>25</v>
      </c>
      <c r="N408" s="45" t="s">
        <v>26</v>
      </c>
      <c r="O408" s="45" t="s">
        <v>34</v>
      </c>
      <c r="P408" s="49">
        <v>0</v>
      </c>
      <c r="Q408" s="45" t="s">
        <v>49</v>
      </c>
      <c r="R408" s="46"/>
      <c r="S408" s="45" t="s">
        <v>234</v>
      </c>
      <c r="T408" s="45"/>
      <c r="U408" s="45" t="s">
        <v>235</v>
      </c>
      <c r="V408" s="45" t="s">
        <v>236</v>
      </c>
      <c r="W408" s="45" t="s">
        <v>237</v>
      </c>
      <c r="X408" s="49">
        <v>0</v>
      </c>
    </row>
    <row r="409" spans="1:24" hidden="1" x14ac:dyDescent="0.2">
      <c r="A409" s="1" t="str">
        <f>VLOOKUP(S:S,'KY all bookings 19.09.2022'!D:E,1,0)</f>
        <v>10109</v>
      </c>
      <c r="B409" s="1" t="str">
        <f>VLOOKUP(T:T,'KY all bookings 19.09.2022'!$K:$L,1,0)</f>
        <v>10109 C573</v>
      </c>
      <c r="C409" s="1" t="str">
        <f>VLOOKUP(F:F,'RPM All Deposits'!$E:$F,1,0)</f>
        <v>1535</v>
      </c>
      <c r="D409" s="45" t="s">
        <v>20</v>
      </c>
      <c r="E409" s="45" t="s">
        <v>3813</v>
      </c>
      <c r="F409" s="45" t="s">
        <v>3815</v>
      </c>
      <c r="G409" s="45" t="s">
        <v>3816</v>
      </c>
      <c r="H409" s="61">
        <v>44805</v>
      </c>
      <c r="I409" s="61">
        <v>45107</v>
      </c>
      <c r="J409" s="61">
        <v>44805</v>
      </c>
      <c r="K409" s="61">
        <v>45108</v>
      </c>
      <c r="L409" s="45" t="s">
        <v>40</v>
      </c>
      <c r="M409" s="45" t="s">
        <v>135</v>
      </c>
      <c r="N409" s="45" t="s">
        <v>26</v>
      </c>
      <c r="O409" s="45" t="s">
        <v>34</v>
      </c>
      <c r="P409" s="49">
        <v>1890</v>
      </c>
      <c r="Q409" s="45" t="s">
        <v>49</v>
      </c>
      <c r="R409" s="45" t="s">
        <v>29</v>
      </c>
      <c r="S409" s="45" t="s">
        <v>3817</v>
      </c>
      <c r="T409" s="45" t="str">
        <f>S409&amp;" "&amp;E409</f>
        <v>10109 C573</v>
      </c>
      <c r="U409" s="45" t="s">
        <v>1480</v>
      </c>
      <c r="V409" s="45" t="s">
        <v>3818</v>
      </c>
      <c r="W409" s="45" t="s">
        <v>58</v>
      </c>
      <c r="X409" s="49">
        <v>200</v>
      </c>
    </row>
    <row r="410" spans="1:24" hidden="1" x14ac:dyDescent="0.2">
      <c r="A410" s="1" t="e">
        <f>VLOOKUP(S:S,'KY all bookings 19.09.2022'!D:E,1,0)</f>
        <v>#N/A</v>
      </c>
      <c r="D410" s="45" t="s">
        <v>20</v>
      </c>
      <c r="E410" s="45" t="s">
        <v>1285</v>
      </c>
      <c r="F410" s="45" t="s">
        <v>1290</v>
      </c>
      <c r="G410" s="45" t="s">
        <v>232</v>
      </c>
      <c r="H410" s="61">
        <v>44730</v>
      </c>
      <c r="I410" s="61">
        <v>44804</v>
      </c>
      <c r="J410" s="61">
        <v>44730</v>
      </c>
      <c r="K410" s="61">
        <v>44836</v>
      </c>
      <c r="L410" s="45" t="s">
        <v>353</v>
      </c>
      <c r="M410" s="45" t="s">
        <v>25</v>
      </c>
      <c r="N410" s="45" t="s">
        <v>26</v>
      </c>
      <c r="O410" s="45" t="s">
        <v>34</v>
      </c>
      <c r="P410" s="49">
        <v>0</v>
      </c>
      <c r="Q410" s="45" t="s">
        <v>49</v>
      </c>
      <c r="R410" s="46"/>
      <c r="S410" s="45" t="s">
        <v>234</v>
      </c>
      <c r="T410" s="45"/>
      <c r="U410" s="45" t="s">
        <v>235</v>
      </c>
      <c r="V410" s="45" t="s">
        <v>236</v>
      </c>
      <c r="W410" s="45" t="s">
        <v>237</v>
      </c>
      <c r="X410" s="49">
        <v>0</v>
      </c>
    </row>
    <row r="411" spans="1:24" hidden="1" x14ac:dyDescent="0.2">
      <c r="A411" s="1" t="e">
        <f>VLOOKUP(S:S,'KY all bookings 19.09.2022'!D:E,1,0)</f>
        <v>#N/A</v>
      </c>
      <c r="D411" s="45" t="s">
        <v>20</v>
      </c>
      <c r="E411" s="45" t="s">
        <v>1291</v>
      </c>
      <c r="F411" s="45" t="s">
        <v>1292</v>
      </c>
      <c r="G411" s="45" t="s">
        <v>232</v>
      </c>
      <c r="H411" s="61">
        <v>44785</v>
      </c>
      <c r="I411" s="61">
        <v>44837</v>
      </c>
      <c r="J411" s="46"/>
      <c r="K411" s="46"/>
      <c r="L411" s="45" t="s">
        <v>233</v>
      </c>
      <c r="M411" s="45" t="s">
        <v>25</v>
      </c>
      <c r="N411" s="45" t="s">
        <v>26</v>
      </c>
      <c r="O411" s="45" t="s">
        <v>37</v>
      </c>
      <c r="P411" s="49">
        <v>0</v>
      </c>
      <c r="Q411" s="45" t="s">
        <v>49</v>
      </c>
      <c r="R411" s="46"/>
      <c r="S411" s="45" t="s">
        <v>234</v>
      </c>
      <c r="T411" s="45"/>
      <c r="U411" s="45" t="s">
        <v>235</v>
      </c>
      <c r="V411" s="45" t="s">
        <v>236</v>
      </c>
      <c r="W411" s="45" t="s">
        <v>237</v>
      </c>
      <c r="X411" s="49">
        <v>0</v>
      </c>
    </row>
    <row r="412" spans="1:24" hidden="1" x14ac:dyDescent="0.2">
      <c r="A412" s="1" t="e">
        <f>VLOOKUP(S:S,'KY all bookings 19.09.2022'!D:E,1,0)</f>
        <v>#N/A</v>
      </c>
      <c r="D412" s="45" t="s">
        <v>20</v>
      </c>
      <c r="E412" s="45" t="s">
        <v>1291</v>
      </c>
      <c r="F412" s="45" t="s">
        <v>1293</v>
      </c>
      <c r="G412" s="45" t="s">
        <v>232</v>
      </c>
      <c r="H412" s="61">
        <v>44730</v>
      </c>
      <c r="I412" s="61">
        <v>44804</v>
      </c>
      <c r="J412" s="61">
        <v>44730</v>
      </c>
      <c r="K412" s="61">
        <v>44836</v>
      </c>
      <c r="L412" s="45" t="s">
        <v>353</v>
      </c>
      <c r="M412" s="45" t="s">
        <v>25</v>
      </c>
      <c r="N412" s="45" t="s">
        <v>26</v>
      </c>
      <c r="O412" s="45" t="s">
        <v>37</v>
      </c>
      <c r="P412" s="49">
        <v>0</v>
      </c>
      <c r="Q412" s="45" t="s">
        <v>49</v>
      </c>
      <c r="R412" s="46"/>
      <c r="S412" s="45" t="s">
        <v>234</v>
      </c>
      <c r="T412" s="45"/>
      <c r="U412" s="45" t="s">
        <v>235</v>
      </c>
      <c r="V412" s="45" t="s">
        <v>236</v>
      </c>
      <c r="W412" s="45" t="s">
        <v>237</v>
      </c>
      <c r="X412" s="49">
        <v>0</v>
      </c>
    </row>
    <row r="413" spans="1:24" hidden="1" x14ac:dyDescent="0.2">
      <c r="A413" s="1" t="e">
        <f>VLOOKUP(S:S,'KY all bookings 19.09.2022'!D:E,1,0)</f>
        <v>#N/A</v>
      </c>
      <c r="C413" s="1" t="e">
        <f>VLOOKUP(F:F,'RPM All Deposits'!$E:$F,1,0)</f>
        <v>#N/A</v>
      </c>
      <c r="D413" s="45" t="s">
        <v>20</v>
      </c>
      <c r="E413" s="45" t="s">
        <v>1294</v>
      </c>
      <c r="F413" s="45" t="s">
        <v>1295</v>
      </c>
      <c r="G413" s="45" t="s">
        <v>232</v>
      </c>
      <c r="H413" s="61">
        <v>44785</v>
      </c>
      <c r="I413" s="61">
        <v>44837</v>
      </c>
      <c r="J413" s="46"/>
      <c r="K413" s="46"/>
      <c r="L413" s="45" t="s">
        <v>233</v>
      </c>
      <c r="M413" s="45" t="s">
        <v>135</v>
      </c>
      <c r="N413" s="45" t="s">
        <v>26</v>
      </c>
      <c r="O413" s="45" t="s">
        <v>34</v>
      </c>
      <c r="P413" s="49">
        <v>0</v>
      </c>
      <c r="Q413" s="45" t="s">
        <v>49</v>
      </c>
      <c r="R413" s="46"/>
      <c r="S413" s="45" t="s">
        <v>234</v>
      </c>
      <c r="T413" s="45"/>
      <c r="U413" s="45" t="s">
        <v>235</v>
      </c>
      <c r="V413" s="45" t="s">
        <v>236</v>
      </c>
      <c r="W413" s="45" t="s">
        <v>237</v>
      </c>
      <c r="X413" s="49">
        <v>0</v>
      </c>
    </row>
    <row r="414" spans="1:24" hidden="1" x14ac:dyDescent="0.2">
      <c r="A414" s="1" t="e">
        <f>VLOOKUP(S:S,'KY all bookings 19.09.2022'!D:E,1,0)</f>
        <v>#N/A</v>
      </c>
      <c r="C414" s="1" t="e">
        <f>VLOOKUP(F:F,'RPM All Deposits'!$E:$F,1,0)</f>
        <v>#N/A</v>
      </c>
      <c r="D414" s="45" t="s">
        <v>20</v>
      </c>
      <c r="E414" s="45" t="s">
        <v>1294</v>
      </c>
      <c r="F414" s="45" t="s">
        <v>1296</v>
      </c>
      <c r="G414" s="45" t="s">
        <v>232</v>
      </c>
      <c r="H414" s="61">
        <v>44730</v>
      </c>
      <c r="I414" s="61">
        <v>44804</v>
      </c>
      <c r="J414" s="61">
        <v>44730</v>
      </c>
      <c r="K414" s="61">
        <v>44836</v>
      </c>
      <c r="L414" s="45" t="s">
        <v>353</v>
      </c>
      <c r="M414" s="45" t="s">
        <v>135</v>
      </c>
      <c r="N414" s="45" t="s">
        <v>26</v>
      </c>
      <c r="O414" s="45" t="s">
        <v>34</v>
      </c>
      <c r="P414" s="49">
        <v>0</v>
      </c>
      <c r="Q414" s="45" t="s">
        <v>49</v>
      </c>
      <c r="R414" s="46"/>
      <c r="S414" s="45" t="s">
        <v>234</v>
      </c>
      <c r="T414" s="45"/>
      <c r="U414" s="45" t="s">
        <v>235</v>
      </c>
      <c r="V414" s="45" t="s">
        <v>236</v>
      </c>
      <c r="W414" s="45" t="s">
        <v>237</v>
      </c>
      <c r="X414" s="49">
        <v>0</v>
      </c>
    </row>
    <row r="415" spans="1:24" hidden="1" x14ac:dyDescent="0.2">
      <c r="A415" s="1" t="e">
        <f>VLOOKUP(S:S,'KY all bookings 19.09.2022'!D:E,1,0)</f>
        <v>#N/A</v>
      </c>
      <c r="D415" s="45" t="s">
        <v>20</v>
      </c>
      <c r="E415" s="45" t="s">
        <v>1297</v>
      </c>
      <c r="F415" s="45" t="s">
        <v>1298</v>
      </c>
      <c r="G415" s="45" t="s">
        <v>232</v>
      </c>
      <c r="H415" s="61">
        <v>44785</v>
      </c>
      <c r="I415" s="61">
        <v>44837</v>
      </c>
      <c r="J415" s="46"/>
      <c r="K415" s="46"/>
      <c r="L415" s="45" t="s">
        <v>233</v>
      </c>
      <c r="M415" s="45" t="s">
        <v>25</v>
      </c>
      <c r="N415" s="45" t="s">
        <v>26</v>
      </c>
      <c r="O415" s="45" t="s">
        <v>37</v>
      </c>
      <c r="P415" s="49">
        <v>0</v>
      </c>
      <c r="Q415" s="45" t="s">
        <v>49</v>
      </c>
      <c r="R415" s="46"/>
      <c r="S415" s="45" t="s">
        <v>234</v>
      </c>
      <c r="T415" s="45"/>
      <c r="U415" s="45" t="s">
        <v>235</v>
      </c>
      <c r="V415" s="45" t="s">
        <v>236</v>
      </c>
      <c r="W415" s="45" t="s">
        <v>237</v>
      </c>
      <c r="X415" s="49">
        <v>0</v>
      </c>
    </row>
    <row r="416" spans="1:24" hidden="1" x14ac:dyDescent="0.2">
      <c r="A416" s="1" t="e">
        <f>VLOOKUP(S:S,'KY all bookings 19.09.2022'!D:E,1,0)</f>
        <v>#N/A</v>
      </c>
      <c r="D416" s="45" t="s">
        <v>20</v>
      </c>
      <c r="E416" s="45" t="s">
        <v>1297</v>
      </c>
      <c r="F416" s="45" t="s">
        <v>1299</v>
      </c>
      <c r="G416" s="45" t="s">
        <v>232</v>
      </c>
      <c r="H416" s="61">
        <v>44730</v>
      </c>
      <c r="I416" s="61">
        <v>44804</v>
      </c>
      <c r="J416" s="61">
        <v>44730</v>
      </c>
      <c r="K416" s="61">
        <v>44836</v>
      </c>
      <c r="L416" s="45" t="s">
        <v>353</v>
      </c>
      <c r="M416" s="45" t="s">
        <v>25</v>
      </c>
      <c r="N416" s="45" t="s">
        <v>26</v>
      </c>
      <c r="O416" s="45" t="s">
        <v>37</v>
      </c>
      <c r="P416" s="49">
        <v>0</v>
      </c>
      <c r="Q416" s="45" t="s">
        <v>49</v>
      </c>
      <c r="R416" s="46"/>
      <c r="S416" s="45" t="s">
        <v>234</v>
      </c>
      <c r="T416" s="45"/>
      <c r="U416" s="45" t="s">
        <v>235</v>
      </c>
      <c r="V416" s="45" t="s">
        <v>236</v>
      </c>
      <c r="W416" s="45" t="s">
        <v>237</v>
      </c>
      <c r="X416" s="49">
        <v>0</v>
      </c>
    </row>
    <row r="417" spans="1:24" hidden="1" x14ac:dyDescent="0.2">
      <c r="A417" s="1" t="e">
        <f>VLOOKUP(S:S,'KY all bookings 19.09.2022'!D:E,1,0)</f>
        <v>#N/A</v>
      </c>
      <c r="D417" s="45" t="s">
        <v>20</v>
      </c>
      <c r="E417" s="45" t="s">
        <v>1300</v>
      </c>
      <c r="F417" s="45" t="s">
        <v>1301</v>
      </c>
      <c r="G417" s="45" t="s">
        <v>232</v>
      </c>
      <c r="H417" s="61">
        <v>44785</v>
      </c>
      <c r="I417" s="61">
        <v>44837</v>
      </c>
      <c r="J417" s="46"/>
      <c r="K417" s="46"/>
      <c r="L417" s="45" t="s">
        <v>233</v>
      </c>
      <c r="M417" s="45" t="s">
        <v>25</v>
      </c>
      <c r="N417" s="45" t="s">
        <v>26</v>
      </c>
      <c r="O417" s="45" t="s">
        <v>34</v>
      </c>
      <c r="P417" s="49">
        <v>0</v>
      </c>
      <c r="Q417" s="45" t="s">
        <v>49</v>
      </c>
      <c r="R417" s="46"/>
      <c r="S417" s="45" t="s">
        <v>234</v>
      </c>
      <c r="T417" s="45"/>
      <c r="U417" s="45" t="s">
        <v>235</v>
      </c>
      <c r="V417" s="45" t="s">
        <v>236</v>
      </c>
      <c r="W417" s="45" t="s">
        <v>237</v>
      </c>
      <c r="X417" s="49">
        <v>0</v>
      </c>
    </row>
    <row r="418" spans="1:24" hidden="1" x14ac:dyDescent="0.2">
      <c r="A418" s="1" t="e">
        <f>VLOOKUP(S:S,'KY all bookings 19.09.2022'!D:E,1,0)</f>
        <v>#N/A</v>
      </c>
      <c r="C418" s="1" t="str">
        <f>VLOOKUP(F:F,'RPM All Deposits'!$E:$F,1,0)</f>
        <v>33551</v>
      </c>
      <c r="D418" s="45" t="s">
        <v>20</v>
      </c>
      <c r="E418" s="45" t="s">
        <v>2003</v>
      </c>
      <c r="F418" s="45" t="s">
        <v>2010</v>
      </c>
      <c r="G418" s="45" t="s">
        <v>2011</v>
      </c>
      <c r="H418" s="61">
        <v>44835</v>
      </c>
      <c r="I418" s="61">
        <v>45016</v>
      </c>
      <c r="J418" s="61">
        <v>44835</v>
      </c>
      <c r="K418" s="61">
        <v>45016</v>
      </c>
      <c r="L418" s="45" t="s">
        <v>78</v>
      </c>
      <c r="M418" s="45" t="s">
        <v>135</v>
      </c>
      <c r="N418" s="45" t="s">
        <v>26</v>
      </c>
      <c r="O418" s="45" t="s">
        <v>48</v>
      </c>
      <c r="P418" s="49">
        <v>2000</v>
      </c>
      <c r="Q418" s="45" t="s">
        <v>270</v>
      </c>
      <c r="R418" s="46"/>
      <c r="S418" s="46"/>
      <c r="T418" s="46"/>
      <c r="U418" s="45" t="s">
        <v>605</v>
      </c>
      <c r="V418" s="45" t="s">
        <v>2012</v>
      </c>
      <c r="W418" s="45" t="s">
        <v>102</v>
      </c>
      <c r="X418" s="49">
        <v>0</v>
      </c>
    </row>
    <row r="419" spans="1:24" hidden="1" x14ac:dyDescent="0.2">
      <c r="A419" s="1" t="e">
        <f>VLOOKUP(S:S,'KY all bookings 19.09.2022'!D:E,1,0)</f>
        <v>#N/A</v>
      </c>
      <c r="D419" s="45" t="s">
        <v>20</v>
      </c>
      <c r="E419" s="45" t="s">
        <v>1300</v>
      </c>
      <c r="F419" s="45" t="s">
        <v>1303</v>
      </c>
      <c r="G419" s="45" t="s">
        <v>232</v>
      </c>
      <c r="H419" s="61">
        <v>44730</v>
      </c>
      <c r="I419" s="61">
        <v>44804</v>
      </c>
      <c r="J419" s="61">
        <v>44730</v>
      </c>
      <c r="K419" s="61">
        <v>44836</v>
      </c>
      <c r="L419" s="45" t="s">
        <v>353</v>
      </c>
      <c r="M419" s="45" t="s">
        <v>25</v>
      </c>
      <c r="N419" s="45" t="s">
        <v>26</v>
      </c>
      <c r="O419" s="45" t="s">
        <v>34</v>
      </c>
      <c r="P419" s="49">
        <v>0</v>
      </c>
      <c r="Q419" s="45" t="s">
        <v>49</v>
      </c>
      <c r="R419" s="46"/>
      <c r="S419" s="45" t="s">
        <v>234</v>
      </c>
      <c r="T419" s="45"/>
      <c r="U419" s="45" t="s">
        <v>235</v>
      </c>
      <c r="V419" s="45" t="s">
        <v>236</v>
      </c>
      <c r="W419" s="45" t="s">
        <v>237</v>
      </c>
      <c r="X419" s="49">
        <v>0</v>
      </c>
    </row>
    <row r="420" spans="1:24" hidden="1" x14ac:dyDescent="0.2">
      <c r="A420" s="1" t="e">
        <f>VLOOKUP(S:S,'KY all bookings 19.09.2022'!D:E,1,0)</f>
        <v>#N/A</v>
      </c>
      <c r="C420" s="1" t="e">
        <f>VLOOKUP(F:F,'RPM All Deposits'!$E:$F,1,0)</f>
        <v>#N/A</v>
      </c>
      <c r="D420" s="45" t="s">
        <v>20</v>
      </c>
      <c r="E420" s="45" t="s">
        <v>1304</v>
      </c>
      <c r="F420" s="45" t="s">
        <v>1305</v>
      </c>
      <c r="G420" s="45" t="s">
        <v>232</v>
      </c>
      <c r="H420" s="61">
        <v>44785</v>
      </c>
      <c r="I420" s="61">
        <v>44837</v>
      </c>
      <c r="J420" s="46"/>
      <c r="K420" s="46"/>
      <c r="L420" s="45" t="s">
        <v>233</v>
      </c>
      <c r="M420" s="45" t="s">
        <v>135</v>
      </c>
      <c r="N420" s="45" t="s">
        <v>26</v>
      </c>
      <c r="O420" s="45" t="s">
        <v>37</v>
      </c>
      <c r="P420" s="49">
        <v>0</v>
      </c>
      <c r="Q420" s="45" t="s">
        <v>49</v>
      </c>
      <c r="R420" s="46"/>
      <c r="S420" s="45" t="s">
        <v>234</v>
      </c>
      <c r="T420" s="45"/>
      <c r="U420" s="45" t="s">
        <v>235</v>
      </c>
      <c r="V420" s="45" t="s">
        <v>236</v>
      </c>
      <c r="W420" s="45" t="s">
        <v>237</v>
      </c>
      <c r="X420" s="49">
        <v>0</v>
      </c>
    </row>
    <row r="421" spans="1:24" hidden="1" x14ac:dyDescent="0.2">
      <c r="A421" s="1" t="e">
        <f>VLOOKUP(S:S,'KY all bookings 19.09.2022'!D:E,1,0)</f>
        <v>#N/A</v>
      </c>
      <c r="C421" s="1" t="e">
        <f>VLOOKUP(F:F,'RPM All Deposits'!$E:$F,1,0)</f>
        <v>#N/A</v>
      </c>
      <c r="D421" s="45" t="s">
        <v>20</v>
      </c>
      <c r="E421" s="45" t="s">
        <v>1304</v>
      </c>
      <c r="F421" s="45" t="s">
        <v>1306</v>
      </c>
      <c r="G421" s="45" t="s">
        <v>232</v>
      </c>
      <c r="H421" s="61">
        <v>44730</v>
      </c>
      <c r="I421" s="61">
        <v>44804</v>
      </c>
      <c r="J421" s="61">
        <v>44730</v>
      </c>
      <c r="K421" s="61">
        <v>44836</v>
      </c>
      <c r="L421" s="45" t="s">
        <v>353</v>
      </c>
      <c r="M421" s="45" t="s">
        <v>135</v>
      </c>
      <c r="N421" s="45" t="s">
        <v>26</v>
      </c>
      <c r="O421" s="45" t="s">
        <v>37</v>
      </c>
      <c r="P421" s="49">
        <v>0</v>
      </c>
      <c r="Q421" s="45" t="s">
        <v>49</v>
      </c>
      <c r="R421" s="46"/>
      <c r="S421" s="45" t="s">
        <v>234</v>
      </c>
      <c r="T421" s="45"/>
      <c r="U421" s="45" t="s">
        <v>235</v>
      </c>
      <c r="V421" s="45" t="s">
        <v>236</v>
      </c>
      <c r="W421" s="45" t="s">
        <v>237</v>
      </c>
      <c r="X421" s="49">
        <v>0</v>
      </c>
    </row>
    <row r="422" spans="1:24" hidden="1" x14ac:dyDescent="0.2">
      <c r="A422" s="1" t="e">
        <f>VLOOKUP(S:S,'KY all bookings 19.09.2022'!D:E,1,0)</f>
        <v>#N/A</v>
      </c>
      <c r="D422" s="45" t="s">
        <v>20</v>
      </c>
      <c r="E422" s="45" t="s">
        <v>1307</v>
      </c>
      <c r="F422" s="45" t="s">
        <v>1308</v>
      </c>
      <c r="G422" s="45" t="s">
        <v>232</v>
      </c>
      <c r="H422" s="61">
        <v>44785</v>
      </c>
      <c r="I422" s="61">
        <v>44837</v>
      </c>
      <c r="J422" s="46"/>
      <c r="K422" s="46"/>
      <c r="L422" s="45" t="s">
        <v>233</v>
      </c>
      <c r="M422" s="45" t="s">
        <v>25</v>
      </c>
      <c r="N422" s="45" t="s">
        <v>26</v>
      </c>
      <c r="O422" s="45" t="s">
        <v>34</v>
      </c>
      <c r="P422" s="49">
        <v>0</v>
      </c>
      <c r="Q422" s="45" t="s">
        <v>49</v>
      </c>
      <c r="R422" s="46"/>
      <c r="S422" s="45" t="s">
        <v>234</v>
      </c>
      <c r="T422" s="45"/>
      <c r="U422" s="45" t="s">
        <v>235</v>
      </c>
      <c r="V422" s="45" t="s">
        <v>236</v>
      </c>
      <c r="W422" s="45" t="s">
        <v>237</v>
      </c>
      <c r="X422" s="49">
        <v>0</v>
      </c>
    </row>
    <row r="423" spans="1:24" hidden="1" x14ac:dyDescent="0.2">
      <c r="A423" s="1" t="e">
        <f>VLOOKUP(S:S,'KY all bookings 19.09.2022'!D:E,1,0)</f>
        <v>#N/A</v>
      </c>
      <c r="C423" s="1" t="str">
        <f>VLOOKUP(F:F,'RPM All Deposits'!$E:$F,1,0)</f>
        <v>20038</v>
      </c>
      <c r="D423" s="45" t="s">
        <v>20</v>
      </c>
      <c r="E423" s="45" t="s">
        <v>3169</v>
      </c>
      <c r="F423" s="45" t="s">
        <v>3175</v>
      </c>
      <c r="G423" s="45" t="s">
        <v>3176</v>
      </c>
      <c r="H423" s="61">
        <v>44835</v>
      </c>
      <c r="I423" s="61">
        <v>45107</v>
      </c>
      <c r="J423" s="61">
        <v>44835</v>
      </c>
      <c r="K423" s="61">
        <v>45107</v>
      </c>
      <c r="L423" s="45" t="s">
        <v>182</v>
      </c>
      <c r="M423" s="45" t="s">
        <v>135</v>
      </c>
      <c r="N423" s="45" t="s">
        <v>26</v>
      </c>
      <c r="O423" s="45" t="s">
        <v>48</v>
      </c>
      <c r="P423" s="49">
        <v>2000</v>
      </c>
      <c r="Q423" s="45" t="s">
        <v>28</v>
      </c>
      <c r="R423" s="45" t="s">
        <v>29</v>
      </c>
      <c r="S423" s="46"/>
      <c r="T423" s="46"/>
      <c r="U423" s="45" t="s">
        <v>3173</v>
      </c>
      <c r="V423" s="45" t="s">
        <v>3174</v>
      </c>
      <c r="W423" s="45" t="s">
        <v>102</v>
      </c>
      <c r="X423" s="49">
        <v>200</v>
      </c>
    </row>
    <row r="424" spans="1:24" hidden="1" x14ac:dyDescent="0.2">
      <c r="A424" s="1" t="e">
        <f>VLOOKUP(S:S,'KY all bookings 19.09.2022'!D:E,1,0)</f>
        <v>#N/A</v>
      </c>
      <c r="C424" s="1" t="e">
        <f>VLOOKUP(F:F,'RPM All Deposits'!$E:$F,1,0)</f>
        <v>#N/A</v>
      </c>
      <c r="D424" s="45" t="s">
        <v>20</v>
      </c>
      <c r="E424" s="45" t="s">
        <v>1307</v>
      </c>
      <c r="F424" s="45" t="s">
        <v>1313</v>
      </c>
      <c r="G424" s="45" t="s">
        <v>232</v>
      </c>
      <c r="H424" s="61">
        <v>44730</v>
      </c>
      <c r="I424" s="61">
        <v>44804</v>
      </c>
      <c r="J424" s="61">
        <v>44730</v>
      </c>
      <c r="K424" s="61">
        <v>44836</v>
      </c>
      <c r="L424" s="45" t="s">
        <v>353</v>
      </c>
      <c r="M424" s="45" t="s">
        <v>135</v>
      </c>
      <c r="N424" s="45" t="s">
        <v>26</v>
      </c>
      <c r="O424" s="45" t="s">
        <v>34</v>
      </c>
      <c r="P424" s="49">
        <v>0</v>
      </c>
      <c r="Q424" s="45" t="s">
        <v>49</v>
      </c>
      <c r="R424" s="46"/>
      <c r="S424" s="45" t="s">
        <v>234</v>
      </c>
      <c r="T424" s="45"/>
      <c r="U424" s="45" t="s">
        <v>235</v>
      </c>
      <c r="V424" s="45" t="s">
        <v>236</v>
      </c>
      <c r="W424" s="45" t="s">
        <v>237</v>
      </c>
      <c r="X424" s="49">
        <v>0</v>
      </c>
    </row>
    <row r="425" spans="1:24" hidden="1" x14ac:dyDescent="0.2">
      <c r="A425" s="1" t="e">
        <f>VLOOKUP(S:S,'KY all bookings 19.09.2022'!D:E,1,0)</f>
        <v>#N/A</v>
      </c>
      <c r="D425" s="45" t="s">
        <v>20</v>
      </c>
      <c r="E425" s="45" t="s">
        <v>1314</v>
      </c>
      <c r="F425" s="45" t="s">
        <v>1315</v>
      </c>
      <c r="G425" s="45" t="s">
        <v>232</v>
      </c>
      <c r="H425" s="61">
        <v>44785</v>
      </c>
      <c r="I425" s="61">
        <v>44837</v>
      </c>
      <c r="J425" s="46"/>
      <c r="K425" s="46"/>
      <c r="L425" s="45" t="s">
        <v>233</v>
      </c>
      <c r="M425" s="45" t="s">
        <v>25</v>
      </c>
      <c r="N425" s="45" t="s">
        <v>26</v>
      </c>
      <c r="O425" s="45" t="s">
        <v>34</v>
      </c>
      <c r="P425" s="49">
        <v>0</v>
      </c>
      <c r="Q425" s="45" t="s">
        <v>49</v>
      </c>
      <c r="R425" s="46"/>
      <c r="S425" s="45" t="s">
        <v>234</v>
      </c>
      <c r="T425" s="45"/>
      <c r="U425" s="45" t="s">
        <v>235</v>
      </c>
      <c r="V425" s="45" t="s">
        <v>236</v>
      </c>
      <c r="W425" s="45" t="s">
        <v>237</v>
      </c>
      <c r="X425" s="49">
        <v>0</v>
      </c>
    </row>
    <row r="426" spans="1:24" hidden="1" x14ac:dyDescent="0.2">
      <c r="A426" s="1" t="str">
        <f>VLOOKUP(S:S,'KY all bookings 19.09.2022'!D:E,1,0)</f>
        <v>06323</v>
      </c>
      <c r="B426" s="1" t="str">
        <f>VLOOKUP(T:T,'KY all bookings 19.09.2022'!$K:$L,1,0)</f>
        <v>06323 C682</v>
      </c>
      <c r="C426" s="1" t="str">
        <f>VLOOKUP(F:F,'RPM All Deposits'!$E:$F,1,0)</f>
        <v>1336</v>
      </c>
      <c r="D426" s="45" t="s">
        <v>20</v>
      </c>
      <c r="E426" s="45" t="s">
        <v>4005</v>
      </c>
      <c r="F426" s="45" t="s">
        <v>4006</v>
      </c>
      <c r="G426" s="45" t="s">
        <v>4007</v>
      </c>
      <c r="H426" s="61">
        <v>44805</v>
      </c>
      <c r="I426" s="61">
        <v>44834</v>
      </c>
      <c r="J426" s="61">
        <v>44728</v>
      </c>
      <c r="K426" s="61">
        <v>44834</v>
      </c>
      <c r="L426" s="45" t="s">
        <v>376</v>
      </c>
      <c r="M426" s="45" t="s">
        <v>135</v>
      </c>
      <c r="N426" s="45" t="s">
        <v>26</v>
      </c>
      <c r="O426" s="45" t="s">
        <v>34</v>
      </c>
      <c r="P426" s="49">
        <v>1287</v>
      </c>
      <c r="Q426" s="45" t="s">
        <v>49</v>
      </c>
      <c r="R426" s="45" t="s">
        <v>29</v>
      </c>
      <c r="S426" s="45" t="s">
        <v>4008</v>
      </c>
      <c r="T426" s="45" t="str">
        <f>S426&amp;" "&amp;E426</f>
        <v>06323 C682</v>
      </c>
      <c r="U426" s="45" t="s">
        <v>1392</v>
      </c>
      <c r="V426" s="45" t="s">
        <v>4009</v>
      </c>
      <c r="W426" s="45" t="s">
        <v>102</v>
      </c>
      <c r="X426" s="49">
        <v>200</v>
      </c>
    </row>
    <row r="427" spans="1:24" hidden="1" x14ac:dyDescent="0.2">
      <c r="A427" s="1" t="e">
        <f>VLOOKUP(S:S,'KY all bookings 19.09.2022'!D:E,1,0)</f>
        <v>#N/A</v>
      </c>
      <c r="D427" s="45" t="s">
        <v>20</v>
      </c>
      <c r="E427" s="45" t="s">
        <v>1314</v>
      </c>
      <c r="F427" s="45" t="s">
        <v>1320</v>
      </c>
      <c r="G427" s="45" t="s">
        <v>232</v>
      </c>
      <c r="H427" s="61">
        <v>44730</v>
      </c>
      <c r="I427" s="61">
        <v>44804</v>
      </c>
      <c r="J427" s="61">
        <v>44730</v>
      </c>
      <c r="K427" s="61">
        <v>44836</v>
      </c>
      <c r="L427" s="45" t="s">
        <v>353</v>
      </c>
      <c r="M427" s="45" t="s">
        <v>25</v>
      </c>
      <c r="N427" s="45" t="s">
        <v>26</v>
      </c>
      <c r="O427" s="45" t="s">
        <v>34</v>
      </c>
      <c r="P427" s="49">
        <v>0</v>
      </c>
      <c r="Q427" s="45" t="s">
        <v>49</v>
      </c>
      <c r="R427" s="46"/>
      <c r="S427" s="45" t="s">
        <v>234</v>
      </c>
      <c r="T427" s="45"/>
      <c r="U427" s="45" t="s">
        <v>235</v>
      </c>
      <c r="V427" s="45" t="s">
        <v>236</v>
      </c>
      <c r="W427" s="45" t="s">
        <v>237</v>
      </c>
      <c r="X427" s="49">
        <v>0</v>
      </c>
    </row>
    <row r="428" spans="1:24" hidden="1" x14ac:dyDescent="0.2">
      <c r="A428" s="1" t="e">
        <f>VLOOKUP(S:S,'KY all bookings 19.09.2022'!D:E,1,0)</f>
        <v>#N/A</v>
      </c>
      <c r="C428" s="1" t="e">
        <f>VLOOKUP(F:F,'RPM All Deposits'!$E:$F,1,0)</f>
        <v>#N/A</v>
      </c>
      <c r="D428" s="45" t="s">
        <v>20</v>
      </c>
      <c r="E428" s="45" t="s">
        <v>1321</v>
      </c>
      <c r="F428" s="45" t="s">
        <v>1322</v>
      </c>
      <c r="G428" s="45" t="s">
        <v>232</v>
      </c>
      <c r="H428" s="61">
        <v>44785</v>
      </c>
      <c r="I428" s="61">
        <v>44837</v>
      </c>
      <c r="J428" s="46"/>
      <c r="K428" s="46"/>
      <c r="L428" s="45" t="s">
        <v>233</v>
      </c>
      <c r="M428" s="45" t="s">
        <v>135</v>
      </c>
      <c r="N428" s="45" t="s">
        <v>26</v>
      </c>
      <c r="O428" s="45" t="s">
        <v>239</v>
      </c>
      <c r="P428" s="49">
        <v>0</v>
      </c>
      <c r="Q428" s="45" t="s">
        <v>49</v>
      </c>
      <c r="R428" s="46"/>
      <c r="S428" s="45" t="s">
        <v>234</v>
      </c>
      <c r="T428" s="45"/>
      <c r="U428" s="45" t="s">
        <v>235</v>
      </c>
      <c r="V428" s="45" t="s">
        <v>236</v>
      </c>
      <c r="W428" s="45" t="s">
        <v>237</v>
      </c>
      <c r="X428" s="49">
        <v>0</v>
      </c>
    </row>
    <row r="429" spans="1:24" hidden="1" x14ac:dyDescent="0.2">
      <c r="A429" s="1" t="e">
        <f>VLOOKUP(S:S,'KY all bookings 19.09.2022'!D:E,1,0)</f>
        <v>#N/A</v>
      </c>
      <c r="C429" s="1" t="e">
        <f>VLOOKUP(F:F,'RPM All Deposits'!$E:$F,1,0)</f>
        <v>#N/A</v>
      </c>
      <c r="D429" s="45" t="s">
        <v>20</v>
      </c>
      <c r="E429" s="45" t="s">
        <v>1321</v>
      </c>
      <c r="F429" s="45" t="s">
        <v>1323</v>
      </c>
      <c r="G429" s="45" t="s">
        <v>232</v>
      </c>
      <c r="H429" s="61">
        <v>44730</v>
      </c>
      <c r="I429" s="61">
        <v>44804</v>
      </c>
      <c r="J429" s="61">
        <v>44730</v>
      </c>
      <c r="K429" s="61">
        <v>44836</v>
      </c>
      <c r="L429" s="45" t="s">
        <v>353</v>
      </c>
      <c r="M429" s="45" t="s">
        <v>135</v>
      </c>
      <c r="N429" s="45" t="s">
        <v>26</v>
      </c>
      <c r="O429" s="45" t="s">
        <v>239</v>
      </c>
      <c r="P429" s="49">
        <v>0</v>
      </c>
      <c r="Q429" s="45" t="s">
        <v>49</v>
      </c>
      <c r="R429" s="46"/>
      <c r="S429" s="45" t="s">
        <v>234</v>
      </c>
      <c r="T429" s="45"/>
      <c r="U429" s="45" t="s">
        <v>235</v>
      </c>
      <c r="V429" s="45" t="s">
        <v>236</v>
      </c>
      <c r="W429" s="45" t="s">
        <v>237</v>
      </c>
      <c r="X429" s="49">
        <v>0</v>
      </c>
    </row>
    <row r="430" spans="1:24" hidden="1" x14ac:dyDescent="0.2">
      <c r="A430" s="1" t="e">
        <f>VLOOKUP(S:S,'KY all bookings 19.09.2022'!D:E,1,0)</f>
        <v>#N/A</v>
      </c>
      <c r="D430" s="45" t="s">
        <v>20</v>
      </c>
      <c r="E430" s="45" t="s">
        <v>1324</v>
      </c>
      <c r="F430" s="45" t="s">
        <v>1325</v>
      </c>
      <c r="G430" s="45" t="s">
        <v>232</v>
      </c>
      <c r="H430" s="61">
        <v>44777</v>
      </c>
      <c r="I430" s="61">
        <v>44926</v>
      </c>
      <c r="J430" s="46"/>
      <c r="K430" s="46"/>
      <c r="L430" s="45" t="s">
        <v>695</v>
      </c>
      <c r="M430" s="45" t="s">
        <v>25</v>
      </c>
      <c r="N430" s="45" t="s">
        <v>26</v>
      </c>
      <c r="O430" s="45" t="s">
        <v>239</v>
      </c>
      <c r="P430" s="49">
        <v>0</v>
      </c>
      <c r="Q430" s="45" t="s">
        <v>49</v>
      </c>
      <c r="R430" s="46"/>
      <c r="S430" s="45" t="s">
        <v>234</v>
      </c>
      <c r="T430" s="45"/>
      <c r="U430" s="45" t="s">
        <v>235</v>
      </c>
      <c r="V430" s="45" t="s">
        <v>236</v>
      </c>
      <c r="W430" s="45" t="s">
        <v>237</v>
      </c>
      <c r="X430" s="49">
        <v>0</v>
      </c>
    </row>
    <row r="431" spans="1:24" hidden="1" x14ac:dyDescent="0.2">
      <c r="A431" s="1" t="e">
        <f>VLOOKUP(S:S,'KY all bookings 19.09.2022'!D:E,1,0)</f>
        <v>#N/A</v>
      </c>
      <c r="D431" s="45" t="s">
        <v>20</v>
      </c>
      <c r="E431" s="45" t="s">
        <v>1324</v>
      </c>
      <c r="F431" s="45" t="s">
        <v>1326</v>
      </c>
      <c r="G431" s="45" t="s">
        <v>232</v>
      </c>
      <c r="H431" s="61">
        <v>44785</v>
      </c>
      <c r="I431" s="61">
        <v>44837</v>
      </c>
      <c r="J431" s="46"/>
      <c r="K431" s="46"/>
      <c r="L431" s="45" t="s">
        <v>233</v>
      </c>
      <c r="M431" s="45" t="s">
        <v>25</v>
      </c>
      <c r="N431" s="45" t="s">
        <v>26</v>
      </c>
      <c r="O431" s="45" t="s">
        <v>239</v>
      </c>
      <c r="P431" s="49">
        <v>0</v>
      </c>
      <c r="Q431" s="45" t="s">
        <v>49</v>
      </c>
      <c r="R431" s="46"/>
      <c r="S431" s="45" t="s">
        <v>234</v>
      </c>
      <c r="T431" s="45"/>
      <c r="U431" s="45" t="s">
        <v>235</v>
      </c>
      <c r="V431" s="45" t="s">
        <v>236</v>
      </c>
      <c r="W431" s="45" t="s">
        <v>237</v>
      </c>
      <c r="X431" s="49">
        <v>0</v>
      </c>
    </row>
    <row r="432" spans="1:24" hidden="1" x14ac:dyDescent="0.2">
      <c r="A432" s="1" t="e">
        <f>VLOOKUP(S:S,'KY all bookings 19.09.2022'!D:E,1,0)</f>
        <v>#N/A</v>
      </c>
      <c r="D432" s="45" t="s">
        <v>20</v>
      </c>
      <c r="E432" s="45" t="s">
        <v>1324</v>
      </c>
      <c r="F432" s="45" t="s">
        <v>1327</v>
      </c>
      <c r="G432" s="45" t="s">
        <v>232</v>
      </c>
      <c r="H432" s="61">
        <v>44730</v>
      </c>
      <c r="I432" s="61">
        <v>44804</v>
      </c>
      <c r="J432" s="61">
        <v>44730</v>
      </c>
      <c r="K432" s="61">
        <v>44836</v>
      </c>
      <c r="L432" s="45" t="s">
        <v>353</v>
      </c>
      <c r="M432" s="45" t="s">
        <v>25</v>
      </c>
      <c r="N432" s="45" t="s">
        <v>26</v>
      </c>
      <c r="O432" s="45" t="s">
        <v>239</v>
      </c>
      <c r="P432" s="49">
        <v>0</v>
      </c>
      <c r="Q432" s="45" t="s">
        <v>49</v>
      </c>
      <c r="R432" s="46"/>
      <c r="S432" s="45" t="s">
        <v>234</v>
      </c>
      <c r="T432" s="45"/>
      <c r="U432" s="45" t="s">
        <v>235</v>
      </c>
      <c r="V432" s="45" t="s">
        <v>236</v>
      </c>
      <c r="W432" s="45" t="s">
        <v>237</v>
      </c>
      <c r="X432" s="49">
        <v>0</v>
      </c>
    </row>
    <row r="433" spans="1:25" hidden="1" x14ac:dyDescent="0.2">
      <c r="A433" s="1" t="e">
        <f>VLOOKUP(S:S,'KY all bookings 19.09.2022'!D:E,1,0)</f>
        <v>#N/A</v>
      </c>
      <c r="D433" s="45" t="s">
        <v>20</v>
      </c>
      <c r="E433" s="45" t="s">
        <v>1328</v>
      </c>
      <c r="F433" s="45" t="s">
        <v>1329</v>
      </c>
      <c r="G433" s="45" t="s">
        <v>232</v>
      </c>
      <c r="H433" s="61">
        <v>44777</v>
      </c>
      <c r="I433" s="61">
        <v>44926</v>
      </c>
      <c r="J433" s="46"/>
      <c r="K433" s="46"/>
      <c r="L433" s="45" t="s">
        <v>695</v>
      </c>
      <c r="M433" s="45" t="s">
        <v>25</v>
      </c>
      <c r="N433" s="45" t="s">
        <v>26</v>
      </c>
      <c r="O433" s="45" t="s">
        <v>239</v>
      </c>
      <c r="P433" s="49">
        <v>0</v>
      </c>
      <c r="Q433" s="45" t="s">
        <v>49</v>
      </c>
      <c r="R433" s="46"/>
      <c r="S433" s="45" t="s">
        <v>234</v>
      </c>
      <c r="T433" s="45"/>
      <c r="U433" s="45" t="s">
        <v>235</v>
      </c>
      <c r="V433" s="45" t="s">
        <v>236</v>
      </c>
      <c r="W433" s="45" t="s">
        <v>237</v>
      </c>
      <c r="X433" s="49">
        <v>0</v>
      </c>
    </row>
    <row r="434" spans="1:25" hidden="1" x14ac:dyDescent="0.2">
      <c r="A434" s="1" t="e">
        <f>VLOOKUP(S:S,'KY all bookings 19.09.2022'!D:E,1,0)</f>
        <v>#N/A</v>
      </c>
      <c r="D434" s="45" t="s">
        <v>20</v>
      </c>
      <c r="E434" s="45" t="s">
        <v>1328</v>
      </c>
      <c r="F434" s="45" t="s">
        <v>1330</v>
      </c>
      <c r="G434" s="45" t="s">
        <v>232</v>
      </c>
      <c r="H434" s="61">
        <v>44785</v>
      </c>
      <c r="I434" s="61">
        <v>44837</v>
      </c>
      <c r="J434" s="46"/>
      <c r="K434" s="46"/>
      <c r="L434" s="45" t="s">
        <v>233</v>
      </c>
      <c r="M434" s="45" t="s">
        <v>25</v>
      </c>
      <c r="N434" s="45" t="s">
        <v>26</v>
      </c>
      <c r="O434" s="45" t="s">
        <v>239</v>
      </c>
      <c r="P434" s="49">
        <v>0</v>
      </c>
      <c r="Q434" s="45" t="s">
        <v>49</v>
      </c>
      <c r="R434" s="46"/>
      <c r="S434" s="45" t="s">
        <v>234</v>
      </c>
      <c r="T434" s="45"/>
      <c r="U434" s="45" t="s">
        <v>235</v>
      </c>
      <c r="V434" s="45" t="s">
        <v>236</v>
      </c>
      <c r="W434" s="45" t="s">
        <v>237</v>
      </c>
      <c r="X434" s="49">
        <v>0</v>
      </c>
    </row>
    <row r="435" spans="1:25" hidden="1" x14ac:dyDescent="0.2">
      <c r="A435" s="1" t="e">
        <f>VLOOKUP(S:S,'KY all bookings 19.09.2022'!D:E,1,0)</f>
        <v>#N/A</v>
      </c>
      <c r="D435" s="45" t="s">
        <v>20</v>
      </c>
      <c r="E435" s="45" t="s">
        <v>1328</v>
      </c>
      <c r="F435" s="45" t="s">
        <v>1331</v>
      </c>
      <c r="G435" s="45" t="s">
        <v>232</v>
      </c>
      <c r="H435" s="61">
        <v>44730</v>
      </c>
      <c r="I435" s="61">
        <v>44804</v>
      </c>
      <c r="J435" s="61">
        <v>44730</v>
      </c>
      <c r="K435" s="61">
        <v>44836</v>
      </c>
      <c r="L435" s="45" t="s">
        <v>353</v>
      </c>
      <c r="M435" s="45" t="s">
        <v>25</v>
      </c>
      <c r="N435" s="45" t="s">
        <v>26</v>
      </c>
      <c r="O435" s="45" t="s">
        <v>239</v>
      </c>
      <c r="P435" s="49">
        <v>0</v>
      </c>
      <c r="Q435" s="45" t="s">
        <v>49</v>
      </c>
      <c r="R435" s="46"/>
      <c r="S435" s="45" t="s">
        <v>234</v>
      </c>
      <c r="T435" s="45"/>
      <c r="U435" s="45" t="s">
        <v>235</v>
      </c>
      <c r="V435" s="45" t="s">
        <v>236</v>
      </c>
      <c r="W435" s="45" t="s">
        <v>237</v>
      </c>
      <c r="X435" s="49">
        <v>0</v>
      </c>
    </row>
    <row r="436" spans="1:25" hidden="1" x14ac:dyDescent="0.2">
      <c r="A436" s="1" t="e">
        <f>VLOOKUP(S:S,'KY all bookings 19.09.2022'!D:E,1,0)</f>
        <v>#N/A</v>
      </c>
      <c r="C436" s="1" t="e">
        <f>VLOOKUP(F:F,'RPM All Deposits'!$E:$F,1,0)</f>
        <v>#N/A</v>
      </c>
      <c r="D436" s="45" t="s">
        <v>20</v>
      </c>
      <c r="E436" s="45" t="s">
        <v>1332</v>
      </c>
      <c r="F436" s="45" t="s">
        <v>1333</v>
      </c>
      <c r="G436" s="45" t="s">
        <v>1334</v>
      </c>
      <c r="H436" s="61">
        <v>44728</v>
      </c>
      <c r="I436" s="61">
        <v>44773</v>
      </c>
      <c r="J436" s="61">
        <v>44728</v>
      </c>
      <c r="K436" s="61">
        <v>44774</v>
      </c>
      <c r="L436" s="45" t="s">
        <v>1335</v>
      </c>
      <c r="M436" s="45" t="s">
        <v>92</v>
      </c>
      <c r="N436" s="45" t="s">
        <v>26</v>
      </c>
      <c r="O436" s="45" t="s">
        <v>37</v>
      </c>
      <c r="P436" s="49">
        <v>1160</v>
      </c>
      <c r="Q436" s="45" t="s">
        <v>49</v>
      </c>
      <c r="R436" s="46"/>
      <c r="S436" s="45" t="s">
        <v>1336</v>
      </c>
      <c r="T436" s="45"/>
      <c r="U436" s="45" t="s">
        <v>1337</v>
      </c>
      <c r="V436" s="45" t="s">
        <v>1338</v>
      </c>
      <c r="W436" s="45" t="s">
        <v>102</v>
      </c>
      <c r="X436" s="49">
        <v>0</v>
      </c>
    </row>
    <row r="437" spans="1:25" hidden="1" x14ac:dyDescent="0.2">
      <c r="A437" s="1" t="e">
        <f>VLOOKUP(S:S,'KY all bookings 19.09.2022'!D:E,1,0)</f>
        <v>#N/A</v>
      </c>
      <c r="C437" s="1" t="str">
        <f>VLOOKUP(F:F,'RPM All Deposits'!$E:$F,1,0)</f>
        <v>24897</v>
      </c>
      <c r="D437" s="45" t="s">
        <v>20</v>
      </c>
      <c r="E437" s="45" t="s">
        <v>4030</v>
      </c>
      <c r="F437" s="45" t="s">
        <v>4031</v>
      </c>
      <c r="G437" s="45" t="s">
        <v>4032</v>
      </c>
      <c r="H437" s="61">
        <v>44835</v>
      </c>
      <c r="I437" s="61">
        <v>45107</v>
      </c>
      <c r="J437" s="61">
        <v>44835</v>
      </c>
      <c r="K437" s="61">
        <v>45107</v>
      </c>
      <c r="L437" s="45" t="s">
        <v>182</v>
      </c>
      <c r="M437" s="45" t="s">
        <v>135</v>
      </c>
      <c r="N437" s="45" t="s">
        <v>26</v>
      </c>
      <c r="O437" s="45" t="s">
        <v>48</v>
      </c>
      <c r="P437" s="49">
        <v>2000</v>
      </c>
      <c r="Q437" s="45" t="s">
        <v>28</v>
      </c>
      <c r="R437" s="45" t="s">
        <v>29</v>
      </c>
      <c r="S437" s="46"/>
      <c r="T437" s="46"/>
      <c r="U437" s="45" t="s">
        <v>4033</v>
      </c>
      <c r="V437" s="45" t="s">
        <v>4034</v>
      </c>
      <c r="W437" s="45" t="s">
        <v>102</v>
      </c>
      <c r="X437" s="49">
        <v>200</v>
      </c>
    </row>
    <row r="438" spans="1:25" hidden="1" x14ac:dyDescent="0.2">
      <c r="A438" s="1" t="e">
        <f>VLOOKUP(S:S,'KY all bookings 19.09.2022'!D:E,1,0)</f>
        <v>#N/A</v>
      </c>
      <c r="C438" s="1" t="str">
        <f>VLOOKUP(F:F,'RPM All Deposits'!$E:$F,1,0)</f>
        <v>25834</v>
      </c>
      <c r="D438" s="45" t="s">
        <v>20</v>
      </c>
      <c r="E438" s="45" t="s">
        <v>2053</v>
      </c>
      <c r="F438" s="45" t="s">
        <v>2055</v>
      </c>
      <c r="G438" s="45" t="s">
        <v>2056</v>
      </c>
      <c r="H438" s="61">
        <v>44835</v>
      </c>
      <c r="I438" s="61">
        <v>45016</v>
      </c>
      <c r="J438" s="61">
        <v>44835</v>
      </c>
      <c r="K438" s="61">
        <v>45016</v>
      </c>
      <c r="L438" s="45" t="s">
        <v>78</v>
      </c>
      <c r="M438" s="45" t="s">
        <v>135</v>
      </c>
      <c r="N438" s="45" t="s">
        <v>26</v>
      </c>
      <c r="O438" s="45" t="s">
        <v>37</v>
      </c>
      <c r="P438" s="49">
        <v>1680</v>
      </c>
      <c r="Q438" s="45" t="s">
        <v>28</v>
      </c>
      <c r="R438" s="45" t="s">
        <v>29</v>
      </c>
      <c r="S438" s="46"/>
      <c r="T438" s="46"/>
      <c r="U438" s="45" t="s">
        <v>2057</v>
      </c>
      <c r="V438" s="45" t="s">
        <v>2058</v>
      </c>
      <c r="W438" s="45" t="s">
        <v>102</v>
      </c>
      <c r="X438" s="49">
        <v>200</v>
      </c>
    </row>
    <row r="439" spans="1:25" hidden="1" x14ac:dyDescent="0.2">
      <c r="A439" s="1" t="e">
        <f>VLOOKUP(S:S,'KY all bookings 19.09.2022'!D:E,1,0)</f>
        <v>#N/A</v>
      </c>
      <c r="C439" s="1" t="e">
        <f>VLOOKUP(F:F,'RPM All Deposits'!$E:$F,1,0)</f>
        <v>#N/A</v>
      </c>
      <c r="D439" s="45" t="s">
        <v>20</v>
      </c>
      <c r="E439" s="45" t="s">
        <v>1349</v>
      </c>
      <c r="F439" s="45" t="s">
        <v>1350</v>
      </c>
      <c r="G439" s="45" t="s">
        <v>1351</v>
      </c>
      <c r="H439" s="61">
        <v>44728</v>
      </c>
      <c r="I439" s="61">
        <v>44742</v>
      </c>
      <c r="J439" s="61">
        <v>44728</v>
      </c>
      <c r="K439" s="61">
        <v>44743</v>
      </c>
      <c r="L439" s="45" t="s">
        <v>91</v>
      </c>
      <c r="M439" s="45" t="s">
        <v>92</v>
      </c>
      <c r="N439" s="45" t="s">
        <v>26</v>
      </c>
      <c r="O439" s="45" t="s">
        <v>37</v>
      </c>
      <c r="P439" s="49">
        <v>1087</v>
      </c>
      <c r="Q439" s="45" t="s">
        <v>49</v>
      </c>
      <c r="R439" s="46"/>
      <c r="S439" s="45" t="s">
        <v>1352</v>
      </c>
      <c r="T439" s="45"/>
      <c r="U439" s="45" t="s">
        <v>1353</v>
      </c>
      <c r="V439" s="45" t="s">
        <v>1354</v>
      </c>
      <c r="W439" s="45" t="s">
        <v>102</v>
      </c>
      <c r="X439" s="49">
        <v>0</v>
      </c>
    </row>
    <row r="440" spans="1:25" hidden="1" x14ac:dyDescent="0.2">
      <c r="A440" s="1" t="e">
        <f>VLOOKUP(S:S,'KY all bookings 19.09.2022'!D:E,1,0)</f>
        <v>#N/A</v>
      </c>
      <c r="C440" s="1" t="str">
        <f>VLOOKUP(F:F,'RPM All Deposits'!$E:$F,1,0)</f>
        <v>28169</v>
      </c>
      <c r="D440" s="45" t="s">
        <v>20</v>
      </c>
      <c r="E440" s="45" t="s">
        <v>2301</v>
      </c>
      <c r="F440" s="45" t="s">
        <v>2307</v>
      </c>
      <c r="G440" s="45" t="s">
        <v>2308</v>
      </c>
      <c r="H440" s="61">
        <v>44805</v>
      </c>
      <c r="I440" s="61">
        <v>44985</v>
      </c>
      <c r="J440" s="61">
        <v>44805</v>
      </c>
      <c r="K440" s="61">
        <v>44985</v>
      </c>
      <c r="L440" s="45" t="s">
        <v>78</v>
      </c>
      <c r="M440" s="45" t="s">
        <v>135</v>
      </c>
      <c r="N440" s="45" t="s">
        <v>26</v>
      </c>
      <c r="O440" s="45" t="s">
        <v>48</v>
      </c>
      <c r="P440" s="49">
        <v>1900</v>
      </c>
      <c r="Q440" s="45" t="s">
        <v>28</v>
      </c>
      <c r="R440" s="45" t="s">
        <v>29</v>
      </c>
      <c r="S440" s="46"/>
      <c r="T440" s="46"/>
      <c r="U440" s="45" t="s">
        <v>2309</v>
      </c>
      <c r="V440" s="45" t="s">
        <v>2310</v>
      </c>
      <c r="W440" s="45" t="s">
        <v>950</v>
      </c>
      <c r="X440" s="49">
        <v>200</v>
      </c>
    </row>
    <row r="441" spans="1:25" hidden="1" x14ac:dyDescent="0.2">
      <c r="A441" s="1" t="e">
        <f>VLOOKUP(S:S,'KY all bookings 19.09.2022'!D:E,1,0)</f>
        <v>#N/A</v>
      </c>
      <c r="C441" s="1" t="str">
        <f>VLOOKUP(F:F,'RPM All Deposits'!$E:$F,1,0)</f>
        <v>21028</v>
      </c>
      <c r="D441" s="45" t="s">
        <v>20</v>
      </c>
      <c r="E441" s="45" t="s">
        <v>1603</v>
      </c>
      <c r="F441" s="45" t="s">
        <v>1615</v>
      </c>
      <c r="G441" s="45" t="s">
        <v>1616</v>
      </c>
      <c r="H441" s="61">
        <v>44835</v>
      </c>
      <c r="I441" s="61">
        <v>45107</v>
      </c>
      <c r="J441" s="61">
        <v>44835</v>
      </c>
      <c r="K441" s="61">
        <v>45107</v>
      </c>
      <c r="L441" s="45" t="s">
        <v>182</v>
      </c>
      <c r="M441" s="45" t="s">
        <v>135</v>
      </c>
      <c r="N441" s="45" t="s">
        <v>26</v>
      </c>
      <c r="O441" s="45" t="s">
        <v>48</v>
      </c>
      <c r="P441" s="49">
        <v>2000</v>
      </c>
      <c r="Q441" s="45" t="s">
        <v>28</v>
      </c>
      <c r="R441" s="45" t="s">
        <v>29</v>
      </c>
      <c r="S441" s="46"/>
      <c r="T441" s="46"/>
      <c r="U441" s="45" t="s">
        <v>1617</v>
      </c>
      <c r="V441" s="45" t="s">
        <v>1618</v>
      </c>
      <c r="W441" s="45" t="s">
        <v>102</v>
      </c>
      <c r="X441" s="49">
        <v>200</v>
      </c>
    </row>
    <row r="442" spans="1:25" s="64" customFormat="1" hidden="1" x14ac:dyDescent="0.2">
      <c r="A442" s="64" t="str">
        <f>VLOOKUP(S:S,'KY all bookings 19.09.2022'!D:E,1,0)</f>
        <v>0010610</v>
      </c>
      <c r="B442" s="64" t="str">
        <f>VLOOKUP(T:T,'KY all bookings 19.09.2022'!$K:$L,1,0)</f>
        <v>0010610 C381</v>
      </c>
      <c r="C442" s="64" t="e">
        <f>VLOOKUP(F:F,'RPM All Deposits'!$E:$F,1,0)</f>
        <v>#N/A</v>
      </c>
      <c r="D442" s="66" t="s">
        <v>20</v>
      </c>
      <c r="E442" s="66" t="s">
        <v>3310</v>
      </c>
      <c r="F442" s="66" t="s">
        <v>3315</v>
      </c>
      <c r="G442" s="66" t="s">
        <v>3316</v>
      </c>
      <c r="H442" s="68">
        <v>44820</v>
      </c>
      <c r="I442" s="68">
        <v>44877</v>
      </c>
      <c r="J442" s="68">
        <v>44820</v>
      </c>
      <c r="K442" s="68">
        <v>44876</v>
      </c>
      <c r="L442" s="66" t="s">
        <v>3336</v>
      </c>
      <c r="M442" s="66" t="s">
        <v>377</v>
      </c>
      <c r="N442" s="66" t="s">
        <v>26</v>
      </c>
      <c r="O442" s="66" t="s">
        <v>34</v>
      </c>
      <c r="P442" s="65">
        <v>1350</v>
      </c>
      <c r="Q442" s="66" t="s">
        <v>49</v>
      </c>
      <c r="R442" s="67"/>
      <c r="S442" s="66" t="s">
        <v>3317</v>
      </c>
      <c r="T442" s="66" t="str">
        <f>S442&amp;" "&amp;E442</f>
        <v>0010610 C381</v>
      </c>
      <c r="U442" s="66" t="s">
        <v>3318</v>
      </c>
      <c r="V442" s="66" t="s">
        <v>3319</v>
      </c>
      <c r="W442" s="66" t="s">
        <v>87</v>
      </c>
      <c r="X442" s="65">
        <v>0</v>
      </c>
      <c r="Y442" s="64" t="s">
        <v>6663</v>
      </c>
    </row>
    <row r="443" spans="1:25" hidden="1" x14ac:dyDescent="0.2">
      <c r="A443" s="1" t="str">
        <f>VLOOKUP(S:S,'KY all bookings 19.09.2022'!D:E,1,0)</f>
        <v>07029</v>
      </c>
      <c r="B443" s="1" t="str">
        <f>VLOOKUP(T:T,'KY all bookings 19.09.2022'!$K:$L,1,0)</f>
        <v>07029 B109</v>
      </c>
      <c r="C443" s="1" t="str">
        <f>VLOOKUP(F:F,'RPM All Deposits'!$E:$F,1,0)</f>
        <v>1364</v>
      </c>
      <c r="D443" s="45" t="s">
        <v>20</v>
      </c>
      <c r="E443" s="45" t="s">
        <v>1365</v>
      </c>
      <c r="F443" s="45" t="s">
        <v>1366</v>
      </c>
      <c r="G443" s="45" t="s">
        <v>1367</v>
      </c>
      <c r="H443" s="61">
        <v>44805</v>
      </c>
      <c r="I443" s="61">
        <v>45107</v>
      </c>
      <c r="J443" s="61">
        <v>44728</v>
      </c>
      <c r="K443" s="61">
        <v>44743</v>
      </c>
      <c r="L443" s="45" t="s">
        <v>40</v>
      </c>
      <c r="M443" s="45" t="s">
        <v>135</v>
      </c>
      <c r="N443" s="45" t="s">
        <v>26</v>
      </c>
      <c r="O443" s="45" t="s">
        <v>37</v>
      </c>
      <c r="P443" s="49">
        <v>1600</v>
      </c>
      <c r="Q443" s="45" t="s">
        <v>49</v>
      </c>
      <c r="R443" s="45" t="s">
        <v>29</v>
      </c>
      <c r="S443" s="45" t="s">
        <v>1368</v>
      </c>
      <c r="T443" s="45" t="str">
        <f>S443&amp;" "&amp;E443</f>
        <v>07029 B109</v>
      </c>
      <c r="U443" s="45" t="s">
        <v>1369</v>
      </c>
      <c r="V443" s="45" t="s">
        <v>1370</v>
      </c>
      <c r="W443" s="45" t="s">
        <v>102</v>
      </c>
      <c r="X443" s="49">
        <v>200</v>
      </c>
    </row>
    <row r="444" spans="1:25" hidden="1" x14ac:dyDescent="0.2">
      <c r="A444" s="1" t="e">
        <f>VLOOKUP(S:S,'KY all bookings 19.09.2022'!D:E,1,0)</f>
        <v>#N/A</v>
      </c>
      <c r="D444" s="45" t="s">
        <v>20</v>
      </c>
      <c r="E444" s="45" t="s">
        <v>1371</v>
      </c>
      <c r="F444" s="45" t="s">
        <v>1372</v>
      </c>
      <c r="G444" s="45" t="s">
        <v>232</v>
      </c>
      <c r="H444" s="61">
        <v>44730</v>
      </c>
      <c r="I444" s="61">
        <v>50051</v>
      </c>
      <c r="J444" s="61">
        <v>44730</v>
      </c>
      <c r="K444" s="61">
        <v>50051</v>
      </c>
      <c r="L444" s="45" t="s">
        <v>1373</v>
      </c>
      <c r="M444" s="45" t="s">
        <v>25</v>
      </c>
      <c r="N444" s="45" t="s">
        <v>26</v>
      </c>
      <c r="O444" s="45" t="s">
        <v>27</v>
      </c>
      <c r="P444" s="49">
        <v>0</v>
      </c>
      <c r="Q444" s="45" t="s">
        <v>49</v>
      </c>
      <c r="R444" s="46"/>
      <c r="S444" s="45" t="s">
        <v>234</v>
      </c>
      <c r="T444" s="45"/>
      <c r="U444" s="45" t="s">
        <v>235</v>
      </c>
      <c r="V444" s="45" t="s">
        <v>236</v>
      </c>
      <c r="W444" s="45" t="s">
        <v>237</v>
      </c>
      <c r="X444" s="49">
        <v>0</v>
      </c>
    </row>
    <row r="445" spans="1:25" hidden="1" x14ac:dyDescent="0.2">
      <c r="A445" s="1" t="e">
        <f>VLOOKUP(S:S,'KY all bookings 19.09.2022'!D:E,1,0)</f>
        <v>#N/A</v>
      </c>
      <c r="D445" s="45" t="s">
        <v>20</v>
      </c>
      <c r="E445" s="45" t="s">
        <v>1371</v>
      </c>
      <c r="F445" s="45" t="s">
        <v>1374</v>
      </c>
      <c r="G445" s="45" t="s">
        <v>232</v>
      </c>
      <c r="H445" s="61">
        <v>44785</v>
      </c>
      <c r="I445" s="61">
        <v>44937</v>
      </c>
      <c r="J445" s="46"/>
      <c r="K445" s="46"/>
      <c r="L445" s="45" t="s">
        <v>177</v>
      </c>
      <c r="M445" s="45" t="s">
        <v>25</v>
      </c>
      <c r="N445" s="45" t="s">
        <v>26</v>
      </c>
      <c r="O445" s="45" t="s">
        <v>27</v>
      </c>
      <c r="P445" s="49">
        <v>0</v>
      </c>
      <c r="Q445" s="45" t="s">
        <v>49</v>
      </c>
      <c r="R445" s="46"/>
      <c r="S445" s="45" t="s">
        <v>234</v>
      </c>
      <c r="T445" s="45"/>
      <c r="U445" s="45" t="s">
        <v>235</v>
      </c>
      <c r="V445" s="45" t="s">
        <v>236</v>
      </c>
      <c r="W445" s="45" t="s">
        <v>237</v>
      </c>
      <c r="X445" s="49">
        <v>0</v>
      </c>
    </row>
    <row r="446" spans="1:25" hidden="1" x14ac:dyDescent="0.2">
      <c r="A446" s="1" t="e">
        <f>VLOOKUP(S:S,'KY all bookings 19.09.2022'!D:E,1,0)</f>
        <v>#N/A</v>
      </c>
      <c r="C446" s="1" t="e">
        <f>VLOOKUP(F:F,'RPM All Deposits'!$E:$F,1,0)</f>
        <v>#N/A</v>
      </c>
      <c r="D446" s="45" t="s">
        <v>20</v>
      </c>
      <c r="E446" s="45" t="s">
        <v>1375</v>
      </c>
      <c r="F446" s="45" t="s">
        <v>1376</v>
      </c>
      <c r="G446" s="45" t="s">
        <v>1377</v>
      </c>
      <c r="H446" s="61">
        <v>44728</v>
      </c>
      <c r="I446" s="61">
        <v>44742</v>
      </c>
      <c r="J446" s="61">
        <v>44728</v>
      </c>
      <c r="K446" s="61">
        <v>44743</v>
      </c>
      <c r="L446" s="45" t="s">
        <v>91</v>
      </c>
      <c r="M446" s="45" t="s">
        <v>92</v>
      </c>
      <c r="N446" s="45" t="s">
        <v>26</v>
      </c>
      <c r="O446" s="45" t="s">
        <v>37</v>
      </c>
      <c r="P446" s="49">
        <v>1300</v>
      </c>
      <c r="Q446" s="45" t="s">
        <v>49</v>
      </c>
      <c r="R446" s="46"/>
      <c r="S446" s="45" t="s">
        <v>1378</v>
      </c>
      <c r="T446" s="45"/>
      <c r="U446" s="45" t="s">
        <v>1379</v>
      </c>
      <c r="V446" s="45" t="s">
        <v>1380</v>
      </c>
      <c r="W446" s="45" t="s">
        <v>58</v>
      </c>
      <c r="X446" s="49">
        <v>0</v>
      </c>
    </row>
    <row r="447" spans="1:25" hidden="1" x14ac:dyDescent="0.2">
      <c r="A447" s="1" t="str">
        <f>VLOOKUP(S:S,'KY all bookings 19.09.2022'!D:E,1,0)</f>
        <v>09866</v>
      </c>
      <c r="B447" s="1" t="str">
        <f>VLOOKUP(T:T,'KY all bookings 19.09.2022'!$K:$L,1,0)</f>
        <v>09866 B501</v>
      </c>
      <c r="C447" s="1" t="str">
        <f>VLOOKUP(F:F,'RPM All Deposits'!$E:$F,1,0)</f>
        <v>33292</v>
      </c>
      <c r="D447" s="45" t="s">
        <v>20</v>
      </c>
      <c r="E447" s="45" t="s">
        <v>2233</v>
      </c>
      <c r="F447" s="45" t="s">
        <v>2239</v>
      </c>
      <c r="G447" s="45" t="s">
        <v>2235</v>
      </c>
      <c r="H447" s="61">
        <v>44820</v>
      </c>
      <c r="I447" s="61">
        <v>44834</v>
      </c>
      <c r="J447" s="61">
        <v>44820</v>
      </c>
      <c r="K447" s="61">
        <v>44834</v>
      </c>
      <c r="L447" s="45" t="s">
        <v>91</v>
      </c>
      <c r="M447" s="45" t="s">
        <v>135</v>
      </c>
      <c r="N447" s="45" t="s">
        <v>26</v>
      </c>
      <c r="O447" s="45" t="s">
        <v>48</v>
      </c>
      <c r="P447" s="49">
        <v>0</v>
      </c>
      <c r="Q447" s="45" t="s">
        <v>49</v>
      </c>
      <c r="R447" s="45" t="s">
        <v>29</v>
      </c>
      <c r="S447" s="45" t="s">
        <v>2237</v>
      </c>
      <c r="T447" s="45" t="str">
        <f>S447&amp;" "&amp;E447</f>
        <v>09866 B501</v>
      </c>
      <c r="U447" s="45" t="s">
        <v>1392</v>
      </c>
      <c r="V447" s="45" t="s">
        <v>2238</v>
      </c>
      <c r="W447" s="45" t="s">
        <v>102</v>
      </c>
      <c r="X447" s="49">
        <v>80</v>
      </c>
    </row>
    <row r="448" spans="1:25" hidden="1" x14ac:dyDescent="0.2">
      <c r="A448" s="1" t="e">
        <f>VLOOKUP(S:S,'KY all bookings 19.09.2022'!D:E,1,0)</f>
        <v>#N/A</v>
      </c>
      <c r="D448" s="45" t="s">
        <v>20</v>
      </c>
      <c r="E448" s="45" t="s">
        <v>1384</v>
      </c>
      <c r="F448" s="45" t="s">
        <v>1385</v>
      </c>
      <c r="G448" s="45" t="s">
        <v>232</v>
      </c>
      <c r="H448" s="61">
        <v>44730</v>
      </c>
      <c r="I448" s="61">
        <v>50416</v>
      </c>
      <c r="J448" s="61">
        <v>44730</v>
      </c>
      <c r="K448" s="61">
        <v>50416</v>
      </c>
      <c r="L448" s="45" t="s">
        <v>1386</v>
      </c>
      <c r="M448" s="45" t="s">
        <v>25</v>
      </c>
      <c r="N448" s="45" t="s">
        <v>26</v>
      </c>
      <c r="O448" s="45" t="s">
        <v>27</v>
      </c>
      <c r="P448" s="49">
        <v>0</v>
      </c>
      <c r="Q448" s="45" t="s">
        <v>49</v>
      </c>
      <c r="R448" s="46"/>
      <c r="S448" s="45" t="s">
        <v>234</v>
      </c>
      <c r="T448" s="45"/>
      <c r="U448" s="45" t="s">
        <v>235</v>
      </c>
      <c r="V448" s="45" t="s">
        <v>236</v>
      </c>
      <c r="W448" s="45" t="s">
        <v>237</v>
      </c>
      <c r="X448" s="49">
        <v>0</v>
      </c>
    </row>
    <row r="449" spans="1:26" hidden="1" x14ac:dyDescent="0.2">
      <c r="A449" s="1" t="e">
        <f>VLOOKUP(S:S,'KY all bookings 19.09.2022'!D:E,1,0)</f>
        <v>#N/A</v>
      </c>
      <c r="D449" s="45" t="s">
        <v>20</v>
      </c>
      <c r="E449" s="45" t="s">
        <v>1384</v>
      </c>
      <c r="F449" s="45" t="s">
        <v>1387</v>
      </c>
      <c r="G449" s="45" t="s">
        <v>232</v>
      </c>
      <c r="H449" s="61">
        <v>44785</v>
      </c>
      <c r="I449" s="61">
        <v>44937</v>
      </c>
      <c r="J449" s="46"/>
      <c r="K449" s="46"/>
      <c r="L449" s="45" t="s">
        <v>177</v>
      </c>
      <c r="M449" s="45" t="s">
        <v>25</v>
      </c>
      <c r="N449" s="45" t="s">
        <v>26</v>
      </c>
      <c r="O449" s="45" t="s">
        <v>27</v>
      </c>
      <c r="P449" s="49">
        <v>0</v>
      </c>
      <c r="Q449" s="45" t="s">
        <v>49</v>
      </c>
      <c r="R449" s="46"/>
      <c r="S449" s="45" t="s">
        <v>234</v>
      </c>
      <c r="T449" s="45"/>
      <c r="U449" s="45" t="s">
        <v>235</v>
      </c>
      <c r="V449" s="45" t="s">
        <v>236</v>
      </c>
      <c r="W449" s="45" t="s">
        <v>237</v>
      </c>
      <c r="X449" s="49">
        <v>0</v>
      </c>
    </row>
    <row r="450" spans="1:26" s="32" customFormat="1" x14ac:dyDescent="0.2">
      <c r="A450" s="32" t="e">
        <f>VLOOKUP(S:S,'KY all bookings 19.09.2022'!D:E,1,0)</f>
        <v>#N/A</v>
      </c>
      <c r="C450" s="32" t="e">
        <f>VLOOKUP(F:F,'RPM All Deposits'!$E:$F,1,0)</f>
        <v>#N/A</v>
      </c>
      <c r="D450" s="52" t="s">
        <v>20</v>
      </c>
      <c r="E450" s="52" t="s">
        <v>989</v>
      </c>
      <c r="F450" s="52" t="s">
        <v>995</v>
      </c>
      <c r="G450" s="52" t="s">
        <v>996</v>
      </c>
      <c r="H450" s="63">
        <v>44805</v>
      </c>
      <c r="I450" s="63">
        <v>44985</v>
      </c>
      <c r="J450" s="63">
        <v>44805</v>
      </c>
      <c r="K450" s="63">
        <v>44985</v>
      </c>
      <c r="L450" s="52" t="s">
        <v>78</v>
      </c>
      <c r="M450" s="52" t="s">
        <v>135</v>
      </c>
      <c r="N450" s="52" t="s">
        <v>26</v>
      </c>
      <c r="O450" s="52" t="s">
        <v>34</v>
      </c>
      <c r="P450" s="54">
        <v>1890</v>
      </c>
      <c r="Q450" s="52" t="s">
        <v>49</v>
      </c>
      <c r="R450" s="53"/>
      <c r="S450" s="52" t="s">
        <v>453</v>
      </c>
      <c r="T450" s="52"/>
      <c r="U450" s="52" t="s">
        <v>997</v>
      </c>
      <c r="V450" s="52" t="s">
        <v>998</v>
      </c>
      <c r="W450" s="52" t="s">
        <v>102</v>
      </c>
      <c r="X450" s="54">
        <v>0</v>
      </c>
      <c r="Y450" s="83" t="s">
        <v>6664</v>
      </c>
      <c r="Z450" s="32" t="s">
        <v>6697</v>
      </c>
    </row>
    <row r="451" spans="1:26" hidden="1" x14ac:dyDescent="0.2">
      <c r="A451" s="1" t="e">
        <f>VLOOKUP(S:S,'KY all bookings 19.09.2022'!D:E,1,0)</f>
        <v>#N/A</v>
      </c>
      <c r="D451" s="45" t="s">
        <v>20</v>
      </c>
      <c r="E451" s="45" t="s">
        <v>1388</v>
      </c>
      <c r="F451" s="45" t="s">
        <v>1394</v>
      </c>
      <c r="G451" s="45" t="s">
        <v>232</v>
      </c>
      <c r="H451" s="61">
        <v>44836</v>
      </c>
      <c r="I451" s="61">
        <v>44865</v>
      </c>
      <c r="J451" s="46"/>
      <c r="K451" s="46"/>
      <c r="L451" s="45" t="s">
        <v>386</v>
      </c>
      <c r="M451" s="45" t="s">
        <v>25</v>
      </c>
      <c r="N451" s="45" t="s">
        <v>26</v>
      </c>
      <c r="O451" s="45" t="s">
        <v>37</v>
      </c>
      <c r="P451" s="49">
        <v>0</v>
      </c>
      <c r="Q451" s="45" t="s">
        <v>49</v>
      </c>
      <c r="R451" s="46"/>
      <c r="S451" s="45" t="s">
        <v>234</v>
      </c>
      <c r="T451" s="45"/>
      <c r="U451" s="45" t="s">
        <v>235</v>
      </c>
      <c r="V451" s="45" t="s">
        <v>236</v>
      </c>
      <c r="W451" s="45" t="s">
        <v>237</v>
      </c>
      <c r="X451" s="49">
        <v>0</v>
      </c>
    </row>
    <row r="452" spans="1:26" hidden="1" x14ac:dyDescent="0.2">
      <c r="A452" s="1" t="e">
        <f>VLOOKUP(S:S,'KY all bookings 19.09.2022'!D:E,1,0)</f>
        <v>#N/A</v>
      </c>
      <c r="D452" s="45" t="s">
        <v>20</v>
      </c>
      <c r="E452" s="45" t="s">
        <v>1395</v>
      </c>
      <c r="F452" s="45" t="s">
        <v>1396</v>
      </c>
      <c r="G452" s="45" t="s">
        <v>232</v>
      </c>
      <c r="H452" s="61">
        <v>44730</v>
      </c>
      <c r="I452" s="61">
        <v>50781</v>
      </c>
      <c r="J452" s="61">
        <v>44730</v>
      </c>
      <c r="K452" s="61">
        <v>50781</v>
      </c>
      <c r="L452" s="45" t="s">
        <v>1397</v>
      </c>
      <c r="M452" s="45" t="s">
        <v>25</v>
      </c>
      <c r="N452" s="45" t="s">
        <v>26</v>
      </c>
      <c r="O452" s="45" t="s">
        <v>27</v>
      </c>
      <c r="P452" s="49">
        <v>0</v>
      </c>
      <c r="Q452" s="45" t="s">
        <v>49</v>
      </c>
      <c r="R452" s="46"/>
      <c r="S452" s="45" t="s">
        <v>234</v>
      </c>
      <c r="T452" s="45"/>
      <c r="U452" s="45" t="s">
        <v>235</v>
      </c>
      <c r="V452" s="45" t="s">
        <v>236</v>
      </c>
      <c r="W452" s="45" t="s">
        <v>237</v>
      </c>
      <c r="X452" s="49">
        <v>0</v>
      </c>
    </row>
    <row r="453" spans="1:26" hidden="1" x14ac:dyDescent="0.2">
      <c r="A453" s="1" t="e">
        <f>VLOOKUP(S:S,'KY all bookings 19.09.2022'!D:E,1,0)</f>
        <v>#N/A</v>
      </c>
      <c r="D453" s="45" t="s">
        <v>20</v>
      </c>
      <c r="E453" s="45" t="s">
        <v>1395</v>
      </c>
      <c r="F453" s="45" t="s">
        <v>1398</v>
      </c>
      <c r="G453" s="45" t="s">
        <v>232</v>
      </c>
      <c r="H453" s="61">
        <v>44785</v>
      </c>
      <c r="I453" s="61">
        <v>44937</v>
      </c>
      <c r="J453" s="46"/>
      <c r="K453" s="46"/>
      <c r="L453" s="45" t="s">
        <v>177</v>
      </c>
      <c r="M453" s="45" t="s">
        <v>25</v>
      </c>
      <c r="N453" s="45" t="s">
        <v>26</v>
      </c>
      <c r="O453" s="45" t="s">
        <v>27</v>
      </c>
      <c r="P453" s="49">
        <v>0</v>
      </c>
      <c r="Q453" s="45" t="s">
        <v>49</v>
      </c>
      <c r="R453" s="46"/>
      <c r="S453" s="45" t="s">
        <v>234</v>
      </c>
      <c r="T453" s="45"/>
      <c r="U453" s="45" t="s">
        <v>235</v>
      </c>
      <c r="V453" s="45" t="s">
        <v>236</v>
      </c>
      <c r="W453" s="45" t="s">
        <v>237</v>
      </c>
      <c r="X453" s="49">
        <v>0</v>
      </c>
    </row>
    <row r="454" spans="1:26" hidden="1" x14ac:dyDescent="0.2">
      <c r="A454" s="1" t="e">
        <f>VLOOKUP(S:S,'KY all bookings 19.09.2022'!D:E,1,0)</f>
        <v>#N/A</v>
      </c>
      <c r="C454" s="1" t="e">
        <f>VLOOKUP(F:F,'RPM All Deposits'!$E:$F,1,0)</f>
        <v>#N/A</v>
      </c>
      <c r="D454" s="45" t="s">
        <v>20</v>
      </c>
      <c r="E454" s="45" t="s">
        <v>1399</v>
      </c>
      <c r="F454" s="45" t="s">
        <v>1400</v>
      </c>
      <c r="G454" s="45" t="s">
        <v>1401</v>
      </c>
      <c r="H454" s="61">
        <v>44728</v>
      </c>
      <c r="I454" s="61">
        <v>44742</v>
      </c>
      <c r="J454" s="61">
        <v>44728</v>
      </c>
      <c r="K454" s="61">
        <v>44743</v>
      </c>
      <c r="L454" s="45" t="s">
        <v>91</v>
      </c>
      <c r="M454" s="45" t="s">
        <v>92</v>
      </c>
      <c r="N454" s="45" t="s">
        <v>26</v>
      </c>
      <c r="O454" s="45" t="s">
        <v>37</v>
      </c>
      <c r="P454" s="49">
        <v>1300</v>
      </c>
      <c r="Q454" s="45" t="s">
        <v>49</v>
      </c>
      <c r="R454" s="46"/>
      <c r="S454" s="45" t="s">
        <v>1402</v>
      </c>
      <c r="T454" s="45"/>
      <c r="U454" s="45" t="s">
        <v>1403</v>
      </c>
      <c r="V454" s="45" t="s">
        <v>1404</v>
      </c>
      <c r="W454" s="45" t="s">
        <v>58</v>
      </c>
      <c r="X454" s="49">
        <v>0</v>
      </c>
    </row>
    <row r="455" spans="1:26" hidden="1" x14ac:dyDescent="0.2">
      <c r="A455" s="1" t="str">
        <f>VLOOKUP(S:S,'KY all bookings 19.09.2022'!D:E,1,0)</f>
        <v>06124</v>
      </c>
      <c r="B455" s="1" t="str">
        <f>VLOOKUP(T:T,'KY all bookings 19.09.2022'!$K:$L,1,0)</f>
        <v>06124 C459</v>
      </c>
      <c r="C455" s="1" t="str">
        <f>VLOOKUP(F:F,'RPM All Deposits'!$E:$F,1,0)</f>
        <v>1319</v>
      </c>
      <c r="D455" s="45" t="s">
        <v>20</v>
      </c>
      <c r="E455" s="45" t="s">
        <v>3458</v>
      </c>
      <c r="F455" s="45" t="s">
        <v>3459</v>
      </c>
      <c r="G455" s="45" t="s">
        <v>3460</v>
      </c>
      <c r="H455" s="61">
        <v>44805</v>
      </c>
      <c r="I455" s="61">
        <v>44834</v>
      </c>
      <c r="J455" s="61">
        <v>44728</v>
      </c>
      <c r="K455" s="61">
        <v>44835</v>
      </c>
      <c r="L455" s="45" t="s">
        <v>376</v>
      </c>
      <c r="M455" s="45" t="s">
        <v>377</v>
      </c>
      <c r="N455" s="45" t="s">
        <v>26</v>
      </c>
      <c r="O455" s="45" t="s">
        <v>34</v>
      </c>
      <c r="P455" s="49">
        <v>1070</v>
      </c>
      <c r="Q455" s="45" t="s">
        <v>49</v>
      </c>
      <c r="R455" s="45" t="s">
        <v>29</v>
      </c>
      <c r="S455" s="45" t="s">
        <v>3461</v>
      </c>
      <c r="T455" s="45" t="str">
        <f>S455&amp;" "&amp;E455</f>
        <v>06124 C459</v>
      </c>
      <c r="U455" s="45" t="s">
        <v>3462</v>
      </c>
      <c r="V455" s="45" t="s">
        <v>3463</v>
      </c>
      <c r="W455" s="45" t="s">
        <v>572</v>
      </c>
      <c r="X455" s="49">
        <v>200</v>
      </c>
    </row>
    <row r="456" spans="1:26" hidden="1" x14ac:dyDescent="0.2">
      <c r="A456" s="1" t="e">
        <f>VLOOKUP(S:S,'KY all bookings 19.09.2022'!D:E,1,0)</f>
        <v>#N/A</v>
      </c>
      <c r="D456" s="45" t="s">
        <v>20</v>
      </c>
      <c r="E456" s="45" t="s">
        <v>1409</v>
      </c>
      <c r="F456" s="45" t="s">
        <v>1410</v>
      </c>
      <c r="G456" s="45" t="s">
        <v>232</v>
      </c>
      <c r="H456" s="61">
        <v>44730</v>
      </c>
      <c r="I456" s="61">
        <v>51146</v>
      </c>
      <c r="J456" s="61">
        <v>44730</v>
      </c>
      <c r="K456" s="61">
        <v>51146</v>
      </c>
      <c r="L456" s="45" t="s">
        <v>1411</v>
      </c>
      <c r="M456" s="45" t="s">
        <v>25</v>
      </c>
      <c r="N456" s="45" t="s">
        <v>26</v>
      </c>
      <c r="O456" s="45" t="s">
        <v>27</v>
      </c>
      <c r="P456" s="49">
        <v>0</v>
      </c>
      <c r="Q456" s="45" t="s">
        <v>49</v>
      </c>
      <c r="R456" s="46"/>
      <c r="S456" s="45" t="s">
        <v>234</v>
      </c>
      <c r="T456" s="45"/>
      <c r="U456" s="45" t="s">
        <v>235</v>
      </c>
      <c r="V456" s="45" t="s">
        <v>236</v>
      </c>
      <c r="W456" s="45" t="s">
        <v>237</v>
      </c>
      <c r="X456" s="49">
        <v>0</v>
      </c>
    </row>
    <row r="457" spans="1:26" hidden="1" x14ac:dyDescent="0.2">
      <c r="A457" s="1" t="e">
        <f>VLOOKUP(S:S,'KY all bookings 19.09.2022'!D:E,1,0)</f>
        <v>#N/A</v>
      </c>
      <c r="D457" s="45" t="s">
        <v>20</v>
      </c>
      <c r="E457" s="45" t="s">
        <v>1409</v>
      </c>
      <c r="F457" s="45" t="s">
        <v>1412</v>
      </c>
      <c r="G457" s="45" t="s">
        <v>232</v>
      </c>
      <c r="H457" s="61">
        <v>44785</v>
      </c>
      <c r="I457" s="61">
        <v>44937</v>
      </c>
      <c r="J457" s="46"/>
      <c r="K457" s="46"/>
      <c r="L457" s="45" t="s">
        <v>177</v>
      </c>
      <c r="M457" s="45" t="s">
        <v>25</v>
      </c>
      <c r="N457" s="45" t="s">
        <v>26</v>
      </c>
      <c r="O457" s="45" t="s">
        <v>27</v>
      </c>
      <c r="P457" s="49">
        <v>0</v>
      </c>
      <c r="Q457" s="45" t="s">
        <v>49</v>
      </c>
      <c r="R457" s="46"/>
      <c r="S457" s="45" t="s">
        <v>234</v>
      </c>
      <c r="T457" s="45"/>
      <c r="U457" s="45" t="s">
        <v>235</v>
      </c>
      <c r="V457" s="45" t="s">
        <v>236</v>
      </c>
      <c r="W457" s="45" t="s">
        <v>237</v>
      </c>
      <c r="X457" s="49">
        <v>0</v>
      </c>
    </row>
    <row r="458" spans="1:26" hidden="1" x14ac:dyDescent="0.2">
      <c r="A458" s="1" t="e">
        <f>VLOOKUP(S:S,'KY all bookings 19.09.2022'!D:E,1,0)</f>
        <v>#N/A</v>
      </c>
      <c r="C458" s="1" t="e">
        <f>VLOOKUP(F:F,'RPM All Deposits'!$E:$F,1,0)</f>
        <v>#N/A</v>
      </c>
      <c r="D458" s="45" t="s">
        <v>20</v>
      </c>
      <c r="E458" s="45" t="s">
        <v>1413</v>
      </c>
      <c r="F458" s="45" t="s">
        <v>1414</v>
      </c>
      <c r="G458" s="45" t="s">
        <v>1415</v>
      </c>
      <c r="H458" s="61">
        <v>44728</v>
      </c>
      <c r="I458" s="61">
        <v>44742</v>
      </c>
      <c r="J458" s="61">
        <v>44728</v>
      </c>
      <c r="K458" s="61">
        <v>44743</v>
      </c>
      <c r="L458" s="45" t="s">
        <v>91</v>
      </c>
      <c r="M458" s="45" t="s">
        <v>92</v>
      </c>
      <c r="N458" s="45" t="s">
        <v>26</v>
      </c>
      <c r="O458" s="45" t="s">
        <v>37</v>
      </c>
      <c r="P458" s="49">
        <v>1160</v>
      </c>
      <c r="Q458" s="45" t="s">
        <v>49</v>
      </c>
      <c r="R458" s="46"/>
      <c r="S458" s="45" t="s">
        <v>1416</v>
      </c>
      <c r="T458" s="45"/>
      <c r="U458" s="45" t="s">
        <v>1417</v>
      </c>
      <c r="V458" s="45" t="s">
        <v>1418</v>
      </c>
      <c r="W458" s="45" t="s">
        <v>1419</v>
      </c>
      <c r="X458" s="49">
        <v>0</v>
      </c>
    </row>
    <row r="459" spans="1:26" hidden="1" x14ac:dyDescent="0.2">
      <c r="A459" s="1" t="str">
        <f>VLOOKUP(S:S,'KY all bookings 19.09.2022'!D:E,1,0)</f>
        <v>06025</v>
      </c>
      <c r="B459" s="1" t="str">
        <f>VLOOKUP(T:T,'KY all bookings 19.09.2022'!$K:$L,1,0)</f>
        <v>06025 A394</v>
      </c>
      <c r="C459" s="1" t="str">
        <f>VLOOKUP(F:F,'RPM All Deposits'!$E:$F,1,0)</f>
        <v>1304</v>
      </c>
      <c r="D459" s="45" t="s">
        <v>20</v>
      </c>
      <c r="E459" s="45" t="s">
        <v>557</v>
      </c>
      <c r="F459" s="45" t="s">
        <v>558</v>
      </c>
      <c r="G459" s="45" t="s">
        <v>559</v>
      </c>
      <c r="H459" s="61">
        <v>44805</v>
      </c>
      <c r="I459" s="61">
        <v>44834</v>
      </c>
      <c r="J459" s="61">
        <v>44728</v>
      </c>
      <c r="K459" s="61">
        <v>44835</v>
      </c>
      <c r="L459" s="45" t="s">
        <v>376</v>
      </c>
      <c r="M459" s="45" t="s">
        <v>135</v>
      </c>
      <c r="N459" s="45" t="s">
        <v>26</v>
      </c>
      <c r="O459" s="45" t="s">
        <v>37</v>
      </c>
      <c r="P459" s="49">
        <v>870</v>
      </c>
      <c r="Q459" s="45" t="s">
        <v>49</v>
      </c>
      <c r="R459" s="45" t="s">
        <v>29</v>
      </c>
      <c r="S459" s="45" t="s">
        <v>560</v>
      </c>
      <c r="T459" s="45" t="str">
        <f>S459&amp;" "&amp;E459</f>
        <v>06025 A394</v>
      </c>
      <c r="U459" s="45" t="s">
        <v>259</v>
      </c>
      <c r="V459" s="45" t="s">
        <v>561</v>
      </c>
      <c r="W459" s="45" t="s">
        <v>102</v>
      </c>
      <c r="X459" s="49">
        <v>200</v>
      </c>
    </row>
    <row r="460" spans="1:26" hidden="1" x14ac:dyDescent="0.2">
      <c r="A460" s="1" t="e">
        <f>VLOOKUP(S:S,'KY all bookings 19.09.2022'!D:E,1,0)</f>
        <v>#N/A</v>
      </c>
      <c r="D460" s="45" t="s">
        <v>20</v>
      </c>
      <c r="E460" s="45" t="s">
        <v>1425</v>
      </c>
      <c r="F460" s="45" t="s">
        <v>1426</v>
      </c>
      <c r="G460" s="45" t="s">
        <v>232</v>
      </c>
      <c r="H460" s="61">
        <v>44730</v>
      </c>
      <c r="I460" s="61">
        <v>44937</v>
      </c>
      <c r="J460" s="61">
        <v>44730</v>
      </c>
      <c r="K460" s="61">
        <v>44937</v>
      </c>
      <c r="L460" s="45" t="s">
        <v>1427</v>
      </c>
      <c r="M460" s="45" t="s">
        <v>25</v>
      </c>
      <c r="N460" s="45" t="s">
        <v>26</v>
      </c>
      <c r="O460" s="45" t="s">
        <v>239</v>
      </c>
      <c r="P460" s="49">
        <v>0</v>
      </c>
      <c r="Q460" s="45" t="s">
        <v>49</v>
      </c>
      <c r="R460" s="46"/>
      <c r="S460" s="45" t="s">
        <v>234</v>
      </c>
      <c r="T460" s="45"/>
      <c r="U460" s="45" t="s">
        <v>235</v>
      </c>
      <c r="V460" s="45" t="s">
        <v>236</v>
      </c>
      <c r="W460" s="45" t="s">
        <v>237</v>
      </c>
      <c r="X460" s="49">
        <v>0</v>
      </c>
    </row>
    <row r="461" spans="1:26" hidden="1" x14ac:dyDescent="0.2">
      <c r="A461" s="1" t="e">
        <f>VLOOKUP(S:S,'KY all bookings 19.09.2022'!D:E,1,0)</f>
        <v>#N/A</v>
      </c>
      <c r="D461" s="45" t="s">
        <v>20</v>
      </c>
      <c r="E461" s="45" t="s">
        <v>1425</v>
      </c>
      <c r="F461" s="45" t="s">
        <v>1428</v>
      </c>
      <c r="G461" s="45" t="s">
        <v>232</v>
      </c>
      <c r="H461" s="61">
        <v>44785</v>
      </c>
      <c r="I461" s="61">
        <v>44937</v>
      </c>
      <c r="J461" s="46"/>
      <c r="K461" s="46"/>
      <c r="L461" s="45" t="s">
        <v>177</v>
      </c>
      <c r="M461" s="45" t="s">
        <v>25</v>
      </c>
      <c r="N461" s="45" t="s">
        <v>26</v>
      </c>
      <c r="O461" s="45" t="s">
        <v>239</v>
      </c>
      <c r="P461" s="49">
        <v>0</v>
      </c>
      <c r="Q461" s="45" t="s">
        <v>49</v>
      </c>
      <c r="R461" s="46"/>
      <c r="S461" s="45" t="s">
        <v>234</v>
      </c>
      <c r="T461" s="45"/>
      <c r="U461" s="45" t="s">
        <v>235</v>
      </c>
      <c r="V461" s="45" t="s">
        <v>236</v>
      </c>
      <c r="W461" s="45" t="s">
        <v>237</v>
      </c>
      <c r="X461" s="49">
        <v>0</v>
      </c>
    </row>
    <row r="462" spans="1:26" hidden="1" x14ac:dyDescent="0.2">
      <c r="A462" s="1" t="e">
        <f>VLOOKUP(S:S,'KY all bookings 19.09.2022'!D:E,1,0)</f>
        <v>#N/A</v>
      </c>
      <c r="C462" s="1" t="e">
        <f>VLOOKUP(F:F,'RPM All Deposits'!$E:$F,1,0)</f>
        <v>#N/A</v>
      </c>
      <c r="D462" s="45" t="s">
        <v>20</v>
      </c>
      <c r="E462" s="45" t="s">
        <v>1429</v>
      </c>
      <c r="F462" s="45" t="s">
        <v>1430</v>
      </c>
      <c r="G462" s="45" t="s">
        <v>1431</v>
      </c>
      <c r="H462" s="61">
        <v>44728</v>
      </c>
      <c r="I462" s="61">
        <v>44742</v>
      </c>
      <c r="J462" s="61">
        <v>44728</v>
      </c>
      <c r="K462" s="61">
        <v>44743</v>
      </c>
      <c r="L462" s="45" t="s">
        <v>91</v>
      </c>
      <c r="M462" s="45" t="s">
        <v>92</v>
      </c>
      <c r="N462" s="45" t="s">
        <v>26</v>
      </c>
      <c r="O462" s="45" t="s">
        <v>37</v>
      </c>
      <c r="P462" s="49">
        <v>1160</v>
      </c>
      <c r="Q462" s="45" t="s">
        <v>49</v>
      </c>
      <c r="R462" s="46"/>
      <c r="S462" s="45" t="s">
        <v>1432</v>
      </c>
      <c r="T462" s="45"/>
      <c r="U462" s="45" t="s">
        <v>1433</v>
      </c>
      <c r="V462" s="45" t="s">
        <v>1434</v>
      </c>
      <c r="W462" s="45" t="s">
        <v>58</v>
      </c>
      <c r="X462" s="49">
        <v>0</v>
      </c>
    </row>
    <row r="463" spans="1:26" hidden="1" x14ac:dyDescent="0.2">
      <c r="A463" s="1" t="e">
        <f>VLOOKUP(S:S,'KY all bookings 19.09.2022'!D:E,1,0)</f>
        <v>#N/A</v>
      </c>
      <c r="C463" s="1" t="str">
        <f>VLOOKUP(F:F,'RPM All Deposits'!$E:$F,1,0)</f>
        <v>20088</v>
      </c>
      <c r="D463" s="45" t="s">
        <v>20</v>
      </c>
      <c r="E463" s="45" t="s">
        <v>3585</v>
      </c>
      <c r="F463" s="45" t="s">
        <v>3590</v>
      </c>
      <c r="G463" s="45" t="s">
        <v>3591</v>
      </c>
      <c r="H463" s="61">
        <v>44835</v>
      </c>
      <c r="I463" s="61">
        <v>45016</v>
      </c>
      <c r="J463" s="61">
        <v>44835</v>
      </c>
      <c r="K463" s="61">
        <v>45016</v>
      </c>
      <c r="L463" s="45" t="s">
        <v>78</v>
      </c>
      <c r="M463" s="45" t="s">
        <v>135</v>
      </c>
      <c r="N463" s="45" t="s">
        <v>26</v>
      </c>
      <c r="O463" s="45" t="s">
        <v>34</v>
      </c>
      <c r="P463" s="49">
        <v>1890</v>
      </c>
      <c r="Q463" s="45" t="s">
        <v>28</v>
      </c>
      <c r="R463" s="45" t="s">
        <v>29</v>
      </c>
      <c r="S463" s="46"/>
      <c r="T463" s="46"/>
      <c r="U463" s="45" t="s">
        <v>3592</v>
      </c>
      <c r="V463" s="45" t="s">
        <v>3593</v>
      </c>
      <c r="W463" s="45" t="s">
        <v>102</v>
      </c>
      <c r="X463" s="49">
        <v>200</v>
      </c>
    </row>
    <row r="464" spans="1:26" hidden="1" x14ac:dyDescent="0.2">
      <c r="A464" s="1" t="e">
        <f>VLOOKUP(S:S,'KY all bookings 19.09.2022'!D:E,1,0)</f>
        <v>#N/A</v>
      </c>
      <c r="D464" s="45" t="s">
        <v>20</v>
      </c>
      <c r="E464" s="45" t="s">
        <v>1439</v>
      </c>
      <c r="F464" s="45" t="s">
        <v>1440</v>
      </c>
      <c r="G464" s="45" t="s">
        <v>232</v>
      </c>
      <c r="H464" s="61">
        <v>44730</v>
      </c>
      <c r="I464" s="61">
        <v>45302</v>
      </c>
      <c r="J464" s="61">
        <v>44730</v>
      </c>
      <c r="K464" s="61">
        <v>45302</v>
      </c>
      <c r="L464" s="45" t="s">
        <v>1441</v>
      </c>
      <c r="M464" s="45" t="s">
        <v>25</v>
      </c>
      <c r="N464" s="45" t="s">
        <v>26</v>
      </c>
      <c r="O464" s="45" t="s">
        <v>239</v>
      </c>
      <c r="P464" s="49">
        <v>0</v>
      </c>
      <c r="Q464" s="45" t="s">
        <v>49</v>
      </c>
      <c r="R464" s="46"/>
      <c r="S464" s="45" t="s">
        <v>234</v>
      </c>
      <c r="T464" s="45"/>
      <c r="U464" s="45" t="s">
        <v>235</v>
      </c>
      <c r="V464" s="45" t="s">
        <v>236</v>
      </c>
      <c r="W464" s="45" t="s">
        <v>237</v>
      </c>
      <c r="X464" s="49">
        <v>0</v>
      </c>
    </row>
    <row r="465" spans="1:26" hidden="1" x14ac:dyDescent="0.2">
      <c r="A465" s="1" t="e">
        <f>VLOOKUP(S:S,'KY all bookings 19.09.2022'!D:E,1,0)</f>
        <v>#N/A</v>
      </c>
      <c r="D465" s="45" t="s">
        <v>20</v>
      </c>
      <c r="E465" s="45" t="s">
        <v>1439</v>
      </c>
      <c r="F465" s="45" t="s">
        <v>1442</v>
      </c>
      <c r="G465" s="45" t="s">
        <v>232</v>
      </c>
      <c r="H465" s="61">
        <v>44785</v>
      </c>
      <c r="I465" s="61">
        <v>44937</v>
      </c>
      <c r="J465" s="46"/>
      <c r="K465" s="46"/>
      <c r="L465" s="45" t="s">
        <v>177</v>
      </c>
      <c r="M465" s="45" t="s">
        <v>25</v>
      </c>
      <c r="N465" s="45" t="s">
        <v>26</v>
      </c>
      <c r="O465" s="45" t="s">
        <v>239</v>
      </c>
      <c r="P465" s="49">
        <v>0</v>
      </c>
      <c r="Q465" s="45" t="s">
        <v>49</v>
      </c>
      <c r="R465" s="46"/>
      <c r="S465" s="45" t="s">
        <v>234</v>
      </c>
      <c r="T465" s="45"/>
      <c r="U465" s="45" t="s">
        <v>235</v>
      </c>
      <c r="V465" s="45" t="s">
        <v>236</v>
      </c>
      <c r="W465" s="45" t="s">
        <v>237</v>
      </c>
      <c r="X465" s="49">
        <v>0</v>
      </c>
    </row>
    <row r="466" spans="1:26" hidden="1" x14ac:dyDescent="0.2">
      <c r="A466" s="1" t="e">
        <f>VLOOKUP(S:S,'KY all bookings 19.09.2022'!D:E,1,0)</f>
        <v>#N/A</v>
      </c>
      <c r="C466" s="1" t="e">
        <f>VLOOKUP(F:F,'RPM All Deposits'!$E:$F,1,0)</f>
        <v>#N/A</v>
      </c>
      <c r="D466" s="45" t="s">
        <v>20</v>
      </c>
      <c r="E466" s="45" t="s">
        <v>1443</v>
      </c>
      <c r="F466" s="45" t="s">
        <v>1444</v>
      </c>
      <c r="G466" s="45" t="s">
        <v>1445</v>
      </c>
      <c r="H466" s="61">
        <v>44728</v>
      </c>
      <c r="I466" s="61">
        <v>44742</v>
      </c>
      <c r="J466" s="61">
        <v>44728</v>
      </c>
      <c r="K466" s="61">
        <v>44743</v>
      </c>
      <c r="L466" s="45" t="s">
        <v>91</v>
      </c>
      <c r="M466" s="45" t="s">
        <v>92</v>
      </c>
      <c r="N466" s="45" t="s">
        <v>26</v>
      </c>
      <c r="O466" s="45" t="s">
        <v>37</v>
      </c>
      <c r="P466" s="49">
        <v>1087</v>
      </c>
      <c r="Q466" s="45" t="s">
        <v>49</v>
      </c>
      <c r="R466" s="46"/>
      <c r="S466" s="45" t="s">
        <v>1446</v>
      </c>
      <c r="T466" s="45"/>
      <c r="U466" s="45" t="s">
        <v>581</v>
      </c>
      <c r="V466" s="45" t="s">
        <v>1447</v>
      </c>
      <c r="W466" s="45" t="s">
        <v>102</v>
      </c>
      <c r="X466" s="49">
        <v>0</v>
      </c>
    </row>
    <row r="467" spans="1:26" hidden="1" x14ac:dyDescent="0.2">
      <c r="A467" s="1" t="e">
        <f>VLOOKUP(S:S,'KY all bookings 19.09.2022'!D:E,1,0)</f>
        <v>#N/A</v>
      </c>
      <c r="D467" s="45" t="s">
        <v>20</v>
      </c>
      <c r="E467" s="45" t="s">
        <v>1443</v>
      </c>
      <c r="F467" s="45" t="s">
        <v>1448</v>
      </c>
      <c r="G467" s="45" t="s">
        <v>1449</v>
      </c>
      <c r="H467" s="61">
        <v>44835</v>
      </c>
      <c r="I467" s="61">
        <v>45107</v>
      </c>
      <c r="J467" s="61">
        <v>44835</v>
      </c>
      <c r="K467" s="61">
        <v>45107</v>
      </c>
      <c r="L467" s="45" t="s">
        <v>182</v>
      </c>
      <c r="M467" s="45" t="s">
        <v>25</v>
      </c>
      <c r="N467" s="45" t="s">
        <v>26</v>
      </c>
      <c r="O467" s="45" t="s">
        <v>37</v>
      </c>
      <c r="P467" s="49">
        <v>1680</v>
      </c>
      <c r="Q467" s="45" t="s">
        <v>270</v>
      </c>
      <c r="R467" s="46"/>
      <c r="S467" s="46"/>
      <c r="T467" s="46"/>
      <c r="U467" s="45" t="s">
        <v>259</v>
      </c>
      <c r="V467" s="45" t="s">
        <v>1450</v>
      </c>
      <c r="W467" s="45" t="s">
        <v>102</v>
      </c>
      <c r="X467" s="49">
        <v>0</v>
      </c>
    </row>
    <row r="468" spans="1:26" hidden="1" x14ac:dyDescent="0.2">
      <c r="A468" s="1" t="e">
        <f>VLOOKUP(S:S,'KY all bookings 19.09.2022'!D:E,1,0)</f>
        <v>#N/A</v>
      </c>
      <c r="D468" s="45" t="s">
        <v>20</v>
      </c>
      <c r="E468" s="45" t="s">
        <v>1451</v>
      </c>
      <c r="F468" s="45" t="s">
        <v>1452</v>
      </c>
      <c r="G468" s="45" t="s">
        <v>232</v>
      </c>
      <c r="H468" s="61">
        <v>44730</v>
      </c>
      <c r="I468" s="61">
        <v>45668</v>
      </c>
      <c r="J468" s="61">
        <v>44730</v>
      </c>
      <c r="K468" s="61">
        <v>45668</v>
      </c>
      <c r="L468" s="45" t="s">
        <v>1453</v>
      </c>
      <c r="M468" s="45" t="s">
        <v>25</v>
      </c>
      <c r="N468" s="45" t="s">
        <v>26</v>
      </c>
      <c r="O468" s="45" t="s">
        <v>239</v>
      </c>
      <c r="P468" s="49">
        <v>0</v>
      </c>
      <c r="Q468" s="45" t="s">
        <v>49</v>
      </c>
      <c r="R468" s="46"/>
      <c r="S468" s="45" t="s">
        <v>234</v>
      </c>
      <c r="T468" s="45"/>
      <c r="U468" s="45" t="s">
        <v>235</v>
      </c>
      <c r="V468" s="45" t="s">
        <v>236</v>
      </c>
      <c r="W468" s="45" t="s">
        <v>237</v>
      </c>
      <c r="X468" s="49">
        <v>0</v>
      </c>
    </row>
    <row r="469" spans="1:26" hidden="1" x14ac:dyDescent="0.2">
      <c r="A469" s="1" t="e">
        <f>VLOOKUP(S:S,'KY all bookings 19.09.2022'!D:E,1,0)</f>
        <v>#N/A</v>
      </c>
      <c r="D469" s="45" t="s">
        <v>20</v>
      </c>
      <c r="E469" s="45" t="s">
        <v>1451</v>
      </c>
      <c r="F469" s="45" t="s">
        <v>1454</v>
      </c>
      <c r="G469" s="45" t="s">
        <v>232</v>
      </c>
      <c r="H469" s="61">
        <v>44785</v>
      </c>
      <c r="I469" s="61">
        <v>44937</v>
      </c>
      <c r="J469" s="46"/>
      <c r="K469" s="46"/>
      <c r="L469" s="45" t="s">
        <v>177</v>
      </c>
      <c r="M469" s="45" t="s">
        <v>25</v>
      </c>
      <c r="N469" s="45" t="s">
        <v>26</v>
      </c>
      <c r="O469" s="45" t="s">
        <v>239</v>
      </c>
      <c r="P469" s="49">
        <v>0</v>
      </c>
      <c r="Q469" s="45" t="s">
        <v>49</v>
      </c>
      <c r="R469" s="46"/>
      <c r="S469" s="45" t="s">
        <v>234</v>
      </c>
      <c r="T469" s="45"/>
      <c r="U469" s="45" t="s">
        <v>235</v>
      </c>
      <c r="V469" s="45" t="s">
        <v>236</v>
      </c>
      <c r="W469" s="45" t="s">
        <v>237</v>
      </c>
      <c r="X469" s="49">
        <v>0</v>
      </c>
    </row>
    <row r="470" spans="1:26" hidden="1" x14ac:dyDescent="0.2">
      <c r="A470" s="1" t="e">
        <f>VLOOKUP(S:S,'KY all bookings 19.09.2022'!D:E,1,0)</f>
        <v>#N/A</v>
      </c>
      <c r="C470" s="1" t="e">
        <f>VLOOKUP(F:F,'RPM All Deposits'!$E:$F,1,0)</f>
        <v>#N/A</v>
      </c>
      <c r="D470" s="45" t="s">
        <v>20</v>
      </c>
      <c r="E470" s="45" t="s">
        <v>1455</v>
      </c>
      <c r="F470" s="45" t="s">
        <v>1456</v>
      </c>
      <c r="G470" s="45" t="s">
        <v>1457</v>
      </c>
      <c r="H470" s="61">
        <v>44728</v>
      </c>
      <c r="I470" s="61">
        <v>44742</v>
      </c>
      <c r="J470" s="61">
        <v>44728</v>
      </c>
      <c r="K470" s="61">
        <v>44743</v>
      </c>
      <c r="L470" s="45" t="s">
        <v>91</v>
      </c>
      <c r="M470" s="45" t="s">
        <v>92</v>
      </c>
      <c r="N470" s="45" t="s">
        <v>26</v>
      </c>
      <c r="O470" s="45" t="s">
        <v>37</v>
      </c>
      <c r="P470" s="49">
        <v>1160</v>
      </c>
      <c r="Q470" s="45" t="s">
        <v>49</v>
      </c>
      <c r="R470" s="46"/>
      <c r="S470" s="45" t="s">
        <v>1458</v>
      </c>
      <c r="T470" s="45"/>
      <c r="U470" s="45" t="s">
        <v>1459</v>
      </c>
      <c r="V470" s="45" t="s">
        <v>1460</v>
      </c>
      <c r="W470" s="45" t="s">
        <v>1461</v>
      </c>
      <c r="X470" s="49">
        <v>0</v>
      </c>
    </row>
    <row r="471" spans="1:26" hidden="1" x14ac:dyDescent="0.2">
      <c r="A471" s="1" t="e">
        <f>VLOOKUP(S:S,'KY all bookings 19.09.2022'!D:E,1,0)</f>
        <v>#N/A</v>
      </c>
      <c r="D471" s="45" t="s">
        <v>20</v>
      </c>
      <c r="E471" s="45" t="s">
        <v>1462</v>
      </c>
      <c r="F471" s="45" t="s">
        <v>1463</v>
      </c>
      <c r="G471" s="45" t="s">
        <v>232</v>
      </c>
      <c r="H471" s="61">
        <v>44730</v>
      </c>
      <c r="I471" s="61">
        <v>46033</v>
      </c>
      <c r="J471" s="61">
        <v>44730</v>
      </c>
      <c r="K471" s="61">
        <v>46033</v>
      </c>
      <c r="L471" s="45" t="s">
        <v>1464</v>
      </c>
      <c r="M471" s="45" t="s">
        <v>25</v>
      </c>
      <c r="N471" s="45" t="s">
        <v>26</v>
      </c>
      <c r="O471" s="45" t="s">
        <v>239</v>
      </c>
      <c r="P471" s="49">
        <v>0</v>
      </c>
      <c r="Q471" s="45" t="s">
        <v>49</v>
      </c>
      <c r="R471" s="46"/>
      <c r="S471" s="45" t="s">
        <v>234</v>
      </c>
      <c r="T471" s="45"/>
      <c r="U471" s="45" t="s">
        <v>235</v>
      </c>
      <c r="V471" s="45" t="s">
        <v>236</v>
      </c>
      <c r="W471" s="45" t="s">
        <v>237</v>
      </c>
      <c r="X471" s="49">
        <v>0</v>
      </c>
    </row>
    <row r="472" spans="1:26" hidden="1" x14ac:dyDescent="0.2">
      <c r="A472" s="1" t="e">
        <f>VLOOKUP(S:S,'KY all bookings 19.09.2022'!D:E,1,0)</f>
        <v>#N/A</v>
      </c>
      <c r="D472" s="45" t="s">
        <v>20</v>
      </c>
      <c r="E472" s="45" t="s">
        <v>1462</v>
      </c>
      <c r="F472" s="45" t="s">
        <v>1465</v>
      </c>
      <c r="G472" s="45" t="s">
        <v>232</v>
      </c>
      <c r="H472" s="61">
        <v>44785</v>
      </c>
      <c r="I472" s="61">
        <v>44937</v>
      </c>
      <c r="J472" s="46"/>
      <c r="K472" s="46"/>
      <c r="L472" s="45" t="s">
        <v>177</v>
      </c>
      <c r="M472" s="45" t="s">
        <v>25</v>
      </c>
      <c r="N472" s="45" t="s">
        <v>26</v>
      </c>
      <c r="O472" s="45" t="s">
        <v>239</v>
      </c>
      <c r="P472" s="49">
        <v>0</v>
      </c>
      <c r="Q472" s="45" t="s">
        <v>49</v>
      </c>
      <c r="R472" s="46"/>
      <c r="S472" s="45" t="s">
        <v>234</v>
      </c>
      <c r="T472" s="45"/>
      <c r="U472" s="45" t="s">
        <v>235</v>
      </c>
      <c r="V472" s="45" t="s">
        <v>236</v>
      </c>
      <c r="W472" s="45" t="s">
        <v>237</v>
      </c>
      <c r="X472" s="49">
        <v>0</v>
      </c>
    </row>
    <row r="473" spans="1:26" hidden="1" x14ac:dyDescent="0.2">
      <c r="A473" s="1" t="str">
        <f>VLOOKUP(S:S,'KY all bookings 19.09.2022'!D:E,1,0)</f>
        <v>09341</v>
      </c>
      <c r="B473" s="1" t="str">
        <f>VLOOKUP(T:T,'KY all bookings 19.09.2022'!$K:$L,1,0)</f>
        <v>09341 B125</v>
      </c>
      <c r="C473" s="1" t="str">
        <f>VLOOKUP(F:F,'RPM All Deposits'!$E:$F,1,0)</f>
        <v>1466</v>
      </c>
      <c r="D473" s="45" t="s">
        <v>20</v>
      </c>
      <c r="E473" s="45" t="s">
        <v>1466</v>
      </c>
      <c r="F473" s="45" t="s">
        <v>1467</v>
      </c>
      <c r="G473" s="45" t="s">
        <v>1468</v>
      </c>
      <c r="H473" s="61">
        <v>44805</v>
      </c>
      <c r="I473" s="61">
        <v>44834</v>
      </c>
      <c r="J473" s="61">
        <v>44728</v>
      </c>
      <c r="K473" s="61">
        <v>44805</v>
      </c>
      <c r="L473" s="45" t="s">
        <v>376</v>
      </c>
      <c r="M473" s="45" t="s">
        <v>135</v>
      </c>
      <c r="N473" s="45" t="s">
        <v>26</v>
      </c>
      <c r="O473" s="45" t="s">
        <v>37</v>
      </c>
      <c r="P473" s="49">
        <v>1600</v>
      </c>
      <c r="Q473" s="45" t="s">
        <v>49</v>
      </c>
      <c r="R473" s="46"/>
      <c r="S473" s="45" t="s">
        <v>1469</v>
      </c>
      <c r="T473" s="45" t="str">
        <f>S473&amp;" "&amp;E473</f>
        <v>09341 B125</v>
      </c>
      <c r="U473" s="45" t="s">
        <v>1470</v>
      </c>
      <c r="V473" s="45" t="s">
        <v>1471</v>
      </c>
      <c r="W473" s="45" t="s">
        <v>32</v>
      </c>
      <c r="X473" s="49">
        <v>0</v>
      </c>
    </row>
    <row r="474" spans="1:26" hidden="1" x14ac:dyDescent="0.2">
      <c r="A474" s="1" t="e">
        <f>VLOOKUP(S:S,'KY all bookings 19.09.2022'!D:E,1,0)</f>
        <v>#N/A</v>
      </c>
      <c r="D474" s="45" t="s">
        <v>20</v>
      </c>
      <c r="E474" s="45" t="s">
        <v>1472</v>
      </c>
      <c r="F474" s="45" t="s">
        <v>1473</v>
      </c>
      <c r="G474" s="45" t="s">
        <v>232</v>
      </c>
      <c r="H474" s="61">
        <v>44730</v>
      </c>
      <c r="I474" s="61">
        <v>46398</v>
      </c>
      <c r="J474" s="61">
        <v>44730</v>
      </c>
      <c r="K474" s="61">
        <v>46398</v>
      </c>
      <c r="L474" s="45" t="s">
        <v>1474</v>
      </c>
      <c r="M474" s="45" t="s">
        <v>25</v>
      </c>
      <c r="N474" s="45" t="s">
        <v>26</v>
      </c>
      <c r="O474" s="45" t="s">
        <v>239</v>
      </c>
      <c r="P474" s="49">
        <v>0</v>
      </c>
      <c r="Q474" s="45" t="s">
        <v>49</v>
      </c>
      <c r="R474" s="46"/>
      <c r="S474" s="45" t="s">
        <v>234</v>
      </c>
      <c r="T474" s="45"/>
      <c r="U474" s="45" t="s">
        <v>235</v>
      </c>
      <c r="V474" s="45" t="s">
        <v>236</v>
      </c>
      <c r="W474" s="45" t="s">
        <v>237</v>
      </c>
      <c r="X474" s="49">
        <v>0</v>
      </c>
    </row>
    <row r="475" spans="1:26" hidden="1" x14ac:dyDescent="0.2">
      <c r="A475" s="1" t="e">
        <f>VLOOKUP(S:S,'KY all bookings 19.09.2022'!D:E,1,0)</f>
        <v>#N/A</v>
      </c>
      <c r="D475" s="45" t="s">
        <v>20</v>
      </c>
      <c r="E475" s="45" t="s">
        <v>1472</v>
      </c>
      <c r="F475" s="45" t="s">
        <v>1475</v>
      </c>
      <c r="G475" s="45" t="s">
        <v>232</v>
      </c>
      <c r="H475" s="61">
        <v>44785</v>
      </c>
      <c r="I475" s="61">
        <v>44937</v>
      </c>
      <c r="J475" s="46"/>
      <c r="K475" s="46"/>
      <c r="L475" s="45" t="s">
        <v>177</v>
      </c>
      <c r="M475" s="45" t="s">
        <v>25</v>
      </c>
      <c r="N475" s="45" t="s">
        <v>26</v>
      </c>
      <c r="O475" s="45" t="s">
        <v>239</v>
      </c>
      <c r="P475" s="49">
        <v>0</v>
      </c>
      <c r="Q475" s="45" t="s">
        <v>49</v>
      </c>
      <c r="R475" s="46"/>
      <c r="S475" s="45" t="s">
        <v>234</v>
      </c>
      <c r="T475" s="45"/>
      <c r="U475" s="45" t="s">
        <v>235</v>
      </c>
      <c r="V475" s="45" t="s">
        <v>236</v>
      </c>
      <c r="W475" s="45" t="s">
        <v>237</v>
      </c>
      <c r="X475" s="49">
        <v>0</v>
      </c>
    </row>
    <row r="476" spans="1:26" hidden="1" x14ac:dyDescent="0.2">
      <c r="A476" s="1" t="e">
        <f>VLOOKUP(S:S,'KY all bookings 19.09.2022'!D:E,1,0)</f>
        <v>#N/A</v>
      </c>
      <c r="C476" s="1" t="str">
        <f>VLOOKUP(F:F,'RPM All Deposits'!$E:$F,1,0)</f>
        <v>33417</v>
      </c>
      <c r="D476" s="45" t="s">
        <v>20</v>
      </c>
      <c r="E476" s="45" t="s">
        <v>1285</v>
      </c>
      <c r="F476" s="45" t="s">
        <v>1287</v>
      </c>
      <c r="G476" s="45" t="s">
        <v>1288</v>
      </c>
      <c r="H476" s="61">
        <v>44835</v>
      </c>
      <c r="I476" s="61">
        <v>45016</v>
      </c>
      <c r="J476" s="61">
        <v>44835</v>
      </c>
      <c r="K476" s="61">
        <v>45016</v>
      </c>
      <c r="L476" s="45" t="s">
        <v>78</v>
      </c>
      <c r="M476" s="45" t="s">
        <v>135</v>
      </c>
      <c r="N476" s="45" t="s">
        <v>26</v>
      </c>
      <c r="O476" s="45" t="s">
        <v>34</v>
      </c>
      <c r="P476" s="49">
        <v>1890</v>
      </c>
      <c r="Q476" s="45" t="s">
        <v>270</v>
      </c>
      <c r="R476" s="46"/>
      <c r="S476" s="46"/>
      <c r="T476" s="46"/>
      <c r="U476" s="45" t="s">
        <v>1235</v>
      </c>
      <c r="V476" s="45" t="s">
        <v>1289</v>
      </c>
      <c r="W476" s="45" t="s">
        <v>102</v>
      </c>
      <c r="X476" s="49">
        <v>0</v>
      </c>
    </row>
    <row r="477" spans="1:26" s="32" customFormat="1" x14ac:dyDescent="0.2">
      <c r="A477" s="32" t="e">
        <f>VLOOKUP(S:S,'KY all bookings 19.09.2022'!D:E,1,0)</f>
        <v>#N/A</v>
      </c>
      <c r="C477" s="32" t="e">
        <f>VLOOKUP(F:F,'RPM All Deposits'!$E:$F,1,0)</f>
        <v>#N/A</v>
      </c>
      <c r="D477" s="52" t="s">
        <v>20</v>
      </c>
      <c r="E477" s="52" t="s">
        <v>2029</v>
      </c>
      <c r="F477" s="52" t="s">
        <v>2030</v>
      </c>
      <c r="G477" s="52" t="s">
        <v>2031</v>
      </c>
      <c r="H477" s="63">
        <v>44744</v>
      </c>
      <c r="I477" s="63">
        <v>44773</v>
      </c>
      <c r="J477" s="53"/>
      <c r="K477" s="53"/>
      <c r="L477" s="52" t="s">
        <v>386</v>
      </c>
      <c r="M477" s="52" t="s">
        <v>135</v>
      </c>
      <c r="N477" s="52" t="s">
        <v>26</v>
      </c>
      <c r="O477" s="52" t="s">
        <v>48</v>
      </c>
      <c r="P477" s="54">
        <v>0</v>
      </c>
      <c r="Q477" s="52" t="s">
        <v>49</v>
      </c>
      <c r="R477" s="53"/>
      <c r="S477" s="52" t="s">
        <v>2032</v>
      </c>
      <c r="T477" s="52"/>
      <c r="U477" s="52" t="s">
        <v>2033</v>
      </c>
      <c r="V477" s="52" t="s">
        <v>2034</v>
      </c>
      <c r="W477" s="52" t="s">
        <v>572</v>
      </c>
      <c r="X477" s="54">
        <v>0</v>
      </c>
      <c r="Y477" s="83" t="s">
        <v>6661</v>
      </c>
      <c r="Z477" s="32" t="s">
        <v>6697</v>
      </c>
    </row>
    <row r="478" spans="1:26" hidden="1" x14ac:dyDescent="0.2">
      <c r="A478" s="1" t="e">
        <f>VLOOKUP(S:S,'KY all bookings 19.09.2022'!D:E,1,0)</f>
        <v>#N/A</v>
      </c>
      <c r="D478" s="45" t="s">
        <v>20</v>
      </c>
      <c r="E478" s="45" t="s">
        <v>1482</v>
      </c>
      <c r="F478" s="45" t="s">
        <v>1483</v>
      </c>
      <c r="G478" s="45" t="s">
        <v>232</v>
      </c>
      <c r="H478" s="61">
        <v>44730</v>
      </c>
      <c r="I478" s="61">
        <v>46763</v>
      </c>
      <c r="J478" s="61">
        <v>44730</v>
      </c>
      <c r="K478" s="61">
        <v>46763</v>
      </c>
      <c r="L478" s="45" t="s">
        <v>1484</v>
      </c>
      <c r="M478" s="45" t="s">
        <v>25</v>
      </c>
      <c r="N478" s="45" t="s">
        <v>26</v>
      </c>
      <c r="O478" s="45" t="s">
        <v>239</v>
      </c>
      <c r="P478" s="49">
        <v>0</v>
      </c>
      <c r="Q478" s="45" t="s">
        <v>49</v>
      </c>
      <c r="R478" s="46"/>
      <c r="S478" s="45" t="s">
        <v>234</v>
      </c>
      <c r="T478" s="45"/>
      <c r="U478" s="45" t="s">
        <v>235</v>
      </c>
      <c r="V478" s="45" t="s">
        <v>236</v>
      </c>
      <c r="W478" s="45" t="s">
        <v>237</v>
      </c>
      <c r="X478" s="49">
        <v>0</v>
      </c>
    </row>
    <row r="479" spans="1:26" hidden="1" x14ac:dyDescent="0.2">
      <c r="A479" s="1" t="e">
        <f>VLOOKUP(S:S,'KY all bookings 19.09.2022'!D:E,1,0)</f>
        <v>#N/A</v>
      </c>
      <c r="D479" s="45" t="s">
        <v>20</v>
      </c>
      <c r="E479" s="45" t="s">
        <v>1482</v>
      </c>
      <c r="F479" s="45" t="s">
        <v>1485</v>
      </c>
      <c r="G479" s="45" t="s">
        <v>232</v>
      </c>
      <c r="H479" s="61">
        <v>44785</v>
      </c>
      <c r="I479" s="61">
        <v>44937</v>
      </c>
      <c r="J479" s="46"/>
      <c r="K479" s="46"/>
      <c r="L479" s="45" t="s">
        <v>177</v>
      </c>
      <c r="M479" s="45" t="s">
        <v>25</v>
      </c>
      <c r="N479" s="45" t="s">
        <v>26</v>
      </c>
      <c r="O479" s="45" t="s">
        <v>239</v>
      </c>
      <c r="P479" s="49">
        <v>0</v>
      </c>
      <c r="Q479" s="45" t="s">
        <v>49</v>
      </c>
      <c r="R479" s="46"/>
      <c r="S479" s="45" t="s">
        <v>234</v>
      </c>
      <c r="T479" s="45"/>
      <c r="U479" s="45" t="s">
        <v>235</v>
      </c>
      <c r="V479" s="45" t="s">
        <v>236</v>
      </c>
      <c r="W479" s="45" t="s">
        <v>237</v>
      </c>
      <c r="X479" s="49">
        <v>0</v>
      </c>
    </row>
    <row r="480" spans="1:26" hidden="1" x14ac:dyDescent="0.2">
      <c r="A480" s="1" t="e">
        <f>VLOOKUP(S:S,'KY all bookings 19.09.2022'!D:E,1,0)</f>
        <v>#N/A</v>
      </c>
      <c r="C480" s="1" t="e">
        <f>VLOOKUP(F:F,'RPM All Deposits'!$E:$F,1,0)</f>
        <v>#N/A</v>
      </c>
      <c r="D480" s="45" t="s">
        <v>20</v>
      </c>
      <c r="E480" s="45" t="s">
        <v>1486</v>
      </c>
      <c r="F480" s="45" t="s">
        <v>1487</v>
      </c>
      <c r="G480" s="45" t="s">
        <v>1488</v>
      </c>
      <c r="H480" s="61">
        <v>44728</v>
      </c>
      <c r="I480" s="61">
        <v>44742</v>
      </c>
      <c r="J480" s="61">
        <v>44728</v>
      </c>
      <c r="K480" s="61">
        <v>44743</v>
      </c>
      <c r="L480" s="45" t="s">
        <v>91</v>
      </c>
      <c r="M480" s="45" t="s">
        <v>92</v>
      </c>
      <c r="N480" s="45" t="s">
        <v>26</v>
      </c>
      <c r="O480" s="45" t="s">
        <v>37</v>
      </c>
      <c r="P480" s="49">
        <v>1087</v>
      </c>
      <c r="Q480" s="45" t="s">
        <v>49</v>
      </c>
      <c r="R480" s="46"/>
      <c r="S480" s="45" t="s">
        <v>1489</v>
      </c>
      <c r="T480" s="45"/>
      <c r="U480" s="45" t="s">
        <v>244</v>
      </c>
      <c r="V480" s="45" t="s">
        <v>1490</v>
      </c>
      <c r="W480" s="45" t="s">
        <v>58</v>
      </c>
      <c r="X480" s="49">
        <v>0</v>
      </c>
    </row>
    <row r="481" spans="1:24" hidden="1" x14ac:dyDescent="0.2">
      <c r="A481" s="1" t="e">
        <f>VLOOKUP(S:S,'KY all bookings 19.09.2022'!D:E,1,0)</f>
        <v>#N/A</v>
      </c>
      <c r="D481" s="45" t="s">
        <v>20</v>
      </c>
      <c r="E481" s="45" t="s">
        <v>1491</v>
      </c>
      <c r="F481" s="45" t="s">
        <v>1492</v>
      </c>
      <c r="G481" s="45" t="s">
        <v>232</v>
      </c>
      <c r="H481" s="61">
        <v>44730</v>
      </c>
      <c r="I481" s="61">
        <v>47129</v>
      </c>
      <c r="J481" s="61">
        <v>44730</v>
      </c>
      <c r="K481" s="61">
        <v>47129</v>
      </c>
      <c r="L481" s="45" t="s">
        <v>1493</v>
      </c>
      <c r="M481" s="45" t="s">
        <v>25</v>
      </c>
      <c r="N481" s="45" t="s">
        <v>26</v>
      </c>
      <c r="O481" s="45" t="s">
        <v>239</v>
      </c>
      <c r="P481" s="49">
        <v>0</v>
      </c>
      <c r="Q481" s="45" t="s">
        <v>49</v>
      </c>
      <c r="R481" s="46"/>
      <c r="S481" s="45" t="s">
        <v>234</v>
      </c>
      <c r="T481" s="45"/>
      <c r="U481" s="45" t="s">
        <v>235</v>
      </c>
      <c r="V481" s="45" t="s">
        <v>236</v>
      </c>
      <c r="W481" s="45" t="s">
        <v>237</v>
      </c>
      <c r="X481" s="49">
        <v>0</v>
      </c>
    </row>
    <row r="482" spans="1:24" hidden="1" x14ac:dyDescent="0.2">
      <c r="A482" s="1" t="e">
        <f>VLOOKUP(S:S,'KY all bookings 19.09.2022'!D:E,1,0)</f>
        <v>#N/A</v>
      </c>
      <c r="D482" s="45" t="s">
        <v>20</v>
      </c>
      <c r="E482" s="45" t="s">
        <v>1491</v>
      </c>
      <c r="F482" s="45" t="s">
        <v>1494</v>
      </c>
      <c r="G482" s="45" t="s">
        <v>232</v>
      </c>
      <c r="H482" s="61">
        <v>44785</v>
      </c>
      <c r="I482" s="61">
        <v>44937</v>
      </c>
      <c r="J482" s="46"/>
      <c r="K482" s="46"/>
      <c r="L482" s="45" t="s">
        <v>177</v>
      </c>
      <c r="M482" s="45" t="s">
        <v>25</v>
      </c>
      <c r="N482" s="45" t="s">
        <v>26</v>
      </c>
      <c r="O482" s="45" t="s">
        <v>239</v>
      </c>
      <c r="P482" s="49">
        <v>0</v>
      </c>
      <c r="Q482" s="45" t="s">
        <v>49</v>
      </c>
      <c r="R482" s="46"/>
      <c r="S482" s="45" t="s">
        <v>234</v>
      </c>
      <c r="T482" s="45"/>
      <c r="U482" s="45" t="s">
        <v>235</v>
      </c>
      <c r="V482" s="45" t="s">
        <v>236</v>
      </c>
      <c r="W482" s="45" t="s">
        <v>237</v>
      </c>
      <c r="X482" s="49">
        <v>0</v>
      </c>
    </row>
    <row r="483" spans="1:24" hidden="1" x14ac:dyDescent="0.2">
      <c r="A483" s="1" t="e">
        <f>VLOOKUP(S:S,'KY all bookings 19.09.2022'!D:E,1,0)</f>
        <v>#N/A</v>
      </c>
      <c r="C483" s="1" t="str">
        <f>VLOOKUP(F:F,'RPM All Deposits'!$E:$F,1,0)</f>
        <v>20020</v>
      </c>
      <c r="D483" s="45" t="s">
        <v>20</v>
      </c>
      <c r="E483" s="45" t="s">
        <v>4091</v>
      </c>
      <c r="F483" s="45" t="s">
        <v>4092</v>
      </c>
      <c r="G483" s="45" t="s">
        <v>4093</v>
      </c>
      <c r="H483" s="61">
        <v>44774</v>
      </c>
      <c r="I483" s="61">
        <v>44865</v>
      </c>
      <c r="J483" s="61">
        <v>44774</v>
      </c>
      <c r="K483" s="61">
        <v>44865</v>
      </c>
      <c r="L483" s="45" t="s">
        <v>4094</v>
      </c>
      <c r="M483" s="45" t="s">
        <v>135</v>
      </c>
      <c r="N483" s="45" t="s">
        <v>26</v>
      </c>
      <c r="O483" s="45" t="s">
        <v>34</v>
      </c>
      <c r="P483" s="49">
        <v>1800</v>
      </c>
      <c r="Q483" s="45" t="s">
        <v>28</v>
      </c>
      <c r="R483" s="45" t="s">
        <v>29</v>
      </c>
      <c r="S483" s="46"/>
      <c r="T483" s="46"/>
      <c r="U483" s="45" t="s">
        <v>4095</v>
      </c>
      <c r="V483" s="45" t="s">
        <v>4096</v>
      </c>
      <c r="W483" s="45" t="s">
        <v>87</v>
      </c>
      <c r="X483" s="49">
        <v>200</v>
      </c>
    </row>
    <row r="484" spans="1:24" hidden="1" x14ac:dyDescent="0.2">
      <c r="A484" s="1" t="e">
        <f>VLOOKUP(S:S,'KY all bookings 19.09.2022'!D:E,1,0)</f>
        <v>#N/A</v>
      </c>
      <c r="C484" s="1" t="str">
        <f>VLOOKUP(F:F,'RPM All Deposits'!$E:$F,1,0)</f>
        <v>20726</v>
      </c>
      <c r="D484" s="45" t="s">
        <v>20</v>
      </c>
      <c r="E484" s="45" t="s">
        <v>3122</v>
      </c>
      <c r="F484" s="45" t="s">
        <v>3127</v>
      </c>
      <c r="G484" s="45" t="s">
        <v>3128</v>
      </c>
      <c r="H484" s="61">
        <v>44835</v>
      </c>
      <c r="I484" s="61">
        <v>45107</v>
      </c>
      <c r="J484" s="61">
        <v>44835</v>
      </c>
      <c r="K484" s="61">
        <v>45107</v>
      </c>
      <c r="L484" s="45" t="s">
        <v>182</v>
      </c>
      <c r="M484" s="45" t="s">
        <v>135</v>
      </c>
      <c r="N484" s="45" t="s">
        <v>26</v>
      </c>
      <c r="O484" s="45" t="s">
        <v>37</v>
      </c>
      <c r="P484" s="49">
        <v>1680</v>
      </c>
      <c r="Q484" s="45" t="s">
        <v>28</v>
      </c>
      <c r="R484" s="45" t="s">
        <v>29</v>
      </c>
      <c r="S484" s="46"/>
      <c r="T484" s="46"/>
      <c r="U484" s="45" t="s">
        <v>434</v>
      </c>
      <c r="V484" s="45" t="s">
        <v>3126</v>
      </c>
      <c r="W484" s="45" t="s">
        <v>102</v>
      </c>
      <c r="X484" s="49">
        <v>200</v>
      </c>
    </row>
    <row r="485" spans="1:24" hidden="1" x14ac:dyDescent="0.2">
      <c r="A485" s="1" t="e">
        <f>VLOOKUP(S:S,'KY all bookings 19.09.2022'!D:E,1,0)</f>
        <v>#N/A</v>
      </c>
      <c r="D485" s="45" t="s">
        <v>20</v>
      </c>
      <c r="E485" s="45" t="s">
        <v>1495</v>
      </c>
      <c r="F485" s="45" t="s">
        <v>1506</v>
      </c>
      <c r="G485" s="45" t="s">
        <v>232</v>
      </c>
      <c r="H485" s="61">
        <v>44836</v>
      </c>
      <c r="I485" s="61">
        <v>44865</v>
      </c>
      <c r="J485" s="46"/>
      <c r="K485" s="46"/>
      <c r="L485" s="45" t="s">
        <v>386</v>
      </c>
      <c r="M485" s="45" t="s">
        <v>25</v>
      </c>
      <c r="N485" s="45" t="s">
        <v>26</v>
      </c>
      <c r="O485" s="45" t="s">
        <v>37</v>
      </c>
      <c r="P485" s="49">
        <v>0</v>
      </c>
      <c r="Q485" s="45" t="s">
        <v>49</v>
      </c>
      <c r="R485" s="46"/>
      <c r="S485" s="45" t="s">
        <v>234</v>
      </c>
      <c r="T485" s="45"/>
      <c r="U485" s="45" t="s">
        <v>235</v>
      </c>
      <c r="V485" s="45" t="s">
        <v>236</v>
      </c>
      <c r="W485" s="45" t="s">
        <v>237</v>
      </c>
      <c r="X485" s="49">
        <v>0</v>
      </c>
    </row>
    <row r="486" spans="1:24" hidden="1" x14ac:dyDescent="0.2">
      <c r="A486" s="1" t="e">
        <f>VLOOKUP(S:S,'KY all bookings 19.09.2022'!D:E,1,0)</f>
        <v>#N/A</v>
      </c>
      <c r="D486" s="45" t="s">
        <v>20</v>
      </c>
      <c r="E486" s="45" t="s">
        <v>1507</v>
      </c>
      <c r="F486" s="45" t="s">
        <v>1508</v>
      </c>
      <c r="G486" s="45" t="s">
        <v>232</v>
      </c>
      <c r="H486" s="61">
        <v>44730</v>
      </c>
      <c r="I486" s="61">
        <v>47494</v>
      </c>
      <c r="J486" s="61">
        <v>44730</v>
      </c>
      <c r="K486" s="61">
        <v>47494</v>
      </c>
      <c r="L486" s="45" t="s">
        <v>1509</v>
      </c>
      <c r="M486" s="45" t="s">
        <v>25</v>
      </c>
      <c r="N486" s="45" t="s">
        <v>26</v>
      </c>
      <c r="O486" s="45" t="s">
        <v>239</v>
      </c>
      <c r="P486" s="49">
        <v>0</v>
      </c>
      <c r="Q486" s="45" t="s">
        <v>49</v>
      </c>
      <c r="R486" s="46"/>
      <c r="S486" s="45" t="s">
        <v>234</v>
      </c>
      <c r="T486" s="45"/>
      <c r="U486" s="45" t="s">
        <v>235</v>
      </c>
      <c r="V486" s="45" t="s">
        <v>236</v>
      </c>
      <c r="W486" s="45" t="s">
        <v>237</v>
      </c>
      <c r="X486" s="49">
        <v>0</v>
      </c>
    </row>
    <row r="487" spans="1:24" hidden="1" x14ac:dyDescent="0.2">
      <c r="A487" s="1" t="e">
        <f>VLOOKUP(S:S,'KY all bookings 19.09.2022'!D:E,1,0)</f>
        <v>#N/A</v>
      </c>
      <c r="D487" s="45" t="s">
        <v>20</v>
      </c>
      <c r="E487" s="45" t="s">
        <v>1507</v>
      </c>
      <c r="F487" s="45" t="s">
        <v>1510</v>
      </c>
      <c r="G487" s="45" t="s">
        <v>232</v>
      </c>
      <c r="H487" s="61">
        <v>44785</v>
      </c>
      <c r="I487" s="61">
        <v>44937</v>
      </c>
      <c r="J487" s="46"/>
      <c r="K487" s="46"/>
      <c r="L487" s="45" t="s">
        <v>177</v>
      </c>
      <c r="M487" s="45" t="s">
        <v>25</v>
      </c>
      <c r="N487" s="45" t="s">
        <v>26</v>
      </c>
      <c r="O487" s="45" t="s">
        <v>239</v>
      </c>
      <c r="P487" s="49">
        <v>0</v>
      </c>
      <c r="Q487" s="45" t="s">
        <v>49</v>
      </c>
      <c r="R487" s="46"/>
      <c r="S487" s="45" t="s">
        <v>234</v>
      </c>
      <c r="T487" s="45"/>
      <c r="U487" s="45" t="s">
        <v>235</v>
      </c>
      <c r="V487" s="45" t="s">
        <v>236</v>
      </c>
      <c r="W487" s="45" t="s">
        <v>237</v>
      </c>
      <c r="X487" s="49">
        <v>0</v>
      </c>
    </row>
    <row r="488" spans="1:24" hidden="1" x14ac:dyDescent="0.2">
      <c r="A488" s="1" t="e">
        <f>VLOOKUP(S:S,'KY all bookings 19.09.2022'!D:E,1,0)</f>
        <v>#N/A</v>
      </c>
      <c r="C488" s="1" t="e">
        <f>VLOOKUP(F:F,'RPM All Deposits'!$E:$F,1,0)</f>
        <v>#N/A</v>
      </c>
      <c r="D488" s="45" t="s">
        <v>20</v>
      </c>
      <c r="E488" s="45" t="s">
        <v>1507</v>
      </c>
      <c r="F488" s="45" t="s">
        <v>1511</v>
      </c>
      <c r="G488" s="45" t="s">
        <v>232</v>
      </c>
      <c r="H488" s="61">
        <v>44730</v>
      </c>
      <c r="I488" s="61">
        <v>47494</v>
      </c>
      <c r="J488" s="61">
        <v>44730</v>
      </c>
      <c r="K488" s="61">
        <v>47494</v>
      </c>
      <c r="L488" s="45" t="s">
        <v>1509</v>
      </c>
      <c r="M488" s="45" t="s">
        <v>135</v>
      </c>
      <c r="N488" s="45" t="s">
        <v>26</v>
      </c>
      <c r="O488" s="45" t="s">
        <v>239</v>
      </c>
      <c r="P488" s="49">
        <v>0</v>
      </c>
      <c r="Q488" s="45" t="s">
        <v>49</v>
      </c>
      <c r="R488" s="46"/>
      <c r="S488" s="45" t="s">
        <v>234</v>
      </c>
      <c r="T488" s="45"/>
      <c r="U488" s="45" t="s">
        <v>235</v>
      </c>
      <c r="V488" s="45" t="s">
        <v>236</v>
      </c>
      <c r="W488" s="45" t="s">
        <v>237</v>
      </c>
      <c r="X488" s="49">
        <v>0</v>
      </c>
    </row>
    <row r="489" spans="1:24" hidden="1" x14ac:dyDescent="0.2">
      <c r="A489" s="1" t="e">
        <f>VLOOKUP(S:S,'KY all bookings 19.09.2022'!D:E,1,0)</f>
        <v>#N/A</v>
      </c>
      <c r="C489" s="1" t="str">
        <f>VLOOKUP(F:F,'RPM All Deposits'!$E:$F,1,0)</f>
        <v>24039</v>
      </c>
      <c r="D489" s="45" t="s">
        <v>20</v>
      </c>
      <c r="E489" s="45" t="s">
        <v>2029</v>
      </c>
      <c r="F489" s="45" t="s">
        <v>2036</v>
      </c>
      <c r="G489" s="45" t="s">
        <v>2037</v>
      </c>
      <c r="H489" s="61">
        <v>44805</v>
      </c>
      <c r="I489" s="61">
        <v>45107</v>
      </c>
      <c r="J489" s="61">
        <v>44805</v>
      </c>
      <c r="K489" s="61">
        <v>45107</v>
      </c>
      <c r="L489" s="45" t="s">
        <v>40</v>
      </c>
      <c r="M489" s="45" t="s">
        <v>135</v>
      </c>
      <c r="N489" s="45" t="s">
        <v>26</v>
      </c>
      <c r="O489" s="45" t="s">
        <v>48</v>
      </c>
      <c r="P489" s="49">
        <v>1900</v>
      </c>
      <c r="Q489" s="45" t="s">
        <v>28</v>
      </c>
      <c r="R489" s="45" t="s">
        <v>29</v>
      </c>
      <c r="S489" s="46"/>
      <c r="T489" s="46"/>
      <c r="U489" s="45" t="s">
        <v>2038</v>
      </c>
      <c r="V489" s="45" t="s">
        <v>2039</v>
      </c>
      <c r="W489" s="45" t="s">
        <v>102</v>
      </c>
      <c r="X489" s="49">
        <v>200</v>
      </c>
    </row>
    <row r="490" spans="1:24" hidden="1" x14ac:dyDescent="0.2">
      <c r="A490" s="1" t="e">
        <f>VLOOKUP(S:S,'KY all bookings 19.09.2022'!D:E,1,0)</f>
        <v>#N/A</v>
      </c>
      <c r="D490" s="45" t="s">
        <v>20</v>
      </c>
      <c r="E490" s="45" t="s">
        <v>1513</v>
      </c>
      <c r="F490" s="45" t="s">
        <v>1514</v>
      </c>
      <c r="G490" s="45" t="s">
        <v>232</v>
      </c>
      <c r="H490" s="61">
        <v>44730</v>
      </c>
      <c r="I490" s="61">
        <v>47859</v>
      </c>
      <c r="J490" s="61">
        <v>44730</v>
      </c>
      <c r="K490" s="61">
        <v>47859</v>
      </c>
      <c r="L490" s="45" t="s">
        <v>1515</v>
      </c>
      <c r="M490" s="45" t="s">
        <v>25</v>
      </c>
      <c r="N490" s="45" t="s">
        <v>26</v>
      </c>
      <c r="O490" s="45" t="s">
        <v>239</v>
      </c>
      <c r="P490" s="49">
        <v>0</v>
      </c>
      <c r="Q490" s="45" t="s">
        <v>49</v>
      </c>
      <c r="R490" s="46"/>
      <c r="S490" s="45" t="s">
        <v>234</v>
      </c>
      <c r="T490" s="45"/>
      <c r="U490" s="45" t="s">
        <v>235</v>
      </c>
      <c r="V490" s="45" t="s">
        <v>236</v>
      </c>
      <c r="W490" s="45" t="s">
        <v>237</v>
      </c>
      <c r="X490" s="49">
        <v>0</v>
      </c>
    </row>
    <row r="491" spans="1:24" hidden="1" x14ac:dyDescent="0.2">
      <c r="A491" s="1" t="e">
        <f>VLOOKUP(S:S,'KY all bookings 19.09.2022'!D:E,1,0)</f>
        <v>#N/A</v>
      </c>
      <c r="D491" s="45" t="s">
        <v>20</v>
      </c>
      <c r="E491" s="45" t="s">
        <v>1513</v>
      </c>
      <c r="F491" s="45" t="s">
        <v>1516</v>
      </c>
      <c r="G491" s="45" t="s">
        <v>232</v>
      </c>
      <c r="H491" s="61">
        <v>44785</v>
      </c>
      <c r="I491" s="61">
        <v>44937</v>
      </c>
      <c r="J491" s="46"/>
      <c r="K491" s="46"/>
      <c r="L491" s="45" t="s">
        <v>177</v>
      </c>
      <c r="M491" s="45" t="s">
        <v>25</v>
      </c>
      <c r="N491" s="45" t="s">
        <v>26</v>
      </c>
      <c r="O491" s="45" t="s">
        <v>239</v>
      </c>
      <c r="P491" s="49">
        <v>0</v>
      </c>
      <c r="Q491" s="45" t="s">
        <v>49</v>
      </c>
      <c r="R491" s="46"/>
      <c r="S491" s="45" t="s">
        <v>234</v>
      </c>
      <c r="T491" s="45"/>
      <c r="U491" s="45" t="s">
        <v>235</v>
      </c>
      <c r="V491" s="45" t="s">
        <v>236</v>
      </c>
      <c r="W491" s="45" t="s">
        <v>237</v>
      </c>
      <c r="X491" s="49">
        <v>0</v>
      </c>
    </row>
    <row r="492" spans="1:24" hidden="1" x14ac:dyDescent="0.2">
      <c r="A492" s="1" t="e">
        <f>VLOOKUP(S:S,'KY all bookings 19.09.2022'!D:E,1,0)</f>
        <v>#N/A</v>
      </c>
      <c r="C492" s="1" t="e">
        <f>VLOOKUP(F:F,'RPM All Deposits'!$E:$F,1,0)</f>
        <v>#N/A</v>
      </c>
      <c r="D492" s="45" t="s">
        <v>20</v>
      </c>
      <c r="E492" s="45" t="s">
        <v>1517</v>
      </c>
      <c r="F492" s="45" t="s">
        <v>1518</v>
      </c>
      <c r="G492" s="45" t="s">
        <v>1519</v>
      </c>
      <c r="H492" s="61">
        <v>44728</v>
      </c>
      <c r="I492" s="61">
        <v>44742</v>
      </c>
      <c r="J492" s="61">
        <v>44728</v>
      </c>
      <c r="K492" s="61">
        <v>44743</v>
      </c>
      <c r="L492" s="45" t="s">
        <v>91</v>
      </c>
      <c r="M492" s="45" t="s">
        <v>92</v>
      </c>
      <c r="N492" s="45" t="s">
        <v>26</v>
      </c>
      <c r="O492" s="45" t="s">
        <v>34</v>
      </c>
      <c r="P492" s="49">
        <v>236</v>
      </c>
      <c r="Q492" s="45" t="s">
        <v>49</v>
      </c>
      <c r="R492" s="46"/>
      <c r="S492" s="45" t="s">
        <v>1520</v>
      </c>
      <c r="T492" s="45"/>
      <c r="U492" s="45" t="s">
        <v>1521</v>
      </c>
      <c r="V492" s="45" t="s">
        <v>1522</v>
      </c>
      <c r="W492" s="45" t="s">
        <v>32</v>
      </c>
      <c r="X492" s="49">
        <v>0</v>
      </c>
    </row>
    <row r="493" spans="1:24" hidden="1" x14ac:dyDescent="0.2">
      <c r="A493" s="1" t="e">
        <f>VLOOKUP(S:S,'KY all bookings 19.09.2022'!D:E,1,0)</f>
        <v>#N/A</v>
      </c>
      <c r="D493" s="45" t="s">
        <v>20</v>
      </c>
      <c r="E493" s="45" t="s">
        <v>1517</v>
      </c>
      <c r="F493" s="45" t="s">
        <v>1523</v>
      </c>
      <c r="G493" s="45" t="s">
        <v>232</v>
      </c>
      <c r="H493" s="61">
        <v>44753</v>
      </c>
      <c r="I493" s="61">
        <v>44937</v>
      </c>
      <c r="J493" s="46"/>
      <c r="K493" s="46"/>
      <c r="L493" s="45" t="s">
        <v>458</v>
      </c>
      <c r="M493" s="45" t="s">
        <v>25</v>
      </c>
      <c r="N493" s="45" t="s">
        <v>26</v>
      </c>
      <c r="O493" s="45" t="s">
        <v>34</v>
      </c>
      <c r="P493" s="49">
        <v>0</v>
      </c>
      <c r="Q493" s="45" t="s">
        <v>49</v>
      </c>
      <c r="R493" s="46"/>
      <c r="S493" s="45" t="s">
        <v>234</v>
      </c>
      <c r="T493" s="45"/>
      <c r="U493" s="45" t="s">
        <v>235</v>
      </c>
      <c r="V493" s="45" t="s">
        <v>236</v>
      </c>
      <c r="W493" s="45" t="s">
        <v>237</v>
      </c>
      <c r="X493" s="49">
        <v>0</v>
      </c>
    </row>
    <row r="494" spans="1:24" hidden="1" x14ac:dyDescent="0.2">
      <c r="A494" s="1" t="e">
        <f>VLOOKUP(S:S,'KY all bookings 19.09.2022'!D:E,1,0)</f>
        <v>#N/A</v>
      </c>
      <c r="D494" s="45" t="s">
        <v>20</v>
      </c>
      <c r="E494" s="45" t="s">
        <v>1517</v>
      </c>
      <c r="F494" s="45" t="s">
        <v>1524</v>
      </c>
      <c r="G494" s="45" t="s">
        <v>232</v>
      </c>
      <c r="H494" s="61">
        <v>44785</v>
      </c>
      <c r="I494" s="61">
        <v>44937</v>
      </c>
      <c r="J494" s="46"/>
      <c r="K494" s="46"/>
      <c r="L494" s="45" t="s">
        <v>177</v>
      </c>
      <c r="M494" s="45" t="s">
        <v>25</v>
      </c>
      <c r="N494" s="45" t="s">
        <v>26</v>
      </c>
      <c r="O494" s="45" t="s">
        <v>34</v>
      </c>
      <c r="P494" s="49">
        <v>0</v>
      </c>
      <c r="Q494" s="45" t="s">
        <v>49</v>
      </c>
      <c r="R494" s="46"/>
      <c r="S494" s="45" t="s">
        <v>234</v>
      </c>
      <c r="T494" s="45"/>
      <c r="U494" s="45" t="s">
        <v>235</v>
      </c>
      <c r="V494" s="45" t="s">
        <v>236</v>
      </c>
      <c r="W494" s="45" t="s">
        <v>237</v>
      </c>
      <c r="X494" s="49">
        <v>0</v>
      </c>
    </row>
    <row r="495" spans="1:24" hidden="1" x14ac:dyDescent="0.2">
      <c r="A495" s="1" t="e">
        <f>VLOOKUP(S:S,'KY all bookings 19.09.2022'!D:E,1,0)</f>
        <v>#N/A</v>
      </c>
      <c r="C495" s="1" t="str">
        <f>VLOOKUP(F:F,'RPM All Deposits'!$E:$F,1,0)</f>
        <v>34451</v>
      </c>
      <c r="D495" s="45" t="s">
        <v>20</v>
      </c>
      <c r="E495" s="45" t="s">
        <v>2219</v>
      </c>
      <c r="F495" s="45" t="s">
        <v>2221</v>
      </c>
      <c r="G495" s="45" t="s">
        <v>2222</v>
      </c>
      <c r="H495" s="61">
        <v>44835</v>
      </c>
      <c r="I495" s="61">
        <v>44985</v>
      </c>
      <c r="J495" s="61">
        <v>44835</v>
      </c>
      <c r="K495" s="61">
        <v>44985</v>
      </c>
      <c r="L495" s="45" t="s">
        <v>177</v>
      </c>
      <c r="M495" s="45" t="s">
        <v>135</v>
      </c>
      <c r="N495" s="45" t="s">
        <v>26</v>
      </c>
      <c r="O495" s="45" t="s">
        <v>37</v>
      </c>
      <c r="P495" s="49">
        <v>1680</v>
      </c>
      <c r="Q495" s="45" t="s">
        <v>270</v>
      </c>
      <c r="R495" s="46"/>
      <c r="S495" s="46"/>
      <c r="T495" s="46"/>
      <c r="U495" s="45" t="s">
        <v>2223</v>
      </c>
      <c r="V495" s="45" t="s">
        <v>2224</v>
      </c>
      <c r="W495" s="45" t="s">
        <v>102</v>
      </c>
      <c r="X495" s="49">
        <v>0</v>
      </c>
    </row>
    <row r="496" spans="1:24" hidden="1" x14ac:dyDescent="0.2">
      <c r="A496" s="1" t="e">
        <f>VLOOKUP(S:S,'KY all bookings 19.09.2022'!D:E,1,0)</f>
        <v>#N/A</v>
      </c>
      <c r="C496" s="1" t="e">
        <f>VLOOKUP(F:F,'RPM All Deposits'!$E:$F,1,0)</f>
        <v>#N/A</v>
      </c>
      <c r="D496" s="45" t="s">
        <v>20</v>
      </c>
      <c r="E496" s="45" t="s">
        <v>1526</v>
      </c>
      <c r="F496" s="45" t="s">
        <v>1527</v>
      </c>
      <c r="G496" s="45" t="s">
        <v>1528</v>
      </c>
      <c r="H496" s="61">
        <v>44728</v>
      </c>
      <c r="I496" s="61">
        <v>44742</v>
      </c>
      <c r="J496" s="61">
        <v>44728</v>
      </c>
      <c r="K496" s="61">
        <v>44743</v>
      </c>
      <c r="L496" s="45" t="s">
        <v>91</v>
      </c>
      <c r="M496" s="45" t="s">
        <v>92</v>
      </c>
      <c r="N496" s="45" t="s">
        <v>26</v>
      </c>
      <c r="O496" s="45" t="s">
        <v>34</v>
      </c>
      <c r="P496" s="49">
        <v>1650</v>
      </c>
      <c r="Q496" s="45" t="s">
        <v>49</v>
      </c>
      <c r="R496" s="46"/>
      <c r="S496" s="45" t="s">
        <v>1529</v>
      </c>
      <c r="T496" s="45"/>
      <c r="U496" s="45" t="s">
        <v>1530</v>
      </c>
      <c r="V496" s="45" t="s">
        <v>1531</v>
      </c>
      <c r="W496" s="45" t="s">
        <v>87</v>
      </c>
      <c r="X496" s="49">
        <v>0</v>
      </c>
    </row>
    <row r="497" spans="1:24" hidden="1" x14ac:dyDescent="0.2">
      <c r="A497" s="1" t="str">
        <f>VLOOKUP(S:S,'KY all bookings 19.09.2022'!D:E,1,0)</f>
        <v>06458</v>
      </c>
      <c r="B497" s="1" t="str">
        <f>VLOOKUP(T:T,'KY all bookings 19.09.2022'!$K:$L,1,0)</f>
        <v>06458 A396</v>
      </c>
      <c r="C497" s="1" t="str">
        <f>VLOOKUP(F:F,'RPM All Deposits'!$E:$F,1,0)</f>
        <v>1339</v>
      </c>
      <c r="D497" s="45" t="s">
        <v>20</v>
      </c>
      <c r="E497" s="45" t="s">
        <v>577</v>
      </c>
      <c r="F497" s="45" t="s">
        <v>578</v>
      </c>
      <c r="G497" s="45" t="s">
        <v>579</v>
      </c>
      <c r="H497" s="61">
        <v>44805</v>
      </c>
      <c r="I497" s="61">
        <v>45107</v>
      </c>
      <c r="J497" s="61">
        <v>44728</v>
      </c>
      <c r="K497" s="61">
        <v>44835</v>
      </c>
      <c r="L497" s="45" t="s">
        <v>40</v>
      </c>
      <c r="M497" s="45" t="s">
        <v>135</v>
      </c>
      <c r="N497" s="45" t="s">
        <v>26</v>
      </c>
      <c r="O497" s="45" t="s">
        <v>37</v>
      </c>
      <c r="P497" s="49">
        <v>870</v>
      </c>
      <c r="Q497" s="45" t="s">
        <v>49</v>
      </c>
      <c r="R497" s="46"/>
      <c r="S497" s="45" t="s">
        <v>580</v>
      </c>
      <c r="T497" s="45" t="str">
        <f>S497&amp;" "&amp;E497</f>
        <v>06458 A396</v>
      </c>
      <c r="U497" s="45" t="s">
        <v>581</v>
      </c>
      <c r="V497" s="45" t="s">
        <v>582</v>
      </c>
      <c r="W497" s="45" t="s">
        <v>102</v>
      </c>
      <c r="X497" s="49">
        <v>0</v>
      </c>
    </row>
    <row r="498" spans="1:24" hidden="1" x14ac:dyDescent="0.2">
      <c r="A498" s="1" t="e">
        <f>VLOOKUP(S:S,'KY all bookings 19.09.2022'!D:E,1,0)</f>
        <v>#N/A</v>
      </c>
      <c r="D498" s="45" t="s">
        <v>20</v>
      </c>
      <c r="E498" s="45" t="s">
        <v>1526</v>
      </c>
      <c r="F498" s="45" t="s">
        <v>1535</v>
      </c>
      <c r="G498" s="45" t="s">
        <v>232</v>
      </c>
      <c r="H498" s="61">
        <v>44753</v>
      </c>
      <c r="I498" s="61">
        <v>44937</v>
      </c>
      <c r="J498" s="46"/>
      <c r="K498" s="46"/>
      <c r="L498" s="45" t="s">
        <v>458</v>
      </c>
      <c r="M498" s="45" t="s">
        <v>25</v>
      </c>
      <c r="N498" s="45" t="s">
        <v>26</v>
      </c>
      <c r="O498" s="45" t="s">
        <v>34</v>
      </c>
      <c r="P498" s="49">
        <v>0</v>
      </c>
      <c r="Q498" s="45" t="s">
        <v>49</v>
      </c>
      <c r="R498" s="46"/>
      <c r="S498" s="45" t="s">
        <v>234</v>
      </c>
      <c r="T498" s="45"/>
      <c r="U498" s="45" t="s">
        <v>235</v>
      </c>
      <c r="V498" s="45" t="s">
        <v>236</v>
      </c>
      <c r="W498" s="45" t="s">
        <v>237</v>
      </c>
      <c r="X498" s="49">
        <v>0</v>
      </c>
    </row>
    <row r="499" spans="1:24" hidden="1" x14ac:dyDescent="0.2">
      <c r="A499" s="1" t="e">
        <f>VLOOKUP(S:S,'KY all bookings 19.09.2022'!D:E,1,0)</f>
        <v>#N/A</v>
      </c>
      <c r="D499" s="45" t="s">
        <v>20</v>
      </c>
      <c r="E499" s="45" t="s">
        <v>1526</v>
      </c>
      <c r="F499" s="45" t="s">
        <v>1536</v>
      </c>
      <c r="G499" s="45" t="s">
        <v>232</v>
      </c>
      <c r="H499" s="61">
        <v>44785</v>
      </c>
      <c r="I499" s="61">
        <v>44937</v>
      </c>
      <c r="J499" s="46"/>
      <c r="K499" s="46"/>
      <c r="L499" s="45" t="s">
        <v>177</v>
      </c>
      <c r="M499" s="45" t="s">
        <v>25</v>
      </c>
      <c r="N499" s="45" t="s">
        <v>26</v>
      </c>
      <c r="O499" s="45" t="s">
        <v>34</v>
      </c>
      <c r="P499" s="49">
        <v>0</v>
      </c>
      <c r="Q499" s="45" t="s">
        <v>49</v>
      </c>
      <c r="R499" s="46"/>
      <c r="S499" s="45" t="s">
        <v>234</v>
      </c>
      <c r="T499" s="45"/>
      <c r="U499" s="45" t="s">
        <v>235</v>
      </c>
      <c r="V499" s="45" t="s">
        <v>236</v>
      </c>
      <c r="W499" s="45" t="s">
        <v>237</v>
      </c>
      <c r="X499" s="49">
        <v>0</v>
      </c>
    </row>
    <row r="500" spans="1:24" hidden="1" x14ac:dyDescent="0.2">
      <c r="A500" s="1" t="e">
        <f>VLOOKUP(S:S,'KY all bookings 19.09.2022'!D:E,1,0)</f>
        <v>#N/A</v>
      </c>
      <c r="C500" s="1" t="e">
        <f>VLOOKUP(F:F,'RPM All Deposits'!$E:$F,1,0)</f>
        <v>#N/A</v>
      </c>
      <c r="D500" s="45" t="s">
        <v>20</v>
      </c>
      <c r="E500" s="45" t="s">
        <v>1537</v>
      </c>
      <c r="F500" s="45" t="s">
        <v>1538</v>
      </c>
      <c r="G500" s="45" t="s">
        <v>1539</v>
      </c>
      <c r="H500" s="61">
        <v>44728</v>
      </c>
      <c r="I500" s="61">
        <v>44742</v>
      </c>
      <c r="J500" s="61">
        <v>44728</v>
      </c>
      <c r="K500" s="61">
        <v>44743</v>
      </c>
      <c r="L500" s="45" t="s">
        <v>91</v>
      </c>
      <c r="M500" s="45" t="s">
        <v>135</v>
      </c>
      <c r="N500" s="45" t="s">
        <v>26</v>
      </c>
      <c r="O500" s="45" t="s">
        <v>34</v>
      </c>
      <c r="P500" s="49">
        <v>0</v>
      </c>
      <c r="Q500" s="45" t="s">
        <v>49</v>
      </c>
      <c r="R500" s="46"/>
      <c r="S500" s="45" t="s">
        <v>1540</v>
      </c>
      <c r="T500" s="45"/>
      <c r="U500" s="45" t="s">
        <v>1541</v>
      </c>
      <c r="V500" s="45" t="s">
        <v>1542</v>
      </c>
      <c r="W500" s="45" t="s">
        <v>87</v>
      </c>
      <c r="X500" s="49">
        <v>0</v>
      </c>
    </row>
    <row r="501" spans="1:24" hidden="1" x14ac:dyDescent="0.2">
      <c r="A501" s="1" t="str">
        <f>VLOOKUP(S:S,'KY all bookings 19.09.2022'!D:E,1,0)</f>
        <v>05231</v>
      </c>
      <c r="B501" s="1" t="str">
        <f>VLOOKUP(T:T,'KY all bookings 19.09.2022'!$K:$L,1,0)</f>
        <v>05231 B113</v>
      </c>
      <c r="C501" s="1" t="str">
        <f>VLOOKUP(F:F,'RPM All Deposits'!$E:$F,1,0)</f>
        <v>1260</v>
      </c>
      <c r="D501" s="45" t="s">
        <v>20</v>
      </c>
      <c r="E501" s="45" t="s">
        <v>1388</v>
      </c>
      <c r="F501" s="45" t="s">
        <v>1389</v>
      </c>
      <c r="G501" s="45" t="s">
        <v>1390</v>
      </c>
      <c r="H501" s="61">
        <v>44805</v>
      </c>
      <c r="I501" s="61">
        <v>45107</v>
      </c>
      <c r="J501" s="61">
        <v>44728</v>
      </c>
      <c r="K501" s="61">
        <v>44835</v>
      </c>
      <c r="L501" s="45" t="s">
        <v>40</v>
      </c>
      <c r="M501" s="45" t="s">
        <v>377</v>
      </c>
      <c r="N501" s="45" t="s">
        <v>26</v>
      </c>
      <c r="O501" s="45" t="s">
        <v>37</v>
      </c>
      <c r="P501" s="49">
        <v>1680</v>
      </c>
      <c r="Q501" s="45" t="s">
        <v>49</v>
      </c>
      <c r="R501" s="45" t="s">
        <v>29</v>
      </c>
      <c r="S501" s="45" t="s">
        <v>1391</v>
      </c>
      <c r="T501" s="45" t="str">
        <f>S501&amp;" "&amp;E501</f>
        <v>05231 B113</v>
      </c>
      <c r="U501" s="45" t="s">
        <v>1392</v>
      </c>
      <c r="V501" s="45" t="s">
        <v>1393</v>
      </c>
      <c r="W501" s="45" t="s">
        <v>102</v>
      </c>
      <c r="X501" s="49">
        <v>200</v>
      </c>
    </row>
    <row r="502" spans="1:24" hidden="1" x14ac:dyDescent="0.2">
      <c r="A502" s="1" t="e">
        <f>VLOOKUP(S:S,'KY all bookings 19.09.2022'!D:E,1,0)</f>
        <v>#N/A</v>
      </c>
      <c r="C502" s="1" t="e">
        <f>VLOOKUP(F:F,'RPM All Deposits'!$E:$F,1,0)</f>
        <v>#N/A</v>
      </c>
      <c r="D502" s="45" t="s">
        <v>20</v>
      </c>
      <c r="E502" s="45" t="s">
        <v>1544</v>
      </c>
      <c r="F502" s="45" t="s">
        <v>1545</v>
      </c>
      <c r="G502" s="45" t="s">
        <v>1546</v>
      </c>
      <c r="H502" s="61">
        <v>44728</v>
      </c>
      <c r="I502" s="61">
        <v>44742</v>
      </c>
      <c r="J502" s="61">
        <v>44728</v>
      </c>
      <c r="K502" s="61">
        <v>44743</v>
      </c>
      <c r="L502" s="45" t="s">
        <v>91</v>
      </c>
      <c r="M502" s="45" t="s">
        <v>92</v>
      </c>
      <c r="N502" s="45" t="s">
        <v>26</v>
      </c>
      <c r="O502" s="45" t="s">
        <v>34</v>
      </c>
      <c r="P502" s="49">
        <v>1287</v>
      </c>
      <c r="Q502" s="45" t="s">
        <v>49</v>
      </c>
      <c r="R502" s="46"/>
      <c r="S502" s="45" t="s">
        <v>1547</v>
      </c>
      <c r="T502" s="45"/>
      <c r="U502" s="45" t="s">
        <v>1548</v>
      </c>
      <c r="V502" s="45" t="s">
        <v>1549</v>
      </c>
      <c r="W502" s="45" t="s">
        <v>58</v>
      </c>
      <c r="X502" s="49">
        <v>0</v>
      </c>
    </row>
    <row r="503" spans="1:24" hidden="1" x14ac:dyDescent="0.2">
      <c r="A503" s="1" t="e">
        <f>VLOOKUP(S:S,'KY all bookings 19.09.2022'!D:E,1,0)</f>
        <v>#N/A</v>
      </c>
      <c r="D503" s="45" t="s">
        <v>20</v>
      </c>
      <c r="E503" s="45" t="s">
        <v>1544</v>
      </c>
      <c r="F503" s="45" t="s">
        <v>1550</v>
      </c>
      <c r="G503" s="45" t="s">
        <v>232</v>
      </c>
      <c r="H503" s="61">
        <v>44753</v>
      </c>
      <c r="I503" s="61">
        <v>44937</v>
      </c>
      <c r="J503" s="46"/>
      <c r="K503" s="46"/>
      <c r="L503" s="45" t="s">
        <v>458</v>
      </c>
      <c r="M503" s="45" t="s">
        <v>25</v>
      </c>
      <c r="N503" s="45" t="s">
        <v>26</v>
      </c>
      <c r="O503" s="45" t="s">
        <v>34</v>
      </c>
      <c r="P503" s="49">
        <v>0</v>
      </c>
      <c r="Q503" s="45" t="s">
        <v>49</v>
      </c>
      <c r="R503" s="46"/>
      <c r="S503" s="45" t="s">
        <v>234</v>
      </c>
      <c r="T503" s="45"/>
      <c r="U503" s="45" t="s">
        <v>235</v>
      </c>
      <c r="V503" s="45" t="s">
        <v>236</v>
      </c>
      <c r="W503" s="45" t="s">
        <v>237</v>
      </c>
      <c r="X503" s="49">
        <v>0</v>
      </c>
    </row>
    <row r="504" spans="1:24" hidden="1" x14ac:dyDescent="0.2">
      <c r="A504" s="1" t="str">
        <f>VLOOKUP(S:S,'KY all bookings 19.09.2022'!D:E,1,0)</f>
        <v>05081</v>
      </c>
      <c r="B504" s="1" t="str">
        <f>VLOOKUP(T:T,'KY all bookings 19.09.2022'!$K:$L,1,0)</f>
        <v>05081 C253</v>
      </c>
      <c r="C504" s="1" t="str">
        <f>VLOOKUP(F:F,'RPM All Deposits'!$E:$F,1,0)</f>
        <v>13102</v>
      </c>
      <c r="D504" s="45" t="s">
        <v>20</v>
      </c>
      <c r="E504" s="45" t="s">
        <v>2924</v>
      </c>
      <c r="F504" s="45" t="s">
        <v>2929</v>
      </c>
      <c r="G504" s="45" t="s">
        <v>2926</v>
      </c>
      <c r="H504" s="61">
        <v>44805</v>
      </c>
      <c r="I504" s="61">
        <v>45169</v>
      </c>
      <c r="J504" s="61">
        <v>44805</v>
      </c>
      <c r="K504" s="61">
        <v>45169</v>
      </c>
      <c r="L504" s="45" t="s">
        <v>2043</v>
      </c>
      <c r="M504" s="45" t="s">
        <v>377</v>
      </c>
      <c r="N504" s="45" t="s">
        <v>26</v>
      </c>
      <c r="O504" s="45" t="s">
        <v>48</v>
      </c>
      <c r="P504" s="49">
        <v>1900</v>
      </c>
      <c r="Q504" s="45" t="s">
        <v>49</v>
      </c>
      <c r="R504" s="45" t="s">
        <v>29</v>
      </c>
      <c r="S504" s="45" t="s">
        <v>2927</v>
      </c>
      <c r="T504" s="45" t="str">
        <f>S504&amp;" "&amp;E504</f>
        <v>05081 C253</v>
      </c>
      <c r="U504" s="45" t="s">
        <v>1085</v>
      </c>
      <c r="V504" s="45" t="s">
        <v>2928</v>
      </c>
      <c r="W504" s="45" t="s">
        <v>102</v>
      </c>
      <c r="X504" s="49">
        <v>200</v>
      </c>
    </row>
    <row r="505" spans="1:24" hidden="1" x14ac:dyDescent="0.2">
      <c r="A505" s="1" t="e">
        <f>VLOOKUP(S:S,'KY all bookings 19.09.2022'!D:E,1,0)</f>
        <v>#N/A</v>
      </c>
      <c r="D505" s="45" t="s">
        <v>20</v>
      </c>
      <c r="E505" s="45" t="s">
        <v>1544</v>
      </c>
      <c r="F505" s="45" t="s">
        <v>1551</v>
      </c>
      <c r="G505" s="45" t="s">
        <v>232</v>
      </c>
      <c r="H505" s="61">
        <v>44785</v>
      </c>
      <c r="I505" s="61">
        <v>44937</v>
      </c>
      <c r="J505" s="46"/>
      <c r="K505" s="46"/>
      <c r="L505" s="45" t="s">
        <v>177</v>
      </c>
      <c r="M505" s="45" t="s">
        <v>25</v>
      </c>
      <c r="N505" s="45" t="s">
        <v>26</v>
      </c>
      <c r="O505" s="45" t="s">
        <v>34</v>
      </c>
      <c r="P505" s="49">
        <v>0</v>
      </c>
      <c r="Q505" s="45" t="s">
        <v>49</v>
      </c>
      <c r="R505" s="46"/>
      <c r="S505" s="45" t="s">
        <v>234</v>
      </c>
      <c r="T505" s="45"/>
      <c r="U505" s="45" t="s">
        <v>235</v>
      </c>
      <c r="V505" s="45" t="s">
        <v>236</v>
      </c>
      <c r="W505" s="45" t="s">
        <v>237</v>
      </c>
      <c r="X505" s="49">
        <v>0</v>
      </c>
    </row>
    <row r="506" spans="1:24" hidden="1" x14ac:dyDescent="0.2">
      <c r="A506" s="1" t="e">
        <f>VLOOKUP(S:S,'KY all bookings 19.09.2022'!D:E,1,0)</f>
        <v>#N/A</v>
      </c>
      <c r="C506" s="1" t="e">
        <f>VLOOKUP(F:F,'RPM All Deposits'!$E:$F,1,0)</f>
        <v>#N/A</v>
      </c>
      <c r="D506" s="45" t="s">
        <v>20</v>
      </c>
      <c r="E506" s="45" t="s">
        <v>1554</v>
      </c>
      <c r="F506" s="45" t="s">
        <v>1555</v>
      </c>
      <c r="G506" s="45" t="s">
        <v>1556</v>
      </c>
      <c r="H506" s="61">
        <v>44728</v>
      </c>
      <c r="I506" s="61">
        <v>44742</v>
      </c>
      <c r="J506" s="61">
        <v>44728</v>
      </c>
      <c r="K506" s="61">
        <v>44743</v>
      </c>
      <c r="L506" s="45" t="s">
        <v>91</v>
      </c>
      <c r="M506" s="45" t="s">
        <v>92</v>
      </c>
      <c r="N506" s="45" t="s">
        <v>26</v>
      </c>
      <c r="O506" s="45" t="s">
        <v>34</v>
      </c>
      <c r="P506" s="49">
        <v>1485</v>
      </c>
      <c r="Q506" s="45" t="s">
        <v>49</v>
      </c>
      <c r="R506" s="46"/>
      <c r="S506" s="45" t="s">
        <v>1557</v>
      </c>
      <c r="T506" s="45"/>
      <c r="U506" s="45" t="s">
        <v>1558</v>
      </c>
      <c r="V506" s="45" t="s">
        <v>1559</v>
      </c>
      <c r="W506" s="45" t="s">
        <v>102</v>
      </c>
      <c r="X506" s="49">
        <v>0</v>
      </c>
    </row>
    <row r="507" spans="1:24" hidden="1" x14ac:dyDescent="0.2">
      <c r="A507" s="1" t="e">
        <f>VLOOKUP(S:S,'KY all bookings 19.09.2022'!D:E,1,0)</f>
        <v>#N/A</v>
      </c>
      <c r="D507" s="45" t="s">
        <v>20</v>
      </c>
      <c r="E507" s="45" t="s">
        <v>1554</v>
      </c>
      <c r="F507" s="45" t="s">
        <v>1560</v>
      </c>
      <c r="G507" s="45" t="s">
        <v>232</v>
      </c>
      <c r="H507" s="61">
        <v>44753</v>
      </c>
      <c r="I507" s="61">
        <v>44937</v>
      </c>
      <c r="J507" s="46"/>
      <c r="K507" s="46"/>
      <c r="L507" s="45" t="s">
        <v>458</v>
      </c>
      <c r="M507" s="45" t="s">
        <v>25</v>
      </c>
      <c r="N507" s="45" t="s">
        <v>26</v>
      </c>
      <c r="O507" s="45" t="s">
        <v>34</v>
      </c>
      <c r="P507" s="49">
        <v>0</v>
      </c>
      <c r="Q507" s="45" t="s">
        <v>49</v>
      </c>
      <c r="R507" s="46"/>
      <c r="S507" s="45" t="s">
        <v>234</v>
      </c>
      <c r="T507" s="45"/>
      <c r="U507" s="45" t="s">
        <v>235</v>
      </c>
      <c r="V507" s="45" t="s">
        <v>236</v>
      </c>
      <c r="W507" s="45" t="s">
        <v>237</v>
      </c>
      <c r="X507" s="49">
        <v>0</v>
      </c>
    </row>
    <row r="508" spans="1:24" hidden="1" x14ac:dyDescent="0.2">
      <c r="A508" s="1" t="e">
        <f>VLOOKUP(S:S,'KY all bookings 19.09.2022'!D:E,1,0)</f>
        <v>#N/A</v>
      </c>
      <c r="D508" s="45" t="s">
        <v>20</v>
      </c>
      <c r="E508" s="45" t="s">
        <v>1554</v>
      </c>
      <c r="F508" s="45" t="s">
        <v>1561</v>
      </c>
      <c r="G508" s="45" t="s">
        <v>232</v>
      </c>
      <c r="H508" s="61">
        <v>44785</v>
      </c>
      <c r="I508" s="61">
        <v>44937</v>
      </c>
      <c r="J508" s="46"/>
      <c r="K508" s="46"/>
      <c r="L508" s="45" t="s">
        <v>177</v>
      </c>
      <c r="M508" s="45" t="s">
        <v>25</v>
      </c>
      <c r="N508" s="45" t="s">
        <v>26</v>
      </c>
      <c r="O508" s="45" t="s">
        <v>34</v>
      </c>
      <c r="P508" s="49">
        <v>0</v>
      </c>
      <c r="Q508" s="45" t="s">
        <v>49</v>
      </c>
      <c r="R508" s="46"/>
      <c r="S508" s="45" t="s">
        <v>234</v>
      </c>
      <c r="T508" s="45"/>
      <c r="U508" s="45" t="s">
        <v>235</v>
      </c>
      <c r="V508" s="45" t="s">
        <v>236</v>
      </c>
      <c r="W508" s="45" t="s">
        <v>237</v>
      </c>
      <c r="X508" s="49">
        <v>0</v>
      </c>
    </row>
    <row r="509" spans="1:24" hidden="1" x14ac:dyDescent="0.2">
      <c r="A509" s="1" t="e">
        <f>VLOOKUP(S:S,'KY all bookings 19.09.2022'!D:E,1,0)</f>
        <v>#N/A</v>
      </c>
      <c r="C509" s="1" t="str">
        <f>VLOOKUP(F:F,'RPM All Deposits'!$E:$F,1,0)</f>
        <v>29200</v>
      </c>
      <c r="D509" s="45" t="s">
        <v>20</v>
      </c>
      <c r="E509" s="45" t="s">
        <v>1231</v>
      </c>
      <c r="F509" s="45" t="s">
        <v>1233</v>
      </c>
      <c r="G509" s="45" t="s">
        <v>1234</v>
      </c>
      <c r="H509" s="61">
        <v>44835</v>
      </c>
      <c r="I509" s="61">
        <v>45107</v>
      </c>
      <c r="J509" s="61">
        <v>44835</v>
      </c>
      <c r="K509" s="61">
        <v>45107</v>
      </c>
      <c r="L509" s="45" t="s">
        <v>182</v>
      </c>
      <c r="M509" s="45" t="s">
        <v>135</v>
      </c>
      <c r="N509" s="45" t="s">
        <v>26</v>
      </c>
      <c r="O509" s="45" t="s">
        <v>34</v>
      </c>
      <c r="P509" s="49">
        <v>1890</v>
      </c>
      <c r="Q509" s="45" t="s">
        <v>28</v>
      </c>
      <c r="R509" s="45" t="s">
        <v>29</v>
      </c>
      <c r="S509" s="46"/>
      <c r="T509" s="46"/>
      <c r="U509" s="45" t="s">
        <v>1235</v>
      </c>
      <c r="V509" s="45" t="s">
        <v>1236</v>
      </c>
      <c r="W509" s="45" t="s">
        <v>102</v>
      </c>
      <c r="X509" s="49">
        <v>200</v>
      </c>
    </row>
    <row r="510" spans="1:24" hidden="1" x14ac:dyDescent="0.2">
      <c r="A510" s="1" t="e">
        <f>VLOOKUP(S:S,'KY all bookings 19.09.2022'!D:E,1,0)</f>
        <v>#N/A</v>
      </c>
      <c r="C510" s="1" t="e">
        <f>VLOOKUP(F:F,'RPM All Deposits'!$E:$F,1,0)</f>
        <v>#N/A</v>
      </c>
      <c r="D510" s="45" t="s">
        <v>20</v>
      </c>
      <c r="E510" s="45" t="s">
        <v>1566</v>
      </c>
      <c r="F510" s="45" t="s">
        <v>1567</v>
      </c>
      <c r="G510" s="45" t="s">
        <v>1568</v>
      </c>
      <c r="H510" s="61">
        <v>44728</v>
      </c>
      <c r="I510" s="61">
        <v>44804</v>
      </c>
      <c r="J510" s="61">
        <v>44728</v>
      </c>
      <c r="K510" s="61">
        <v>44805</v>
      </c>
      <c r="L510" s="45" t="s">
        <v>1569</v>
      </c>
      <c r="M510" s="45" t="s">
        <v>135</v>
      </c>
      <c r="N510" s="45" t="s">
        <v>26</v>
      </c>
      <c r="O510" s="45" t="s">
        <v>37</v>
      </c>
      <c r="P510" s="49">
        <v>1600</v>
      </c>
      <c r="Q510" s="45" t="s">
        <v>49</v>
      </c>
      <c r="R510" s="46"/>
      <c r="S510" s="45" t="s">
        <v>1570</v>
      </c>
      <c r="T510" s="45"/>
      <c r="U510" s="45" t="s">
        <v>1571</v>
      </c>
      <c r="V510" s="45" t="s">
        <v>1572</v>
      </c>
      <c r="W510" s="45" t="s">
        <v>87</v>
      </c>
      <c r="X510" s="49">
        <v>0</v>
      </c>
    </row>
    <row r="511" spans="1:24" hidden="1" x14ac:dyDescent="0.2">
      <c r="A511" s="1" t="e">
        <f>VLOOKUP(S:S,'KY all bookings 19.09.2022'!D:E,1,0)</f>
        <v>#N/A</v>
      </c>
      <c r="D511" s="45" t="s">
        <v>20</v>
      </c>
      <c r="E511" s="45" t="s">
        <v>1566</v>
      </c>
      <c r="F511" s="45" t="s">
        <v>1573</v>
      </c>
      <c r="G511" s="45" t="s">
        <v>1574</v>
      </c>
      <c r="H511" s="61">
        <v>44805</v>
      </c>
      <c r="I511" s="61">
        <v>44985</v>
      </c>
      <c r="J511" s="61">
        <v>44805</v>
      </c>
      <c r="K511" s="61">
        <v>44986</v>
      </c>
      <c r="L511" s="45" t="s">
        <v>78</v>
      </c>
      <c r="M511" s="45" t="s">
        <v>25</v>
      </c>
      <c r="N511" s="45" t="s">
        <v>26</v>
      </c>
      <c r="O511" s="45" t="s">
        <v>37</v>
      </c>
      <c r="P511" s="49">
        <v>1680</v>
      </c>
      <c r="Q511" s="45" t="s">
        <v>49</v>
      </c>
      <c r="R511" s="46"/>
      <c r="S511" s="45" t="s">
        <v>1575</v>
      </c>
      <c r="T511" s="45"/>
      <c r="U511" s="45" t="s">
        <v>1576</v>
      </c>
      <c r="V511" s="45" t="s">
        <v>266</v>
      </c>
      <c r="W511" s="45" t="s">
        <v>166</v>
      </c>
      <c r="X511" s="49">
        <v>0</v>
      </c>
    </row>
    <row r="512" spans="1:24" hidden="1" x14ac:dyDescent="0.2">
      <c r="A512" s="1" t="e">
        <f>VLOOKUP(S:S,'KY all bookings 19.09.2022'!D:E,1,0)</f>
        <v>#N/A</v>
      </c>
      <c r="C512" s="1" t="str">
        <f>VLOOKUP(F:F,'RPM All Deposits'!$E:$F,1,0)</f>
        <v>10618</v>
      </c>
      <c r="D512" s="45" t="s">
        <v>20</v>
      </c>
      <c r="E512" s="45" t="s">
        <v>598</v>
      </c>
      <c r="F512" s="45" t="s">
        <v>599</v>
      </c>
      <c r="G512" s="45" t="s">
        <v>600</v>
      </c>
      <c r="H512" s="61">
        <v>44835</v>
      </c>
      <c r="I512" s="61">
        <v>45107</v>
      </c>
      <c r="J512" s="61">
        <v>44835</v>
      </c>
      <c r="K512" s="61">
        <v>45107</v>
      </c>
      <c r="L512" s="45" t="s">
        <v>182</v>
      </c>
      <c r="M512" s="45" t="s">
        <v>135</v>
      </c>
      <c r="N512" s="45" t="s">
        <v>26</v>
      </c>
      <c r="O512" s="45" t="s">
        <v>34</v>
      </c>
      <c r="P512" s="49">
        <v>1890</v>
      </c>
      <c r="Q512" s="45" t="s">
        <v>28</v>
      </c>
      <c r="R512" s="45" t="s">
        <v>29</v>
      </c>
      <c r="S512" s="46"/>
      <c r="T512" s="46"/>
      <c r="U512" s="45" t="s">
        <v>124</v>
      </c>
      <c r="V512" s="45" t="s">
        <v>601</v>
      </c>
      <c r="W512" s="45" t="s">
        <v>102</v>
      </c>
      <c r="X512" s="49">
        <v>200</v>
      </c>
    </row>
    <row r="513" spans="1:24" hidden="1" x14ac:dyDescent="0.2">
      <c r="A513" s="1" t="e">
        <f>VLOOKUP(S:S,'KY all bookings 19.09.2022'!D:E,1,0)</f>
        <v>#N/A</v>
      </c>
      <c r="C513" s="1" t="str">
        <f>VLOOKUP(F:F,'RPM All Deposits'!$E:$F,1,0)</f>
        <v>19748</v>
      </c>
      <c r="D513" s="45" t="s">
        <v>20</v>
      </c>
      <c r="E513" s="45" t="s">
        <v>1060</v>
      </c>
      <c r="F513" s="45" t="s">
        <v>1061</v>
      </c>
      <c r="G513" s="45" t="s">
        <v>1062</v>
      </c>
      <c r="H513" s="61">
        <v>44805</v>
      </c>
      <c r="I513" s="61">
        <v>44985</v>
      </c>
      <c r="J513" s="61">
        <v>44805</v>
      </c>
      <c r="K513" s="61">
        <v>44985</v>
      </c>
      <c r="L513" s="45" t="s">
        <v>78</v>
      </c>
      <c r="M513" s="45" t="s">
        <v>135</v>
      </c>
      <c r="N513" s="45" t="s">
        <v>26</v>
      </c>
      <c r="O513" s="45" t="s">
        <v>37</v>
      </c>
      <c r="P513" s="49">
        <v>1600</v>
      </c>
      <c r="Q513" s="45" t="s">
        <v>28</v>
      </c>
      <c r="R513" s="45" t="s">
        <v>29</v>
      </c>
      <c r="S513" s="46"/>
      <c r="T513" s="46"/>
      <c r="U513" s="45" t="s">
        <v>1063</v>
      </c>
      <c r="V513" s="45" t="s">
        <v>1064</v>
      </c>
      <c r="W513" s="45" t="s">
        <v>166</v>
      </c>
      <c r="X513" s="49">
        <v>200</v>
      </c>
    </row>
    <row r="514" spans="1:24" hidden="1" x14ac:dyDescent="0.2">
      <c r="A514" s="1" t="e">
        <f>VLOOKUP(S:S,'KY all bookings 19.09.2022'!D:E,1,0)</f>
        <v>#N/A</v>
      </c>
      <c r="C514" s="1" t="str">
        <f>VLOOKUP(F:F,'RPM All Deposits'!$E:$F,1,0)</f>
        <v>21163</v>
      </c>
      <c r="D514" s="45" t="s">
        <v>20</v>
      </c>
      <c r="E514" s="45" t="s">
        <v>1138</v>
      </c>
      <c r="F514" s="45" t="s">
        <v>1139</v>
      </c>
      <c r="G514" s="45" t="s">
        <v>1140</v>
      </c>
      <c r="H514" s="61">
        <v>44807</v>
      </c>
      <c r="I514" s="61">
        <v>44905</v>
      </c>
      <c r="J514" s="61">
        <v>44807</v>
      </c>
      <c r="K514" s="61">
        <v>44905</v>
      </c>
      <c r="L514" s="45" t="s">
        <v>1135</v>
      </c>
      <c r="M514" s="45" t="s">
        <v>135</v>
      </c>
      <c r="N514" s="45" t="s">
        <v>26</v>
      </c>
      <c r="O514" s="45" t="s">
        <v>37</v>
      </c>
      <c r="P514" s="49">
        <v>1600</v>
      </c>
      <c r="Q514" s="45" t="s">
        <v>28</v>
      </c>
      <c r="R514" s="45" t="s">
        <v>29</v>
      </c>
      <c r="S514" s="46"/>
      <c r="T514" s="46"/>
      <c r="U514" s="45" t="s">
        <v>1141</v>
      </c>
      <c r="V514" s="45" t="s">
        <v>1142</v>
      </c>
      <c r="W514" s="45" t="s">
        <v>206</v>
      </c>
      <c r="X514" s="49">
        <v>200</v>
      </c>
    </row>
    <row r="515" spans="1:24" hidden="1" x14ac:dyDescent="0.2">
      <c r="A515" s="1" t="e">
        <f>VLOOKUP(S:S,'KY all bookings 19.09.2022'!D:E,1,0)</f>
        <v>#N/A</v>
      </c>
      <c r="C515" s="1" t="str">
        <f>VLOOKUP(F:F,'RPM All Deposits'!$E:$F,1,0)</f>
        <v>20439</v>
      </c>
      <c r="D515" s="45" t="s">
        <v>20</v>
      </c>
      <c r="E515" s="45" t="s">
        <v>1095</v>
      </c>
      <c r="F515" s="45" t="s">
        <v>1096</v>
      </c>
      <c r="G515" s="45" t="s">
        <v>192</v>
      </c>
      <c r="H515" s="61">
        <v>44805</v>
      </c>
      <c r="I515" s="61">
        <v>44985</v>
      </c>
      <c r="J515" s="61">
        <v>44805</v>
      </c>
      <c r="K515" s="61">
        <v>44985</v>
      </c>
      <c r="L515" s="45" t="s">
        <v>78</v>
      </c>
      <c r="M515" s="45" t="s">
        <v>135</v>
      </c>
      <c r="N515" s="45" t="s">
        <v>26</v>
      </c>
      <c r="O515" s="45" t="s">
        <v>34</v>
      </c>
      <c r="P515" s="49">
        <v>1800</v>
      </c>
      <c r="Q515" s="45" t="s">
        <v>28</v>
      </c>
      <c r="R515" s="45" t="s">
        <v>29</v>
      </c>
      <c r="S515" s="46"/>
      <c r="T515" s="46"/>
      <c r="U515" s="45" t="s">
        <v>193</v>
      </c>
      <c r="V515" s="45" t="s">
        <v>194</v>
      </c>
      <c r="W515" s="45" t="s">
        <v>195</v>
      </c>
      <c r="X515" s="49">
        <v>200</v>
      </c>
    </row>
    <row r="516" spans="1:24" hidden="1" x14ac:dyDescent="0.2">
      <c r="A516" s="1" t="e">
        <f>VLOOKUP(S:S,'KY all bookings 19.09.2022'!D:E,1,0)</f>
        <v>#N/A</v>
      </c>
      <c r="D516" s="45" t="s">
        <v>20</v>
      </c>
      <c r="E516" s="45" t="s">
        <v>1584</v>
      </c>
      <c r="F516" s="45" t="s">
        <v>1593</v>
      </c>
      <c r="G516" s="45" t="s">
        <v>232</v>
      </c>
      <c r="H516" s="61">
        <v>44836</v>
      </c>
      <c r="I516" s="61">
        <v>44865</v>
      </c>
      <c r="J516" s="46"/>
      <c r="K516" s="46"/>
      <c r="L516" s="45" t="s">
        <v>386</v>
      </c>
      <c r="M516" s="45" t="s">
        <v>25</v>
      </c>
      <c r="N516" s="45" t="s">
        <v>26</v>
      </c>
      <c r="O516" s="45" t="s">
        <v>37</v>
      </c>
      <c r="P516" s="49">
        <v>0</v>
      </c>
      <c r="Q516" s="45" t="s">
        <v>49</v>
      </c>
      <c r="R516" s="46"/>
      <c r="S516" s="45" t="s">
        <v>234</v>
      </c>
      <c r="T516" s="45"/>
      <c r="U516" s="45" t="s">
        <v>235</v>
      </c>
      <c r="V516" s="45" t="s">
        <v>236</v>
      </c>
      <c r="W516" s="45" t="s">
        <v>237</v>
      </c>
      <c r="X516" s="49">
        <v>0</v>
      </c>
    </row>
    <row r="517" spans="1:24" hidden="1" x14ac:dyDescent="0.2">
      <c r="A517" s="1" t="e">
        <f>VLOOKUP(S:S,'KY all bookings 19.09.2022'!D:E,1,0)</f>
        <v>#N/A</v>
      </c>
      <c r="C517" s="1" t="e">
        <f>VLOOKUP(F:F,'RPM All Deposits'!$E:$F,1,0)</f>
        <v>#N/A</v>
      </c>
      <c r="D517" s="45" t="s">
        <v>20</v>
      </c>
      <c r="E517" s="45" t="s">
        <v>1594</v>
      </c>
      <c r="F517" s="45" t="s">
        <v>1595</v>
      </c>
      <c r="G517" s="45" t="s">
        <v>1596</v>
      </c>
      <c r="H517" s="61">
        <v>44728</v>
      </c>
      <c r="I517" s="61">
        <v>44804</v>
      </c>
      <c r="J517" s="61">
        <v>44728</v>
      </c>
      <c r="K517" s="61">
        <v>44805</v>
      </c>
      <c r="L517" s="45" t="s">
        <v>1569</v>
      </c>
      <c r="M517" s="45" t="s">
        <v>135</v>
      </c>
      <c r="N517" s="45" t="s">
        <v>26</v>
      </c>
      <c r="O517" s="45" t="s">
        <v>48</v>
      </c>
      <c r="P517" s="49">
        <v>1900</v>
      </c>
      <c r="Q517" s="45" t="s">
        <v>49</v>
      </c>
      <c r="R517" s="46"/>
      <c r="S517" s="45" t="s">
        <v>1597</v>
      </c>
      <c r="T517" s="45"/>
      <c r="U517" s="45" t="s">
        <v>1114</v>
      </c>
      <c r="V517" s="45" t="s">
        <v>1598</v>
      </c>
      <c r="W517" s="45" t="s">
        <v>87</v>
      </c>
      <c r="X517" s="49">
        <v>0</v>
      </c>
    </row>
    <row r="518" spans="1:24" hidden="1" x14ac:dyDescent="0.2">
      <c r="A518" s="1" t="str">
        <f>VLOOKUP(S:S,'KY all bookings 19.09.2022'!D:E,1,0)</f>
        <v>06155</v>
      </c>
      <c r="B518" s="1" t="str">
        <f>VLOOKUP(T:T,'KY all bookings 19.09.2022'!$K:$L,1,0)</f>
        <v>06155 C467</v>
      </c>
      <c r="C518" s="1" t="str">
        <f>VLOOKUP(F:F,'RPM All Deposits'!$E:$F,1,0)</f>
        <v>1322</v>
      </c>
      <c r="D518" s="45" t="s">
        <v>20</v>
      </c>
      <c r="E518" s="45" t="s">
        <v>3539</v>
      </c>
      <c r="F518" s="45" t="s">
        <v>3540</v>
      </c>
      <c r="G518" s="45" t="s">
        <v>3541</v>
      </c>
      <c r="H518" s="61">
        <v>44805</v>
      </c>
      <c r="I518" s="61">
        <v>44834</v>
      </c>
      <c r="J518" s="61">
        <v>44728</v>
      </c>
      <c r="K518" s="61">
        <v>44835</v>
      </c>
      <c r="L518" s="45" t="s">
        <v>376</v>
      </c>
      <c r="M518" s="45" t="s">
        <v>135</v>
      </c>
      <c r="N518" s="45" t="s">
        <v>26</v>
      </c>
      <c r="O518" s="45" t="s">
        <v>34</v>
      </c>
      <c r="P518" s="49">
        <v>1070</v>
      </c>
      <c r="Q518" s="45" t="s">
        <v>49</v>
      </c>
      <c r="R518" s="45" t="s">
        <v>29</v>
      </c>
      <c r="S518" s="45" t="s">
        <v>3542</v>
      </c>
      <c r="T518" s="45" t="str">
        <f>S518&amp;" "&amp;E518</f>
        <v>06155 C467</v>
      </c>
      <c r="U518" s="45" t="s">
        <v>1813</v>
      </c>
      <c r="V518" s="45" t="s">
        <v>3543</v>
      </c>
      <c r="W518" s="45" t="s">
        <v>102</v>
      </c>
      <c r="X518" s="49">
        <v>400</v>
      </c>
    </row>
    <row r="519" spans="1:24" hidden="1" x14ac:dyDescent="0.2">
      <c r="A519" s="1" t="e">
        <f>VLOOKUP(S:S,'KY all bookings 19.09.2022'!D:E,1,0)</f>
        <v>#N/A</v>
      </c>
      <c r="C519" s="1" t="e">
        <f>VLOOKUP(F:F,'RPM All Deposits'!$E:$F,1,0)</f>
        <v>#N/A</v>
      </c>
      <c r="D519" s="45" t="s">
        <v>20</v>
      </c>
      <c r="E519" s="45" t="s">
        <v>1603</v>
      </c>
      <c r="F519" s="45" t="s">
        <v>1604</v>
      </c>
      <c r="G519" s="45" t="s">
        <v>1605</v>
      </c>
      <c r="H519" s="61">
        <v>44728</v>
      </c>
      <c r="I519" s="61">
        <v>44742</v>
      </c>
      <c r="J519" s="61">
        <v>44728</v>
      </c>
      <c r="K519" s="61">
        <v>44743</v>
      </c>
      <c r="L519" s="45" t="s">
        <v>91</v>
      </c>
      <c r="M519" s="45" t="s">
        <v>92</v>
      </c>
      <c r="N519" s="45" t="s">
        <v>26</v>
      </c>
      <c r="O519" s="45" t="s">
        <v>48</v>
      </c>
      <c r="P519" s="49">
        <v>1387</v>
      </c>
      <c r="Q519" s="45" t="s">
        <v>49</v>
      </c>
      <c r="R519" s="46"/>
      <c r="S519" s="45" t="s">
        <v>1606</v>
      </c>
      <c r="T519" s="45"/>
      <c r="U519" s="45" t="s">
        <v>1607</v>
      </c>
      <c r="V519" s="45" t="s">
        <v>1608</v>
      </c>
      <c r="W519" s="45" t="s">
        <v>53</v>
      </c>
      <c r="X519" s="49">
        <v>0</v>
      </c>
    </row>
    <row r="520" spans="1:24" hidden="1" x14ac:dyDescent="0.2">
      <c r="A520" s="1" t="e">
        <f>VLOOKUP(S:S,'KY all bookings 19.09.2022'!D:E,1,0)</f>
        <v>#N/A</v>
      </c>
      <c r="C520" s="1" t="e">
        <f>VLOOKUP(F:F,'RPM All Deposits'!$E:$F,1,0)</f>
        <v>#N/A</v>
      </c>
      <c r="D520" s="45" t="s">
        <v>20</v>
      </c>
      <c r="E520" s="45" t="s">
        <v>1603</v>
      </c>
      <c r="F520" s="45" t="s">
        <v>1609</v>
      </c>
      <c r="G520" s="45" t="s">
        <v>1610</v>
      </c>
      <c r="H520" s="61">
        <v>44756</v>
      </c>
      <c r="I520" s="61">
        <v>44793</v>
      </c>
      <c r="J520" s="61">
        <v>44756</v>
      </c>
      <c r="K520" s="61">
        <v>44780</v>
      </c>
      <c r="L520" s="45" t="s">
        <v>1611</v>
      </c>
      <c r="M520" s="45" t="s">
        <v>135</v>
      </c>
      <c r="N520" s="45" t="s">
        <v>26</v>
      </c>
      <c r="O520" s="45" t="s">
        <v>48</v>
      </c>
      <c r="P520" s="49">
        <v>0</v>
      </c>
      <c r="Q520" s="45" t="s">
        <v>49</v>
      </c>
      <c r="R520" s="46"/>
      <c r="S520" s="45" t="s">
        <v>1612</v>
      </c>
      <c r="T520" s="45"/>
      <c r="U520" s="45" t="s">
        <v>1613</v>
      </c>
      <c r="V520" s="45" t="s">
        <v>1614</v>
      </c>
      <c r="W520" s="45" t="s">
        <v>87</v>
      </c>
      <c r="X520" s="49">
        <v>0</v>
      </c>
    </row>
    <row r="521" spans="1:24" hidden="1" x14ac:dyDescent="0.2">
      <c r="A521" s="1" t="e">
        <f>VLOOKUP(S:S,'KY all bookings 19.09.2022'!D:E,1,0)</f>
        <v>#N/A</v>
      </c>
      <c r="C521" s="1" t="str">
        <f>VLOOKUP(F:F,'RPM All Deposits'!$E:$F,1,0)</f>
        <v>7682</v>
      </c>
      <c r="D521" s="45" t="s">
        <v>20</v>
      </c>
      <c r="E521" s="45" t="s">
        <v>1770</v>
      </c>
      <c r="F521" s="45" t="s">
        <v>1776</v>
      </c>
      <c r="G521" s="45" t="s">
        <v>1777</v>
      </c>
      <c r="H521" s="61">
        <v>44805</v>
      </c>
      <c r="I521" s="61">
        <v>44985</v>
      </c>
      <c r="J521" s="61">
        <v>44805</v>
      </c>
      <c r="K521" s="61">
        <v>44985</v>
      </c>
      <c r="L521" s="45" t="s">
        <v>78</v>
      </c>
      <c r="M521" s="45" t="s">
        <v>135</v>
      </c>
      <c r="N521" s="45" t="s">
        <v>26</v>
      </c>
      <c r="O521" s="45" t="s">
        <v>34</v>
      </c>
      <c r="P521" s="49">
        <v>1890</v>
      </c>
      <c r="Q521" s="45" t="s">
        <v>28</v>
      </c>
      <c r="R521" s="45" t="s">
        <v>29</v>
      </c>
      <c r="S521" s="46"/>
      <c r="T521" s="46"/>
      <c r="U521" s="45" t="s">
        <v>383</v>
      </c>
      <c r="V521" s="45" t="s">
        <v>1778</v>
      </c>
      <c r="W521" s="45" t="s">
        <v>58</v>
      </c>
      <c r="X521" s="49">
        <v>200</v>
      </c>
    </row>
    <row r="522" spans="1:24" hidden="1" x14ac:dyDescent="0.2">
      <c r="A522" s="1" t="e">
        <f>VLOOKUP(S:S,'KY all bookings 19.09.2022'!D:E,1,0)</f>
        <v>#N/A</v>
      </c>
      <c r="C522" s="1" t="str">
        <f>VLOOKUP(F:F,'RPM All Deposits'!$E:$F,1,0)</f>
        <v>24952</v>
      </c>
      <c r="D522" s="45" t="s">
        <v>20</v>
      </c>
      <c r="E522" s="45" t="s">
        <v>4005</v>
      </c>
      <c r="F522" s="45" t="s">
        <v>4010</v>
      </c>
      <c r="G522" s="45" t="s">
        <v>4011</v>
      </c>
      <c r="H522" s="61">
        <v>44835</v>
      </c>
      <c r="I522" s="61">
        <v>44985</v>
      </c>
      <c r="J522" s="61">
        <v>44835</v>
      </c>
      <c r="K522" s="61">
        <v>44985</v>
      </c>
      <c r="L522" s="45" t="s">
        <v>177</v>
      </c>
      <c r="M522" s="45" t="s">
        <v>135</v>
      </c>
      <c r="N522" s="45" t="s">
        <v>26</v>
      </c>
      <c r="O522" s="45" t="s">
        <v>34</v>
      </c>
      <c r="P522" s="49">
        <v>1890</v>
      </c>
      <c r="Q522" s="45" t="s">
        <v>28</v>
      </c>
      <c r="R522" s="45" t="s">
        <v>29</v>
      </c>
      <c r="S522" s="46"/>
      <c r="T522" s="46"/>
      <c r="U522" s="45" t="s">
        <v>2067</v>
      </c>
      <c r="V522" s="45" t="s">
        <v>4012</v>
      </c>
      <c r="W522" s="45" t="s">
        <v>32</v>
      </c>
      <c r="X522" s="49">
        <v>200</v>
      </c>
    </row>
    <row r="523" spans="1:24" hidden="1" x14ac:dyDescent="0.2">
      <c r="A523" s="1" t="e">
        <f>VLOOKUP(S:S,'KY all bookings 19.09.2022'!D:E,1,0)</f>
        <v>#N/A</v>
      </c>
      <c r="C523" s="1" t="str">
        <f>VLOOKUP(F:F,'RPM All Deposits'!$E:$F,1,0)</f>
        <v>21864</v>
      </c>
      <c r="D523" s="45" t="s">
        <v>20</v>
      </c>
      <c r="E523" s="45" t="s">
        <v>1476</v>
      </c>
      <c r="F523" s="45" t="s">
        <v>1478</v>
      </c>
      <c r="G523" s="45" t="s">
        <v>1479</v>
      </c>
      <c r="H523" s="61">
        <v>44835</v>
      </c>
      <c r="I523" s="61">
        <v>45016</v>
      </c>
      <c r="J523" s="61">
        <v>44835</v>
      </c>
      <c r="K523" s="61">
        <v>45016</v>
      </c>
      <c r="L523" s="45" t="s">
        <v>78</v>
      </c>
      <c r="M523" s="45" t="s">
        <v>135</v>
      </c>
      <c r="N523" s="45" t="s">
        <v>26</v>
      </c>
      <c r="O523" s="45" t="s">
        <v>37</v>
      </c>
      <c r="P523" s="49">
        <v>1680</v>
      </c>
      <c r="Q523" s="45" t="s">
        <v>28</v>
      </c>
      <c r="R523" s="45" t="s">
        <v>29</v>
      </c>
      <c r="S523" s="46"/>
      <c r="T523" s="46"/>
      <c r="U523" s="45" t="s">
        <v>1480</v>
      </c>
      <c r="V523" s="45" t="s">
        <v>1481</v>
      </c>
      <c r="W523" s="45" t="s">
        <v>58</v>
      </c>
      <c r="X523" s="49">
        <v>200</v>
      </c>
    </row>
    <row r="524" spans="1:24" hidden="1" x14ac:dyDescent="0.2">
      <c r="A524" s="1" t="e">
        <f>VLOOKUP(S:S,'KY all bookings 19.09.2022'!D:E,1,0)</f>
        <v>#N/A</v>
      </c>
      <c r="D524" s="45" t="s">
        <v>20</v>
      </c>
      <c r="E524" s="45" t="s">
        <v>1623</v>
      </c>
      <c r="F524" s="45" t="s">
        <v>1629</v>
      </c>
      <c r="G524" s="45" t="s">
        <v>232</v>
      </c>
      <c r="H524" s="61">
        <v>44836</v>
      </c>
      <c r="I524" s="61">
        <v>44865</v>
      </c>
      <c r="J524" s="46"/>
      <c r="K524" s="46"/>
      <c r="L524" s="45" t="s">
        <v>386</v>
      </c>
      <c r="M524" s="45" t="s">
        <v>25</v>
      </c>
      <c r="N524" s="45" t="s">
        <v>26</v>
      </c>
      <c r="O524" s="45" t="s">
        <v>27</v>
      </c>
      <c r="P524" s="49">
        <v>0</v>
      </c>
      <c r="Q524" s="45" t="s">
        <v>49</v>
      </c>
      <c r="R524" s="46"/>
      <c r="S524" s="45" t="s">
        <v>234</v>
      </c>
      <c r="T524" s="45"/>
      <c r="U524" s="45" t="s">
        <v>235</v>
      </c>
      <c r="V524" s="45" t="s">
        <v>236</v>
      </c>
      <c r="W524" s="45" t="s">
        <v>237</v>
      </c>
      <c r="X524" s="49">
        <v>0</v>
      </c>
    </row>
    <row r="525" spans="1:24" hidden="1" x14ac:dyDescent="0.2">
      <c r="A525" s="1" t="e">
        <f>VLOOKUP(S:S,'KY all bookings 19.09.2022'!D:E,1,0)</f>
        <v>#N/A</v>
      </c>
      <c r="C525" s="1" t="str">
        <f>VLOOKUP(F:F,'RPM All Deposits'!$E:$F,1,0)</f>
        <v>19250</v>
      </c>
      <c r="D525" s="45" t="s">
        <v>20</v>
      </c>
      <c r="E525" s="45" t="s">
        <v>1630</v>
      </c>
      <c r="F525" s="45" t="s">
        <v>1635</v>
      </c>
      <c r="G525" s="45" t="s">
        <v>1636</v>
      </c>
      <c r="H525" s="61">
        <v>44835</v>
      </c>
      <c r="I525" s="61">
        <v>44985</v>
      </c>
      <c r="J525" s="61">
        <v>44835</v>
      </c>
      <c r="K525" s="61">
        <v>44985</v>
      </c>
      <c r="L525" s="45" t="s">
        <v>177</v>
      </c>
      <c r="M525" s="45" t="s">
        <v>135</v>
      </c>
      <c r="N525" s="45" t="s">
        <v>26</v>
      </c>
      <c r="O525" s="45" t="s">
        <v>37</v>
      </c>
      <c r="P525" s="49">
        <v>1680</v>
      </c>
      <c r="Q525" s="45" t="s">
        <v>28</v>
      </c>
      <c r="R525" s="45" t="s">
        <v>29</v>
      </c>
      <c r="S525" s="46"/>
      <c r="T525" s="46"/>
      <c r="U525" s="45" t="s">
        <v>1637</v>
      </c>
      <c r="V525" s="45" t="s">
        <v>1638</v>
      </c>
      <c r="W525" s="45" t="s">
        <v>1639</v>
      </c>
      <c r="X525" s="49">
        <v>200</v>
      </c>
    </row>
    <row r="526" spans="1:24" hidden="1" x14ac:dyDescent="0.2">
      <c r="A526" s="1" t="str">
        <f>VLOOKUP(S:S,'KY all bookings 19.09.2022'!D:E,1,0)</f>
        <v>07566</v>
      </c>
      <c r="B526" s="1" t="str">
        <f>VLOOKUP(T:T,'KY all bookings 19.09.2022'!$K:$L,1,0)</f>
        <v>07566 B505</v>
      </c>
      <c r="C526" s="1" t="str">
        <f>VLOOKUP(F:F,'RPM All Deposits'!$E:$F,1,0)</f>
        <v>1380</v>
      </c>
      <c r="D526" s="45" t="s">
        <v>20</v>
      </c>
      <c r="E526" s="45" t="s">
        <v>2258</v>
      </c>
      <c r="F526" s="45" t="s">
        <v>2259</v>
      </c>
      <c r="G526" s="45" t="s">
        <v>2260</v>
      </c>
      <c r="H526" s="61">
        <v>44805</v>
      </c>
      <c r="I526" s="61">
        <v>44834</v>
      </c>
      <c r="J526" s="61">
        <v>44728</v>
      </c>
      <c r="K526" s="61">
        <v>44834</v>
      </c>
      <c r="L526" s="45" t="s">
        <v>376</v>
      </c>
      <c r="M526" s="45" t="s">
        <v>377</v>
      </c>
      <c r="N526" s="45" t="s">
        <v>26</v>
      </c>
      <c r="O526" s="45" t="s">
        <v>48</v>
      </c>
      <c r="P526" s="49">
        <v>1575</v>
      </c>
      <c r="Q526" s="45" t="s">
        <v>49</v>
      </c>
      <c r="R526" s="45" t="s">
        <v>29</v>
      </c>
      <c r="S526" s="45" t="s">
        <v>2261</v>
      </c>
      <c r="T526" s="45" t="str">
        <f>S526&amp;" "&amp;E526</f>
        <v>07566 B505</v>
      </c>
      <c r="U526" s="45" t="s">
        <v>2262</v>
      </c>
      <c r="V526" s="45" t="s">
        <v>2263</v>
      </c>
      <c r="W526" s="45" t="s">
        <v>895</v>
      </c>
      <c r="X526" s="49">
        <v>200</v>
      </c>
    </row>
    <row r="527" spans="1:24" hidden="1" x14ac:dyDescent="0.2">
      <c r="A527" s="1" t="e">
        <f>VLOOKUP(S:S,'KY all bookings 19.09.2022'!D:E,1,0)</f>
        <v>#N/A</v>
      </c>
      <c r="D527" s="45" t="s">
        <v>20</v>
      </c>
      <c r="E527" s="45" t="s">
        <v>1630</v>
      </c>
      <c r="F527" s="45" t="s">
        <v>1640</v>
      </c>
      <c r="G527" s="45" t="s">
        <v>232</v>
      </c>
      <c r="H527" s="61">
        <v>44836</v>
      </c>
      <c r="I527" s="61">
        <v>44865</v>
      </c>
      <c r="J527" s="46"/>
      <c r="K527" s="46"/>
      <c r="L527" s="45" t="s">
        <v>386</v>
      </c>
      <c r="M527" s="45" t="s">
        <v>25</v>
      </c>
      <c r="N527" s="45" t="s">
        <v>26</v>
      </c>
      <c r="O527" s="45" t="s">
        <v>37</v>
      </c>
      <c r="P527" s="49">
        <v>0</v>
      </c>
      <c r="Q527" s="45" t="s">
        <v>49</v>
      </c>
      <c r="R527" s="46"/>
      <c r="S527" s="45" t="s">
        <v>234</v>
      </c>
      <c r="T527" s="45"/>
      <c r="U527" s="45" t="s">
        <v>235</v>
      </c>
      <c r="V527" s="45" t="s">
        <v>236</v>
      </c>
      <c r="W527" s="45" t="s">
        <v>237</v>
      </c>
      <c r="X527" s="49">
        <v>0</v>
      </c>
    </row>
    <row r="528" spans="1:24" hidden="1" x14ac:dyDescent="0.2">
      <c r="A528" s="1" t="e">
        <f>VLOOKUP(S:S,'KY all bookings 19.09.2022'!D:E,1,0)</f>
        <v>#N/A</v>
      </c>
      <c r="D528" s="45" t="s">
        <v>20</v>
      </c>
      <c r="E528" s="45" t="s">
        <v>1641</v>
      </c>
      <c r="F528" s="45" t="s">
        <v>1642</v>
      </c>
      <c r="G528" s="45" t="s">
        <v>232</v>
      </c>
      <c r="H528" s="61">
        <v>44730</v>
      </c>
      <c r="I528" s="61">
        <v>56260</v>
      </c>
      <c r="J528" s="61">
        <v>44730</v>
      </c>
      <c r="K528" s="61">
        <v>56260</v>
      </c>
      <c r="L528" s="45" t="s">
        <v>1643</v>
      </c>
      <c r="M528" s="45" t="s">
        <v>25</v>
      </c>
      <c r="N528" s="45" t="s">
        <v>26</v>
      </c>
      <c r="O528" s="45" t="s">
        <v>27</v>
      </c>
      <c r="P528" s="49">
        <v>0</v>
      </c>
      <c r="Q528" s="45" t="s">
        <v>49</v>
      </c>
      <c r="R528" s="46"/>
      <c r="S528" s="45" t="s">
        <v>234</v>
      </c>
      <c r="T528" s="45"/>
      <c r="U528" s="45" t="s">
        <v>235</v>
      </c>
      <c r="V528" s="45" t="s">
        <v>236</v>
      </c>
      <c r="W528" s="45" t="s">
        <v>237</v>
      </c>
      <c r="X528" s="49">
        <v>0</v>
      </c>
    </row>
    <row r="529" spans="1:24" hidden="1" x14ac:dyDescent="0.2">
      <c r="A529" s="1" t="e">
        <f>VLOOKUP(S:S,'KY all bookings 19.09.2022'!D:E,1,0)</f>
        <v>#N/A</v>
      </c>
      <c r="D529" s="45" t="s">
        <v>20</v>
      </c>
      <c r="E529" s="45" t="s">
        <v>1641</v>
      </c>
      <c r="F529" s="45" t="s">
        <v>1644</v>
      </c>
      <c r="G529" s="45" t="s">
        <v>232</v>
      </c>
      <c r="H529" s="61">
        <v>44785</v>
      </c>
      <c r="I529" s="61">
        <v>44937</v>
      </c>
      <c r="J529" s="46"/>
      <c r="K529" s="46"/>
      <c r="L529" s="45" t="s">
        <v>177</v>
      </c>
      <c r="M529" s="45" t="s">
        <v>25</v>
      </c>
      <c r="N529" s="45" t="s">
        <v>26</v>
      </c>
      <c r="O529" s="45" t="s">
        <v>27</v>
      </c>
      <c r="P529" s="49">
        <v>0</v>
      </c>
      <c r="Q529" s="45" t="s">
        <v>49</v>
      </c>
      <c r="R529" s="46"/>
      <c r="S529" s="45" t="s">
        <v>234</v>
      </c>
      <c r="T529" s="45"/>
      <c r="U529" s="45" t="s">
        <v>235</v>
      </c>
      <c r="V529" s="45" t="s">
        <v>236</v>
      </c>
      <c r="W529" s="45" t="s">
        <v>237</v>
      </c>
      <c r="X529" s="49">
        <v>0</v>
      </c>
    </row>
    <row r="530" spans="1:24" hidden="1" x14ac:dyDescent="0.2">
      <c r="A530" s="1" t="e">
        <f>VLOOKUP(S:S,'KY all bookings 19.09.2022'!D:E,1,0)</f>
        <v>#N/A</v>
      </c>
      <c r="C530" s="1" t="e">
        <f>VLOOKUP(F:F,'RPM All Deposits'!$E:$F,1,0)</f>
        <v>#N/A</v>
      </c>
      <c r="D530" s="45" t="s">
        <v>20</v>
      </c>
      <c r="E530" s="45" t="s">
        <v>1645</v>
      </c>
      <c r="F530" s="45" t="s">
        <v>1646</v>
      </c>
      <c r="G530" s="45" t="s">
        <v>1647</v>
      </c>
      <c r="H530" s="61">
        <v>44728</v>
      </c>
      <c r="I530" s="61">
        <v>44742</v>
      </c>
      <c r="J530" s="61">
        <v>44728</v>
      </c>
      <c r="K530" s="61">
        <v>44743</v>
      </c>
      <c r="L530" s="45" t="s">
        <v>91</v>
      </c>
      <c r="M530" s="45" t="s">
        <v>92</v>
      </c>
      <c r="N530" s="45" t="s">
        <v>26</v>
      </c>
      <c r="O530" s="45" t="s">
        <v>37</v>
      </c>
      <c r="P530" s="49">
        <v>1300</v>
      </c>
      <c r="Q530" s="45" t="s">
        <v>49</v>
      </c>
      <c r="R530" s="46"/>
      <c r="S530" s="45" t="s">
        <v>1648</v>
      </c>
      <c r="T530" s="45"/>
      <c r="U530" s="45" t="s">
        <v>259</v>
      </c>
      <c r="V530" s="45" t="s">
        <v>1450</v>
      </c>
      <c r="W530" s="45" t="s">
        <v>102</v>
      </c>
      <c r="X530" s="49">
        <v>0</v>
      </c>
    </row>
    <row r="531" spans="1:24" hidden="1" x14ac:dyDescent="0.2">
      <c r="A531" s="1" t="e">
        <f>VLOOKUP(S:S,'KY all bookings 19.09.2022'!D:E,1,0)</f>
        <v>#N/A</v>
      </c>
      <c r="D531" s="45" t="s">
        <v>20</v>
      </c>
      <c r="E531" s="45" t="s">
        <v>1649</v>
      </c>
      <c r="F531" s="45" t="s">
        <v>1650</v>
      </c>
      <c r="G531" s="45" t="s">
        <v>232</v>
      </c>
      <c r="H531" s="61">
        <v>44730</v>
      </c>
      <c r="I531" s="61">
        <v>56625</v>
      </c>
      <c r="J531" s="61">
        <v>44730</v>
      </c>
      <c r="K531" s="61">
        <v>56625</v>
      </c>
      <c r="L531" s="45" t="s">
        <v>1651</v>
      </c>
      <c r="M531" s="45" t="s">
        <v>25</v>
      </c>
      <c r="N531" s="45" t="s">
        <v>26</v>
      </c>
      <c r="O531" s="45" t="s">
        <v>27</v>
      </c>
      <c r="P531" s="49">
        <v>0</v>
      </c>
      <c r="Q531" s="45" t="s">
        <v>49</v>
      </c>
      <c r="R531" s="46"/>
      <c r="S531" s="45" t="s">
        <v>234</v>
      </c>
      <c r="T531" s="45"/>
      <c r="U531" s="45" t="s">
        <v>235</v>
      </c>
      <c r="V531" s="45" t="s">
        <v>236</v>
      </c>
      <c r="W531" s="45" t="s">
        <v>237</v>
      </c>
      <c r="X531" s="49">
        <v>0</v>
      </c>
    </row>
    <row r="532" spans="1:24" hidden="1" x14ac:dyDescent="0.2">
      <c r="A532" s="1" t="e">
        <f>VLOOKUP(S:S,'KY all bookings 19.09.2022'!D:E,1,0)</f>
        <v>#N/A</v>
      </c>
      <c r="D532" s="45" t="s">
        <v>20</v>
      </c>
      <c r="E532" s="45" t="s">
        <v>1649</v>
      </c>
      <c r="F532" s="45" t="s">
        <v>1652</v>
      </c>
      <c r="G532" s="45" t="s">
        <v>232</v>
      </c>
      <c r="H532" s="61">
        <v>44785</v>
      </c>
      <c r="I532" s="61">
        <v>44937</v>
      </c>
      <c r="J532" s="46"/>
      <c r="K532" s="46"/>
      <c r="L532" s="45" t="s">
        <v>177</v>
      </c>
      <c r="M532" s="45" t="s">
        <v>25</v>
      </c>
      <c r="N532" s="45" t="s">
        <v>26</v>
      </c>
      <c r="O532" s="45" t="s">
        <v>27</v>
      </c>
      <c r="P532" s="49">
        <v>0</v>
      </c>
      <c r="Q532" s="45" t="s">
        <v>49</v>
      </c>
      <c r="R532" s="46"/>
      <c r="S532" s="45" t="s">
        <v>234</v>
      </c>
      <c r="T532" s="45"/>
      <c r="U532" s="45" t="s">
        <v>235</v>
      </c>
      <c r="V532" s="45" t="s">
        <v>236</v>
      </c>
      <c r="W532" s="45" t="s">
        <v>237</v>
      </c>
      <c r="X532" s="49">
        <v>0</v>
      </c>
    </row>
    <row r="533" spans="1:24" hidden="1" x14ac:dyDescent="0.2">
      <c r="A533" s="1" t="str">
        <f>VLOOKUP(S:S,'KY all bookings 19.09.2022'!D:E,1,0)</f>
        <v>10036</v>
      </c>
      <c r="B533" s="1" t="str">
        <f>VLOOKUP(T:T,'KY all bookings 19.09.2022'!$K:$L,1,0)</f>
        <v>10036 A497</v>
      </c>
      <c r="C533" s="1" t="str">
        <f>VLOOKUP(F:F,'RPM All Deposits'!$E:$F,1,0)</f>
        <v>1521</v>
      </c>
      <c r="D533" s="45" t="s">
        <v>20</v>
      </c>
      <c r="E533" s="45" t="s">
        <v>801</v>
      </c>
      <c r="F533" s="45" t="s">
        <v>807</v>
      </c>
      <c r="G533" s="45" t="s">
        <v>808</v>
      </c>
      <c r="H533" s="61">
        <v>44805</v>
      </c>
      <c r="I533" s="61">
        <v>45107</v>
      </c>
      <c r="J533" s="61">
        <v>44805</v>
      </c>
      <c r="K533" s="61">
        <v>45108</v>
      </c>
      <c r="L533" s="45" t="s">
        <v>40</v>
      </c>
      <c r="M533" s="45" t="s">
        <v>135</v>
      </c>
      <c r="N533" s="45" t="s">
        <v>26</v>
      </c>
      <c r="O533" s="45" t="s">
        <v>34</v>
      </c>
      <c r="P533" s="49">
        <v>1890</v>
      </c>
      <c r="Q533" s="45" t="s">
        <v>49</v>
      </c>
      <c r="R533" s="45" t="s">
        <v>29</v>
      </c>
      <c r="S533" s="45" t="s">
        <v>809</v>
      </c>
      <c r="T533" s="45" t="str">
        <f>S533&amp;" "&amp;E533</f>
        <v>10036 A497</v>
      </c>
      <c r="U533" s="45" t="s">
        <v>810</v>
      </c>
      <c r="V533" s="45" t="s">
        <v>811</v>
      </c>
      <c r="W533" s="45" t="s">
        <v>58</v>
      </c>
      <c r="X533" s="49">
        <v>200</v>
      </c>
    </row>
    <row r="534" spans="1:24" hidden="1" x14ac:dyDescent="0.2">
      <c r="A534" s="1" t="e">
        <f>VLOOKUP(S:S,'KY all bookings 19.09.2022'!D:E,1,0)</f>
        <v>#N/A</v>
      </c>
      <c r="C534" s="1" t="e">
        <f>VLOOKUP(F:F,'RPM All Deposits'!$E:$F,1,0)</f>
        <v>#N/A</v>
      </c>
      <c r="D534" s="45" t="s">
        <v>20</v>
      </c>
      <c r="E534" s="45" t="s">
        <v>1659</v>
      </c>
      <c r="F534" s="45" t="s">
        <v>1660</v>
      </c>
      <c r="G534" s="45" t="s">
        <v>1661</v>
      </c>
      <c r="H534" s="61">
        <v>44728</v>
      </c>
      <c r="I534" s="61">
        <v>44742</v>
      </c>
      <c r="J534" s="61">
        <v>44728</v>
      </c>
      <c r="K534" s="61">
        <v>44743</v>
      </c>
      <c r="L534" s="45" t="s">
        <v>91</v>
      </c>
      <c r="M534" s="45" t="s">
        <v>92</v>
      </c>
      <c r="N534" s="45" t="s">
        <v>26</v>
      </c>
      <c r="O534" s="45" t="s">
        <v>27</v>
      </c>
      <c r="P534" s="49">
        <v>2150</v>
      </c>
      <c r="Q534" s="45" t="s">
        <v>49</v>
      </c>
      <c r="R534" s="46"/>
      <c r="S534" s="45" t="s">
        <v>1662</v>
      </c>
      <c r="T534" s="45"/>
      <c r="U534" s="45" t="s">
        <v>1663</v>
      </c>
      <c r="V534" s="45" t="s">
        <v>1664</v>
      </c>
      <c r="W534" s="45" t="s">
        <v>166</v>
      </c>
      <c r="X534" s="49">
        <v>0</v>
      </c>
    </row>
    <row r="535" spans="1:24" hidden="1" x14ac:dyDescent="0.2">
      <c r="A535" s="1" t="e">
        <f>VLOOKUP(S:S,'KY all bookings 19.09.2022'!D:E,1,0)</f>
        <v>#N/A</v>
      </c>
      <c r="D535" s="45" t="s">
        <v>20</v>
      </c>
      <c r="E535" s="45" t="s">
        <v>1659</v>
      </c>
      <c r="F535" s="45" t="s">
        <v>1665</v>
      </c>
      <c r="G535" s="45" t="s">
        <v>232</v>
      </c>
      <c r="H535" s="61">
        <v>44753</v>
      </c>
      <c r="I535" s="61">
        <v>44937</v>
      </c>
      <c r="J535" s="46"/>
      <c r="K535" s="46"/>
      <c r="L535" s="45" t="s">
        <v>458</v>
      </c>
      <c r="M535" s="45" t="s">
        <v>25</v>
      </c>
      <c r="N535" s="45" t="s">
        <v>26</v>
      </c>
      <c r="O535" s="45" t="s">
        <v>27</v>
      </c>
      <c r="P535" s="49">
        <v>0</v>
      </c>
      <c r="Q535" s="45" t="s">
        <v>49</v>
      </c>
      <c r="R535" s="46"/>
      <c r="S535" s="45" t="s">
        <v>234</v>
      </c>
      <c r="T535" s="45"/>
      <c r="U535" s="45" t="s">
        <v>235</v>
      </c>
      <c r="V535" s="45" t="s">
        <v>236</v>
      </c>
      <c r="W535" s="45" t="s">
        <v>237</v>
      </c>
      <c r="X535" s="49">
        <v>0</v>
      </c>
    </row>
    <row r="536" spans="1:24" hidden="1" x14ac:dyDescent="0.2">
      <c r="A536" s="1" t="e">
        <f>VLOOKUP(S:S,'KY all bookings 19.09.2022'!D:E,1,0)</f>
        <v>#N/A</v>
      </c>
      <c r="D536" s="45" t="s">
        <v>20</v>
      </c>
      <c r="E536" s="45" t="s">
        <v>1659</v>
      </c>
      <c r="F536" s="45" t="s">
        <v>1666</v>
      </c>
      <c r="G536" s="45" t="s">
        <v>232</v>
      </c>
      <c r="H536" s="61">
        <v>44785</v>
      </c>
      <c r="I536" s="61">
        <v>44937</v>
      </c>
      <c r="J536" s="46"/>
      <c r="K536" s="46"/>
      <c r="L536" s="45" t="s">
        <v>177</v>
      </c>
      <c r="M536" s="45" t="s">
        <v>25</v>
      </c>
      <c r="N536" s="45" t="s">
        <v>26</v>
      </c>
      <c r="O536" s="45" t="s">
        <v>27</v>
      </c>
      <c r="P536" s="49">
        <v>0</v>
      </c>
      <c r="Q536" s="45" t="s">
        <v>49</v>
      </c>
      <c r="R536" s="46"/>
      <c r="S536" s="45" t="s">
        <v>234</v>
      </c>
      <c r="T536" s="45"/>
      <c r="U536" s="45" t="s">
        <v>235</v>
      </c>
      <c r="V536" s="45" t="s">
        <v>236</v>
      </c>
      <c r="W536" s="45" t="s">
        <v>237</v>
      </c>
      <c r="X536" s="49">
        <v>0</v>
      </c>
    </row>
    <row r="537" spans="1:24" hidden="1" x14ac:dyDescent="0.2">
      <c r="A537" s="1" t="e">
        <f>VLOOKUP(S:S,'KY all bookings 19.09.2022'!D:E,1,0)</f>
        <v>#N/A</v>
      </c>
      <c r="D537" s="45" t="s">
        <v>20</v>
      </c>
      <c r="E537" s="45" t="s">
        <v>1667</v>
      </c>
      <c r="F537" s="45" t="s">
        <v>1668</v>
      </c>
      <c r="G537" s="45" t="s">
        <v>232</v>
      </c>
      <c r="H537" s="61">
        <v>44730</v>
      </c>
      <c r="I537" s="61">
        <v>51877</v>
      </c>
      <c r="J537" s="61">
        <v>44730</v>
      </c>
      <c r="K537" s="61">
        <v>51877</v>
      </c>
      <c r="L537" s="45" t="s">
        <v>1669</v>
      </c>
      <c r="M537" s="45" t="s">
        <v>25</v>
      </c>
      <c r="N537" s="45" t="s">
        <v>26</v>
      </c>
      <c r="O537" s="45" t="s">
        <v>239</v>
      </c>
      <c r="P537" s="49">
        <v>0</v>
      </c>
      <c r="Q537" s="45" t="s">
        <v>49</v>
      </c>
      <c r="R537" s="46"/>
      <c r="S537" s="45" t="s">
        <v>234</v>
      </c>
      <c r="T537" s="45"/>
      <c r="U537" s="45" t="s">
        <v>235</v>
      </c>
      <c r="V537" s="45" t="s">
        <v>236</v>
      </c>
      <c r="W537" s="45" t="s">
        <v>237</v>
      </c>
      <c r="X537" s="49">
        <v>0</v>
      </c>
    </row>
    <row r="538" spans="1:24" hidden="1" x14ac:dyDescent="0.2">
      <c r="A538" s="1" t="e">
        <f>VLOOKUP(S:S,'KY all bookings 19.09.2022'!D:E,1,0)</f>
        <v>#N/A</v>
      </c>
      <c r="D538" s="45" t="s">
        <v>20</v>
      </c>
      <c r="E538" s="45" t="s">
        <v>1667</v>
      </c>
      <c r="F538" s="45" t="s">
        <v>1670</v>
      </c>
      <c r="G538" s="45" t="s">
        <v>232</v>
      </c>
      <c r="H538" s="61">
        <v>44785</v>
      </c>
      <c r="I538" s="61">
        <v>44937</v>
      </c>
      <c r="J538" s="46"/>
      <c r="K538" s="46"/>
      <c r="L538" s="45" t="s">
        <v>177</v>
      </c>
      <c r="M538" s="45" t="s">
        <v>25</v>
      </c>
      <c r="N538" s="45" t="s">
        <v>26</v>
      </c>
      <c r="O538" s="45" t="s">
        <v>239</v>
      </c>
      <c r="P538" s="49">
        <v>0</v>
      </c>
      <c r="Q538" s="45" t="s">
        <v>49</v>
      </c>
      <c r="R538" s="46"/>
      <c r="S538" s="45" t="s">
        <v>234</v>
      </c>
      <c r="T538" s="45"/>
      <c r="U538" s="45" t="s">
        <v>235</v>
      </c>
      <c r="V538" s="45" t="s">
        <v>236</v>
      </c>
      <c r="W538" s="45" t="s">
        <v>237</v>
      </c>
      <c r="X538" s="49">
        <v>0</v>
      </c>
    </row>
    <row r="539" spans="1:24" hidden="1" x14ac:dyDescent="0.2">
      <c r="A539" s="1" t="e">
        <f>VLOOKUP(S:S,'KY all bookings 19.09.2022'!D:E,1,0)</f>
        <v>#N/A</v>
      </c>
      <c r="C539" s="1" t="e">
        <f>VLOOKUP(F:F,'RPM All Deposits'!$E:$F,1,0)</f>
        <v>#N/A</v>
      </c>
      <c r="D539" s="45" t="s">
        <v>20</v>
      </c>
      <c r="E539" s="45" t="s">
        <v>1671</v>
      </c>
      <c r="F539" s="45" t="s">
        <v>1672</v>
      </c>
      <c r="G539" s="45" t="s">
        <v>1673</v>
      </c>
      <c r="H539" s="61">
        <v>44728</v>
      </c>
      <c r="I539" s="61">
        <v>44742</v>
      </c>
      <c r="J539" s="61">
        <v>44728</v>
      </c>
      <c r="K539" s="61">
        <v>44743</v>
      </c>
      <c r="L539" s="45" t="s">
        <v>91</v>
      </c>
      <c r="M539" s="45" t="s">
        <v>92</v>
      </c>
      <c r="N539" s="45" t="s">
        <v>26</v>
      </c>
      <c r="O539" s="45" t="s">
        <v>37</v>
      </c>
      <c r="P539" s="49">
        <v>1300</v>
      </c>
      <c r="Q539" s="45" t="s">
        <v>49</v>
      </c>
      <c r="R539" s="46"/>
      <c r="S539" s="45" t="s">
        <v>1674</v>
      </c>
      <c r="T539" s="45"/>
      <c r="U539" s="45" t="s">
        <v>909</v>
      </c>
      <c r="V539" s="45" t="s">
        <v>1675</v>
      </c>
      <c r="W539" s="45" t="s">
        <v>102</v>
      </c>
      <c r="X539" s="49">
        <v>0</v>
      </c>
    </row>
    <row r="540" spans="1:24" hidden="1" x14ac:dyDescent="0.2">
      <c r="A540" s="1" t="e">
        <f>VLOOKUP(S:S,'KY all bookings 19.09.2022'!D:E,1,0)</f>
        <v>#N/A</v>
      </c>
      <c r="D540" s="45" t="s">
        <v>20</v>
      </c>
      <c r="E540" s="45" t="s">
        <v>1676</v>
      </c>
      <c r="F540" s="45" t="s">
        <v>1677</v>
      </c>
      <c r="G540" s="45" t="s">
        <v>232</v>
      </c>
      <c r="H540" s="61">
        <v>44730</v>
      </c>
      <c r="I540" s="61">
        <v>52242</v>
      </c>
      <c r="J540" s="61">
        <v>44730</v>
      </c>
      <c r="K540" s="61">
        <v>52242</v>
      </c>
      <c r="L540" s="45" t="s">
        <v>1678</v>
      </c>
      <c r="M540" s="45" t="s">
        <v>25</v>
      </c>
      <c r="N540" s="45" t="s">
        <v>26</v>
      </c>
      <c r="O540" s="45" t="s">
        <v>239</v>
      </c>
      <c r="P540" s="49">
        <v>0</v>
      </c>
      <c r="Q540" s="45" t="s">
        <v>49</v>
      </c>
      <c r="R540" s="46"/>
      <c r="S540" s="45" t="s">
        <v>234</v>
      </c>
      <c r="T540" s="45"/>
      <c r="U540" s="45" t="s">
        <v>235</v>
      </c>
      <c r="V540" s="45" t="s">
        <v>236</v>
      </c>
      <c r="W540" s="45" t="s">
        <v>237</v>
      </c>
      <c r="X540" s="49">
        <v>0</v>
      </c>
    </row>
    <row r="541" spans="1:24" hidden="1" x14ac:dyDescent="0.2">
      <c r="A541" s="1" t="e">
        <f>VLOOKUP(S:S,'KY all bookings 19.09.2022'!D:E,1,0)</f>
        <v>#N/A</v>
      </c>
      <c r="D541" s="45" t="s">
        <v>20</v>
      </c>
      <c r="E541" s="45" t="s">
        <v>1676</v>
      </c>
      <c r="F541" s="45" t="s">
        <v>1679</v>
      </c>
      <c r="G541" s="45" t="s">
        <v>232</v>
      </c>
      <c r="H541" s="61">
        <v>44785</v>
      </c>
      <c r="I541" s="61">
        <v>44937</v>
      </c>
      <c r="J541" s="46"/>
      <c r="K541" s="46"/>
      <c r="L541" s="45" t="s">
        <v>177</v>
      </c>
      <c r="M541" s="45" t="s">
        <v>25</v>
      </c>
      <c r="N541" s="45" t="s">
        <v>26</v>
      </c>
      <c r="O541" s="45" t="s">
        <v>239</v>
      </c>
      <c r="P541" s="49">
        <v>0</v>
      </c>
      <c r="Q541" s="45" t="s">
        <v>49</v>
      </c>
      <c r="R541" s="46"/>
      <c r="S541" s="45" t="s">
        <v>234</v>
      </c>
      <c r="T541" s="45"/>
      <c r="U541" s="45" t="s">
        <v>235</v>
      </c>
      <c r="V541" s="45" t="s">
        <v>236</v>
      </c>
      <c r="W541" s="45" t="s">
        <v>237</v>
      </c>
      <c r="X541" s="49">
        <v>0</v>
      </c>
    </row>
    <row r="542" spans="1:24" hidden="1" x14ac:dyDescent="0.2">
      <c r="A542" s="1" t="e">
        <f>VLOOKUP(S:S,'KY all bookings 19.09.2022'!D:E,1,0)</f>
        <v>#N/A</v>
      </c>
      <c r="C542" s="1" t="e">
        <f>VLOOKUP(F:F,'RPM All Deposits'!$E:$F,1,0)</f>
        <v>#N/A</v>
      </c>
      <c r="D542" s="45" t="s">
        <v>20</v>
      </c>
      <c r="E542" s="45" t="s">
        <v>1680</v>
      </c>
      <c r="F542" s="45" t="s">
        <v>1681</v>
      </c>
      <c r="G542" s="45" t="s">
        <v>1682</v>
      </c>
      <c r="H542" s="61">
        <v>44728</v>
      </c>
      <c r="I542" s="61">
        <v>44742</v>
      </c>
      <c r="J542" s="61">
        <v>44728</v>
      </c>
      <c r="K542" s="61">
        <v>44743</v>
      </c>
      <c r="L542" s="45" t="s">
        <v>91</v>
      </c>
      <c r="M542" s="45" t="s">
        <v>92</v>
      </c>
      <c r="N542" s="45" t="s">
        <v>26</v>
      </c>
      <c r="O542" s="45" t="s">
        <v>37</v>
      </c>
      <c r="P542" s="49">
        <v>1087</v>
      </c>
      <c r="Q542" s="45" t="s">
        <v>49</v>
      </c>
      <c r="R542" s="46"/>
      <c r="S542" s="45" t="s">
        <v>1683</v>
      </c>
      <c r="T542" s="45"/>
      <c r="U542" s="45" t="s">
        <v>588</v>
      </c>
      <c r="V542" s="45" t="s">
        <v>1684</v>
      </c>
      <c r="W542" s="45" t="s">
        <v>102</v>
      </c>
      <c r="X542" s="49">
        <v>0</v>
      </c>
    </row>
    <row r="543" spans="1:24" hidden="1" x14ac:dyDescent="0.2">
      <c r="A543" s="1" t="e">
        <f>VLOOKUP(S:S,'KY all bookings 19.09.2022'!D:E,1,0)</f>
        <v>#N/A</v>
      </c>
      <c r="C543" s="1" t="e">
        <f>VLOOKUP(F:F,'RPM All Deposits'!$E:$F,1,0)</f>
        <v>#N/A</v>
      </c>
      <c r="D543" s="45" t="s">
        <v>20</v>
      </c>
      <c r="E543" s="45" t="s">
        <v>1685</v>
      </c>
      <c r="F543" s="45" t="s">
        <v>1686</v>
      </c>
      <c r="G543" s="45" t="s">
        <v>1687</v>
      </c>
      <c r="H543" s="61">
        <v>44728</v>
      </c>
      <c r="I543" s="61">
        <v>44804</v>
      </c>
      <c r="J543" s="61">
        <v>44728</v>
      </c>
      <c r="K543" s="61">
        <v>44805</v>
      </c>
      <c r="L543" s="45" t="s">
        <v>1569</v>
      </c>
      <c r="M543" s="45" t="s">
        <v>135</v>
      </c>
      <c r="N543" s="45" t="s">
        <v>26</v>
      </c>
      <c r="O543" s="45" t="s">
        <v>239</v>
      </c>
      <c r="P543" s="49">
        <v>2450</v>
      </c>
      <c r="Q543" s="45" t="s">
        <v>49</v>
      </c>
      <c r="R543" s="46"/>
      <c r="S543" s="45" t="s">
        <v>1688</v>
      </c>
      <c r="T543" s="45"/>
      <c r="U543" s="45" t="s">
        <v>1689</v>
      </c>
      <c r="V543" s="45" t="s">
        <v>1690</v>
      </c>
      <c r="W543" s="45" t="s">
        <v>166</v>
      </c>
      <c r="X543" s="49">
        <v>0</v>
      </c>
    </row>
    <row r="544" spans="1:24" hidden="1" x14ac:dyDescent="0.2">
      <c r="A544" s="1" t="e">
        <f>VLOOKUP(S:S,'KY all bookings 19.09.2022'!D:E,1,0)</f>
        <v>#N/A</v>
      </c>
      <c r="C544" s="1" t="str">
        <f>VLOOKUP(F:F,'RPM All Deposits'!$E:$F,1,0)</f>
        <v>29425</v>
      </c>
      <c r="D544" s="45" t="s">
        <v>20</v>
      </c>
      <c r="E544" s="45" t="s">
        <v>1244</v>
      </c>
      <c r="F544" s="45" t="s">
        <v>1246</v>
      </c>
      <c r="G544" s="45" t="s">
        <v>1247</v>
      </c>
      <c r="H544" s="61">
        <v>44835</v>
      </c>
      <c r="I544" s="61">
        <v>44985</v>
      </c>
      <c r="J544" s="61">
        <v>44835</v>
      </c>
      <c r="K544" s="61">
        <v>44985</v>
      </c>
      <c r="L544" s="45" t="s">
        <v>177</v>
      </c>
      <c r="M544" s="45" t="s">
        <v>135</v>
      </c>
      <c r="N544" s="45" t="s">
        <v>26</v>
      </c>
      <c r="O544" s="45" t="s">
        <v>34</v>
      </c>
      <c r="P544" s="49">
        <v>1890</v>
      </c>
      <c r="Q544" s="45" t="s">
        <v>28</v>
      </c>
      <c r="R544" s="45" t="s">
        <v>29</v>
      </c>
      <c r="S544" s="46"/>
      <c r="T544" s="46"/>
      <c r="U544" s="45" t="s">
        <v>1248</v>
      </c>
      <c r="V544" s="45" t="s">
        <v>1249</v>
      </c>
      <c r="W544" s="45" t="s">
        <v>58</v>
      </c>
      <c r="X544" s="49">
        <v>200</v>
      </c>
    </row>
    <row r="545" spans="1:25" s="64" customFormat="1" hidden="1" x14ac:dyDescent="0.2">
      <c r="A545" s="64" t="str">
        <f>VLOOKUP(S:S,'KY all bookings 19.09.2022'!D:E,1,0)</f>
        <v>08367</v>
      </c>
      <c r="B545" s="64" t="str">
        <f>VLOOKUP(T:T,'KY all bookings 19.09.2022'!$K:$L,1,0)</f>
        <v>08367 B401</v>
      </c>
      <c r="C545" s="64" t="e">
        <f>VLOOKUP(F:F,'RPM All Deposits'!$E:$F,1,0)</f>
        <v>#N/A</v>
      </c>
      <c r="D545" s="66" t="s">
        <v>20</v>
      </c>
      <c r="E545" s="66" t="s">
        <v>2003</v>
      </c>
      <c r="F545" s="66" t="s">
        <v>2005</v>
      </c>
      <c r="G545" s="66" t="s">
        <v>2006</v>
      </c>
      <c r="H545" s="68">
        <v>44820</v>
      </c>
      <c r="I545" s="68">
        <v>44834</v>
      </c>
      <c r="J545" s="68">
        <v>44820</v>
      </c>
      <c r="K545" s="68">
        <v>44834</v>
      </c>
      <c r="L545" s="66" t="s">
        <v>91</v>
      </c>
      <c r="M545" s="66" t="s">
        <v>135</v>
      </c>
      <c r="N545" s="66" t="s">
        <v>26</v>
      </c>
      <c r="O545" s="66" t="s">
        <v>48</v>
      </c>
      <c r="P545" s="65">
        <v>1750</v>
      </c>
      <c r="Q545" s="66" t="s">
        <v>49</v>
      </c>
      <c r="R545" s="66" t="s">
        <v>29</v>
      </c>
      <c r="S545" s="66" t="s">
        <v>2007</v>
      </c>
      <c r="T545" s="66" t="str">
        <f>S545&amp;" "&amp;E545</f>
        <v>08367 B401</v>
      </c>
      <c r="U545" s="66" t="s">
        <v>2008</v>
      </c>
      <c r="V545" s="66" t="s">
        <v>2009</v>
      </c>
      <c r="W545" s="66" t="s">
        <v>58</v>
      </c>
      <c r="X545" s="65">
        <v>200</v>
      </c>
      <c r="Y545" s="64" t="s">
        <v>6663</v>
      </c>
    </row>
    <row r="546" spans="1:25" hidden="1" x14ac:dyDescent="0.2">
      <c r="A546" s="1" t="str">
        <f>VLOOKUP(S:S,'KY all bookings 19.09.2022'!D:E,1,0)</f>
        <v>04495</v>
      </c>
      <c r="B546" s="1" t="str">
        <f>VLOOKUP(T:T,'KY all bookings 19.09.2022'!$K:$L,1,0)</f>
        <v>04495 B227</v>
      </c>
      <c r="C546" s="1" t="str">
        <f>VLOOKUP(F:F,'RPM All Deposits'!$E:$F,1,0)</f>
        <v>1232</v>
      </c>
      <c r="D546" s="45" t="s">
        <v>20</v>
      </c>
      <c r="E546" s="45" t="s">
        <v>1696</v>
      </c>
      <c r="F546" s="45" t="s">
        <v>1697</v>
      </c>
      <c r="G546" s="45" t="s">
        <v>1698</v>
      </c>
      <c r="H546" s="61">
        <v>44805</v>
      </c>
      <c r="I546" s="61">
        <v>44985</v>
      </c>
      <c r="J546" s="61">
        <v>44728</v>
      </c>
      <c r="K546" s="61">
        <v>44743</v>
      </c>
      <c r="L546" s="45" t="s">
        <v>78</v>
      </c>
      <c r="M546" s="45" t="s">
        <v>135</v>
      </c>
      <c r="N546" s="45" t="s">
        <v>26</v>
      </c>
      <c r="O546" s="45" t="s">
        <v>37</v>
      </c>
      <c r="P546" s="49">
        <v>1600</v>
      </c>
      <c r="Q546" s="45" t="s">
        <v>49</v>
      </c>
      <c r="R546" s="45" t="s">
        <v>29</v>
      </c>
      <c r="S546" s="45" t="s">
        <v>1699</v>
      </c>
      <c r="T546" s="45" t="str">
        <f>S546&amp;" "&amp;E546</f>
        <v>04495 B227</v>
      </c>
      <c r="U546" s="45" t="s">
        <v>595</v>
      </c>
      <c r="V546" s="45" t="s">
        <v>1700</v>
      </c>
      <c r="W546" s="45" t="s">
        <v>87</v>
      </c>
      <c r="X546" s="49">
        <v>200</v>
      </c>
    </row>
    <row r="547" spans="1:25" hidden="1" x14ac:dyDescent="0.2">
      <c r="A547" s="1" t="e">
        <f>VLOOKUP(S:S,'KY all bookings 19.09.2022'!D:E,1,0)</f>
        <v>#N/A</v>
      </c>
      <c r="D547" s="45" t="s">
        <v>20</v>
      </c>
      <c r="E547" s="45" t="s">
        <v>1701</v>
      </c>
      <c r="F547" s="45" t="s">
        <v>1702</v>
      </c>
      <c r="G547" s="45" t="s">
        <v>232</v>
      </c>
      <c r="H547" s="61">
        <v>44730</v>
      </c>
      <c r="I547" s="61">
        <v>52607</v>
      </c>
      <c r="J547" s="61">
        <v>44730</v>
      </c>
      <c r="K547" s="61">
        <v>52607</v>
      </c>
      <c r="L547" s="45" t="s">
        <v>1703</v>
      </c>
      <c r="M547" s="45" t="s">
        <v>25</v>
      </c>
      <c r="N547" s="45" t="s">
        <v>26</v>
      </c>
      <c r="O547" s="45" t="s">
        <v>239</v>
      </c>
      <c r="P547" s="49">
        <v>0</v>
      </c>
      <c r="Q547" s="45" t="s">
        <v>49</v>
      </c>
      <c r="R547" s="46"/>
      <c r="S547" s="45" t="s">
        <v>234</v>
      </c>
      <c r="T547" s="45"/>
      <c r="U547" s="45" t="s">
        <v>235</v>
      </c>
      <c r="V547" s="45" t="s">
        <v>236</v>
      </c>
      <c r="W547" s="45" t="s">
        <v>237</v>
      </c>
      <c r="X547" s="49">
        <v>0</v>
      </c>
    </row>
    <row r="548" spans="1:25" hidden="1" x14ac:dyDescent="0.2">
      <c r="A548" s="1" t="e">
        <f>VLOOKUP(S:S,'KY all bookings 19.09.2022'!D:E,1,0)</f>
        <v>#N/A</v>
      </c>
      <c r="D548" s="45" t="s">
        <v>20</v>
      </c>
      <c r="E548" s="45" t="s">
        <v>1701</v>
      </c>
      <c r="F548" s="45" t="s">
        <v>1704</v>
      </c>
      <c r="G548" s="45" t="s">
        <v>232</v>
      </c>
      <c r="H548" s="61">
        <v>44785</v>
      </c>
      <c r="I548" s="61">
        <v>44937</v>
      </c>
      <c r="J548" s="46"/>
      <c r="K548" s="46"/>
      <c r="L548" s="45" t="s">
        <v>177</v>
      </c>
      <c r="M548" s="45" t="s">
        <v>25</v>
      </c>
      <c r="N548" s="45" t="s">
        <v>26</v>
      </c>
      <c r="O548" s="45" t="s">
        <v>239</v>
      </c>
      <c r="P548" s="49">
        <v>0</v>
      </c>
      <c r="Q548" s="45" t="s">
        <v>49</v>
      </c>
      <c r="R548" s="46"/>
      <c r="S548" s="45" t="s">
        <v>234</v>
      </c>
      <c r="T548" s="45"/>
      <c r="U548" s="45" t="s">
        <v>235</v>
      </c>
      <c r="V548" s="45" t="s">
        <v>236</v>
      </c>
      <c r="W548" s="45" t="s">
        <v>237</v>
      </c>
      <c r="X548" s="49">
        <v>0</v>
      </c>
    </row>
    <row r="549" spans="1:25" hidden="1" x14ac:dyDescent="0.2">
      <c r="A549" s="1" t="e">
        <f>VLOOKUP(S:S,'KY all bookings 19.09.2022'!D:E,1,0)</f>
        <v>#N/A</v>
      </c>
      <c r="C549" s="1" t="e">
        <f>VLOOKUP(F:F,'RPM All Deposits'!$E:$F,1,0)</f>
        <v>#N/A</v>
      </c>
      <c r="D549" s="45" t="s">
        <v>20</v>
      </c>
      <c r="E549" s="45" t="s">
        <v>1705</v>
      </c>
      <c r="F549" s="45" t="s">
        <v>1706</v>
      </c>
      <c r="G549" s="45" t="s">
        <v>1707</v>
      </c>
      <c r="H549" s="61">
        <v>44728</v>
      </c>
      <c r="I549" s="61">
        <v>44742</v>
      </c>
      <c r="J549" s="61">
        <v>44728</v>
      </c>
      <c r="K549" s="61">
        <v>44743</v>
      </c>
      <c r="L549" s="45" t="s">
        <v>91</v>
      </c>
      <c r="M549" s="45" t="s">
        <v>92</v>
      </c>
      <c r="N549" s="45" t="s">
        <v>26</v>
      </c>
      <c r="O549" s="45" t="s">
        <v>37</v>
      </c>
      <c r="P549" s="49">
        <v>1087</v>
      </c>
      <c r="Q549" s="45" t="s">
        <v>49</v>
      </c>
      <c r="R549" s="46"/>
      <c r="S549" s="45" t="s">
        <v>1708</v>
      </c>
      <c r="T549" s="45"/>
      <c r="U549" s="45" t="s">
        <v>189</v>
      </c>
      <c r="V549" s="45" t="s">
        <v>1709</v>
      </c>
      <c r="W549" s="45" t="s">
        <v>102</v>
      </c>
      <c r="X549" s="49">
        <v>0</v>
      </c>
    </row>
    <row r="550" spans="1:25" hidden="1" x14ac:dyDescent="0.2">
      <c r="A550" s="1" t="e">
        <f>VLOOKUP(S:S,'KY all bookings 19.09.2022'!D:E,1,0)</f>
        <v>#N/A</v>
      </c>
      <c r="D550" s="45" t="s">
        <v>20</v>
      </c>
      <c r="E550" s="45" t="s">
        <v>1710</v>
      </c>
      <c r="F550" s="45" t="s">
        <v>1711</v>
      </c>
      <c r="G550" s="45" t="s">
        <v>232</v>
      </c>
      <c r="H550" s="61">
        <v>44730</v>
      </c>
      <c r="I550" s="61">
        <v>52973</v>
      </c>
      <c r="J550" s="61">
        <v>44730</v>
      </c>
      <c r="K550" s="61">
        <v>52973</v>
      </c>
      <c r="L550" s="45" t="s">
        <v>1712</v>
      </c>
      <c r="M550" s="45" t="s">
        <v>25</v>
      </c>
      <c r="N550" s="45" t="s">
        <v>26</v>
      </c>
      <c r="O550" s="45" t="s">
        <v>239</v>
      </c>
      <c r="P550" s="49">
        <v>0</v>
      </c>
      <c r="Q550" s="45" t="s">
        <v>49</v>
      </c>
      <c r="R550" s="46"/>
      <c r="S550" s="45" t="s">
        <v>234</v>
      </c>
      <c r="T550" s="45"/>
      <c r="U550" s="45" t="s">
        <v>235</v>
      </c>
      <c r="V550" s="45" t="s">
        <v>236</v>
      </c>
      <c r="W550" s="45" t="s">
        <v>237</v>
      </c>
      <c r="X550" s="49">
        <v>0</v>
      </c>
    </row>
    <row r="551" spans="1:25" hidden="1" x14ac:dyDescent="0.2">
      <c r="A551" s="1" t="e">
        <f>VLOOKUP(S:S,'KY all bookings 19.09.2022'!D:E,1,0)</f>
        <v>#N/A</v>
      </c>
      <c r="D551" s="45" t="s">
        <v>20</v>
      </c>
      <c r="E551" s="45" t="s">
        <v>1710</v>
      </c>
      <c r="F551" s="45" t="s">
        <v>1713</v>
      </c>
      <c r="G551" s="45" t="s">
        <v>232</v>
      </c>
      <c r="H551" s="61">
        <v>44785</v>
      </c>
      <c r="I551" s="61">
        <v>44937</v>
      </c>
      <c r="J551" s="46"/>
      <c r="K551" s="46"/>
      <c r="L551" s="45" t="s">
        <v>177</v>
      </c>
      <c r="M551" s="45" t="s">
        <v>25</v>
      </c>
      <c r="N551" s="45" t="s">
        <v>26</v>
      </c>
      <c r="O551" s="45" t="s">
        <v>239</v>
      </c>
      <c r="P551" s="49">
        <v>0</v>
      </c>
      <c r="Q551" s="45" t="s">
        <v>49</v>
      </c>
      <c r="R551" s="46"/>
      <c r="S551" s="45" t="s">
        <v>234</v>
      </c>
      <c r="T551" s="45"/>
      <c r="U551" s="45" t="s">
        <v>235</v>
      </c>
      <c r="V551" s="45" t="s">
        <v>236</v>
      </c>
      <c r="W551" s="45" t="s">
        <v>237</v>
      </c>
      <c r="X551" s="49">
        <v>0</v>
      </c>
    </row>
    <row r="552" spans="1:25" hidden="1" x14ac:dyDescent="0.2">
      <c r="A552" s="1" t="e">
        <f>VLOOKUP(S:S,'KY all bookings 19.09.2022'!D:E,1,0)</f>
        <v>#N/A</v>
      </c>
      <c r="D552" s="45" t="s">
        <v>20</v>
      </c>
      <c r="E552" s="45" t="s">
        <v>1714</v>
      </c>
      <c r="F552" s="45" t="s">
        <v>1715</v>
      </c>
      <c r="G552" s="45" t="s">
        <v>232</v>
      </c>
      <c r="H552" s="61">
        <v>44730</v>
      </c>
      <c r="I552" s="61">
        <v>53338</v>
      </c>
      <c r="J552" s="61">
        <v>44730</v>
      </c>
      <c r="K552" s="61">
        <v>53338</v>
      </c>
      <c r="L552" s="45" t="s">
        <v>1716</v>
      </c>
      <c r="M552" s="45" t="s">
        <v>25</v>
      </c>
      <c r="N552" s="45" t="s">
        <v>26</v>
      </c>
      <c r="O552" s="45" t="s">
        <v>239</v>
      </c>
      <c r="P552" s="49">
        <v>0</v>
      </c>
      <c r="Q552" s="45" t="s">
        <v>49</v>
      </c>
      <c r="R552" s="46"/>
      <c r="S552" s="45" t="s">
        <v>234</v>
      </c>
      <c r="T552" s="45"/>
      <c r="U552" s="45" t="s">
        <v>235</v>
      </c>
      <c r="V552" s="45" t="s">
        <v>236</v>
      </c>
      <c r="W552" s="45" t="s">
        <v>237</v>
      </c>
      <c r="X552" s="49">
        <v>0</v>
      </c>
    </row>
    <row r="553" spans="1:25" hidden="1" x14ac:dyDescent="0.2">
      <c r="A553" s="1" t="e">
        <f>VLOOKUP(S:S,'KY all bookings 19.09.2022'!D:E,1,0)</f>
        <v>#N/A</v>
      </c>
      <c r="D553" s="45" t="s">
        <v>20</v>
      </c>
      <c r="E553" s="45" t="s">
        <v>1714</v>
      </c>
      <c r="F553" s="45" t="s">
        <v>1717</v>
      </c>
      <c r="G553" s="45" t="s">
        <v>232</v>
      </c>
      <c r="H553" s="61">
        <v>44785</v>
      </c>
      <c r="I553" s="61">
        <v>44937</v>
      </c>
      <c r="J553" s="46"/>
      <c r="K553" s="46"/>
      <c r="L553" s="45" t="s">
        <v>177</v>
      </c>
      <c r="M553" s="45" t="s">
        <v>25</v>
      </c>
      <c r="N553" s="45" t="s">
        <v>26</v>
      </c>
      <c r="O553" s="45" t="s">
        <v>239</v>
      </c>
      <c r="P553" s="49">
        <v>0</v>
      </c>
      <c r="Q553" s="45" t="s">
        <v>49</v>
      </c>
      <c r="R553" s="46"/>
      <c r="S553" s="45" t="s">
        <v>234</v>
      </c>
      <c r="T553" s="45"/>
      <c r="U553" s="45" t="s">
        <v>235</v>
      </c>
      <c r="V553" s="45" t="s">
        <v>236</v>
      </c>
      <c r="W553" s="45" t="s">
        <v>237</v>
      </c>
      <c r="X553" s="49">
        <v>0</v>
      </c>
    </row>
    <row r="554" spans="1:25" hidden="1" x14ac:dyDescent="0.2">
      <c r="A554" s="1" t="e">
        <f>VLOOKUP(S:S,'KY all bookings 19.09.2022'!D:E,1,0)</f>
        <v>#N/A</v>
      </c>
      <c r="C554" s="1" t="e">
        <f>VLOOKUP(F:F,'RPM All Deposits'!$E:$F,1,0)</f>
        <v>#N/A</v>
      </c>
      <c r="D554" s="45" t="s">
        <v>20</v>
      </c>
      <c r="E554" s="45" t="s">
        <v>1718</v>
      </c>
      <c r="F554" s="45" t="s">
        <v>1719</v>
      </c>
      <c r="G554" s="45" t="s">
        <v>1720</v>
      </c>
      <c r="H554" s="61">
        <v>44728</v>
      </c>
      <c r="I554" s="61">
        <v>44742</v>
      </c>
      <c r="J554" s="61">
        <v>44728</v>
      </c>
      <c r="K554" s="61">
        <v>44743</v>
      </c>
      <c r="L554" s="45" t="s">
        <v>91</v>
      </c>
      <c r="M554" s="45" t="s">
        <v>92</v>
      </c>
      <c r="N554" s="45" t="s">
        <v>26</v>
      </c>
      <c r="O554" s="45" t="s">
        <v>37</v>
      </c>
      <c r="P554" s="49">
        <v>1087</v>
      </c>
      <c r="Q554" s="45" t="s">
        <v>49</v>
      </c>
      <c r="R554" s="46"/>
      <c r="S554" s="45" t="s">
        <v>1721</v>
      </c>
      <c r="T554" s="45"/>
      <c r="U554" s="45" t="s">
        <v>1392</v>
      </c>
      <c r="V554" s="45" t="s">
        <v>1722</v>
      </c>
      <c r="W554" s="45" t="s">
        <v>102</v>
      </c>
      <c r="X554" s="49">
        <v>0</v>
      </c>
    </row>
    <row r="555" spans="1:25" hidden="1" x14ac:dyDescent="0.2">
      <c r="A555" s="1" t="e">
        <f>VLOOKUP(S:S,'KY all bookings 19.09.2022'!D:E,1,0)</f>
        <v>#N/A</v>
      </c>
      <c r="D555" s="45" t="s">
        <v>20</v>
      </c>
      <c r="E555" s="45" t="s">
        <v>1723</v>
      </c>
      <c r="F555" s="45" t="s">
        <v>1724</v>
      </c>
      <c r="G555" s="45" t="s">
        <v>232</v>
      </c>
      <c r="H555" s="61">
        <v>44730</v>
      </c>
      <c r="I555" s="61">
        <v>53703</v>
      </c>
      <c r="J555" s="61">
        <v>44730</v>
      </c>
      <c r="K555" s="61">
        <v>53703</v>
      </c>
      <c r="L555" s="45" t="s">
        <v>1725</v>
      </c>
      <c r="M555" s="45" t="s">
        <v>25</v>
      </c>
      <c r="N555" s="45" t="s">
        <v>26</v>
      </c>
      <c r="O555" s="45" t="s">
        <v>239</v>
      </c>
      <c r="P555" s="49">
        <v>0</v>
      </c>
      <c r="Q555" s="45" t="s">
        <v>49</v>
      </c>
      <c r="R555" s="46"/>
      <c r="S555" s="45" t="s">
        <v>234</v>
      </c>
      <c r="T555" s="45"/>
      <c r="U555" s="45" t="s">
        <v>235</v>
      </c>
      <c r="V555" s="45" t="s">
        <v>236</v>
      </c>
      <c r="W555" s="45" t="s">
        <v>237</v>
      </c>
      <c r="X555" s="49">
        <v>0</v>
      </c>
    </row>
    <row r="556" spans="1:25" hidden="1" x14ac:dyDescent="0.2">
      <c r="A556" s="1" t="e">
        <f>VLOOKUP(S:S,'KY all bookings 19.09.2022'!D:E,1,0)</f>
        <v>#N/A</v>
      </c>
      <c r="D556" s="45" t="s">
        <v>20</v>
      </c>
      <c r="E556" s="45" t="s">
        <v>1723</v>
      </c>
      <c r="F556" s="45" t="s">
        <v>1726</v>
      </c>
      <c r="G556" s="45" t="s">
        <v>232</v>
      </c>
      <c r="H556" s="61">
        <v>44785</v>
      </c>
      <c r="I556" s="61">
        <v>44937</v>
      </c>
      <c r="J556" s="46"/>
      <c r="K556" s="46"/>
      <c r="L556" s="45" t="s">
        <v>177</v>
      </c>
      <c r="M556" s="45" t="s">
        <v>25</v>
      </c>
      <c r="N556" s="45" t="s">
        <v>26</v>
      </c>
      <c r="O556" s="45" t="s">
        <v>239</v>
      </c>
      <c r="P556" s="49">
        <v>0</v>
      </c>
      <c r="Q556" s="45" t="s">
        <v>49</v>
      </c>
      <c r="R556" s="46"/>
      <c r="S556" s="45" t="s">
        <v>234</v>
      </c>
      <c r="T556" s="45"/>
      <c r="U556" s="45" t="s">
        <v>235</v>
      </c>
      <c r="V556" s="45" t="s">
        <v>236</v>
      </c>
      <c r="W556" s="45" t="s">
        <v>237</v>
      </c>
      <c r="X556" s="49">
        <v>0</v>
      </c>
    </row>
    <row r="557" spans="1:25" hidden="1" x14ac:dyDescent="0.2">
      <c r="A557" s="1" t="e">
        <f>VLOOKUP(S:S,'KY all bookings 19.09.2022'!D:E,1,0)</f>
        <v>#N/A</v>
      </c>
      <c r="D557" s="45" t="s">
        <v>20</v>
      </c>
      <c r="E557" s="45" t="s">
        <v>1727</v>
      </c>
      <c r="F557" s="45" t="s">
        <v>1728</v>
      </c>
      <c r="G557" s="45" t="s">
        <v>232</v>
      </c>
      <c r="H557" s="61">
        <v>44730</v>
      </c>
      <c r="I557" s="61">
        <v>54068</v>
      </c>
      <c r="J557" s="61">
        <v>44730</v>
      </c>
      <c r="K557" s="61">
        <v>54068</v>
      </c>
      <c r="L557" s="45" t="s">
        <v>1729</v>
      </c>
      <c r="M557" s="45" t="s">
        <v>25</v>
      </c>
      <c r="N557" s="45" t="s">
        <v>26</v>
      </c>
      <c r="O557" s="45" t="s">
        <v>239</v>
      </c>
      <c r="P557" s="49">
        <v>0</v>
      </c>
      <c r="Q557" s="45" t="s">
        <v>49</v>
      </c>
      <c r="R557" s="46"/>
      <c r="S557" s="45" t="s">
        <v>234</v>
      </c>
      <c r="T557" s="45"/>
      <c r="U557" s="45" t="s">
        <v>235</v>
      </c>
      <c r="V557" s="45" t="s">
        <v>236</v>
      </c>
      <c r="W557" s="45" t="s">
        <v>237</v>
      </c>
      <c r="X557" s="49">
        <v>0</v>
      </c>
    </row>
    <row r="558" spans="1:25" hidden="1" x14ac:dyDescent="0.2">
      <c r="A558" s="1" t="e">
        <f>VLOOKUP(S:S,'KY all bookings 19.09.2022'!D:E,1,0)</f>
        <v>#N/A</v>
      </c>
      <c r="D558" s="45" t="s">
        <v>20</v>
      </c>
      <c r="E558" s="45" t="s">
        <v>1727</v>
      </c>
      <c r="F558" s="45" t="s">
        <v>1730</v>
      </c>
      <c r="G558" s="45" t="s">
        <v>232</v>
      </c>
      <c r="H558" s="61">
        <v>44785</v>
      </c>
      <c r="I558" s="61">
        <v>44937</v>
      </c>
      <c r="J558" s="46"/>
      <c r="K558" s="46"/>
      <c r="L558" s="45" t="s">
        <v>177</v>
      </c>
      <c r="M558" s="45" t="s">
        <v>25</v>
      </c>
      <c r="N558" s="45" t="s">
        <v>26</v>
      </c>
      <c r="O558" s="45" t="s">
        <v>239</v>
      </c>
      <c r="P558" s="49">
        <v>0</v>
      </c>
      <c r="Q558" s="45" t="s">
        <v>49</v>
      </c>
      <c r="R558" s="46"/>
      <c r="S558" s="45" t="s">
        <v>234</v>
      </c>
      <c r="T558" s="45"/>
      <c r="U558" s="45" t="s">
        <v>235</v>
      </c>
      <c r="V558" s="45" t="s">
        <v>236</v>
      </c>
      <c r="W558" s="45" t="s">
        <v>237</v>
      </c>
      <c r="X558" s="49">
        <v>0</v>
      </c>
    </row>
    <row r="559" spans="1:25" hidden="1" x14ac:dyDescent="0.2">
      <c r="A559" s="1" t="e">
        <f>VLOOKUP(S:S,'KY all bookings 19.09.2022'!D:E,1,0)</f>
        <v>#N/A</v>
      </c>
      <c r="D559" s="45" t="s">
        <v>20</v>
      </c>
      <c r="E559" s="45" t="s">
        <v>1731</v>
      </c>
      <c r="F559" s="45" t="s">
        <v>1732</v>
      </c>
      <c r="G559" s="45" t="s">
        <v>232</v>
      </c>
      <c r="H559" s="61">
        <v>44730</v>
      </c>
      <c r="I559" s="61">
        <v>54434</v>
      </c>
      <c r="J559" s="61">
        <v>44730</v>
      </c>
      <c r="K559" s="61">
        <v>54434</v>
      </c>
      <c r="L559" s="45" t="s">
        <v>1733</v>
      </c>
      <c r="M559" s="45" t="s">
        <v>25</v>
      </c>
      <c r="N559" s="45" t="s">
        <v>26</v>
      </c>
      <c r="O559" s="45" t="s">
        <v>239</v>
      </c>
      <c r="P559" s="49">
        <v>0</v>
      </c>
      <c r="Q559" s="45" t="s">
        <v>49</v>
      </c>
      <c r="R559" s="46"/>
      <c r="S559" s="45" t="s">
        <v>234</v>
      </c>
      <c r="T559" s="45"/>
      <c r="U559" s="45" t="s">
        <v>235</v>
      </c>
      <c r="V559" s="45" t="s">
        <v>236</v>
      </c>
      <c r="W559" s="45" t="s">
        <v>237</v>
      </c>
      <c r="X559" s="49">
        <v>0</v>
      </c>
    </row>
    <row r="560" spans="1:25" hidden="1" x14ac:dyDescent="0.2">
      <c r="A560" s="1" t="e">
        <f>VLOOKUP(S:S,'KY all bookings 19.09.2022'!D:E,1,0)</f>
        <v>#N/A</v>
      </c>
      <c r="D560" s="45" t="s">
        <v>20</v>
      </c>
      <c r="E560" s="45" t="s">
        <v>1731</v>
      </c>
      <c r="F560" s="45" t="s">
        <v>1734</v>
      </c>
      <c r="G560" s="45" t="s">
        <v>232</v>
      </c>
      <c r="H560" s="61">
        <v>44785</v>
      </c>
      <c r="I560" s="61">
        <v>44937</v>
      </c>
      <c r="J560" s="46"/>
      <c r="K560" s="46"/>
      <c r="L560" s="45" t="s">
        <v>177</v>
      </c>
      <c r="M560" s="45" t="s">
        <v>25</v>
      </c>
      <c r="N560" s="45" t="s">
        <v>26</v>
      </c>
      <c r="O560" s="45" t="s">
        <v>239</v>
      </c>
      <c r="P560" s="49">
        <v>0</v>
      </c>
      <c r="Q560" s="45" t="s">
        <v>49</v>
      </c>
      <c r="R560" s="46"/>
      <c r="S560" s="45" t="s">
        <v>234</v>
      </c>
      <c r="T560" s="45"/>
      <c r="U560" s="45" t="s">
        <v>235</v>
      </c>
      <c r="V560" s="45" t="s">
        <v>236</v>
      </c>
      <c r="W560" s="45" t="s">
        <v>237</v>
      </c>
      <c r="X560" s="49">
        <v>0</v>
      </c>
    </row>
    <row r="561" spans="1:24" hidden="1" x14ac:dyDescent="0.2">
      <c r="A561" s="1" t="e">
        <f>VLOOKUP(S:S,'KY all bookings 19.09.2022'!D:E,1,0)</f>
        <v>#N/A</v>
      </c>
      <c r="C561" s="1" t="e">
        <f>VLOOKUP(F:F,'RPM All Deposits'!$E:$F,1,0)</f>
        <v>#N/A</v>
      </c>
      <c r="D561" s="45" t="s">
        <v>20</v>
      </c>
      <c r="E561" s="45" t="s">
        <v>1735</v>
      </c>
      <c r="F561" s="45" t="s">
        <v>1736</v>
      </c>
      <c r="G561" s="45" t="s">
        <v>1737</v>
      </c>
      <c r="H561" s="61">
        <v>44728</v>
      </c>
      <c r="I561" s="61">
        <v>44742</v>
      </c>
      <c r="J561" s="61">
        <v>44728</v>
      </c>
      <c r="K561" s="61">
        <v>44743</v>
      </c>
      <c r="L561" s="45" t="s">
        <v>91</v>
      </c>
      <c r="M561" s="45" t="s">
        <v>92</v>
      </c>
      <c r="N561" s="45" t="s">
        <v>26</v>
      </c>
      <c r="O561" s="45" t="s">
        <v>37</v>
      </c>
      <c r="P561" s="49">
        <v>1300</v>
      </c>
      <c r="Q561" s="45" t="s">
        <v>49</v>
      </c>
      <c r="R561" s="46"/>
      <c r="S561" s="45" t="s">
        <v>1738</v>
      </c>
      <c r="T561" s="45"/>
      <c r="U561" s="45" t="s">
        <v>1739</v>
      </c>
      <c r="V561" s="45" t="s">
        <v>1740</v>
      </c>
      <c r="W561" s="45" t="s">
        <v>966</v>
      </c>
      <c r="X561" s="49">
        <v>0</v>
      </c>
    </row>
    <row r="562" spans="1:24" hidden="1" x14ac:dyDescent="0.2">
      <c r="A562" s="1" t="e">
        <f>VLOOKUP(S:S,'KY all bookings 19.09.2022'!D:E,1,0)</f>
        <v>#N/A</v>
      </c>
      <c r="C562" s="1" t="e">
        <f>VLOOKUP(F:F,'RPM All Deposits'!$E:$F,1,0)</f>
        <v>#N/A</v>
      </c>
      <c r="D562" s="45" t="s">
        <v>20</v>
      </c>
      <c r="E562" s="45" t="s">
        <v>1741</v>
      </c>
      <c r="F562" s="45" t="s">
        <v>1742</v>
      </c>
      <c r="G562" s="45" t="s">
        <v>1743</v>
      </c>
      <c r="H562" s="61">
        <v>44728</v>
      </c>
      <c r="I562" s="61">
        <v>44789</v>
      </c>
      <c r="J562" s="61">
        <v>44728</v>
      </c>
      <c r="K562" s="61">
        <v>44789</v>
      </c>
      <c r="L562" s="45" t="s">
        <v>1744</v>
      </c>
      <c r="M562" s="45" t="s">
        <v>135</v>
      </c>
      <c r="N562" s="45" t="s">
        <v>26</v>
      </c>
      <c r="O562" s="45" t="s">
        <v>34</v>
      </c>
      <c r="P562" s="49">
        <v>975</v>
      </c>
      <c r="Q562" s="45" t="s">
        <v>49</v>
      </c>
      <c r="R562" s="46"/>
      <c r="S562" s="45" t="s">
        <v>1745</v>
      </c>
      <c r="T562" s="45"/>
      <c r="U562" s="45" t="s">
        <v>1746</v>
      </c>
      <c r="V562" s="45" t="s">
        <v>1747</v>
      </c>
      <c r="W562" s="45" t="s">
        <v>1748</v>
      </c>
      <c r="X562" s="49">
        <v>0</v>
      </c>
    </row>
    <row r="563" spans="1:24" hidden="1" x14ac:dyDescent="0.2">
      <c r="A563" s="1" t="str">
        <f>VLOOKUP(S:S,'KY all bookings 19.09.2022'!D:E,1,0)</f>
        <v>08367</v>
      </c>
      <c r="B563" s="1" t="str">
        <f>VLOOKUP(T:T,'KY all bookings 19.09.2022'!$K:$L,1,0)</f>
        <v>08367 B408</v>
      </c>
      <c r="C563" s="1" t="str">
        <f>VLOOKUP(F:F,'RPM All Deposits'!$E:$F,1,0)</f>
        <v>33246</v>
      </c>
      <c r="D563" s="45" t="s">
        <v>20</v>
      </c>
      <c r="E563" s="45" t="s">
        <v>2060</v>
      </c>
      <c r="F563" s="45" t="s">
        <v>2062</v>
      </c>
      <c r="G563" s="45" t="s">
        <v>2006</v>
      </c>
      <c r="H563" s="61">
        <v>44835</v>
      </c>
      <c r="I563" s="61">
        <v>44865</v>
      </c>
      <c r="J563" s="61">
        <v>44835</v>
      </c>
      <c r="K563" s="61">
        <v>44865</v>
      </c>
      <c r="L563" s="45" t="s">
        <v>376</v>
      </c>
      <c r="M563" s="45" t="s">
        <v>135</v>
      </c>
      <c r="N563" s="45" t="s">
        <v>26</v>
      </c>
      <c r="O563" s="45" t="s">
        <v>37</v>
      </c>
      <c r="P563" s="49">
        <v>1680</v>
      </c>
      <c r="Q563" s="45" t="s">
        <v>49</v>
      </c>
      <c r="R563" s="45" t="s">
        <v>29</v>
      </c>
      <c r="S563" s="45" t="s">
        <v>2007</v>
      </c>
      <c r="T563" s="45" t="str">
        <f>S563&amp;" "&amp;E563</f>
        <v>08367 B408</v>
      </c>
      <c r="U563" s="45" t="s">
        <v>2008</v>
      </c>
      <c r="V563" s="45" t="s">
        <v>2009</v>
      </c>
      <c r="W563" s="45" t="s">
        <v>58</v>
      </c>
      <c r="X563" s="49">
        <v>200</v>
      </c>
    </row>
    <row r="564" spans="1:24" hidden="1" x14ac:dyDescent="0.2">
      <c r="A564" s="1" t="e">
        <f>VLOOKUP(S:S,'KY all bookings 19.09.2022'!D:E,1,0)</f>
        <v>#N/A</v>
      </c>
      <c r="C564" s="1" t="e">
        <f>VLOOKUP(F:F,'RPM All Deposits'!$E:$F,1,0)</f>
        <v>#N/A</v>
      </c>
      <c r="D564" s="45" t="s">
        <v>20</v>
      </c>
      <c r="E564" s="45" t="s">
        <v>1758</v>
      </c>
      <c r="F564" s="45" t="s">
        <v>1759</v>
      </c>
      <c r="G564" s="45" t="s">
        <v>1760</v>
      </c>
      <c r="H564" s="61">
        <v>44728</v>
      </c>
      <c r="I564" s="61">
        <v>44742</v>
      </c>
      <c r="J564" s="61">
        <v>44728</v>
      </c>
      <c r="K564" s="61">
        <v>44743</v>
      </c>
      <c r="L564" s="45" t="s">
        <v>91</v>
      </c>
      <c r="M564" s="45" t="s">
        <v>92</v>
      </c>
      <c r="N564" s="45" t="s">
        <v>26</v>
      </c>
      <c r="O564" s="45" t="s">
        <v>34</v>
      </c>
      <c r="P564" s="49">
        <v>471</v>
      </c>
      <c r="Q564" s="45" t="s">
        <v>49</v>
      </c>
      <c r="R564" s="46"/>
      <c r="S564" s="45" t="s">
        <v>1761</v>
      </c>
      <c r="T564" s="45"/>
      <c r="U564" s="45" t="s">
        <v>1762</v>
      </c>
      <c r="V564" s="45" t="s">
        <v>1763</v>
      </c>
      <c r="W564" s="45" t="s">
        <v>1764</v>
      </c>
      <c r="X564" s="49">
        <v>0</v>
      </c>
    </row>
    <row r="565" spans="1:24" hidden="1" x14ac:dyDescent="0.2">
      <c r="A565" s="1" t="str">
        <f>VLOOKUP(S:S,'KY all bookings 19.09.2022'!D:E,1,0)</f>
        <v>09462</v>
      </c>
      <c r="B565" s="1" t="str">
        <f>VLOOKUP(T:T,'KY all bookings 19.09.2022'!$K:$L,1,0)</f>
        <v>09462 C151</v>
      </c>
      <c r="C565" s="1" t="str">
        <f>VLOOKUP(F:F,'RPM All Deposits'!$E:$F,1,0)</f>
        <v>1472</v>
      </c>
      <c r="D565" s="45" t="s">
        <v>20</v>
      </c>
      <c r="E565" s="45" t="s">
        <v>2731</v>
      </c>
      <c r="F565" s="45" t="s">
        <v>2732</v>
      </c>
      <c r="G565" s="45" t="s">
        <v>2733</v>
      </c>
      <c r="H565" s="61">
        <v>44805</v>
      </c>
      <c r="I565" s="61">
        <v>44985</v>
      </c>
      <c r="J565" s="61">
        <v>44805</v>
      </c>
      <c r="K565" s="61">
        <v>44986</v>
      </c>
      <c r="L565" s="45" t="s">
        <v>78</v>
      </c>
      <c r="M565" s="45" t="s">
        <v>377</v>
      </c>
      <c r="N565" s="45" t="s">
        <v>26</v>
      </c>
      <c r="O565" s="45" t="s">
        <v>34</v>
      </c>
      <c r="P565" s="49">
        <v>1890</v>
      </c>
      <c r="Q565" s="45" t="s">
        <v>49</v>
      </c>
      <c r="R565" s="45" t="s">
        <v>29</v>
      </c>
      <c r="S565" s="45" t="s">
        <v>2734</v>
      </c>
      <c r="T565" s="45" t="str">
        <f>S565&amp;" "&amp;E565</f>
        <v>09462 C151</v>
      </c>
      <c r="U565" s="45" t="s">
        <v>395</v>
      </c>
      <c r="V565" s="45" t="s">
        <v>2735</v>
      </c>
      <c r="W565" s="45" t="s">
        <v>58</v>
      </c>
      <c r="X565" s="49">
        <v>400</v>
      </c>
    </row>
    <row r="566" spans="1:24" hidden="1" x14ac:dyDescent="0.2">
      <c r="A566" s="1" t="e">
        <f>VLOOKUP(S:S,'KY all bookings 19.09.2022'!D:E,1,0)</f>
        <v>#N/A</v>
      </c>
      <c r="D566" s="45" t="s">
        <v>20</v>
      </c>
      <c r="E566" s="45" t="s">
        <v>1770</v>
      </c>
      <c r="F566" s="45" t="s">
        <v>1771</v>
      </c>
      <c r="G566" s="45" t="s">
        <v>1772</v>
      </c>
      <c r="H566" s="61">
        <v>44728</v>
      </c>
      <c r="I566" s="61">
        <v>44804</v>
      </c>
      <c r="J566" s="61">
        <v>44728</v>
      </c>
      <c r="K566" s="61">
        <v>44804</v>
      </c>
      <c r="L566" s="45" t="s">
        <v>1569</v>
      </c>
      <c r="M566" s="45" t="s">
        <v>25</v>
      </c>
      <c r="N566" s="45" t="s">
        <v>26</v>
      </c>
      <c r="O566" s="45" t="s">
        <v>34</v>
      </c>
      <c r="P566" s="49">
        <v>1008</v>
      </c>
      <c r="Q566" s="45" t="s">
        <v>49</v>
      </c>
      <c r="R566" s="46"/>
      <c r="S566" s="45" t="s">
        <v>1773</v>
      </c>
      <c r="T566" s="45"/>
      <c r="U566" s="45" t="s">
        <v>1774</v>
      </c>
      <c r="V566" s="45" t="s">
        <v>1775</v>
      </c>
      <c r="W566" s="45" t="s">
        <v>87</v>
      </c>
      <c r="X566" s="49">
        <v>0</v>
      </c>
    </row>
    <row r="567" spans="1:24" hidden="1" x14ac:dyDescent="0.2">
      <c r="A567" s="1" t="str">
        <f>VLOOKUP(S:S,'KY all bookings 19.09.2022'!D:E,1,0)</f>
        <v>05967</v>
      </c>
      <c r="B567" s="1" t="str">
        <f>VLOOKUP(T:T,'KY all bookings 19.09.2022'!$K:$L,1,0)</f>
        <v>05967 B215</v>
      </c>
      <c r="C567" s="1" t="str">
        <f>VLOOKUP(F:F,'RPM All Deposits'!$E:$F,1,0)</f>
        <v>1298</v>
      </c>
      <c r="D567" s="45" t="s">
        <v>20</v>
      </c>
      <c r="E567" s="45" t="s">
        <v>1630</v>
      </c>
      <c r="F567" s="45" t="s">
        <v>1631</v>
      </c>
      <c r="G567" s="45" t="s">
        <v>1632</v>
      </c>
      <c r="H567" s="61">
        <v>44805</v>
      </c>
      <c r="I567" s="61">
        <v>44834</v>
      </c>
      <c r="J567" s="61">
        <v>44728</v>
      </c>
      <c r="K567" s="61">
        <v>44835</v>
      </c>
      <c r="L567" s="45" t="s">
        <v>376</v>
      </c>
      <c r="M567" s="45" t="s">
        <v>135</v>
      </c>
      <c r="N567" s="45" t="s">
        <v>26</v>
      </c>
      <c r="O567" s="45" t="s">
        <v>37</v>
      </c>
      <c r="P567" s="49">
        <v>870</v>
      </c>
      <c r="Q567" s="45" t="s">
        <v>49</v>
      </c>
      <c r="R567" s="45" t="s">
        <v>29</v>
      </c>
      <c r="S567" s="45" t="s">
        <v>1633</v>
      </c>
      <c r="T567" s="45" t="str">
        <f>S567&amp;" "&amp;E567</f>
        <v>05967 B215</v>
      </c>
      <c r="U567" s="45" t="s">
        <v>1588</v>
      </c>
      <c r="V567" s="45" t="s">
        <v>1634</v>
      </c>
      <c r="W567" s="45" t="s">
        <v>102</v>
      </c>
      <c r="X567" s="49">
        <v>200</v>
      </c>
    </row>
    <row r="568" spans="1:24" hidden="1" x14ac:dyDescent="0.2">
      <c r="A568" s="1" t="e">
        <f>VLOOKUP(S:S,'KY all bookings 19.09.2022'!D:E,1,0)</f>
        <v>#N/A</v>
      </c>
      <c r="C568" s="1" t="e">
        <f>VLOOKUP(F:F,'RPM All Deposits'!$E:$F,1,0)</f>
        <v>#N/A</v>
      </c>
      <c r="D568" s="45" t="s">
        <v>20</v>
      </c>
      <c r="E568" s="45" t="s">
        <v>1779</v>
      </c>
      <c r="F568" s="45" t="s">
        <v>1780</v>
      </c>
      <c r="G568" s="45" t="s">
        <v>1781</v>
      </c>
      <c r="H568" s="61">
        <v>44728</v>
      </c>
      <c r="I568" s="61">
        <v>44742</v>
      </c>
      <c r="J568" s="61">
        <v>44728</v>
      </c>
      <c r="K568" s="61">
        <v>44743</v>
      </c>
      <c r="L568" s="45" t="s">
        <v>91</v>
      </c>
      <c r="M568" s="45" t="s">
        <v>92</v>
      </c>
      <c r="N568" s="45" t="s">
        <v>26</v>
      </c>
      <c r="O568" s="45" t="s">
        <v>34</v>
      </c>
      <c r="P568" s="49">
        <v>1485</v>
      </c>
      <c r="Q568" s="45" t="s">
        <v>49</v>
      </c>
      <c r="R568" s="46"/>
      <c r="S568" s="45" t="s">
        <v>1782</v>
      </c>
      <c r="T568" s="45"/>
      <c r="U568" s="45" t="s">
        <v>1783</v>
      </c>
      <c r="V568" s="45" t="s">
        <v>1784</v>
      </c>
      <c r="W568" s="45" t="s">
        <v>58</v>
      </c>
      <c r="X568" s="49">
        <v>0</v>
      </c>
    </row>
    <row r="569" spans="1:24" hidden="1" x14ac:dyDescent="0.2">
      <c r="A569" s="1" t="e">
        <f>VLOOKUP(S:S,'KY all bookings 19.09.2022'!D:E,1,0)</f>
        <v>#N/A</v>
      </c>
      <c r="C569" s="1" t="str">
        <f>VLOOKUP(F:F,'RPM All Deposits'!$E:$F,1,0)</f>
        <v>32017</v>
      </c>
      <c r="D569" s="45" t="s">
        <v>20</v>
      </c>
      <c r="E569" s="45" t="s">
        <v>2439</v>
      </c>
      <c r="F569" s="45" t="s">
        <v>2441</v>
      </c>
      <c r="G569" s="45" t="s">
        <v>2442</v>
      </c>
      <c r="H569" s="61">
        <v>44835</v>
      </c>
      <c r="I569" s="61">
        <v>45107</v>
      </c>
      <c r="J569" s="61">
        <v>44812</v>
      </c>
      <c r="K569" s="61">
        <v>45107</v>
      </c>
      <c r="L569" s="45" t="s">
        <v>182</v>
      </c>
      <c r="M569" s="45" t="s">
        <v>135</v>
      </c>
      <c r="N569" s="45" t="s">
        <v>26</v>
      </c>
      <c r="O569" s="45" t="s">
        <v>48</v>
      </c>
      <c r="P569" s="49">
        <v>2000</v>
      </c>
      <c r="Q569" s="45" t="s">
        <v>270</v>
      </c>
      <c r="R569" s="46"/>
      <c r="S569" s="46"/>
      <c r="T569" s="46"/>
      <c r="U569" s="45" t="s">
        <v>434</v>
      </c>
      <c r="V569" s="45" t="s">
        <v>2443</v>
      </c>
      <c r="W569" s="45" t="s">
        <v>102</v>
      </c>
      <c r="X569" s="49">
        <v>0</v>
      </c>
    </row>
    <row r="570" spans="1:24" hidden="1" x14ac:dyDescent="0.2">
      <c r="A570" s="1" t="str">
        <f>VLOOKUP(S:S,'KY all bookings 19.09.2022'!D:E,1,0)</f>
        <v>08090</v>
      </c>
      <c r="B570" s="1" t="str">
        <f>VLOOKUP(T:T,'KY all bookings 19.09.2022'!$K:$L,1,0)</f>
        <v>08090 B520</v>
      </c>
      <c r="C570" s="1" t="str">
        <f>VLOOKUP(F:F,'RPM All Deposits'!$E:$F,1,0)</f>
        <v>1412</v>
      </c>
      <c r="D570" s="45" t="s">
        <v>20</v>
      </c>
      <c r="E570" s="45" t="s">
        <v>2341</v>
      </c>
      <c r="F570" s="45" t="s">
        <v>2342</v>
      </c>
      <c r="G570" s="45" t="s">
        <v>2343</v>
      </c>
      <c r="H570" s="61">
        <v>44805</v>
      </c>
      <c r="I570" s="61">
        <v>44985</v>
      </c>
      <c r="J570" s="61">
        <v>44728</v>
      </c>
      <c r="K570" s="61">
        <v>44986</v>
      </c>
      <c r="L570" s="45" t="s">
        <v>78</v>
      </c>
      <c r="M570" s="45" t="s">
        <v>135</v>
      </c>
      <c r="N570" s="45" t="s">
        <v>26</v>
      </c>
      <c r="O570" s="45" t="s">
        <v>27</v>
      </c>
      <c r="P570" s="49">
        <v>1200</v>
      </c>
      <c r="Q570" s="45" t="s">
        <v>49</v>
      </c>
      <c r="R570" s="45" t="s">
        <v>29</v>
      </c>
      <c r="S570" s="45" t="s">
        <v>2344</v>
      </c>
      <c r="T570" s="45" t="str">
        <f>S570&amp;" "&amp;E570</f>
        <v>08090 B520</v>
      </c>
      <c r="U570" s="45" t="s">
        <v>2345</v>
      </c>
      <c r="V570" s="45" t="s">
        <v>2346</v>
      </c>
      <c r="W570" s="45" t="s">
        <v>102</v>
      </c>
      <c r="X570" s="49">
        <v>200</v>
      </c>
    </row>
    <row r="571" spans="1:24" hidden="1" x14ac:dyDescent="0.2">
      <c r="A571" s="1" t="e">
        <f>VLOOKUP(S:S,'KY all bookings 19.09.2022'!D:E,1,0)</f>
        <v>#N/A</v>
      </c>
      <c r="C571" s="1" t="str">
        <f>VLOOKUP(F:F,'RPM All Deposits'!$E:$F,1,0)</f>
        <v>15447</v>
      </c>
      <c r="D571" s="45" t="s">
        <v>20</v>
      </c>
      <c r="E571" s="45" t="s">
        <v>3631</v>
      </c>
      <c r="F571" s="45" t="s">
        <v>3636</v>
      </c>
      <c r="G571" s="45" t="s">
        <v>3637</v>
      </c>
      <c r="H571" s="61">
        <v>44805</v>
      </c>
      <c r="I571" s="61">
        <v>45107</v>
      </c>
      <c r="J571" s="61">
        <v>44805</v>
      </c>
      <c r="K571" s="61">
        <v>45107</v>
      </c>
      <c r="L571" s="45" t="s">
        <v>40</v>
      </c>
      <c r="M571" s="45" t="s">
        <v>135</v>
      </c>
      <c r="N571" s="45" t="s">
        <v>26</v>
      </c>
      <c r="O571" s="45" t="s">
        <v>37</v>
      </c>
      <c r="P571" s="49">
        <v>1600</v>
      </c>
      <c r="Q571" s="45" t="s">
        <v>28</v>
      </c>
      <c r="R571" s="45" t="s">
        <v>29</v>
      </c>
      <c r="S571" s="46"/>
      <c r="T571" s="46"/>
      <c r="U571" s="45" t="s">
        <v>3638</v>
      </c>
      <c r="V571" s="45" t="s">
        <v>3639</v>
      </c>
      <c r="W571" s="45" t="s">
        <v>58</v>
      </c>
      <c r="X571" s="49">
        <v>200</v>
      </c>
    </row>
    <row r="572" spans="1:24" hidden="1" x14ac:dyDescent="0.2">
      <c r="A572" s="1" t="e">
        <f>VLOOKUP(S:S,'KY all bookings 19.09.2022'!D:E,1,0)</f>
        <v>#N/A</v>
      </c>
      <c r="D572" s="45" t="s">
        <v>20</v>
      </c>
      <c r="E572" s="45" t="s">
        <v>1790</v>
      </c>
      <c r="F572" s="45" t="s">
        <v>1797</v>
      </c>
      <c r="G572" s="45" t="s">
        <v>232</v>
      </c>
      <c r="H572" s="61">
        <v>44836</v>
      </c>
      <c r="I572" s="61">
        <v>44865</v>
      </c>
      <c r="J572" s="46"/>
      <c r="K572" s="46"/>
      <c r="L572" s="45" t="s">
        <v>386</v>
      </c>
      <c r="M572" s="45" t="s">
        <v>25</v>
      </c>
      <c r="N572" s="45" t="s">
        <v>26</v>
      </c>
      <c r="O572" s="45" t="s">
        <v>34</v>
      </c>
      <c r="P572" s="49">
        <v>0</v>
      </c>
      <c r="Q572" s="45" t="s">
        <v>49</v>
      </c>
      <c r="R572" s="46"/>
      <c r="S572" s="45" t="s">
        <v>234</v>
      </c>
      <c r="T572" s="45"/>
      <c r="U572" s="45" t="s">
        <v>235</v>
      </c>
      <c r="V572" s="45" t="s">
        <v>236</v>
      </c>
      <c r="W572" s="45" t="s">
        <v>237</v>
      </c>
      <c r="X572" s="49">
        <v>0</v>
      </c>
    </row>
    <row r="573" spans="1:24" hidden="1" x14ac:dyDescent="0.2">
      <c r="A573" s="1" t="e">
        <f>VLOOKUP(S:S,'KY all bookings 19.09.2022'!D:E,1,0)</f>
        <v>#N/A</v>
      </c>
      <c r="C573" s="1" t="e">
        <f>VLOOKUP(F:F,'RPM All Deposits'!$E:$F,1,0)</f>
        <v>#N/A</v>
      </c>
      <c r="D573" s="45" t="s">
        <v>20</v>
      </c>
      <c r="E573" s="45" t="s">
        <v>1798</v>
      </c>
      <c r="F573" s="45" t="s">
        <v>1799</v>
      </c>
      <c r="G573" s="45" t="s">
        <v>1800</v>
      </c>
      <c r="H573" s="61">
        <v>44728</v>
      </c>
      <c r="I573" s="61">
        <v>44742</v>
      </c>
      <c r="J573" s="61">
        <v>44728</v>
      </c>
      <c r="K573" s="61">
        <v>44743</v>
      </c>
      <c r="L573" s="45" t="s">
        <v>91</v>
      </c>
      <c r="M573" s="45" t="s">
        <v>92</v>
      </c>
      <c r="N573" s="45" t="s">
        <v>26</v>
      </c>
      <c r="O573" s="45" t="s">
        <v>37</v>
      </c>
      <c r="P573" s="49">
        <v>1087</v>
      </c>
      <c r="Q573" s="45" t="s">
        <v>49</v>
      </c>
      <c r="R573" s="46"/>
      <c r="S573" s="45" t="s">
        <v>1801</v>
      </c>
      <c r="T573" s="45"/>
      <c r="U573" s="45" t="s">
        <v>1022</v>
      </c>
      <c r="V573" s="45" t="s">
        <v>1802</v>
      </c>
      <c r="W573" s="45" t="s">
        <v>102</v>
      </c>
      <c r="X573" s="49">
        <v>0</v>
      </c>
    </row>
    <row r="574" spans="1:24" hidden="1" x14ac:dyDescent="0.2">
      <c r="A574" s="1" t="e">
        <f>VLOOKUP(S:S,'KY all bookings 19.09.2022'!D:E,1,0)</f>
        <v>#N/A</v>
      </c>
      <c r="C574" s="1" t="e">
        <f>VLOOKUP(F:F,'RPM All Deposits'!$E:$F,1,0)</f>
        <v>#N/A</v>
      </c>
      <c r="D574" s="45" t="s">
        <v>20</v>
      </c>
      <c r="E574" s="45" t="s">
        <v>1803</v>
      </c>
      <c r="F574" s="45" t="s">
        <v>1804</v>
      </c>
      <c r="G574" s="45" t="s">
        <v>1805</v>
      </c>
      <c r="H574" s="61">
        <v>44728</v>
      </c>
      <c r="I574" s="61">
        <v>44742</v>
      </c>
      <c r="J574" s="61">
        <v>44728</v>
      </c>
      <c r="K574" s="61">
        <v>44743</v>
      </c>
      <c r="L574" s="45" t="s">
        <v>91</v>
      </c>
      <c r="M574" s="45" t="s">
        <v>92</v>
      </c>
      <c r="N574" s="45" t="s">
        <v>26</v>
      </c>
      <c r="O574" s="45" t="s">
        <v>37</v>
      </c>
      <c r="P574" s="49">
        <v>1087</v>
      </c>
      <c r="Q574" s="45" t="s">
        <v>49</v>
      </c>
      <c r="R574" s="46"/>
      <c r="S574" s="45" t="s">
        <v>1806</v>
      </c>
      <c r="T574" s="45"/>
      <c r="U574" s="45" t="s">
        <v>1807</v>
      </c>
      <c r="V574" s="45" t="s">
        <v>1808</v>
      </c>
      <c r="W574" s="45" t="s">
        <v>966</v>
      </c>
      <c r="X574" s="49">
        <v>0</v>
      </c>
    </row>
    <row r="575" spans="1:24" hidden="1" x14ac:dyDescent="0.2">
      <c r="A575" s="1" t="str">
        <f>VLOOKUP(S:S,'KY all bookings 19.09.2022'!D:E,1,0)</f>
        <v>09602</v>
      </c>
      <c r="B575" s="1" t="str">
        <f>VLOOKUP(T:T,'KY all bookings 19.09.2022'!$K:$L,1,0)</f>
        <v>09602 C554</v>
      </c>
      <c r="C575" s="1" t="str">
        <f>VLOOKUP(F:F,'RPM All Deposits'!$E:$F,1,0)</f>
        <v>1480</v>
      </c>
      <c r="D575" s="45" t="s">
        <v>20</v>
      </c>
      <c r="E575" s="45" t="s">
        <v>3721</v>
      </c>
      <c r="F575" s="45" t="s">
        <v>3722</v>
      </c>
      <c r="G575" s="45" t="s">
        <v>3723</v>
      </c>
      <c r="H575" s="61">
        <v>44805</v>
      </c>
      <c r="I575" s="61">
        <v>45046</v>
      </c>
      <c r="J575" s="61">
        <v>44728</v>
      </c>
      <c r="K575" s="61">
        <v>45047</v>
      </c>
      <c r="L575" s="45" t="s">
        <v>1578</v>
      </c>
      <c r="M575" s="45" t="s">
        <v>135</v>
      </c>
      <c r="N575" s="45" t="s">
        <v>26</v>
      </c>
      <c r="O575" s="45" t="s">
        <v>48</v>
      </c>
      <c r="P575" s="49">
        <v>1900</v>
      </c>
      <c r="Q575" s="45" t="s">
        <v>49</v>
      </c>
      <c r="R575" s="45" t="s">
        <v>29</v>
      </c>
      <c r="S575" s="45" t="s">
        <v>3724</v>
      </c>
      <c r="T575" s="45" t="str">
        <f>S575&amp;" "&amp;E575</f>
        <v>09602 C554</v>
      </c>
      <c r="U575" s="45" t="s">
        <v>1353</v>
      </c>
      <c r="V575" s="45" t="s">
        <v>3725</v>
      </c>
      <c r="W575" s="45" t="s">
        <v>572</v>
      </c>
      <c r="X575" s="49">
        <v>200</v>
      </c>
    </row>
    <row r="576" spans="1:24" hidden="1" x14ac:dyDescent="0.2">
      <c r="A576" s="1" t="e">
        <f>VLOOKUP(S:S,'KY all bookings 19.09.2022'!D:E,1,0)</f>
        <v>#N/A</v>
      </c>
      <c r="C576" s="1" t="str">
        <f>VLOOKUP(F:F,'RPM All Deposits'!$E:$F,1,0)</f>
        <v>30266</v>
      </c>
      <c r="D576" s="45" t="s">
        <v>20</v>
      </c>
      <c r="E576" s="45" t="s">
        <v>3610</v>
      </c>
      <c r="F576" s="45" t="s">
        <v>3616</v>
      </c>
      <c r="G576" s="45" t="s">
        <v>3617</v>
      </c>
      <c r="H576" s="61">
        <v>44835</v>
      </c>
      <c r="I576" s="61">
        <v>45107</v>
      </c>
      <c r="J576" s="61">
        <v>44835</v>
      </c>
      <c r="K576" s="61">
        <v>45107</v>
      </c>
      <c r="L576" s="45" t="s">
        <v>182</v>
      </c>
      <c r="M576" s="45" t="s">
        <v>135</v>
      </c>
      <c r="N576" s="45" t="s">
        <v>26</v>
      </c>
      <c r="O576" s="45" t="s">
        <v>34</v>
      </c>
      <c r="P576" s="49">
        <v>1890</v>
      </c>
      <c r="Q576" s="45" t="s">
        <v>270</v>
      </c>
      <c r="R576" s="46"/>
      <c r="S576" s="46"/>
      <c r="T576" s="46"/>
      <c r="U576" s="45" t="s">
        <v>1085</v>
      </c>
      <c r="V576" s="45" t="s">
        <v>3618</v>
      </c>
      <c r="W576" s="45" t="s">
        <v>102</v>
      </c>
      <c r="X576" s="49">
        <v>0</v>
      </c>
    </row>
    <row r="577" spans="1:24" hidden="1" x14ac:dyDescent="0.2">
      <c r="A577" s="1" t="e">
        <f>VLOOKUP(S:S,'KY all bookings 19.09.2022'!D:E,1,0)</f>
        <v>#N/A</v>
      </c>
      <c r="D577" s="45" t="s">
        <v>20</v>
      </c>
      <c r="E577" s="45" t="s">
        <v>1809</v>
      </c>
      <c r="F577" s="45" t="s">
        <v>1818</v>
      </c>
      <c r="G577" s="45" t="s">
        <v>232</v>
      </c>
      <c r="H577" s="61">
        <v>44836</v>
      </c>
      <c r="I577" s="61">
        <v>44865</v>
      </c>
      <c r="J577" s="46"/>
      <c r="K577" s="46"/>
      <c r="L577" s="45" t="s">
        <v>386</v>
      </c>
      <c r="M577" s="45" t="s">
        <v>25</v>
      </c>
      <c r="N577" s="45" t="s">
        <v>26</v>
      </c>
      <c r="O577" s="45" t="s">
        <v>37</v>
      </c>
      <c r="P577" s="49">
        <v>0</v>
      </c>
      <c r="Q577" s="45" t="s">
        <v>49</v>
      </c>
      <c r="R577" s="46"/>
      <c r="S577" s="45" t="s">
        <v>234</v>
      </c>
      <c r="T577" s="45"/>
      <c r="U577" s="45" t="s">
        <v>235</v>
      </c>
      <c r="V577" s="45" t="s">
        <v>236</v>
      </c>
      <c r="W577" s="45" t="s">
        <v>237</v>
      </c>
      <c r="X577" s="49">
        <v>0</v>
      </c>
    </row>
    <row r="578" spans="1:24" hidden="1" x14ac:dyDescent="0.2">
      <c r="A578" s="1" t="e">
        <f>VLOOKUP(S:S,'KY all bookings 19.09.2022'!D:E,1,0)</f>
        <v>#N/A</v>
      </c>
      <c r="C578" s="1" t="e">
        <f>VLOOKUP(F:F,'RPM All Deposits'!$E:$F,1,0)</f>
        <v>#N/A</v>
      </c>
      <c r="D578" s="45" t="s">
        <v>20</v>
      </c>
      <c r="E578" s="45" t="s">
        <v>1819</v>
      </c>
      <c r="F578" s="45" t="s">
        <v>1820</v>
      </c>
      <c r="G578" s="45" t="s">
        <v>1821</v>
      </c>
      <c r="H578" s="61">
        <v>44728</v>
      </c>
      <c r="I578" s="61">
        <v>44742</v>
      </c>
      <c r="J578" s="61">
        <v>44728</v>
      </c>
      <c r="K578" s="61">
        <v>44743</v>
      </c>
      <c r="L578" s="45" t="s">
        <v>91</v>
      </c>
      <c r="M578" s="45" t="s">
        <v>92</v>
      </c>
      <c r="N578" s="45" t="s">
        <v>26</v>
      </c>
      <c r="O578" s="45" t="s">
        <v>37</v>
      </c>
      <c r="P578" s="49">
        <v>1087</v>
      </c>
      <c r="Q578" s="45" t="s">
        <v>49</v>
      </c>
      <c r="R578" s="46"/>
      <c r="S578" s="45" t="s">
        <v>1822</v>
      </c>
      <c r="T578" s="45"/>
      <c r="U578" s="45" t="s">
        <v>1823</v>
      </c>
      <c r="V578" s="45" t="s">
        <v>1824</v>
      </c>
      <c r="W578" s="45" t="s">
        <v>966</v>
      </c>
      <c r="X578" s="49">
        <v>0</v>
      </c>
    </row>
    <row r="579" spans="1:24" hidden="1" x14ac:dyDescent="0.2">
      <c r="A579" s="1" t="e">
        <f>VLOOKUP(S:S,'KY all bookings 19.09.2022'!D:E,1,0)</f>
        <v>#N/A</v>
      </c>
      <c r="C579" s="1" t="e">
        <f>VLOOKUP(F:F,'RPM All Deposits'!$E:$F,1,0)</f>
        <v>#N/A</v>
      </c>
      <c r="D579" s="45" t="s">
        <v>20</v>
      </c>
      <c r="E579" s="45" t="s">
        <v>1825</v>
      </c>
      <c r="F579" s="45" t="s">
        <v>1826</v>
      </c>
      <c r="G579" s="45" t="s">
        <v>1827</v>
      </c>
      <c r="H579" s="61">
        <v>44728</v>
      </c>
      <c r="I579" s="61">
        <v>44742</v>
      </c>
      <c r="J579" s="61">
        <v>44728</v>
      </c>
      <c r="K579" s="61">
        <v>44743</v>
      </c>
      <c r="L579" s="45" t="s">
        <v>91</v>
      </c>
      <c r="M579" s="45" t="s">
        <v>92</v>
      </c>
      <c r="N579" s="45" t="s">
        <v>26</v>
      </c>
      <c r="O579" s="45" t="s">
        <v>37</v>
      </c>
      <c r="P579" s="49">
        <v>1087</v>
      </c>
      <c r="Q579" s="45" t="s">
        <v>49</v>
      </c>
      <c r="R579" s="46"/>
      <c r="S579" s="45" t="s">
        <v>1828</v>
      </c>
      <c r="T579" s="45"/>
      <c r="U579" s="45" t="s">
        <v>1829</v>
      </c>
      <c r="V579" s="45" t="s">
        <v>1830</v>
      </c>
      <c r="W579" s="45" t="s">
        <v>58</v>
      </c>
      <c r="X579" s="49">
        <v>0</v>
      </c>
    </row>
    <row r="580" spans="1:24" hidden="1" x14ac:dyDescent="0.2">
      <c r="A580" s="1" t="e">
        <f>VLOOKUP(S:S,'KY all bookings 19.09.2022'!D:E,1,0)</f>
        <v>#N/A</v>
      </c>
      <c r="C580" s="1" t="e">
        <f>VLOOKUP(F:F,'RPM All Deposits'!$E:$F,1,0)</f>
        <v>#N/A</v>
      </c>
      <c r="D580" s="45" t="s">
        <v>20</v>
      </c>
      <c r="E580" s="45" t="s">
        <v>1831</v>
      </c>
      <c r="F580" s="45" t="s">
        <v>1832</v>
      </c>
      <c r="G580" s="45" t="s">
        <v>1833</v>
      </c>
      <c r="H580" s="61">
        <v>44728</v>
      </c>
      <c r="I580" s="61">
        <v>44742</v>
      </c>
      <c r="J580" s="61">
        <v>44728</v>
      </c>
      <c r="K580" s="61">
        <v>44743</v>
      </c>
      <c r="L580" s="45" t="s">
        <v>91</v>
      </c>
      <c r="M580" s="45" t="s">
        <v>92</v>
      </c>
      <c r="N580" s="45" t="s">
        <v>26</v>
      </c>
      <c r="O580" s="45" t="s">
        <v>48</v>
      </c>
      <c r="P580" s="49">
        <v>1750</v>
      </c>
      <c r="Q580" s="45" t="s">
        <v>49</v>
      </c>
      <c r="R580" s="46"/>
      <c r="S580" s="45" t="s">
        <v>1834</v>
      </c>
      <c r="T580" s="45"/>
      <c r="U580" s="45" t="s">
        <v>1835</v>
      </c>
      <c r="V580" s="45" t="s">
        <v>1836</v>
      </c>
      <c r="W580" s="45" t="s">
        <v>32</v>
      </c>
      <c r="X580" s="49">
        <v>0</v>
      </c>
    </row>
    <row r="581" spans="1:24" hidden="1" x14ac:dyDescent="0.2">
      <c r="A581" s="1" t="e">
        <f>VLOOKUP(S:S,'KY all bookings 19.09.2022'!D:E,1,0)</f>
        <v>#N/A</v>
      </c>
      <c r="D581" s="45" t="s">
        <v>20</v>
      </c>
      <c r="E581" s="45" t="s">
        <v>1831</v>
      </c>
      <c r="F581" s="45" t="s">
        <v>1837</v>
      </c>
      <c r="G581" s="45" t="s">
        <v>232</v>
      </c>
      <c r="H581" s="61">
        <v>44753</v>
      </c>
      <c r="I581" s="61">
        <v>44937</v>
      </c>
      <c r="J581" s="46"/>
      <c r="K581" s="46"/>
      <c r="L581" s="45" t="s">
        <v>458</v>
      </c>
      <c r="M581" s="45" t="s">
        <v>25</v>
      </c>
      <c r="N581" s="45" t="s">
        <v>26</v>
      </c>
      <c r="O581" s="45" t="s">
        <v>48</v>
      </c>
      <c r="P581" s="49">
        <v>0</v>
      </c>
      <c r="Q581" s="45" t="s">
        <v>49</v>
      </c>
      <c r="R581" s="46"/>
      <c r="S581" s="45" t="s">
        <v>234</v>
      </c>
      <c r="T581" s="45"/>
      <c r="U581" s="45" t="s">
        <v>235</v>
      </c>
      <c r="V581" s="45" t="s">
        <v>236</v>
      </c>
      <c r="W581" s="45" t="s">
        <v>237</v>
      </c>
      <c r="X581" s="49">
        <v>0</v>
      </c>
    </row>
    <row r="582" spans="1:24" hidden="1" x14ac:dyDescent="0.2">
      <c r="A582" s="1" t="e">
        <f>VLOOKUP(S:S,'KY all bookings 19.09.2022'!D:E,1,0)</f>
        <v>#N/A</v>
      </c>
      <c r="D582" s="45" t="s">
        <v>20</v>
      </c>
      <c r="E582" s="45" t="s">
        <v>1831</v>
      </c>
      <c r="F582" s="45" t="s">
        <v>1838</v>
      </c>
      <c r="G582" s="45" t="s">
        <v>232</v>
      </c>
      <c r="H582" s="61">
        <v>44785</v>
      </c>
      <c r="I582" s="61">
        <v>44937</v>
      </c>
      <c r="J582" s="46"/>
      <c r="K582" s="46"/>
      <c r="L582" s="45" t="s">
        <v>177</v>
      </c>
      <c r="M582" s="45" t="s">
        <v>25</v>
      </c>
      <c r="N582" s="45" t="s">
        <v>26</v>
      </c>
      <c r="O582" s="45" t="s">
        <v>48</v>
      </c>
      <c r="P582" s="49">
        <v>0</v>
      </c>
      <c r="Q582" s="45" t="s">
        <v>49</v>
      </c>
      <c r="R582" s="46"/>
      <c r="S582" s="45" t="s">
        <v>234</v>
      </c>
      <c r="T582" s="45"/>
      <c r="U582" s="45" t="s">
        <v>235</v>
      </c>
      <c r="V582" s="45" t="s">
        <v>236</v>
      </c>
      <c r="W582" s="45" t="s">
        <v>237</v>
      </c>
      <c r="X582" s="49">
        <v>0</v>
      </c>
    </row>
    <row r="583" spans="1:24" hidden="1" x14ac:dyDescent="0.2">
      <c r="A583" s="1" t="e">
        <f>VLOOKUP(S:S,'KY all bookings 19.09.2022'!D:E,1,0)</f>
        <v>#N/A</v>
      </c>
      <c r="C583" s="1" t="e">
        <f>VLOOKUP(F:F,'RPM All Deposits'!$E:$F,1,0)</f>
        <v>#N/A</v>
      </c>
      <c r="D583" s="45" t="s">
        <v>20</v>
      </c>
      <c r="E583" s="45" t="s">
        <v>1839</v>
      </c>
      <c r="F583" s="45" t="s">
        <v>1840</v>
      </c>
      <c r="G583" s="45" t="s">
        <v>1841</v>
      </c>
      <c r="H583" s="61">
        <v>44728</v>
      </c>
      <c r="I583" s="61">
        <v>44742</v>
      </c>
      <c r="J583" s="61">
        <v>44728</v>
      </c>
      <c r="K583" s="61">
        <v>44743</v>
      </c>
      <c r="L583" s="45" t="s">
        <v>91</v>
      </c>
      <c r="M583" s="45" t="s">
        <v>92</v>
      </c>
      <c r="N583" s="45" t="s">
        <v>26</v>
      </c>
      <c r="O583" s="45" t="s">
        <v>48</v>
      </c>
      <c r="P583" s="49">
        <v>1575</v>
      </c>
      <c r="Q583" s="45" t="s">
        <v>49</v>
      </c>
      <c r="R583" s="46"/>
      <c r="S583" s="45" t="s">
        <v>1842</v>
      </c>
      <c r="T583" s="45"/>
      <c r="U583" s="45" t="s">
        <v>146</v>
      </c>
      <c r="V583" s="45" t="s">
        <v>1843</v>
      </c>
      <c r="W583" s="45" t="s">
        <v>32</v>
      </c>
      <c r="X583" s="49">
        <v>0</v>
      </c>
    </row>
    <row r="584" spans="1:24" hidden="1" x14ac:dyDescent="0.2">
      <c r="A584" s="1" t="e">
        <f>VLOOKUP(S:S,'KY all bookings 19.09.2022'!D:E,1,0)</f>
        <v>#N/A</v>
      </c>
      <c r="D584" s="45" t="s">
        <v>20</v>
      </c>
      <c r="E584" s="45" t="s">
        <v>1839</v>
      </c>
      <c r="F584" s="45" t="s">
        <v>1844</v>
      </c>
      <c r="G584" s="45" t="s">
        <v>232</v>
      </c>
      <c r="H584" s="61">
        <v>44753</v>
      </c>
      <c r="I584" s="61">
        <v>44937</v>
      </c>
      <c r="J584" s="46"/>
      <c r="K584" s="46"/>
      <c r="L584" s="45" t="s">
        <v>458</v>
      </c>
      <c r="M584" s="45" t="s">
        <v>25</v>
      </c>
      <c r="N584" s="45" t="s">
        <v>26</v>
      </c>
      <c r="O584" s="45" t="s">
        <v>48</v>
      </c>
      <c r="P584" s="49">
        <v>0</v>
      </c>
      <c r="Q584" s="45" t="s">
        <v>49</v>
      </c>
      <c r="R584" s="46"/>
      <c r="S584" s="45" t="s">
        <v>234</v>
      </c>
      <c r="T584" s="45"/>
      <c r="U584" s="45" t="s">
        <v>235</v>
      </c>
      <c r="V584" s="45" t="s">
        <v>236</v>
      </c>
      <c r="W584" s="45" t="s">
        <v>237</v>
      </c>
      <c r="X584" s="49">
        <v>0</v>
      </c>
    </row>
    <row r="585" spans="1:24" hidden="1" x14ac:dyDescent="0.2">
      <c r="A585" s="1" t="e">
        <f>VLOOKUP(S:S,'KY all bookings 19.09.2022'!D:E,1,0)</f>
        <v>#N/A</v>
      </c>
      <c r="D585" s="45" t="s">
        <v>20</v>
      </c>
      <c r="E585" s="45" t="s">
        <v>1839</v>
      </c>
      <c r="F585" s="45" t="s">
        <v>1845</v>
      </c>
      <c r="G585" s="45" t="s">
        <v>232</v>
      </c>
      <c r="H585" s="61">
        <v>44785</v>
      </c>
      <c r="I585" s="61">
        <v>44937</v>
      </c>
      <c r="J585" s="46"/>
      <c r="K585" s="46"/>
      <c r="L585" s="45" t="s">
        <v>177</v>
      </c>
      <c r="M585" s="45" t="s">
        <v>25</v>
      </c>
      <c r="N585" s="45" t="s">
        <v>26</v>
      </c>
      <c r="O585" s="45" t="s">
        <v>48</v>
      </c>
      <c r="P585" s="49">
        <v>0</v>
      </c>
      <c r="Q585" s="45" t="s">
        <v>49</v>
      </c>
      <c r="R585" s="46"/>
      <c r="S585" s="45" t="s">
        <v>234</v>
      </c>
      <c r="T585" s="45"/>
      <c r="U585" s="45" t="s">
        <v>235</v>
      </c>
      <c r="V585" s="45" t="s">
        <v>236</v>
      </c>
      <c r="W585" s="45" t="s">
        <v>237</v>
      </c>
      <c r="X585" s="49">
        <v>0</v>
      </c>
    </row>
    <row r="586" spans="1:24" hidden="1" x14ac:dyDescent="0.2">
      <c r="A586" s="1" t="e">
        <f>VLOOKUP(S:S,'KY all bookings 19.09.2022'!D:E,1,0)</f>
        <v>#N/A</v>
      </c>
      <c r="C586" s="1" t="str">
        <f>VLOOKUP(F:F,'RPM All Deposits'!$E:$F,1,0)</f>
        <v>22661</v>
      </c>
      <c r="D586" s="45" t="s">
        <v>20</v>
      </c>
      <c r="E586" s="45" t="s">
        <v>422</v>
      </c>
      <c r="F586" s="45" t="s">
        <v>428</v>
      </c>
      <c r="G586" s="45" t="s">
        <v>429</v>
      </c>
      <c r="H586" s="61">
        <v>44835</v>
      </c>
      <c r="I586" s="61">
        <v>45107</v>
      </c>
      <c r="J586" s="61">
        <v>44835</v>
      </c>
      <c r="K586" s="61">
        <v>45107</v>
      </c>
      <c r="L586" s="45" t="s">
        <v>182</v>
      </c>
      <c r="M586" s="45" t="s">
        <v>135</v>
      </c>
      <c r="N586" s="45" t="s">
        <v>26</v>
      </c>
      <c r="O586" s="45" t="s">
        <v>34</v>
      </c>
      <c r="P586" s="49">
        <v>1890</v>
      </c>
      <c r="Q586" s="45" t="s">
        <v>28</v>
      </c>
      <c r="R586" s="45" t="s">
        <v>29</v>
      </c>
      <c r="S586" s="46"/>
      <c r="T586" s="46"/>
      <c r="U586" s="45" t="s">
        <v>426</v>
      </c>
      <c r="V586" s="45" t="s">
        <v>427</v>
      </c>
      <c r="W586" s="45" t="s">
        <v>102</v>
      </c>
      <c r="X586" s="49">
        <v>200</v>
      </c>
    </row>
    <row r="587" spans="1:24" hidden="1" x14ac:dyDescent="0.2">
      <c r="A587" s="1" t="str">
        <f>VLOOKUP(S:S,'KY all bookings 19.09.2022'!D:E,1,0)</f>
        <v>09588</v>
      </c>
      <c r="B587" s="1" t="str">
        <f>VLOOKUP(T:T,'KY all bookings 19.09.2022'!$K:$L,1,0)</f>
        <v>09588 C483</v>
      </c>
      <c r="C587" s="1" t="str">
        <f>VLOOKUP(F:F,'RPM All Deposits'!$E:$F,1,0)</f>
        <v>1479</v>
      </c>
      <c r="D587" s="45" t="s">
        <v>20</v>
      </c>
      <c r="E587" s="45" t="s">
        <v>3649</v>
      </c>
      <c r="F587" s="45" t="s">
        <v>3655</v>
      </c>
      <c r="G587" s="45" t="s">
        <v>3656</v>
      </c>
      <c r="H587" s="61">
        <v>44805</v>
      </c>
      <c r="I587" s="61">
        <v>45107</v>
      </c>
      <c r="J587" s="61">
        <v>44805</v>
      </c>
      <c r="K587" s="61">
        <v>45108</v>
      </c>
      <c r="L587" s="45" t="s">
        <v>40</v>
      </c>
      <c r="M587" s="45" t="s">
        <v>135</v>
      </c>
      <c r="N587" s="45" t="s">
        <v>26</v>
      </c>
      <c r="O587" s="45" t="s">
        <v>34</v>
      </c>
      <c r="P587" s="49">
        <v>1890</v>
      </c>
      <c r="Q587" s="45" t="s">
        <v>49</v>
      </c>
      <c r="R587" s="45" t="s">
        <v>29</v>
      </c>
      <c r="S587" s="45" t="s">
        <v>3657</v>
      </c>
      <c r="T587" s="45" t="str">
        <f>S587&amp;" "&amp;E587</f>
        <v>09588 C483</v>
      </c>
      <c r="U587" s="45" t="s">
        <v>3019</v>
      </c>
      <c r="V587" s="45" t="s">
        <v>3658</v>
      </c>
      <c r="W587" s="45" t="s">
        <v>58</v>
      </c>
      <c r="X587" s="49">
        <v>200</v>
      </c>
    </row>
    <row r="588" spans="1:24" hidden="1" x14ac:dyDescent="0.2">
      <c r="A588" s="1" t="e">
        <f>VLOOKUP(S:S,'KY all bookings 19.09.2022'!D:E,1,0)</f>
        <v>#N/A</v>
      </c>
      <c r="D588" s="45" t="s">
        <v>20</v>
      </c>
      <c r="E588" s="45" t="s">
        <v>1846</v>
      </c>
      <c r="F588" s="45" t="s">
        <v>1854</v>
      </c>
      <c r="G588" s="45" t="s">
        <v>232</v>
      </c>
      <c r="H588" s="61">
        <v>44836</v>
      </c>
      <c r="I588" s="61">
        <v>44865</v>
      </c>
      <c r="J588" s="46"/>
      <c r="K588" s="46"/>
      <c r="L588" s="45" t="s">
        <v>386</v>
      </c>
      <c r="M588" s="45" t="s">
        <v>25</v>
      </c>
      <c r="N588" s="45" t="s">
        <v>26</v>
      </c>
      <c r="O588" s="45" t="s">
        <v>48</v>
      </c>
      <c r="P588" s="49">
        <v>0</v>
      </c>
      <c r="Q588" s="45" t="s">
        <v>49</v>
      </c>
      <c r="R588" s="46"/>
      <c r="S588" s="45" t="s">
        <v>234</v>
      </c>
      <c r="T588" s="45"/>
      <c r="U588" s="45" t="s">
        <v>235</v>
      </c>
      <c r="V588" s="45" t="s">
        <v>236</v>
      </c>
      <c r="W588" s="45" t="s">
        <v>237</v>
      </c>
      <c r="X588" s="49">
        <v>0</v>
      </c>
    </row>
    <row r="589" spans="1:24" hidden="1" x14ac:dyDescent="0.2">
      <c r="A589" s="1" t="e">
        <f>VLOOKUP(S:S,'KY all bookings 19.09.2022'!D:E,1,0)</f>
        <v>#N/A</v>
      </c>
      <c r="C589" s="1" t="e">
        <f>VLOOKUP(F:F,'RPM All Deposits'!$E:$F,1,0)</f>
        <v>#N/A</v>
      </c>
      <c r="D589" s="45" t="s">
        <v>20</v>
      </c>
      <c r="E589" s="45" t="s">
        <v>1855</v>
      </c>
      <c r="F589" s="45" t="s">
        <v>1856</v>
      </c>
      <c r="G589" s="45" t="s">
        <v>1857</v>
      </c>
      <c r="H589" s="61">
        <v>44728</v>
      </c>
      <c r="I589" s="61">
        <v>44734</v>
      </c>
      <c r="J589" s="61">
        <v>44728</v>
      </c>
      <c r="K589" s="61">
        <v>44734</v>
      </c>
      <c r="L589" s="45" t="s">
        <v>1858</v>
      </c>
      <c r="M589" s="45" t="s">
        <v>92</v>
      </c>
      <c r="N589" s="45" t="s">
        <v>26</v>
      </c>
      <c r="O589" s="45" t="s">
        <v>27</v>
      </c>
      <c r="P589" s="49">
        <v>2300</v>
      </c>
      <c r="Q589" s="45" t="s">
        <v>49</v>
      </c>
      <c r="R589" s="46"/>
      <c r="S589" s="45" t="s">
        <v>1859</v>
      </c>
      <c r="T589" s="45"/>
      <c r="U589" s="45" t="s">
        <v>1129</v>
      </c>
      <c r="V589" s="45" t="s">
        <v>1860</v>
      </c>
      <c r="W589" s="45" t="s">
        <v>1861</v>
      </c>
      <c r="X589" s="49">
        <v>0</v>
      </c>
    </row>
    <row r="590" spans="1:24" hidden="1" x14ac:dyDescent="0.2">
      <c r="A590" s="1" t="e">
        <f>VLOOKUP(S:S,'KY all bookings 19.09.2022'!D:E,1,0)</f>
        <v>#N/A</v>
      </c>
      <c r="C590" s="1" t="str">
        <f>VLOOKUP(F:F,'RPM All Deposits'!$E:$F,1,0)</f>
        <v>17554</v>
      </c>
      <c r="D590" s="45" t="s">
        <v>20</v>
      </c>
      <c r="E590" s="45" t="s">
        <v>780</v>
      </c>
      <c r="F590" s="45" t="s">
        <v>781</v>
      </c>
      <c r="G590" s="45" t="s">
        <v>782</v>
      </c>
      <c r="H590" s="61">
        <v>44805</v>
      </c>
      <c r="I590" s="61">
        <v>44985</v>
      </c>
      <c r="J590" s="61">
        <v>44805</v>
      </c>
      <c r="K590" s="61">
        <v>44985</v>
      </c>
      <c r="L590" s="45" t="s">
        <v>78</v>
      </c>
      <c r="M590" s="45" t="s">
        <v>135</v>
      </c>
      <c r="N590" s="45" t="s">
        <v>26</v>
      </c>
      <c r="O590" s="45" t="s">
        <v>37</v>
      </c>
      <c r="P590" s="49">
        <v>1600</v>
      </c>
      <c r="Q590" s="45" t="s">
        <v>28</v>
      </c>
      <c r="R590" s="45" t="s">
        <v>29</v>
      </c>
      <c r="S590" s="46"/>
      <c r="T590" s="46"/>
      <c r="U590" s="45" t="s">
        <v>783</v>
      </c>
      <c r="V590" s="45" t="s">
        <v>250</v>
      </c>
      <c r="W590" s="45" t="s">
        <v>58</v>
      </c>
      <c r="X590" s="49">
        <v>200</v>
      </c>
    </row>
    <row r="591" spans="1:24" hidden="1" x14ac:dyDescent="0.2">
      <c r="A591" s="1" t="e">
        <f>VLOOKUP(S:S,'KY all bookings 19.09.2022'!D:E,1,0)</f>
        <v>#N/A</v>
      </c>
      <c r="C591" s="1" t="e">
        <f>VLOOKUP(F:F,'RPM All Deposits'!$E:$F,1,0)</f>
        <v>#N/A</v>
      </c>
      <c r="D591" s="45" t="s">
        <v>20</v>
      </c>
      <c r="E591" s="45" t="s">
        <v>1864</v>
      </c>
      <c r="F591" s="45" t="s">
        <v>1865</v>
      </c>
      <c r="G591" s="45" t="s">
        <v>1866</v>
      </c>
      <c r="H591" s="61">
        <v>44728</v>
      </c>
      <c r="I591" s="61">
        <v>44742</v>
      </c>
      <c r="J591" s="61">
        <v>44728</v>
      </c>
      <c r="K591" s="61">
        <v>44743</v>
      </c>
      <c r="L591" s="45" t="s">
        <v>91</v>
      </c>
      <c r="M591" s="45" t="s">
        <v>92</v>
      </c>
      <c r="N591" s="45" t="s">
        <v>26</v>
      </c>
      <c r="O591" s="45" t="s">
        <v>37</v>
      </c>
      <c r="P591" s="49">
        <v>1300</v>
      </c>
      <c r="Q591" s="45" t="s">
        <v>49</v>
      </c>
      <c r="R591" s="46"/>
      <c r="S591" s="45" t="s">
        <v>1867</v>
      </c>
      <c r="T591" s="45"/>
      <c r="U591" s="45" t="s">
        <v>1868</v>
      </c>
      <c r="V591" s="45" t="s">
        <v>1869</v>
      </c>
      <c r="W591" s="45" t="s">
        <v>58</v>
      </c>
      <c r="X591" s="49">
        <v>0</v>
      </c>
    </row>
    <row r="592" spans="1:24" hidden="1" x14ac:dyDescent="0.2">
      <c r="A592" s="1" t="e">
        <f>VLOOKUP(S:S,'KY all bookings 19.09.2022'!D:E,1,0)</f>
        <v>#N/A</v>
      </c>
      <c r="C592" s="1" t="str">
        <f>VLOOKUP(F:F,'RPM All Deposits'!$E:$F,1,0)</f>
        <v>27983</v>
      </c>
      <c r="D592" s="45" t="s">
        <v>20</v>
      </c>
      <c r="E592" s="45" t="s">
        <v>3619</v>
      </c>
      <c r="F592" s="45" t="s">
        <v>3626</v>
      </c>
      <c r="G592" s="45" t="s">
        <v>248</v>
      </c>
      <c r="H592" s="61">
        <v>44805</v>
      </c>
      <c r="I592" s="61">
        <v>44985</v>
      </c>
      <c r="J592" s="61">
        <v>44805</v>
      </c>
      <c r="K592" s="61">
        <v>44985</v>
      </c>
      <c r="L592" s="45" t="s">
        <v>78</v>
      </c>
      <c r="M592" s="45" t="s">
        <v>135</v>
      </c>
      <c r="N592" s="45" t="s">
        <v>26</v>
      </c>
      <c r="O592" s="45" t="s">
        <v>37</v>
      </c>
      <c r="P592" s="49">
        <v>1600</v>
      </c>
      <c r="Q592" s="45" t="s">
        <v>28</v>
      </c>
      <c r="R592" s="45" t="s">
        <v>29</v>
      </c>
      <c r="S592" s="46"/>
      <c r="T592" s="46"/>
      <c r="U592" s="45" t="s">
        <v>249</v>
      </c>
      <c r="V592" s="45" t="s">
        <v>250</v>
      </c>
      <c r="W592" s="45" t="s">
        <v>58</v>
      </c>
      <c r="X592" s="49">
        <v>200</v>
      </c>
    </row>
    <row r="593" spans="1:24" hidden="1" x14ac:dyDescent="0.2">
      <c r="A593" s="1" t="e">
        <f>VLOOKUP(S:S,'KY all bookings 19.09.2022'!D:E,1,0)</f>
        <v>#N/A</v>
      </c>
      <c r="C593" s="1" t="e">
        <f>VLOOKUP(F:F,'RPM All Deposits'!$E:$F,1,0)</f>
        <v>#N/A</v>
      </c>
      <c r="D593" s="45" t="s">
        <v>20</v>
      </c>
      <c r="E593" s="45" t="s">
        <v>1870</v>
      </c>
      <c r="F593" s="45" t="s">
        <v>1875</v>
      </c>
      <c r="G593" s="45" t="s">
        <v>1876</v>
      </c>
      <c r="H593" s="61">
        <v>44728</v>
      </c>
      <c r="I593" s="61">
        <v>44745</v>
      </c>
      <c r="J593" s="61">
        <v>44728</v>
      </c>
      <c r="K593" s="61">
        <v>44745</v>
      </c>
      <c r="L593" s="45" t="s">
        <v>1877</v>
      </c>
      <c r="M593" s="45" t="s">
        <v>135</v>
      </c>
      <c r="N593" s="45" t="s">
        <v>26</v>
      </c>
      <c r="O593" s="45" t="s">
        <v>27</v>
      </c>
      <c r="P593" s="49">
        <v>1595</v>
      </c>
      <c r="Q593" s="45" t="s">
        <v>49</v>
      </c>
      <c r="R593" s="46"/>
      <c r="S593" s="45" t="s">
        <v>1878</v>
      </c>
      <c r="T593" s="45"/>
      <c r="U593" s="45" t="s">
        <v>1879</v>
      </c>
      <c r="V593" s="45" t="s">
        <v>1880</v>
      </c>
      <c r="W593" s="45" t="s">
        <v>166</v>
      </c>
      <c r="X593" s="49">
        <v>0</v>
      </c>
    </row>
    <row r="594" spans="1:24" hidden="1" x14ac:dyDescent="0.2">
      <c r="A594" s="1" t="e">
        <f>VLOOKUP(S:S,'KY all bookings 19.09.2022'!D:E,1,0)</f>
        <v>#N/A</v>
      </c>
      <c r="C594" s="1" t="e">
        <f>VLOOKUP(F:F,'RPM All Deposits'!$E:$F,1,0)</f>
        <v>#N/A</v>
      </c>
      <c r="D594" s="45" t="s">
        <v>20</v>
      </c>
      <c r="E594" s="45" t="s">
        <v>1881</v>
      </c>
      <c r="F594" s="45" t="s">
        <v>1882</v>
      </c>
      <c r="G594" s="45" t="s">
        <v>1883</v>
      </c>
      <c r="H594" s="61">
        <v>44728</v>
      </c>
      <c r="I594" s="61">
        <v>44742</v>
      </c>
      <c r="J594" s="61">
        <v>44728</v>
      </c>
      <c r="K594" s="61">
        <v>44743</v>
      </c>
      <c r="L594" s="45" t="s">
        <v>91</v>
      </c>
      <c r="M594" s="45" t="s">
        <v>92</v>
      </c>
      <c r="N594" s="45" t="s">
        <v>26</v>
      </c>
      <c r="O594" s="45" t="s">
        <v>37</v>
      </c>
      <c r="P594" s="49">
        <v>1230</v>
      </c>
      <c r="Q594" s="45" t="s">
        <v>49</v>
      </c>
      <c r="R594" s="46"/>
      <c r="S594" s="45" t="s">
        <v>1884</v>
      </c>
      <c r="T594" s="45"/>
      <c r="U594" s="45" t="s">
        <v>1885</v>
      </c>
      <c r="V594" s="45" t="s">
        <v>1886</v>
      </c>
      <c r="W594" s="45" t="s">
        <v>58</v>
      </c>
      <c r="X594" s="49">
        <v>0</v>
      </c>
    </row>
    <row r="595" spans="1:24" hidden="1" x14ac:dyDescent="0.2">
      <c r="A595" s="1" t="e">
        <f>VLOOKUP(S:S,'KY all bookings 19.09.2022'!D:E,1,0)</f>
        <v>#N/A</v>
      </c>
      <c r="D595" s="45" t="s">
        <v>20</v>
      </c>
      <c r="E595" s="45" t="s">
        <v>1887</v>
      </c>
      <c r="F595" s="45" t="s">
        <v>1888</v>
      </c>
      <c r="G595" s="45" t="s">
        <v>232</v>
      </c>
      <c r="H595" s="61">
        <v>44730</v>
      </c>
      <c r="I595" s="61">
        <v>62469</v>
      </c>
      <c r="J595" s="61">
        <v>44730</v>
      </c>
      <c r="K595" s="61">
        <v>62469</v>
      </c>
      <c r="L595" s="45" t="s">
        <v>1889</v>
      </c>
      <c r="M595" s="45" t="s">
        <v>25</v>
      </c>
      <c r="N595" s="45" t="s">
        <v>26</v>
      </c>
      <c r="O595" s="45" t="s">
        <v>27</v>
      </c>
      <c r="P595" s="49">
        <v>0</v>
      </c>
      <c r="Q595" s="45" t="s">
        <v>49</v>
      </c>
      <c r="R595" s="46"/>
      <c r="S595" s="45" t="s">
        <v>234</v>
      </c>
      <c r="T595" s="45"/>
      <c r="U595" s="45" t="s">
        <v>235</v>
      </c>
      <c r="V595" s="45" t="s">
        <v>236</v>
      </c>
      <c r="W595" s="45" t="s">
        <v>237</v>
      </c>
      <c r="X595" s="49">
        <v>0</v>
      </c>
    </row>
    <row r="596" spans="1:24" hidden="1" x14ac:dyDescent="0.2">
      <c r="A596" s="1" t="e">
        <f>VLOOKUP(S:S,'KY all bookings 19.09.2022'!D:E,1,0)</f>
        <v>#N/A</v>
      </c>
      <c r="D596" s="45" t="s">
        <v>20</v>
      </c>
      <c r="E596" s="45" t="s">
        <v>1887</v>
      </c>
      <c r="F596" s="45" t="s">
        <v>1890</v>
      </c>
      <c r="G596" s="45" t="s">
        <v>232</v>
      </c>
      <c r="H596" s="61">
        <v>44785</v>
      </c>
      <c r="I596" s="61">
        <v>44937</v>
      </c>
      <c r="J596" s="46"/>
      <c r="K596" s="46"/>
      <c r="L596" s="45" t="s">
        <v>177</v>
      </c>
      <c r="M596" s="45" t="s">
        <v>25</v>
      </c>
      <c r="N596" s="45" t="s">
        <v>26</v>
      </c>
      <c r="O596" s="45" t="s">
        <v>27</v>
      </c>
      <c r="P596" s="49">
        <v>0</v>
      </c>
      <c r="Q596" s="45" t="s">
        <v>49</v>
      </c>
      <c r="R596" s="46"/>
      <c r="S596" s="45" t="s">
        <v>234</v>
      </c>
      <c r="T596" s="45"/>
      <c r="U596" s="45" t="s">
        <v>235</v>
      </c>
      <c r="V596" s="45" t="s">
        <v>236</v>
      </c>
      <c r="W596" s="45" t="s">
        <v>237</v>
      </c>
      <c r="X596" s="49">
        <v>0</v>
      </c>
    </row>
    <row r="597" spans="1:24" hidden="1" x14ac:dyDescent="0.2">
      <c r="A597" s="1" t="e">
        <f>VLOOKUP(S:S,'KY all bookings 19.09.2022'!D:E,1,0)</f>
        <v>#N/A</v>
      </c>
      <c r="C597" s="1" t="e">
        <f>VLOOKUP(F:F,'RPM All Deposits'!$E:$F,1,0)</f>
        <v>#N/A</v>
      </c>
      <c r="D597" s="45" t="s">
        <v>20</v>
      </c>
      <c r="E597" s="45" t="s">
        <v>1891</v>
      </c>
      <c r="F597" s="45" t="s">
        <v>1892</v>
      </c>
      <c r="G597" s="45" t="s">
        <v>1893</v>
      </c>
      <c r="H597" s="61">
        <v>44728</v>
      </c>
      <c r="I597" s="61">
        <v>44742</v>
      </c>
      <c r="J597" s="61">
        <v>44728</v>
      </c>
      <c r="K597" s="61">
        <v>44743</v>
      </c>
      <c r="L597" s="45" t="s">
        <v>91</v>
      </c>
      <c r="M597" s="45" t="s">
        <v>92</v>
      </c>
      <c r="N597" s="45" t="s">
        <v>26</v>
      </c>
      <c r="O597" s="45" t="s">
        <v>37</v>
      </c>
      <c r="P597" s="49">
        <v>1087</v>
      </c>
      <c r="Q597" s="45" t="s">
        <v>49</v>
      </c>
      <c r="R597" s="46"/>
      <c r="S597" s="45" t="s">
        <v>1894</v>
      </c>
      <c r="T597" s="45"/>
      <c r="U597" s="45" t="s">
        <v>581</v>
      </c>
      <c r="V597" s="45" t="s">
        <v>1895</v>
      </c>
      <c r="W597" s="45" t="s">
        <v>102</v>
      </c>
      <c r="X597" s="49">
        <v>0</v>
      </c>
    </row>
    <row r="598" spans="1:24" hidden="1" x14ac:dyDescent="0.2">
      <c r="A598" s="1" t="e">
        <f>VLOOKUP(S:S,'KY all bookings 19.09.2022'!D:E,1,0)</f>
        <v>#N/A</v>
      </c>
      <c r="C598" s="1" t="e">
        <f>VLOOKUP(F:F,'RPM All Deposits'!$E:$F,1,0)</f>
        <v>#N/A</v>
      </c>
      <c r="D598" s="45" t="s">
        <v>20</v>
      </c>
      <c r="E598" s="45" t="s">
        <v>1896</v>
      </c>
      <c r="F598" s="45" t="s">
        <v>1897</v>
      </c>
      <c r="G598" s="45" t="s">
        <v>1898</v>
      </c>
      <c r="H598" s="61">
        <v>44728</v>
      </c>
      <c r="I598" s="61">
        <v>44742</v>
      </c>
      <c r="J598" s="61">
        <v>44728</v>
      </c>
      <c r="K598" s="61">
        <v>44743</v>
      </c>
      <c r="L598" s="45" t="s">
        <v>91</v>
      </c>
      <c r="M598" s="45" t="s">
        <v>92</v>
      </c>
      <c r="N598" s="45" t="s">
        <v>26</v>
      </c>
      <c r="O598" s="45" t="s">
        <v>27</v>
      </c>
      <c r="P598" s="49">
        <v>1760</v>
      </c>
      <c r="Q598" s="45" t="s">
        <v>49</v>
      </c>
      <c r="R598" s="46"/>
      <c r="S598" s="45" t="s">
        <v>1899</v>
      </c>
      <c r="T598" s="45"/>
      <c r="U598" s="45" t="s">
        <v>1900</v>
      </c>
      <c r="V598" s="45" t="s">
        <v>1901</v>
      </c>
      <c r="W598" s="45" t="s">
        <v>102</v>
      </c>
      <c r="X598" s="49">
        <v>0</v>
      </c>
    </row>
    <row r="599" spans="1:24" hidden="1" x14ac:dyDescent="0.2">
      <c r="A599" s="1" t="e">
        <f>VLOOKUP(S:S,'KY all bookings 19.09.2022'!D:E,1,0)</f>
        <v>#N/A</v>
      </c>
      <c r="D599" s="45" t="s">
        <v>20</v>
      </c>
      <c r="E599" s="45" t="s">
        <v>1896</v>
      </c>
      <c r="F599" s="45" t="s">
        <v>1902</v>
      </c>
      <c r="G599" s="45" t="s">
        <v>232</v>
      </c>
      <c r="H599" s="61">
        <v>44753</v>
      </c>
      <c r="I599" s="61">
        <v>44937</v>
      </c>
      <c r="J599" s="46"/>
      <c r="K599" s="46"/>
      <c r="L599" s="45" t="s">
        <v>458</v>
      </c>
      <c r="M599" s="45" t="s">
        <v>25</v>
      </c>
      <c r="N599" s="45" t="s">
        <v>26</v>
      </c>
      <c r="O599" s="45" t="s">
        <v>27</v>
      </c>
      <c r="P599" s="49">
        <v>0</v>
      </c>
      <c r="Q599" s="45" t="s">
        <v>49</v>
      </c>
      <c r="R599" s="46"/>
      <c r="S599" s="45" t="s">
        <v>234</v>
      </c>
      <c r="T599" s="45"/>
      <c r="U599" s="45" t="s">
        <v>235</v>
      </c>
      <c r="V599" s="45" t="s">
        <v>236</v>
      </c>
      <c r="W599" s="45" t="s">
        <v>237</v>
      </c>
      <c r="X599" s="49">
        <v>0</v>
      </c>
    </row>
    <row r="600" spans="1:24" hidden="1" x14ac:dyDescent="0.2">
      <c r="A600" s="1" t="e">
        <f>VLOOKUP(S:S,'KY all bookings 19.09.2022'!D:E,1,0)</f>
        <v>#N/A</v>
      </c>
      <c r="D600" s="45" t="s">
        <v>20</v>
      </c>
      <c r="E600" s="45" t="s">
        <v>1896</v>
      </c>
      <c r="F600" s="45" t="s">
        <v>1903</v>
      </c>
      <c r="G600" s="45" t="s">
        <v>232</v>
      </c>
      <c r="H600" s="61">
        <v>44785</v>
      </c>
      <c r="I600" s="61">
        <v>44937</v>
      </c>
      <c r="J600" s="46"/>
      <c r="K600" s="46"/>
      <c r="L600" s="45" t="s">
        <v>177</v>
      </c>
      <c r="M600" s="45" t="s">
        <v>25</v>
      </c>
      <c r="N600" s="45" t="s">
        <v>26</v>
      </c>
      <c r="O600" s="45" t="s">
        <v>27</v>
      </c>
      <c r="P600" s="49">
        <v>0</v>
      </c>
      <c r="Q600" s="45" t="s">
        <v>49</v>
      </c>
      <c r="R600" s="46"/>
      <c r="S600" s="45" t="s">
        <v>234</v>
      </c>
      <c r="T600" s="45"/>
      <c r="U600" s="45" t="s">
        <v>235</v>
      </c>
      <c r="V600" s="45" t="s">
        <v>236</v>
      </c>
      <c r="W600" s="45" t="s">
        <v>237</v>
      </c>
      <c r="X600" s="49">
        <v>0</v>
      </c>
    </row>
    <row r="601" spans="1:24" hidden="1" x14ac:dyDescent="0.2">
      <c r="A601" s="1" t="e">
        <f>VLOOKUP(S:S,'KY all bookings 19.09.2022'!D:E,1,0)</f>
        <v>#N/A</v>
      </c>
      <c r="D601" s="45" t="s">
        <v>20</v>
      </c>
      <c r="E601" s="45" t="s">
        <v>1904</v>
      </c>
      <c r="F601" s="45" t="s">
        <v>1905</v>
      </c>
      <c r="G601" s="45" t="s">
        <v>232</v>
      </c>
      <c r="H601" s="61">
        <v>44730</v>
      </c>
      <c r="I601" s="61">
        <v>59182</v>
      </c>
      <c r="J601" s="61">
        <v>44730</v>
      </c>
      <c r="K601" s="61">
        <v>59182</v>
      </c>
      <c r="L601" s="45" t="s">
        <v>1906</v>
      </c>
      <c r="M601" s="45" t="s">
        <v>25</v>
      </c>
      <c r="N601" s="45" t="s">
        <v>26</v>
      </c>
      <c r="O601" s="45" t="s">
        <v>239</v>
      </c>
      <c r="P601" s="49">
        <v>0</v>
      </c>
      <c r="Q601" s="45" t="s">
        <v>49</v>
      </c>
      <c r="R601" s="46"/>
      <c r="S601" s="45" t="s">
        <v>234</v>
      </c>
      <c r="T601" s="45"/>
      <c r="U601" s="45" t="s">
        <v>235</v>
      </c>
      <c r="V601" s="45" t="s">
        <v>236</v>
      </c>
      <c r="W601" s="45" t="s">
        <v>237</v>
      </c>
      <c r="X601" s="49">
        <v>0</v>
      </c>
    </row>
    <row r="602" spans="1:24" hidden="1" x14ac:dyDescent="0.2">
      <c r="A602" s="1" t="e">
        <f>VLOOKUP(S:S,'KY all bookings 19.09.2022'!D:E,1,0)</f>
        <v>#N/A</v>
      </c>
      <c r="D602" s="45" t="s">
        <v>20</v>
      </c>
      <c r="E602" s="45" t="s">
        <v>1904</v>
      </c>
      <c r="F602" s="45" t="s">
        <v>1907</v>
      </c>
      <c r="G602" s="45" t="s">
        <v>232</v>
      </c>
      <c r="H602" s="61">
        <v>44785</v>
      </c>
      <c r="I602" s="61">
        <v>44937</v>
      </c>
      <c r="J602" s="46"/>
      <c r="K602" s="46"/>
      <c r="L602" s="45" t="s">
        <v>177</v>
      </c>
      <c r="M602" s="45" t="s">
        <v>25</v>
      </c>
      <c r="N602" s="45" t="s">
        <v>26</v>
      </c>
      <c r="O602" s="45" t="s">
        <v>239</v>
      </c>
      <c r="P602" s="49">
        <v>0</v>
      </c>
      <c r="Q602" s="45" t="s">
        <v>49</v>
      </c>
      <c r="R602" s="46"/>
      <c r="S602" s="45" t="s">
        <v>234</v>
      </c>
      <c r="T602" s="45"/>
      <c r="U602" s="45" t="s">
        <v>235</v>
      </c>
      <c r="V602" s="45" t="s">
        <v>236</v>
      </c>
      <c r="W602" s="45" t="s">
        <v>237</v>
      </c>
      <c r="X602" s="49">
        <v>0</v>
      </c>
    </row>
    <row r="603" spans="1:24" hidden="1" x14ac:dyDescent="0.2">
      <c r="A603" s="1" t="e">
        <f>VLOOKUP(S:S,'KY all bookings 19.09.2022'!D:E,1,0)</f>
        <v>#N/A</v>
      </c>
      <c r="C603" s="1" t="e">
        <f>VLOOKUP(F:F,'RPM All Deposits'!$E:$F,1,0)</f>
        <v>#N/A</v>
      </c>
      <c r="D603" s="45" t="s">
        <v>20</v>
      </c>
      <c r="E603" s="45" t="s">
        <v>1908</v>
      </c>
      <c r="F603" s="45" t="s">
        <v>1909</v>
      </c>
      <c r="G603" s="45" t="s">
        <v>1910</v>
      </c>
      <c r="H603" s="61">
        <v>44728</v>
      </c>
      <c r="I603" s="61">
        <v>44742</v>
      </c>
      <c r="J603" s="61">
        <v>44728</v>
      </c>
      <c r="K603" s="61">
        <v>44743</v>
      </c>
      <c r="L603" s="45" t="s">
        <v>91</v>
      </c>
      <c r="M603" s="45" t="s">
        <v>92</v>
      </c>
      <c r="N603" s="45" t="s">
        <v>26</v>
      </c>
      <c r="O603" s="45" t="s">
        <v>37</v>
      </c>
      <c r="P603" s="49">
        <v>1087</v>
      </c>
      <c r="Q603" s="45" t="s">
        <v>49</v>
      </c>
      <c r="R603" s="46"/>
      <c r="S603" s="45" t="s">
        <v>1911</v>
      </c>
      <c r="T603" s="45"/>
      <c r="U603" s="45" t="s">
        <v>100</v>
      </c>
      <c r="V603" s="45" t="s">
        <v>1912</v>
      </c>
      <c r="W603" s="45" t="s">
        <v>102</v>
      </c>
      <c r="X603" s="49">
        <v>0</v>
      </c>
    </row>
    <row r="604" spans="1:24" hidden="1" x14ac:dyDescent="0.2">
      <c r="A604" s="1" t="str">
        <f>VLOOKUP(S:S,'KY all bookings 19.09.2022'!D:E,1,0)</f>
        <v>09661</v>
      </c>
      <c r="B604" s="1" t="str">
        <f>VLOOKUP(T:T,'KY all bookings 19.09.2022'!$K:$L,1,0)</f>
        <v>09661 A488</v>
      </c>
      <c r="C604" s="1" t="str">
        <f>VLOOKUP(F:F,'RPM All Deposits'!$E:$F,1,0)</f>
        <v>1486</v>
      </c>
      <c r="D604" s="45" t="s">
        <v>20</v>
      </c>
      <c r="E604" s="45" t="s">
        <v>730</v>
      </c>
      <c r="F604" s="45" t="s">
        <v>736</v>
      </c>
      <c r="G604" s="45" t="s">
        <v>737</v>
      </c>
      <c r="H604" s="61">
        <v>44828</v>
      </c>
      <c r="I604" s="61">
        <v>45107</v>
      </c>
      <c r="J604" s="61">
        <v>44805</v>
      </c>
      <c r="K604" s="61">
        <v>45108</v>
      </c>
      <c r="L604" s="45" t="s">
        <v>738</v>
      </c>
      <c r="M604" s="45" t="s">
        <v>135</v>
      </c>
      <c r="N604" s="45" t="s">
        <v>26</v>
      </c>
      <c r="O604" s="45" t="s">
        <v>37</v>
      </c>
      <c r="P604" s="49">
        <v>1680</v>
      </c>
      <c r="Q604" s="45" t="s">
        <v>49</v>
      </c>
      <c r="R604" s="45" t="s">
        <v>29</v>
      </c>
      <c r="S604" s="45" t="s">
        <v>739</v>
      </c>
      <c r="T604" s="45" t="str">
        <f>S604&amp;" "&amp;E604</f>
        <v>09661 A488</v>
      </c>
      <c r="U604" s="45" t="s">
        <v>740</v>
      </c>
      <c r="V604" s="45" t="s">
        <v>741</v>
      </c>
      <c r="W604" s="45" t="s">
        <v>58</v>
      </c>
      <c r="X604" s="49">
        <v>200</v>
      </c>
    </row>
    <row r="605" spans="1:24" hidden="1" x14ac:dyDescent="0.2">
      <c r="A605" s="1" t="e">
        <f>VLOOKUP(S:S,'KY all bookings 19.09.2022'!D:E,1,0)</f>
        <v>#N/A</v>
      </c>
      <c r="C605" s="1" t="e">
        <f>VLOOKUP(F:F,'RPM All Deposits'!$E:$F,1,0)</f>
        <v>#N/A</v>
      </c>
      <c r="D605" s="45" t="s">
        <v>20</v>
      </c>
      <c r="E605" s="45" t="s">
        <v>1913</v>
      </c>
      <c r="F605" s="45" t="s">
        <v>1918</v>
      </c>
      <c r="G605" s="45" t="s">
        <v>232</v>
      </c>
      <c r="H605" s="61">
        <v>44836</v>
      </c>
      <c r="I605" s="61">
        <v>44865</v>
      </c>
      <c r="J605" s="46"/>
      <c r="K605" s="46"/>
      <c r="L605" s="45" t="s">
        <v>386</v>
      </c>
      <c r="M605" s="45" t="s">
        <v>135</v>
      </c>
      <c r="N605" s="45" t="s">
        <v>26</v>
      </c>
      <c r="O605" s="45" t="s">
        <v>239</v>
      </c>
      <c r="P605" s="49">
        <v>0</v>
      </c>
      <c r="Q605" s="45" t="s">
        <v>49</v>
      </c>
      <c r="R605" s="46"/>
      <c r="S605" s="45" t="s">
        <v>234</v>
      </c>
      <c r="T605" s="45"/>
      <c r="U605" s="45" t="s">
        <v>235</v>
      </c>
      <c r="V605" s="45" t="s">
        <v>236</v>
      </c>
      <c r="W605" s="45" t="s">
        <v>237</v>
      </c>
      <c r="X605" s="49">
        <v>0</v>
      </c>
    </row>
    <row r="606" spans="1:24" hidden="1" x14ac:dyDescent="0.2">
      <c r="A606" s="1" t="e">
        <f>VLOOKUP(S:S,'KY all bookings 19.09.2022'!D:E,1,0)</f>
        <v>#N/A</v>
      </c>
      <c r="D606" s="45" t="s">
        <v>20</v>
      </c>
      <c r="E606" s="45" t="s">
        <v>1919</v>
      </c>
      <c r="F606" s="45" t="s">
        <v>1920</v>
      </c>
      <c r="G606" s="45" t="s">
        <v>232</v>
      </c>
      <c r="H606" s="61">
        <v>44730</v>
      </c>
      <c r="I606" s="61">
        <v>59547</v>
      </c>
      <c r="J606" s="61">
        <v>44730</v>
      </c>
      <c r="K606" s="61">
        <v>59547</v>
      </c>
      <c r="L606" s="45" t="s">
        <v>1921</v>
      </c>
      <c r="M606" s="45" t="s">
        <v>25</v>
      </c>
      <c r="N606" s="45" t="s">
        <v>26</v>
      </c>
      <c r="O606" s="45" t="s">
        <v>239</v>
      </c>
      <c r="P606" s="49">
        <v>0</v>
      </c>
      <c r="Q606" s="45" t="s">
        <v>49</v>
      </c>
      <c r="R606" s="46"/>
      <c r="S606" s="45" t="s">
        <v>234</v>
      </c>
      <c r="T606" s="45"/>
      <c r="U606" s="45" t="s">
        <v>235</v>
      </c>
      <c r="V606" s="45" t="s">
        <v>236</v>
      </c>
      <c r="W606" s="45" t="s">
        <v>237</v>
      </c>
      <c r="X606" s="49">
        <v>0</v>
      </c>
    </row>
    <row r="607" spans="1:24" hidden="1" x14ac:dyDescent="0.2">
      <c r="A607" s="1" t="e">
        <f>VLOOKUP(S:S,'KY all bookings 19.09.2022'!D:E,1,0)</f>
        <v>#N/A</v>
      </c>
      <c r="D607" s="45" t="s">
        <v>20</v>
      </c>
      <c r="E607" s="45" t="s">
        <v>1919</v>
      </c>
      <c r="F607" s="45" t="s">
        <v>1922</v>
      </c>
      <c r="G607" s="45" t="s">
        <v>232</v>
      </c>
      <c r="H607" s="61">
        <v>44785</v>
      </c>
      <c r="I607" s="61">
        <v>44937</v>
      </c>
      <c r="J607" s="46"/>
      <c r="K607" s="46"/>
      <c r="L607" s="45" t="s">
        <v>177</v>
      </c>
      <c r="M607" s="45" t="s">
        <v>25</v>
      </c>
      <c r="N607" s="45" t="s">
        <v>26</v>
      </c>
      <c r="O607" s="45" t="s">
        <v>239</v>
      </c>
      <c r="P607" s="49">
        <v>0</v>
      </c>
      <c r="Q607" s="45" t="s">
        <v>49</v>
      </c>
      <c r="R607" s="46"/>
      <c r="S607" s="45" t="s">
        <v>234</v>
      </c>
      <c r="T607" s="45"/>
      <c r="U607" s="45" t="s">
        <v>235</v>
      </c>
      <c r="V607" s="45" t="s">
        <v>236</v>
      </c>
      <c r="W607" s="45" t="s">
        <v>237</v>
      </c>
      <c r="X607" s="49">
        <v>0</v>
      </c>
    </row>
    <row r="608" spans="1:24" hidden="1" x14ac:dyDescent="0.2">
      <c r="A608" s="1" t="e">
        <f>VLOOKUP(S:S,'KY all bookings 19.09.2022'!D:E,1,0)</f>
        <v>#N/A</v>
      </c>
      <c r="C608" s="1" t="e">
        <f>VLOOKUP(F:F,'RPM All Deposits'!$E:$F,1,0)</f>
        <v>#N/A</v>
      </c>
      <c r="D608" s="45" t="s">
        <v>20</v>
      </c>
      <c r="E608" s="45" t="s">
        <v>1923</v>
      </c>
      <c r="F608" s="45" t="s">
        <v>1924</v>
      </c>
      <c r="G608" s="45" t="s">
        <v>1925</v>
      </c>
      <c r="H608" s="61">
        <v>44728</v>
      </c>
      <c r="I608" s="61">
        <v>44742</v>
      </c>
      <c r="J608" s="61">
        <v>44728</v>
      </c>
      <c r="K608" s="61">
        <v>44743</v>
      </c>
      <c r="L608" s="45" t="s">
        <v>91</v>
      </c>
      <c r="M608" s="45" t="s">
        <v>92</v>
      </c>
      <c r="N608" s="45" t="s">
        <v>26</v>
      </c>
      <c r="O608" s="45" t="s">
        <v>37</v>
      </c>
      <c r="P608" s="49">
        <v>1300</v>
      </c>
      <c r="Q608" s="45" t="s">
        <v>49</v>
      </c>
      <c r="R608" s="46"/>
      <c r="S608" s="45" t="s">
        <v>1926</v>
      </c>
      <c r="T608" s="45"/>
      <c r="U608" s="45" t="s">
        <v>1927</v>
      </c>
      <c r="V608" s="45" t="s">
        <v>1928</v>
      </c>
      <c r="W608" s="45" t="s">
        <v>32</v>
      </c>
      <c r="X608" s="49">
        <v>0</v>
      </c>
    </row>
    <row r="609" spans="1:24" hidden="1" x14ac:dyDescent="0.2">
      <c r="A609" s="1" t="e">
        <f>VLOOKUP(S:S,'KY all bookings 19.09.2022'!D:E,1,0)</f>
        <v>#N/A</v>
      </c>
      <c r="C609" s="1" t="e">
        <f>VLOOKUP(F:F,'RPM All Deposits'!$E:$F,1,0)</f>
        <v>#N/A</v>
      </c>
      <c r="D609" s="45" t="s">
        <v>20</v>
      </c>
      <c r="E609" s="45" t="s">
        <v>1929</v>
      </c>
      <c r="F609" s="45" t="s">
        <v>1930</v>
      </c>
      <c r="G609" s="45" t="s">
        <v>1931</v>
      </c>
      <c r="H609" s="61">
        <v>44728</v>
      </c>
      <c r="I609" s="61">
        <v>44742</v>
      </c>
      <c r="J609" s="61">
        <v>44728</v>
      </c>
      <c r="K609" s="61">
        <v>44743</v>
      </c>
      <c r="L609" s="45" t="s">
        <v>91</v>
      </c>
      <c r="M609" s="45" t="s">
        <v>92</v>
      </c>
      <c r="N609" s="45" t="s">
        <v>26</v>
      </c>
      <c r="O609" s="45" t="s">
        <v>239</v>
      </c>
      <c r="P609" s="49">
        <v>2070</v>
      </c>
      <c r="Q609" s="45" t="s">
        <v>49</v>
      </c>
      <c r="R609" s="46"/>
      <c r="S609" s="45" t="s">
        <v>1932</v>
      </c>
      <c r="T609" s="45"/>
      <c r="U609" s="45" t="s">
        <v>1933</v>
      </c>
      <c r="V609" s="45" t="s">
        <v>1934</v>
      </c>
      <c r="W609" s="45" t="s">
        <v>32</v>
      </c>
      <c r="X609" s="49">
        <v>0</v>
      </c>
    </row>
    <row r="610" spans="1:24" hidden="1" x14ac:dyDescent="0.2">
      <c r="A610" s="1" t="e">
        <f>VLOOKUP(S:S,'KY all bookings 19.09.2022'!D:E,1,0)</f>
        <v>#N/A</v>
      </c>
      <c r="C610" s="1" t="str">
        <f>VLOOKUP(F:F,'RPM All Deposits'!$E:$F,1,0)</f>
        <v>26743</v>
      </c>
      <c r="D610" s="45" t="s">
        <v>20</v>
      </c>
      <c r="E610" s="45" t="s">
        <v>3764</v>
      </c>
      <c r="F610" s="45" t="s">
        <v>3770</v>
      </c>
      <c r="G610" s="45" t="s">
        <v>3771</v>
      </c>
      <c r="H610" s="61">
        <v>44805</v>
      </c>
      <c r="I610" s="61">
        <v>45107</v>
      </c>
      <c r="J610" s="61">
        <v>44805</v>
      </c>
      <c r="K610" s="61">
        <v>45107</v>
      </c>
      <c r="L610" s="45" t="s">
        <v>40</v>
      </c>
      <c r="M610" s="45" t="s">
        <v>135</v>
      </c>
      <c r="N610" s="45" t="s">
        <v>26</v>
      </c>
      <c r="O610" s="45" t="s">
        <v>34</v>
      </c>
      <c r="P610" s="49">
        <v>0</v>
      </c>
      <c r="Q610" s="45" t="s">
        <v>28</v>
      </c>
      <c r="R610" s="45" t="s">
        <v>29</v>
      </c>
      <c r="S610" s="46"/>
      <c r="T610" s="46"/>
      <c r="U610" s="45" t="s">
        <v>61</v>
      </c>
      <c r="V610" s="45" t="s">
        <v>62</v>
      </c>
      <c r="W610" s="45" t="s">
        <v>58</v>
      </c>
      <c r="X610" s="49">
        <v>0</v>
      </c>
    </row>
    <row r="611" spans="1:24" hidden="1" x14ac:dyDescent="0.2">
      <c r="A611" s="1" t="e">
        <f>VLOOKUP(S:S,'KY all bookings 19.09.2022'!D:E,1,0)</f>
        <v>#N/A</v>
      </c>
      <c r="C611" s="1" t="e">
        <f>VLOOKUP(F:F,'RPM All Deposits'!$E:$F,1,0)</f>
        <v>#N/A</v>
      </c>
      <c r="D611" s="45" t="s">
        <v>20</v>
      </c>
      <c r="E611" s="45" t="s">
        <v>1929</v>
      </c>
      <c r="F611" s="45" t="s">
        <v>1940</v>
      </c>
      <c r="G611" s="45" t="s">
        <v>1941</v>
      </c>
      <c r="H611" s="61">
        <v>44756</v>
      </c>
      <c r="I611" s="61">
        <v>44773</v>
      </c>
      <c r="J611" s="61">
        <v>44756</v>
      </c>
      <c r="K611" s="61">
        <v>44773</v>
      </c>
      <c r="L611" s="45" t="s">
        <v>1877</v>
      </c>
      <c r="M611" s="45" t="s">
        <v>135</v>
      </c>
      <c r="N611" s="45" t="s">
        <v>26</v>
      </c>
      <c r="O611" s="45" t="s">
        <v>239</v>
      </c>
      <c r="P611" s="49">
        <v>0</v>
      </c>
      <c r="Q611" s="45" t="s">
        <v>49</v>
      </c>
      <c r="R611" s="46"/>
      <c r="S611" s="45" t="s">
        <v>1942</v>
      </c>
      <c r="T611" s="45"/>
      <c r="U611" s="45" t="s">
        <v>1943</v>
      </c>
      <c r="V611" s="45" t="s">
        <v>1944</v>
      </c>
      <c r="W611" s="45" t="s">
        <v>87</v>
      </c>
      <c r="X611" s="49">
        <v>0</v>
      </c>
    </row>
    <row r="612" spans="1:24" hidden="1" x14ac:dyDescent="0.2">
      <c r="A612" s="1" t="e">
        <f>VLOOKUP(S:S,'KY all bookings 19.09.2022'!D:E,1,0)</f>
        <v>#N/A</v>
      </c>
      <c r="C612" s="1" t="str">
        <f>VLOOKUP(F:F,'RPM All Deposits'!$E:$F,1,0)</f>
        <v>10509</v>
      </c>
      <c r="D612" s="45" t="s">
        <v>20</v>
      </c>
      <c r="E612" s="45" t="s">
        <v>1945</v>
      </c>
      <c r="F612" s="45" t="s">
        <v>1946</v>
      </c>
      <c r="G612" s="45" t="s">
        <v>1947</v>
      </c>
      <c r="H612" s="61">
        <v>44835</v>
      </c>
      <c r="I612" s="61">
        <v>45107</v>
      </c>
      <c r="J612" s="61">
        <v>44835</v>
      </c>
      <c r="K612" s="61">
        <v>45107</v>
      </c>
      <c r="L612" s="45" t="s">
        <v>182</v>
      </c>
      <c r="M612" s="45" t="s">
        <v>135</v>
      </c>
      <c r="N612" s="45" t="s">
        <v>26</v>
      </c>
      <c r="O612" s="45" t="s">
        <v>37</v>
      </c>
      <c r="P612" s="49">
        <v>1680</v>
      </c>
      <c r="Q612" s="45" t="s">
        <v>28</v>
      </c>
      <c r="R612" s="45" t="s">
        <v>29</v>
      </c>
      <c r="S612" s="46"/>
      <c r="T612" s="46"/>
      <c r="U612" s="45" t="s">
        <v>1948</v>
      </c>
      <c r="V612" s="45" t="s">
        <v>1949</v>
      </c>
      <c r="W612" s="45" t="s">
        <v>58</v>
      </c>
      <c r="X612" s="49">
        <v>200</v>
      </c>
    </row>
    <row r="613" spans="1:24" hidden="1" x14ac:dyDescent="0.2">
      <c r="A613" s="1" t="e">
        <f>VLOOKUP(S:S,'KY all bookings 19.09.2022'!D:E,1,0)</f>
        <v>#N/A</v>
      </c>
      <c r="C613" s="1" t="str">
        <f>VLOOKUP(F:F,'RPM All Deposits'!$E:$F,1,0)</f>
        <v>16383</v>
      </c>
      <c r="D613" s="45" t="s">
        <v>20</v>
      </c>
      <c r="E613" s="45" t="s">
        <v>1399</v>
      </c>
      <c r="F613" s="45" t="s">
        <v>1405</v>
      </c>
      <c r="G613" s="45" t="s">
        <v>1406</v>
      </c>
      <c r="H613" s="61">
        <v>44835</v>
      </c>
      <c r="I613" s="61">
        <v>45016</v>
      </c>
      <c r="J613" s="61">
        <v>44835</v>
      </c>
      <c r="K613" s="61">
        <v>45016</v>
      </c>
      <c r="L613" s="45" t="s">
        <v>78</v>
      </c>
      <c r="M613" s="45" t="s">
        <v>135</v>
      </c>
      <c r="N613" s="45" t="s">
        <v>26</v>
      </c>
      <c r="O613" s="45" t="s">
        <v>37</v>
      </c>
      <c r="P613" s="49">
        <v>1680</v>
      </c>
      <c r="Q613" s="45" t="s">
        <v>28</v>
      </c>
      <c r="R613" s="45" t="s">
        <v>29</v>
      </c>
      <c r="S613" s="46"/>
      <c r="T613" s="46"/>
      <c r="U613" s="45" t="s">
        <v>1407</v>
      </c>
      <c r="V613" s="45" t="s">
        <v>1408</v>
      </c>
      <c r="W613" s="45" t="s">
        <v>58</v>
      </c>
      <c r="X613" s="49">
        <v>200</v>
      </c>
    </row>
    <row r="614" spans="1:24" hidden="1" x14ac:dyDescent="0.2">
      <c r="A614" s="1" t="e">
        <f>VLOOKUP(S:S,'KY all bookings 19.09.2022'!D:E,1,0)</f>
        <v>#N/A</v>
      </c>
      <c r="C614" s="1" t="e">
        <f>VLOOKUP(F:F,'RPM All Deposits'!$E:$F,1,0)</f>
        <v>#N/A</v>
      </c>
      <c r="D614" s="45" t="s">
        <v>20</v>
      </c>
      <c r="E614" s="45" t="s">
        <v>1945</v>
      </c>
      <c r="F614" s="45" t="s">
        <v>1955</v>
      </c>
      <c r="G614" s="45" t="s">
        <v>232</v>
      </c>
      <c r="H614" s="61">
        <v>44836</v>
      </c>
      <c r="I614" s="61">
        <v>44865</v>
      </c>
      <c r="J614" s="46"/>
      <c r="K614" s="46"/>
      <c r="L614" s="45" t="s">
        <v>386</v>
      </c>
      <c r="M614" s="45" t="s">
        <v>135</v>
      </c>
      <c r="N614" s="45" t="s">
        <v>26</v>
      </c>
      <c r="O614" s="45" t="s">
        <v>37</v>
      </c>
      <c r="P614" s="49">
        <v>0</v>
      </c>
      <c r="Q614" s="45" t="s">
        <v>49</v>
      </c>
      <c r="R614" s="46"/>
      <c r="S614" s="45" t="s">
        <v>234</v>
      </c>
      <c r="T614" s="45"/>
      <c r="U614" s="45" t="s">
        <v>235</v>
      </c>
      <c r="V614" s="45" t="s">
        <v>236</v>
      </c>
      <c r="W614" s="45" t="s">
        <v>237</v>
      </c>
      <c r="X614" s="49">
        <v>0</v>
      </c>
    </row>
    <row r="615" spans="1:24" hidden="1" x14ac:dyDescent="0.2">
      <c r="A615" s="1" t="e">
        <f>VLOOKUP(S:S,'KY all bookings 19.09.2022'!D:E,1,0)</f>
        <v>#N/A</v>
      </c>
      <c r="D615" s="45" t="s">
        <v>20</v>
      </c>
      <c r="E615" s="45" t="s">
        <v>1956</v>
      </c>
      <c r="F615" s="45" t="s">
        <v>1957</v>
      </c>
      <c r="G615" s="45" t="s">
        <v>232</v>
      </c>
      <c r="H615" s="61">
        <v>44730</v>
      </c>
      <c r="I615" s="61">
        <v>59912</v>
      </c>
      <c r="J615" s="61">
        <v>44730</v>
      </c>
      <c r="K615" s="61">
        <v>59912</v>
      </c>
      <c r="L615" s="45" t="s">
        <v>1958</v>
      </c>
      <c r="M615" s="45" t="s">
        <v>25</v>
      </c>
      <c r="N615" s="45" t="s">
        <v>26</v>
      </c>
      <c r="O615" s="45" t="s">
        <v>239</v>
      </c>
      <c r="P615" s="49">
        <v>0</v>
      </c>
      <c r="Q615" s="45" t="s">
        <v>49</v>
      </c>
      <c r="R615" s="46"/>
      <c r="S615" s="45" t="s">
        <v>234</v>
      </c>
      <c r="T615" s="45"/>
      <c r="U615" s="45" t="s">
        <v>235</v>
      </c>
      <c r="V615" s="45" t="s">
        <v>236</v>
      </c>
      <c r="W615" s="45" t="s">
        <v>237</v>
      </c>
      <c r="X615" s="49">
        <v>0</v>
      </c>
    </row>
    <row r="616" spans="1:24" hidden="1" x14ac:dyDescent="0.2">
      <c r="A616" s="1" t="e">
        <f>VLOOKUP(S:S,'KY all bookings 19.09.2022'!D:E,1,0)</f>
        <v>#N/A</v>
      </c>
      <c r="D616" s="45" t="s">
        <v>20</v>
      </c>
      <c r="E616" s="45" t="s">
        <v>1956</v>
      </c>
      <c r="F616" s="45" t="s">
        <v>1959</v>
      </c>
      <c r="G616" s="45" t="s">
        <v>232</v>
      </c>
      <c r="H616" s="61">
        <v>44785</v>
      </c>
      <c r="I616" s="61">
        <v>44937</v>
      </c>
      <c r="J616" s="46"/>
      <c r="K616" s="46"/>
      <c r="L616" s="45" t="s">
        <v>177</v>
      </c>
      <c r="M616" s="45" t="s">
        <v>25</v>
      </c>
      <c r="N616" s="45" t="s">
        <v>26</v>
      </c>
      <c r="O616" s="45" t="s">
        <v>239</v>
      </c>
      <c r="P616" s="49">
        <v>0</v>
      </c>
      <c r="Q616" s="45" t="s">
        <v>49</v>
      </c>
      <c r="R616" s="46"/>
      <c r="S616" s="45" t="s">
        <v>234</v>
      </c>
      <c r="T616" s="45"/>
      <c r="U616" s="45" t="s">
        <v>235</v>
      </c>
      <c r="V616" s="45" t="s">
        <v>236</v>
      </c>
      <c r="W616" s="45" t="s">
        <v>237</v>
      </c>
      <c r="X616" s="49">
        <v>0</v>
      </c>
    </row>
    <row r="617" spans="1:24" hidden="1" x14ac:dyDescent="0.2">
      <c r="A617" s="1" t="e">
        <f>VLOOKUP(S:S,'KY all bookings 19.09.2022'!D:E,1,0)</f>
        <v>#N/A</v>
      </c>
      <c r="C617" s="1" t="e">
        <f>VLOOKUP(F:F,'RPM All Deposits'!$E:$F,1,0)</f>
        <v>#N/A</v>
      </c>
      <c r="D617" s="45" t="s">
        <v>20</v>
      </c>
      <c r="E617" s="45" t="s">
        <v>1960</v>
      </c>
      <c r="F617" s="45" t="s">
        <v>1961</v>
      </c>
      <c r="G617" s="45" t="s">
        <v>1962</v>
      </c>
      <c r="H617" s="61">
        <v>44728</v>
      </c>
      <c r="I617" s="61">
        <v>44804</v>
      </c>
      <c r="J617" s="61">
        <v>44728</v>
      </c>
      <c r="K617" s="61">
        <v>44805</v>
      </c>
      <c r="L617" s="45" t="s">
        <v>1569</v>
      </c>
      <c r="M617" s="45" t="s">
        <v>135</v>
      </c>
      <c r="N617" s="45" t="s">
        <v>26</v>
      </c>
      <c r="O617" s="45" t="s">
        <v>37</v>
      </c>
      <c r="P617" s="49">
        <v>1680</v>
      </c>
      <c r="Q617" s="45" t="s">
        <v>49</v>
      </c>
      <c r="R617" s="46"/>
      <c r="S617" s="45" t="s">
        <v>1963</v>
      </c>
      <c r="T617" s="45"/>
      <c r="U617" s="45" t="s">
        <v>1964</v>
      </c>
      <c r="V617" s="45" t="s">
        <v>1965</v>
      </c>
      <c r="W617" s="45" t="s">
        <v>166</v>
      </c>
      <c r="X617" s="49">
        <v>0</v>
      </c>
    </row>
    <row r="618" spans="1:24" hidden="1" x14ac:dyDescent="0.2">
      <c r="A618" s="1" t="e">
        <f>VLOOKUP(S:S,'KY all bookings 19.09.2022'!D:E,1,0)</f>
        <v>#N/A</v>
      </c>
      <c r="C618" s="1" t="str">
        <f>VLOOKUP(F:F,'RPM All Deposits'!$E:$F,1,0)</f>
        <v>30172</v>
      </c>
      <c r="D618" s="45" t="s">
        <v>20</v>
      </c>
      <c r="E618" s="45" t="s">
        <v>2433</v>
      </c>
      <c r="F618" s="45" t="s">
        <v>2435</v>
      </c>
      <c r="G618" s="45" t="s">
        <v>2436</v>
      </c>
      <c r="H618" s="61">
        <v>44807</v>
      </c>
      <c r="I618" s="61">
        <v>44985</v>
      </c>
      <c r="J618" s="61">
        <v>44807</v>
      </c>
      <c r="K618" s="61">
        <v>44985</v>
      </c>
      <c r="L618" s="45" t="s">
        <v>1219</v>
      </c>
      <c r="M618" s="45" t="s">
        <v>135</v>
      </c>
      <c r="N618" s="45" t="s">
        <v>26</v>
      </c>
      <c r="O618" s="45" t="s">
        <v>48</v>
      </c>
      <c r="P618" s="49">
        <v>1900</v>
      </c>
      <c r="Q618" s="45" t="s">
        <v>270</v>
      </c>
      <c r="R618" s="46"/>
      <c r="S618" s="46"/>
      <c r="T618" s="46"/>
      <c r="U618" s="45" t="s">
        <v>1480</v>
      </c>
      <c r="V618" s="45" t="s">
        <v>2437</v>
      </c>
      <c r="W618" s="45" t="s">
        <v>58</v>
      </c>
      <c r="X618" s="49">
        <v>0</v>
      </c>
    </row>
    <row r="619" spans="1:24" hidden="1" x14ac:dyDescent="0.2">
      <c r="A619" s="1" t="e">
        <f>VLOOKUP(S:S,'KY all bookings 19.09.2022'!D:E,1,0)</f>
        <v>#N/A</v>
      </c>
      <c r="C619" s="1" t="str">
        <f>VLOOKUP(F:F,'RPM All Deposits'!$E:$F,1,0)</f>
        <v>31767</v>
      </c>
      <c r="D619" s="45" t="s">
        <v>20</v>
      </c>
      <c r="E619" s="45" t="s">
        <v>2160</v>
      </c>
      <c r="F619" s="45" t="s">
        <v>2162</v>
      </c>
      <c r="G619" s="45" t="s">
        <v>2163</v>
      </c>
      <c r="H619" s="61">
        <v>44835</v>
      </c>
      <c r="I619" s="61">
        <v>45016</v>
      </c>
      <c r="J619" s="61">
        <v>44835</v>
      </c>
      <c r="K619" s="61">
        <v>45016</v>
      </c>
      <c r="L619" s="45" t="s">
        <v>78</v>
      </c>
      <c r="M619" s="45" t="s">
        <v>135</v>
      </c>
      <c r="N619" s="45" t="s">
        <v>26</v>
      </c>
      <c r="O619" s="45" t="s">
        <v>37</v>
      </c>
      <c r="P619" s="49">
        <v>1680</v>
      </c>
      <c r="Q619" s="45" t="s">
        <v>270</v>
      </c>
      <c r="R619" s="46"/>
      <c r="S619" s="46"/>
      <c r="T619" s="46"/>
      <c r="U619" s="45" t="s">
        <v>259</v>
      </c>
      <c r="V619" s="45" t="s">
        <v>2164</v>
      </c>
      <c r="W619" s="45" t="s">
        <v>102</v>
      </c>
      <c r="X619" s="49">
        <v>0</v>
      </c>
    </row>
    <row r="620" spans="1:24" hidden="1" x14ac:dyDescent="0.2">
      <c r="A620" s="1" t="e">
        <f>VLOOKUP(S:S,'KY all bookings 19.09.2022'!D:E,1,0)</f>
        <v>#N/A</v>
      </c>
      <c r="D620" s="45" t="s">
        <v>20</v>
      </c>
      <c r="E620" s="45" t="s">
        <v>1971</v>
      </c>
      <c r="F620" s="45" t="s">
        <v>1977</v>
      </c>
      <c r="G620" s="45" t="s">
        <v>232</v>
      </c>
      <c r="H620" s="61">
        <v>44836</v>
      </c>
      <c r="I620" s="61">
        <v>44865</v>
      </c>
      <c r="J620" s="46"/>
      <c r="K620" s="46"/>
      <c r="L620" s="45" t="s">
        <v>386</v>
      </c>
      <c r="M620" s="45" t="s">
        <v>25</v>
      </c>
      <c r="N620" s="45" t="s">
        <v>26</v>
      </c>
      <c r="O620" s="45" t="s">
        <v>239</v>
      </c>
      <c r="P620" s="49">
        <v>0</v>
      </c>
      <c r="Q620" s="45" t="s">
        <v>49</v>
      </c>
      <c r="R620" s="46"/>
      <c r="S620" s="45" t="s">
        <v>234</v>
      </c>
      <c r="T620" s="45"/>
      <c r="U620" s="45" t="s">
        <v>235</v>
      </c>
      <c r="V620" s="45" t="s">
        <v>236</v>
      </c>
      <c r="W620" s="45" t="s">
        <v>237</v>
      </c>
      <c r="X620" s="49">
        <v>0</v>
      </c>
    </row>
    <row r="621" spans="1:24" hidden="1" x14ac:dyDescent="0.2">
      <c r="A621" s="1" t="e">
        <f>VLOOKUP(S:S,'KY all bookings 19.09.2022'!D:E,1,0)</f>
        <v>#N/A</v>
      </c>
      <c r="C621" s="1" t="str">
        <f>VLOOKUP(F:F,'RPM All Deposits'!$E:$F,1,0)</f>
        <v>30790</v>
      </c>
      <c r="D621" s="45" t="s">
        <v>20</v>
      </c>
      <c r="E621" s="45" t="s">
        <v>3217</v>
      </c>
      <c r="F621" s="45" t="s">
        <v>3218</v>
      </c>
      <c r="G621" s="45" t="s">
        <v>3219</v>
      </c>
      <c r="H621" s="61">
        <v>44835</v>
      </c>
      <c r="I621" s="61">
        <v>45107</v>
      </c>
      <c r="J621" s="61">
        <v>44835</v>
      </c>
      <c r="K621" s="61">
        <v>45107</v>
      </c>
      <c r="L621" s="45" t="s">
        <v>182</v>
      </c>
      <c r="M621" s="45" t="s">
        <v>135</v>
      </c>
      <c r="N621" s="45" t="s">
        <v>26</v>
      </c>
      <c r="O621" s="45" t="s">
        <v>37</v>
      </c>
      <c r="P621" s="49">
        <v>1680</v>
      </c>
      <c r="Q621" s="45" t="s">
        <v>270</v>
      </c>
      <c r="R621" s="46"/>
      <c r="S621" s="46"/>
      <c r="T621" s="46"/>
      <c r="U621" s="45" t="s">
        <v>259</v>
      </c>
      <c r="V621" s="45" t="s">
        <v>1450</v>
      </c>
      <c r="W621" s="45" t="s">
        <v>102</v>
      </c>
      <c r="X621" s="49">
        <v>0</v>
      </c>
    </row>
    <row r="622" spans="1:24" hidden="1" x14ac:dyDescent="0.2">
      <c r="A622" s="1" t="e">
        <f>VLOOKUP(S:S,'KY all bookings 19.09.2022'!D:E,1,0)</f>
        <v>#N/A</v>
      </c>
      <c r="C622" s="1" t="e">
        <f>VLOOKUP(F:F,'RPM All Deposits'!$E:$F,1,0)</f>
        <v>#N/A</v>
      </c>
      <c r="D622" s="45" t="s">
        <v>20</v>
      </c>
      <c r="E622" s="45" t="s">
        <v>1981</v>
      </c>
      <c r="F622" s="45" t="s">
        <v>1982</v>
      </c>
      <c r="G622" s="45" t="s">
        <v>1983</v>
      </c>
      <c r="H622" s="61">
        <v>44728</v>
      </c>
      <c r="I622" s="61">
        <v>44742</v>
      </c>
      <c r="J622" s="61">
        <v>44728</v>
      </c>
      <c r="K622" s="61">
        <v>44743</v>
      </c>
      <c r="L622" s="45" t="s">
        <v>91</v>
      </c>
      <c r="M622" s="45" t="s">
        <v>92</v>
      </c>
      <c r="N622" s="45" t="s">
        <v>26</v>
      </c>
      <c r="O622" s="45" t="s">
        <v>37</v>
      </c>
      <c r="P622" s="49">
        <v>1300</v>
      </c>
      <c r="Q622" s="45" t="s">
        <v>49</v>
      </c>
      <c r="R622" s="46"/>
      <c r="S622" s="45" t="s">
        <v>1984</v>
      </c>
      <c r="T622" s="45"/>
      <c r="U622" s="45" t="s">
        <v>1985</v>
      </c>
      <c r="V622" s="45" t="s">
        <v>1986</v>
      </c>
      <c r="W622" s="45" t="s">
        <v>166</v>
      </c>
      <c r="X622" s="49">
        <v>0</v>
      </c>
    </row>
    <row r="623" spans="1:24" hidden="1" x14ac:dyDescent="0.2">
      <c r="A623" s="1" t="e">
        <f>VLOOKUP(S:S,'KY all bookings 19.09.2022'!D:E,1,0)</f>
        <v>#N/A</v>
      </c>
      <c r="D623" s="45" t="s">
        <v>20</v>
      </c>
      <c r="E623" s="45" t="s">
        <v>1987</v>
      </c>
      <c r="F623" s="45" t="s">
        <v>1988</v>
      </c>
      <c r="G623" s="45" t="s">
        <v>232</v>
      </c>
      <c r="H623" s="61">
        <v>44730</v>
      </c>
      <c r="I623" s="61">
        <v>60278</v>
      </c>
      <c r="J623" s="61">
        <v>44730</v>
      </c>
      <c r="K623" s="61">
        <v>60278</v>
      </c>
      <c r="L623" s="45" t="s">
        <v>1989</v>
      </c>
      <c r="M623" s="45" t="s">
        <v>25</v>
      </c>
      <c r="N623" s="45" t="s">
        <v>26</v>
      </c>
      <c r="O623" s="45" t="s">
        <v>239</v>
      </c>
      <c r="P623" s="49">
        <v>0</v>
      </c>
      <c r="Q623" s="45" t="s">
        <v>49</v>
      </c>
      <c r="R623" s="46"/>
      <c r="S623" s="45" t="s">
        <v>234</v>
      </c>
      <c r="T623" s="45"/>
      <c r="U623" s="45" t="s">
        <v>235</v>
      </c>
      <c r="V623" s="45" t="s">
        <v>236</v>
      </c>
      <c r="W623" s="45" t="s">
        <v>237</v>
      </c>
      <c r="X623" s="49">
        <v>0</v>
      </c>
    </row>
    <row r="624" spans="1:24" hidden="1" x14ac:dyDescent="0.2">
      <c r="A624" s="1" t="e">
        <f>VLOOKUP(S:S,'KY all bookings 19.09.2022'!D:E,1,0)</f>
        <v>#N/A</v>
      </c>
      <c r="D624" s="45" t="s">
        <v>20</v>
      </c>
      <c r="E624" s="45" t="s">
        <v>1987</v>
      </c>
      <c r="F624" s="45" t="s">
        <v>1990</v>
      </c>
      <c r="G624" s="45" t="s">
        <v>232</v>
      </c>
      <c r="H624" s="61">
        <v>44785</v>
      </c>
      <c r="I624" s="61">
        <v>44937</v>
      </c>
      <c r="J624" s="46"/>
      <c r="K624" s="46"/>
      <c r="L624" s="45" t="s">
        <v>177</v>
      </c>
      <c r="M624" s="45" t="s">
        <v>25</v>
      </c>
      <c r="N624" s="45" t="s">
        <v>26</v>
      </c>
      <c r="O624" s="45" t="s">
        <v>239</v>
      </c>
      <c r="P624" s="49">
        <v>0</v>
      </c>
      <c r="Q624" s="45" t="s">
        <v>49</v>
      </c>
      <c r="R624" s="46"/>
      <c r="S624" s="45" t="s">
        <v>234</v>
      </c>
      <c r="T624" s="45"/>
      <c r="U624" s="45" t="s">
        <v>235</v>
      </c>
      <c r="V624" s="45" t="s">
        <v>236</v>
      </c>
      <c r="W624" s="45" t="s">
        <v>237</v>
      </c>
      <c r="X624" s="49">
        <v>0</v>
      </c>
    </row>
    <row r="625" spans="1:24" hidden="1" x14ac:dyDescent="0.2">
      <c r="A625" s="1" t="e">
        <f>VLOOKUP(S:S,'KY all bookings 19.09.2022'!D:E,1,0)</f>
        <v>#N/A</v>
      </c>
      <c r="C625" s="1" t="e">
        <f>VLOOKUP(F:F,'RPM All Deposits'!$E:$F,1,0)</f>
        <v>#N/A</v>
      </c>
      <c r="D625" s="45" t="s">
        <v>20</v>
      </c>
      <c r="E625" s="45" t="s">
        <v>1991</v>
      </c>
      <c r="F625" s="45" t="s">
        <v>1992</v>
      </c>
      <c r="G625" s="45" t="s">
        <v>1993</v>
      </c>
      <c r="H625" s="61">
        <v>44728</v>
      </c>
      <c r="I625" s="61">
        <v>44742</v>
      </c>
      <c r="J625" s="61">
        <v>44728</v>
      </c>
      <c r="K625" s="61">
        <v>44743</v>
      </c>
      <c r="L625" s="45" t="s">
        <v>91</v>
      </c>
      <c r="M625" s="45" t="s">
        <v>92</v>
      </c>
      <c r="N625" s="45" t="s">
        <v>26</v>
      </c>
      <c r="O625" s="45" t="s">
        <v>37</v>
      </c>
      <c r="P625" s="49">
        <v>1087</v>
      </c>
      <c r="Q625" s="45" t="s">
        <v>49</v>
      </c>
      <c r="R625" s="46"/>
      <c r="S625" s="45" t="s">
        <v>1994</v>
      </c>
      <c r="T625" s="45"/>
      <c r="U625" s="45" t="s">
        <v>303</v>
      </c>
      <c r="V625" s="45" t="s">
        <v>564</v>
      </c>
      <c r="W625" s="45" t="s">
        <v>102</v>
      </c>
      <c r="X625" s="49">
        <v>0</v>
      </c>
    </row>
    <row r="626" spans="1:24" hidden="1" x14ac:dyDescent="0.2">
      <c r="A626" s="1" t="e">
        <f>VLOOKUP(S:S,'KY all bookings 19.09.2022'!D:E,1,0)</f>
        <v>#N/A</v>
      </c>
      <c r="D626" s="45" t="s">
        <v>20</v>
      </c>
      <c r="E626" s="45" t="s">
        <v>1995</v>
      </c>
      <c r="F626" s="45" t="s">
        <v>1996</v>
      </c>
      <c r="G626" s="45" t="s">
        <v>232</v>
      </c>
      <c r="H626" s="61">
        <v>44730</v>
      </c>
      <c r="I626" s="61">
        <v>60643</v>
      </c>
      <c r="J626" s="61">
        <v>44730</v>
      </c>
      <c r="K626" s="61">
        <v>60643</v>
      </c>
      <c r="L626" s="45" t="s">
        <v>1997</v>
      </c>
      <c r="M626" s="45" t="s">
        <v>25</v>
      </c>
      <c r="N626" s="45" t="s">
        <v>26</v>
      </c>
      <c r="O626" s="45" t="s">
        <v>239</v>
      </c>
      <c r="P626" s="49">
        <v>0</v>
      </c>
      <c r="Q626" s="45" t="s">
        <v>49</v>
      </c>
      <c r="R626" s="46"/>
      <c r="S626" s="45" t="s">
        <v>234</v>
      </c>
      <c r="T626" s="45"/>
      <c r="U626" s="45" t="s">
        <v>235</v>
      </c>
      <c r="V626" s="45" t="s">
        <v>236</v>
      </c>
      <c r="W626" s="45" t="s">
        <v>237</v>
      </c>
      <c r="X626" s="49">
        <v>0</v>
      </c>
    </row>
    <row r="627" spans="1:24" hidden="1" x14ac:dyDescent="0.2">
      <c r="A627" s="1" t="e">
        <f>VLOOKUP(S:S,'KY all bookings 19.09.2022'!D:E,1,0)</f>
        <v>#N/A</v>
      </c>
      <c r="D627" s="45" t="s">
        <v>20</v>
      </c>
      <c r="E627" s="45" t="s">
        <v>1995</v>
      </c>
      <c r="F627" s="45" t="s">
        <v>1998</v>
      </c>
      <c r="G627" s="45" t="s">
        <v>232</v>
      </c>
      <c r="H627" s="61">
        <v>44785</v>
      </c>
      <c r="I627" s="61">
        <v>44937</v>
      </c>
      <c r="J627" s="46"/>
      <c r="K627" s="46"/>
      <c r="L627" s="45" t="s">
        <v>177</v>
      </c>
      <c r="M627" s="45" t="s">
        <v>25</v>
      </c>
      <c r="N627" s="45" t="s">
        <v>26</v>
      </c>
      <c r="O627" s="45" t="s">
        <v>239</v>
      </c>
      <c r="P627" s="49">
        <v>0</v>
      </c>
      <c r="Q627" s="45" t="s">
        <v>49</v>
      </c>
      <c r="R627" s="46"/>
      <c r="S627" s="45" t="s">
        <v>234</v>
      </c>
      <c r="T627" s="45"/>
      <c r="U627" s="45" t="s">
        <v>235</v>
      </c>
      <c r="V627" s="45" t="s">
        <v>236</v>
      </c>
      <c r="W627" s="45" t="s">
        <v>237</v>
      </c>
      <c r="X627" s="49">
        <v>0</v>
      </c>
    </row>
    <row r="628" spans="1:24" hidden="1" x14ac:dyDescent="0.2">
      <c r="A628" s="1" t="e">
        <f>VLOOKUP(S:S,'KY all bookings 19.09.2022'!D:E,1,0)</f>
        <v>#N/A</v>
      </c>
      <c r="D628" s="45" t="s">
        <v>20</v>
      </c>
      <c r="E628" s="45" t="s">
        <v>1999</v>
      </c>
      <c r="F628" s="45" t="s">
        <v>2000</v>
      </c>
      <c r="G628" s="45" t="s">
        <v>232</v>
      </c>
      <c r="H628" s="61">
        <v>44730</v>
      </c>
      <c r="I628" s="61">
        <v>61008</v>
      </c>
      <c r="J628" s="61">
        <v>44730</v>
      </c>
      <c r="K628" s="61">
        <v>61008</v>
      </c>
      <c r="L628" s="45" t="s">
        <v>2001</v>
      </c>
      <c r="M628" s="45" t="s">
        <v>25</v>
      </c>
      <c r="N628" s="45" t="s">
        <v>26</v>
      </c>
      <c r="O628" s="45" t="s">
        <v>239</v>
      </c>
      <c r="P628" s="49">
        <v>0</v>
      </c>
      <c r="Q628" s="45" t="s">
        <v>49</v>
      </c>
      <c r="R628" s="46"/>
      <c r="S628" s="45" t="s">
        <v>234</v>
      </c>
      <c r="T628" s="45"/>
      <c r="U628" s="45" t="s">
        <v>235</v>
      </c>
      <c r="V628" s="45" t="s">
        <v>236</v>
      </c>
      <c r="W628" s="45" t="s">
        <v>237</v>
      </c>
      <c r="X628" s="49">
        <v>0</v>
      </c>
    </row>
    <row r="629" spans="1:24" hidden="1" x14ac:dyDescent="0.2">
      <c r="A629" s="1" t="e">
        <f>VLOOKUP(S:S,'KY all bookings 19.09.2022'!D:E,1,0)</f>
        <v>#N/A</v>
      </c>
      <c r="D629" s="45" t="s">
        <v>20</v>
      </c>
      <c r="E629" s="45" t="s">
        <v>1999</v>
      </c>
      <c r="F629" s="45" t="s">
        <v>2002</v>
      </c>
      <c r="G629" s="45" t="s">
        <v>232</v>
      </c>
      <c r="H629" s="61">
        <v>44785</v>
      </c>
      <c r="I629" s="61">
        <v>44937</v>
      </c>
      <c r="J629" s="46"/>
      <c r="K629" s="46"/>
      <c r="L629" s="45" t="s">
        <v>177</v>
      </c>
      <c r="M629" s="45" t="s">
        <v>25</v>
      </c>
      <c r="N629" s="45" t="s">
        <v>26</v>
      </c>
      <c r="O629" s="45" t="s">
        <v>239</v>
      </c>
      <c r="P629" s="49">
        <v>0</v>
      </c>
      <c r="Q629" s="45" t="s">
        <v>49</v>
      </c>
      <c r="R629" s="46"/>
      <c r="S629" s="45" t="s">
        <v>234</v>
      </c>
      <c r="T629" s="45"/>
      <c r="U629" s="45" t="s">
        <v>235</v>
      </c>
      <c r="V629" s="45" t="s">
        <v>236</v>
      </c>
      <c r="W629" s="45" t="s">
        <v>237</v>
      </c>
      <c r="X629" s="49">
        <v>0</v>
      </c>
    </row>
    <row r="630" spans="1:24" hidden="1" x14ac:dyDescent="0.2">
      <c r="A630" s="1" t="e">
        <f>VLOOKUP(S:S,'KY all bookings 19.09.2022'!D:E,1,0)</f>
        <v>#N/A</v>
      </c>
      <c r="D630" s="45" t="s">
        <v>20</v>
      </c>
      <c r="E630" s="45" t="s">
        <v>2003</v>
      </c>
      <c r="F630" s="45" t="s">
        <v>2004</v>
      </c>
      <c r="G630" s="45" t="s">
        <v>232</v>
      </c>
      <c r="H630" s="61">
        <v>44836</v>
      </c>
      <c r="I630" s="61">
        <v>44865</v>
      </c>
      <c r="J630" s="46"/>
      <c r="K630" s="46"/>
      <c r="L630" s="45" t="s">
        <v>386</v>
      </c>
      <c r="M630" s="45" t="s">
        <v>25</v>
      </c>
      <c r="N630" s="45" t="s">
        <v>26</v>
      </c>
      <c r="O630" s="45" t="s">
        <v>48</v>
      </c>
      <c r="P630" s="49">
        <v>0</v>
      </c>
      <c r="Q630" s="45" t="s">
        <v>49</v>
      </c>
      <c r="R630" s="46"/>
      <c r="S630" s="45" t="s">
        <v>234</v>
      </c>
      <c r="T630" s="45"/>
      <c r="U630" s="45" t="s">
        <v>235</v>
      </c>
      <c r="V630" s="45" t="s">
        <v>236</v>
      </c>
      <c r="W630" s="45" t="s">
        <v>237</v>
      </c>
      <c r="X630" s="49">
        <v>0</v>
      </c>
    </row>
    <row r="631" spans="1:24" hidden="1" x14ac:dyDescent="0.2">
      <c r="A631" s="1" t="e">
        <f>VLOOKUP(S:S,'KY all bookings 19.09.2022'!D:E,1,0)</f>
        <v>#N/A</v>
      </c>
      <c r="C631" s="1" t="str">
        <f>VLOOKUP(F:F,'RPM All Deposits'!$E:$F,1,0)</f>
        <v>18653</v>
      </c>
      <c r="D631" s="45" t="s">
        <v>20</v>
      </c>
      <c r="E631" s="45" t="s">
        <v>945</v>
      </c>
      <c r="F631" s="45" t="s">
        <v>946</v>
      </c>
      <c r="G631" s="45" t="s">
        <v>947</v>
      </c>
      <c r="H631" s="61">
        <v>44805</v>
      </c>
      <c r="I631" s="61">
        <v>44985</v>
      </c>
      <c r="J631" s="61">
        <v>44805</v>
      </c>
      <c r="K631" s="61">
        <v>44985</v>
      </c>
      <c r="L631" s="45" t="s">
        <v>78</v>
      </c>
      <c r="M631" s="45" t="s">
        <v>135</v>
      </c>
      <c r="N631" s="45" t="s">
        <v>26</v>
      </c>
      <c r="O631" s="45" t="s">
        <v>37</v>
      </c>
      <c r="P631" s="49">
        <v>1600</v>
      </c>
      <c r="Q631" s="45" t="s">
        <v>28</v>
      </c>
      <c r="R631" s="45" t="s">
        <v>29</v>
      </c>
      <c r="S631" s="46"/>
      <c r="T631" s="46"/>
      <c r="U631" s="45" t="s">
        <v>948</v>
      </c>
      <c r="V631" s="45" t="s">
        <v>949</v>
      </c>
      <c r="W631" s="45" t="s">
        <v>950</v>
      </c>
      <c r="X631" s="49">
        <v>200</v>
      </c>
    </row>
    <row r="632" spans="1:24" hidden="1" x14ac:dyDescent="0.2">
      <c r="A632" s="1" t="e">
        <f>VLOOKUP(S:S,'KY all bookings 19.09.2022'!D:E,1,0)</f>
        <v>#N/A</v>
      </c>
      <c r="C632" s="1" t="str">
        <f>VLOOKUP(F:F,'RPM All Deposits'!$E:$F,1,0)</f>
        <v>20102</v>
      </c>
      <c r="D632" s="45" t="s">
        <v>20</v>
      </c>
      <c r="E632" s="45" t="s">
        <v>1089</v>
      </c>
      <c r="F632" s="45" t="s">
        <v>1090</v>
      </c>
      <c r="G632" s="45" t="s">
        <v>1091</v>
      </c>
      <c r="H632" s="61">
        <v>44805</v>
      </c>
      <c r="I632" s="61">
        <v>44985</v>
      </c>
      <c r="J632" s="61">
        <v>44805</v>
      </c>
      <c r="K632" s="61">
        <v>44985</v>
      </c>
      <c r="L632" s="45" t="s">
        <v>78</v>
      </c>
      <c r="M632" s="45" t="s">
        <v>135</v>
      </c>
      <c r="N632" s="45" t="s">
        <v>26</v>
      </c>
      <c r="O632" s="45" t="s">
        <v>37</v>
      </c>
      <c r="P632" s="49">
        <v>1600</v>
      </c>
      <c r="Q632" s="45" t="s">
        <v>28</v>
      </c>
      <c r="R632" s="45" t="s">
        <v>29</v>
      </c>
      <c r="S632" s="46"/>
      <c r="T632" s="46"/>
      <c r="U632" s="45" t="s">
        <v>1092</v>
      </c>
      <c r="V632" s="45" t="s">
        <v>1093</v>
      </c>
      <c r="W632" s="45" t="s">
        <v>58</v>
      </c>
      <c r="X632" s="49">
        <v>200</v>
      </c>
    </row>
    <row r="633" spans="1:24" hidden="1" x14ac:dyDescent="0.2">
      <c r="A633" s="1" t="e">
        <f>VLOOKUP(S:S,'KY all bookings 19.09.2022'!D:E,1,0)</f>
        <v>#N/A</v>
      </c>
      <c r="C633" s="1" t="e">
        <f>VLOOKUP(F:F,'RPM All Deposits'!$E:$F,1,0)</f>
        <v>#N/A</v>
      </c>
      <c r="D633" s="45" t="s">
        <v>20</v>
      </c>
      <c r="E633" s="45" t="s">
        <v>2013</v>
      </c>
      <c r="F633" s="45" t="s">
        <v>2014</v>
      </c>
      <c r="G633" s="45" t="s">
        <v>2015</v>
      </c>
      <c r="H633" s="61">
        <v>44728</v>
      </c>
      <c r="I633" s="61">
        <v>44742</v>
      </c>
      <c r="J633" s="61">
        <v>44728</v>
      </c>
      <c r="K633" s="61">
        <v>44743</v>
      </c>
      <c r="L633" s="45" t="s">
        <v>91</v>
      </c>
      <c r="M633" s="45" t="s">
        <v>92</v>
      </c>
      <c r="N633" s="45" t="s">
        <v>26</v>
      </c>
      <c r="O633" s="45" t="s">
        <v>48</v>
      </c>
      <c r="P633" s="49">
        <v>1387</v>
      </c>
      <c r="Q633" s="45" t="s">
        <v>49</v>
      </c>
      <c r="R633" s="46"/>
      <c r="S633" s="45" t="s">
        <v>2016</v>
      </c>
      <c r="T633" s="45"/>
      <c r="U633" s="45" t="s">
        <v>2017</v>
      </c>
      <c r="V633" s="45" t="s">
        <v>2018</v>
      </c>
      <c r="W633" s="45" t="s">
        <v>102</v>
      </c>
      <c r="X633" s="49">
        <v>0</v>
      </c>
    </row>
    <row r="634" spans="1:24" hidden="1" x14ac:dyDescent="0.2">
      <c r="A634" s="1" t="e">
        <f>VLOOKUP(S:S,'KY all bookings 19.09.2022'!D:E,1,0)</f>
        <v>#N/A</v>
      </c>
      <c r="D634" s="45" t="s">
        <v>20</v>
      </c>
      <c r="E634" s="45" t="s">
        <v>2013</v>
      </c>
      <c r="F634" s="45" t="s">
        <v>2019</v>
      </c>
      <c r="G634" s="45" t="s">
        <v>232</v>
      </c>
      <c r="H634" s="61">
        <v>44753</v>
      </c>
      <c r="I634" s="61">
        <v>44937</v>
      </c>
      <c r="J634" s="46"/>
      <c r="K634" s="46"/>
      <c r="L634" s="45" t="s">
        <v>458</v>
      </c>
      <c r="M634" s="45" t="s">
        <v>25</v>
      </c>
      <c r="N634" s="45" t="s">
        <v>26</v>
      </c>
      <c r="O634" s="45" t="s">
        <v>48</v>
      </c>
      <c r="P634" s="49">
        <v>0</v>
      </c>
      <c r="Q634" s="45" t="s">
        <v>49</v>
      </c>
      <c r="R634" s="46"/>
      <c r="S634" s="45" t="s">
        <v>234</v>
      </c>
      <c r="T634" s="45"/>
      <c r="U634" s="45" t="s">
        <v>235</v>
      </c>
      <c r="V634" s="45" t="s">
        <v>236</v>
      </c>
      <c r="W634" s="45" t="s">
        <v>237</v>
      </c>
      <c r="X634" s="49">
        <v>0</v>
      </c>
    </row>
    <row r="635" spans="1:24" hidden="1" x14ac:dyDescent="0.2">
      <c r="A635" s="1" t="e">
        <f>VLOOKUP(S:S,'KY all bookings 19.09.2022'!D:E,1,0)</f>
        <v>#N/A</v>
      </c>
      <c r="D635" s="45" t="s">
        <v>20</v>
      </c>
      <c r="E635" s="45" t="s">
        <v>2013</v>
      </c>
      <c r="F635" s="45" t="s">
        <v>2020</v>
      </c>
      <c r="G635" s="45" t="s">
        <v>232</v>
      </c>
      <c r="H635" s="61">
        <v>44785</v>
      </c>
      <c r="I635" s="61">
        <v>44937</v>
      </c>
      <c r="J635" s="46"/>
      <c r="K635" s="46"/>
      <c r="L635" s="45" t="s">
        <v>177</v>
      </c>
      <c r="M635" s="45" t="s">
        <v>25</v>
      </c>
      <c r="N635" s="45" t="s">
        <v>26</v>
      </c>
      <c r="O635" s="45" t="s">
        <v>48</v>
      </c>
      <c r="P635" s="49">
        <v>0</v>
      </c>
      <c r="Q635" s="45" t="s">
        <v>49</v>
      </c>
      <c r="R635" s="46"/>
      <c r="S635" s="45" t="s">
        <v>234</v>
      </c>
      <c r="T635" s="45"/>
      <c r="U635" s="45" t="s">
        <v>235</v>
      </c>
      <c r="V635" s="45" t="s">
        <v>236</v>
      </c>
      <c r="W635" s="45" t="s">
        <v>237</v>
      </c>
      <c r="X635" s="49">
        <v>0</v>
      </c>
    </row>
    <row r="636" spans="1:24" hidden="1" x14ac:dyDescent="0.2">
      <c r="A636" s="1" t="e">
        <f>VLOOKUP(S:S,'KY all bookings 19.09.2022'!D:E,1,0)</f>
        <v>#N/A</v>
      </c>
      <c r="C636" s="1" t="e">
        <f>VLOOKUP(F:F,'RPM All Deposits'!$E:$F,1,0)</f>
        <v>#N/A</v>
      </c>
      <c r="D636" s="45" t="s">
        <v>20</v>
      </c>
      <c r="E636" s="45" t="s">
        <v>2021</v>
      </c>
      <c r="F636" s="45" t="s">
        <v>2022</v>
      </c>
      <c r="G636" s="45" t="s">
        <v>2023</v>
      </c>
      <c r="H636" s="61">
        <v>44728</v>
      </c>
      <c r="I636" s="61">
        <v>44742</v>
      </c>
      <c r="J636" s="61">
        <v>44728</v>
      </c>
      <c r="K636" s="61">
        <v>44743</v>
      </c>
      <c r="L636" s="45" t="s">
        <v>91</v>
      </c>
      <c r="M636" s="45" t="s">
        <v>92</v>
      </c>
      <c r="N636" s="45" t="s">
        <v>26</v>
      </c>
      <c r="O636" s="45" t="s">
        <v>48</v>
      </c>
      <c r="P636" s="49">
        <v>1575</v>
      </c>
      <c r="Q636" s="45" t="s">
        <v>49</v>
      </c>
      <c r="R636" s="46"/>
      <c r="S636" s="45" t="s">
        <v>2024</v>
      </c>
      <c r="T636" s="45"/>
      <c r="U636" s="45" t="s">
        <v>2025</v>
      </c>
      <c r="V636" s="45" t="s">
        <v>2026</v>
      </c>
      <c r="W636" s="45" t="s">
        <v>102</v>
      </c>
      <c r="X636" s="49">
        <v>0</v>
      </c>
    </row>
    <row r="637" spans="1:24" hidden="1" x14ac:dyDescent="0.2">
      <c r="A637" s="1" t="e">
        <f>VLOOKUP(S:S,'KY all bookings 19.09.2022'!D:E,1,0)</f>
        <v>#N/A</v>
      </c>
      <c r="C637" s="1" t="str">
        <f>VLOOKUP(F:F,'RPM All Deposits'!$E:$F,1,0)</f>
        <v>33544</v>
      </c>
      <c r="D637" s="45" t="s">
        <v>20</v>
      </c>
      <c r="E637" s="45" t="s">
        <v>1300</v>
      </c>
      <c r="F637" s="45" t="s">
        <v>1302</v>
      </c>
      <c r="G637" s="45" t="s">
        <v>253</v>
      </c>
      <c r="H637" s="61">
        <v>44817</v>
      </c>
      <c r="I637" s="61">
        <v>44985</v>
      </c>
      <c r="J637" s="61">
        <v>44817</v>
      </c>
      <c r="K637" s="61">
        <v>44985</v>
      </c>
      <c r="L637" s="45" t="s">
        <v>297</v>
      </c>
      <c r="M637" s="45" t="s">
        <v>135</v>
      </c>
      <c r="N637" s="45" t="s">
        <v>26</v>
      </c>
      <c r="O637" s="45" t="s">
        <v>34</v>
      </c>
      <c r="P637" s="49">
        <v>1800</v>
      </c>
      <c r="Q637" s="45" t="s">
        <v>270</v>
      </c>
      <c r="R637" s="46"/>
      <c r="S637" s="46"/>
      <c r="T637" s="46"/>
      <c r="U637" s="45" t="s">
        <v>254</v>
      </c>
      <c r="V637" s="45" t="s">
        <v>255</v>
      </c>
      <c r="W637" s="45" t="s">
        <v>87</v>
      </c>
      <c r="X637" s="49">
        <v>0</v>
      </c>
    </row>
    <row r="638" spans="1:24" hidden="1" x14ac:dyDescent="0.2">
      <c r="A638" s="1" t="e">
        <f>VLOOKUP(S:S,'KY all bookings 19.09.2022'!D:E,1,0)</f>
        <v>#N/A</v>
      </c>
      <c r="C638" s="1" t="str">
        <f>VLOOKUP(F:F,'RPM All Deposits'!$E:$F,1,0)</f>
        <v>19510</v>
      </c>
      <c r="D638" s="45" t="s">
        <v>20</v>
      </c>
      <c r="E638" s="45" t="s">
        <v>1790</v>
      </c>
      <c r="F638" s="45" t="s">
        <v>1796</v>
      </c>
      <c r="G638" s="45" t="s">
        <v>168</v>
      </c>
      <c r="H638" s="61">
        <v>44835</v>
      </c>
      <c r="I638" s="61">
        <v>45016</v>
      </c>
      <c r="J638" s="61">
        <v>44835</v>
      </c>
      <c r="K638" s="61">
        <v>45016</v>
      </c>
      <c r="L638" s="45" t="s">
        <v>78</v>
      </c>
      <c r="M638" s="45" t="s">
        <v>135</v>
      </c>
      <c r="N638" s="45" t="s">
        <v>26</v>
      </c>
      <c r="O638" s="45" t="s">
        <v>34</v>
      </c>
      <c r="P638" s="49">
        <v>1890</v>
      </c>
      <c r="Q638" s="45" t="s">
        <v>28</v>
      </c>
      <c r="R638" s="45" t="s">
        <v>29</v>
      </c>
      <c r="S638" s="46"/>
      <c r="T638" s="46"/>
      <c r="U638" s="45" t="s">
        <v>106</v>
      </c>
      <c r="V638" s="45" t="s">
        <v>169</v>
      </c>
      <c r="W638" s="45" t="s">
        <v>102</v>
      </c>
      <c r="X638" s="49">
        <v>200</v>
      </c>
    </row>
    <row r="639" spans="1:24" hidden="1" x14ac:dyDescent="0.2">
      <c r="A639" s="1" t="e">
        <f>VLOOKUP(S:S,'KY all bookings 19.09.2022'!D:E,1,0)</f>
        <v>#N/A</v>
      </c>
      <c r="C639" s="1" t="e">
        <f>VLOOKUP(F:F,'RPM All Deposits'!$E:$F,1,0)</f>
        <v>#N/A</v>
      </c>
      <c r="D639" s="45" t="s">
        <v>20</v>
      </c>
      <c r="E639" s="45" t="s">
        <v>2029</v>
      </c>
      <c r="F639" s="45" t="s">
        <v>2035</v>
      </c>
      <c r="G639" s="45" t="s">
        <v>2031</v>
      </c>
      <c r="H639" s="61">
        <v>44728</v>
      </c>
      <c r="I639" s="61">
        <v>44742</v>
      </c>
      <c r="J639" s="61">
        <v>44728</v>
      </c>
      <c r="K639" s="61">
        <v>44743</v>
      </c>
      <c r="L639" s="45" t="s">
        <v>91</v>
      </c>
      <c r="M639" s="45" t="s">
        <v>92</v>
      </c>
      <c r="N639" s="45" t="s">
        <v>26</v>
      </c>
      <c r="O639" s="45" t="s">
        <v>48</v>
      </c>
      <c r="P639" s="49">
        <v>1400</v>
      </c>
      <c r="Q639" s="45" t="s">
        <v>49</v>
      </c>
      <c r="R639" s="46"/>
      <c r="S639" s="45" t="s">
        <v>2032</v>
      </c>
      <c r="T639" s="45"/>
      <c r="U639" s="45" t="s">
        <v>2033</v>
      </c>
      <c r="V639" s="45" t="s">
        <v>2034</v>
      </c>
      <c r="W639" s="45" t="s">
        <v>572</v>
      </c>
      <c r="X639" s="49">
        <v>0</v>
      </c>
    </row>
    <row r="640" spans="1:24" hidden="1" x14ac:dyDescent="0.2">
      <c r="A640" s="1" t="e">
        <f>VLOOKUP(S:S,'KY all bookings 19.09.2022'!D:E,1,0)</f>
        <v>#N/A</v>
      </c>
      <c r="C640" s="1" t="str">
        <f>VLOOKUP(F:F,'RPM All Deposits'!$E:$F,1,0)</f>
        <v>33696</v>
      </c>
      <c r="D640" s="45" t="s">
        <v>20</v>
      </c>
      <c r="E640" s="45" t="s">
        <v>3077</v>
      </c>
      <c r="F640" s="45" t="s">
        <v>3083</v>
      </c>
      <c r="G640" s="45" t="s">
        <v>3084</v>
      </c>
      <c r="H640" s="61">
        <v>44818</v>
      </c>
      <c r="I640" s="61">
        <v>44985</v>
      </c>
      <c r="J640" s="61">
        <v>44818</v>
      </c>
      <c r="K640" s="61">
        <v>44985</v>
      </c>
      <c r="L640" s="45" t="s">
        <v>2978</v>
      </c>
      <c r="M640" s="45" t="s">
        <v>135</v>
      </c>
      <c r="N640" s="45" t="s">
        <v>26</v>
      </c>
      <c r="O640" s="45" t="s">
        <v>37</v>
      </c>
      <c r="P640" s="49">
        <v>1600</v>
      </c>
      <c r="Q640" s="45" t="s">
        <v>270</v>
      </c>
      <c r="R640" s="46"/>
      <c r="S640" s="46"/>
      <c r="T640" s="46"/>
      <c r="U640" s="45" t="s">
        <v>3085</v>
      </c>
      <c r="V640" s="45" t="s">
        <v>3086</v>
      </c>
      <c r="W640" s="45" t="s">
        <v>556</v>
      </c>
      <c r="X640" s="49">
        <v>0</v>
      </c>
    </row>
    <row r="641" spans="1:26" hidden="1" x14ac:dyDescent="0.2">
      <c r="A641" s="1" t="str">
        <f>VLOOKUP(S:S,'KY all bookings 19.09.2022'!D:E,1,0)</f>
        <v>06078</v>
      </c>
      <c r="B641" s="1" t="str">
        <f>VLOOKUP(T:T,'KY all bookings 19.09.2022'!$K:$L,1,0)</f>
        <v>06078 B405</v>
      </c>
      <c r="D641" s="45" t="s">
        <v>20</v>
      </c>
      <c r="E641" s="45" t="s">
        <v>2040</v>
      </c>
      <c r="F641" s="45" t="s">
        <v>2041</v>
      </c>
      <c r="G641" s="45" t="s">
        <v>2042</v>
      </c>
      <c r="H641" s="61">
        <v>44835</v>
      </c>
      <c r="I641" s="61">
        <v>45199</v>
      </c>
      <c r="J641" s="61">
        <v>44728</v>
      </c>
      <c r="K641" s="61">
        <v>44835</v>
      </c>
      <c r="L641" s="45" t="s">
        <v>2043</v>
      </c>
      <c r="M641" s="45" t="s">
        <v>25</v>
      </c>
      <c r="N641" s="45" t="s">
        <v>26</v>
      </c>
      <c r="O641" s="45" t="s">
        <v>48</v>
      </c>
      <c r="P641" s="49">
        <v>1900</v>
      </c>
      <c r="Q641" s="45" t="s">
        <v>49</v>
      </c>
      <c r="R641" s="45" t="s">
        <v>29</v>
      </c>
      <c r="S641" s="45" t="s">
        <v>2044</v>
      </c>
      <c r="T641" s="45" t="str">
        <f>S641&amp;" "&amp;E641</f>
        <v>06078 B405</v>
      </c>
      <c r="U641" s="45" t="s">
        <v>189</v>
      </c>
      <c r="V641" s="45" t="s">
        <v>2045</v>
      </c>
      <c r="W641" s="45" t="s">
        <v>102</v>
      </c>
      <c r="X641" s="49">
        <v>200</v>
      </c>
    </row>
    <row r="642" spans="1:26" hidden="1" x14ac:dyDescent="0.2">
      <c r="A642" s="1" t="e">
        <f>VLOOKUP(S:S,'KY all bookings 19.09.2022'!D:E,1,0)</f>
        <v>#N/A</v>
      </c>
      <c r="D642" s="45" t="s">
        <v>20</v>
      </c>
      <c r="E642" s="45" t="s">
        <v>2040</v>
      </c>
      <c r="F642" s="45" t="s">
        <v>2046</v>
      </c>
      <c r="G642" s="45" t="s">
        <v>232</v>
      </c>
      <c r="H642" s="61">
        <v>44836</v>
      </c>
      <c r="I642" s="61">
        <v>44865</v>
      </c>
      <c r="J642" s="46"/>
      <c r="K642" s="46"/>
      <c r="L642" s="45" t="s">
        <v>386</v>
      </c>
      <c r="M642" s="45" t="s">
        <v>25</v>
      </c>
      <c r="N642" s="45" t="s">
        <v>26</v>
      </c>
      <c r="O642" s="45" t="s">
        <v>48</v>
      </c>
      <c r="P642" s="49">
        <v>0</v>
      </c>
      <c r="Q642" s="45" t="s">
        <v>49</v>
      </c>
      <c r="R642" s="46"/>
      <c r="S642" s="45" t="s">
        <v>234</v>
      </c>
      <c r="T642" s="45"/>
      <c r="U642" s="45" t="s">
        <v>235</v>
      </c>
      <c r="V642" s="45" t="s">
        <v>236</v>
      </c>
      <c r="W642" s="45" t="s">
        <v>237</v>
      </c>
      <c r="X642" s="49">
        <v>0</v>
      </c>
    </row>
    <row r="643" spans="1:26" hidden="1" x14ac:dyDescent="0.2">
      <c r="A643" s="1" t="e">
        <f>VLOOKUP(S:S,'KY all bookings 19.09.2022'!D:E,1,0)</f>
        <v>#N/A</v>
      </c>
      <c r="C643" s="1" t="str">
        <f>VLOOKUP(F:F,'RPM All Deposits'!$E:$F,1,0)</f>
        <v>23016</v>
      </c>
      <c r="D643" s="45" t="s">
        <v>20</v>
      </c>
      <c r="E643" s="45" t="s">
        <v>1197</v>
      </c>
      <c r="F643" s="45" t="s">
        <v>1198</v>
      </c>
      <c r="G643" s="45" t="s">
        <v>1199</v>
      </c>
      <c r="H643" s="61">
        <v>44835</v>
      </c>
      <c r="I643" s="61">
        <v>45107</v>
      </c>
      <c r="J643" s="61">
        <v>44835</v>
      </c>
      <c r="K643" s="61">
        <v>45107</v>
      </c>
      <c r="L643" s="45" t="s">
        <v>182</v>
      </c>
      <c r="M643" s="45" t="s">
        <v>135</v>
      </c>
      <c r="N643" s="45" t="s">
        <v>26</v>
      </c>
      <c r="O643" s="45" t="s">
        <v>37</v>
      </c>
      <c r="P643" s="49">
        <v>1680</v>
      </c>
      <c r="Q643" s="45" t="s">
        <v>28</v>
      </c>
      <c r="R643" s="45" t="s">
        <v>29</v>
      </c>
      <c r="S643" s="46"/>
      <c r="T643" s="46"/>
      <c r="U643" s="45" t="s">
        <v>1200</v>
      </c>
      <c r="V643" s="45" t="s">
        <v>1201</v>
      </c>
      <c r="W643" s="45" t="s">
        <v>102</v>
      </c>
      <c r="X643" s="49">
        <v>200</v>
      </c>
    </row>
    <row r="644" spans="1:26" hidden="1" x14ac:dyDescent="0.2">
      <c r="A644" s="1" t="e">
        <f>VLOOKUP(S:S,'KY all bookings 19.09.2022'!D:E,1,0)</f>
        <v>#N/A</v>
      </c>
      <c r="D644" s="45" t="s">
        <v>20</v>
      </c>
      <c r="E644" s="45" t="s">
        <v>2048</v>
      </c>
      <c r="F644" s="45" t="s">
        <v>2049</v>
      </c>
      <c r="G644" s="45" t="s">
        <v>232</v>
      </c>
      <c r="H644" s="61">
        <v>44785</v>
      </c>
      <c r="I644" s="61">
        <v>44809</v>
      </c>
      <c r="J644" s="46"/>
      <c r="K644" s="46"/>
      <c r="L644" s="45" t="s">
        <v>2050</v>
      </c>
      <c r="M644" s="45" t="s">
        <v>25</v>
      </c>
      <c r="N644" s="45" t="s">
        <v>26</v>
      </c>
      <c r="O644" s="45" t="s">
        <v>37</v>
      </c>
      <c r="P644" s="49">
        <v>0</v>
      </c>
      <c r="Q644" s="45" t="s">
        <v>49</v>
      </c>
      <c r="R644" s="46"/>
      <c r="S644" s="45" t="s">
        <v>234</v>
      </c>
      <c r="T644" s="45"/>
      <c r="U644" s="45" t="s">
        <v>235</v>
      </c>
      <c r="V644" s="45" t="s">
        <v>236</v>
      </c>
      <c r="W644" s="45" t="s">
        <v>237</v>
      </c>
      <c r="X644" s="49">
        <v>0</v>
      </c>
    </row>
    <row r="645" spans="1:26" hidden="1" x14ac:dyDescent="0.2">
      <c r="A645" s="1" t="e">
        <f>VLOOKUP(S:S,'KY all bookings 19.09.2022'!D:E,1,0)</f>
        <v>#N/A</v>
      </c>
      <c r="C645" s="1" t="str">
        <f>VLOOKUP(F:F,'RPM All Deposits'!$E:$F,1,0)</f>
        <v>28251</v>
      </c>
      <c r="D645" s="45" t="s">
        <v>20</v>
      </c>
      <c r="E645" s="45" t="s">
        <v>2127</v>
      </c>
      <c r="F645" s="45" t="s">
        <v>2129</v>
      </c>
      <c r="G645" s="45" t="s">
        <v>2130</v>
      </c>
      <c r="H645" s="61">
        <v>44835</v>
      </c>
      <c r="I645" s="61">
        <v>44985</v>
      </c>
      <c r="J645" s="61">
        <v>44835</v>
      </c>
      <c r="K645" s="61">
        <v>44985</v>
      </c>
      <c r="L645" s="45" t="s">
        <v>177</v>
      </c>
      <c r="M645" s="45" t="s">
        <v>135</v>
      </c>
      <c r="N645" s="45" t="s">
        <v>26</v>
      </c>
      <c r="O645" s="45" t="s">
        <v>37</v>
      </c>
      <c r="P645" s="49">
        <v>1680</v>
      </c>
      <c r="Q645" s="45" t="s">
        <v>28</v>
      </c>
      <c r="R645" s="45" t="s">
        <v>29</v>
      </c>
      <c r="S645" s="46"/>
      <c r="T645" s="46"/>
      <c r="U645" s="45" t="s">
        <v>2131</v>
      </c>
      <c r="V645" s="45" t="s">
        <v>2132</v>
      </c>
      <c r="W645" s="45" t="s">
        <v>102</v>
      </c>
      <c r="X645" s="49">
        <v>200</v>
      </c>
    </row>
    <row r="646" spans="1:26" hidden="1" x14ac:dyDescent="0.2">
      <c r="A646" s="1" t="e">
        <f>VLOOKUP(S:S,'KY all bookings 19.09.2022'!D:E,1,0)</f>
        <v>#N/A</v>
      </c>
      <c r="D646" s="45" t="s">
        <v>20</v>
      </c>
      <c r="E646" s="45" t="s">
        <v>2048</v>
      </c>
      <c r="F646" s="45" t="s">
        <v>2052</v>
      </c>
      <c r="G646" s="45" t="s">
        <v>232</v>
      </c>
      <c r="H646" s="61">
        <v>44730</v>
      </c>
      <c r="I646" s="61">
        <v>44742</v>
      </c>
      <c r="J646" s="61">
        <v>44730</v>
      </c>
      <c r="K646" s="61">
        <v>44742</v>
      </c>
      <c r="L646" s="45" t="s">
        <v>360</v>
      </c>
      <c r="M646" s="45" t="s">
        <v>25</v>
      </c>
      <c r="N646" s="45" t="s">
        <v>26</v>
      </c>
      <c r="O646" s="45" t="s">
        <v>37</v>
      </c>
      <c r="P646" s="49">
        <v>0</v>
      </c>
      <c r="Q646" s="45" t="s">
        <v>49</v>
      </c>
      <c r="R646" s="46"/>
      <c r="S646" s="45" t="s">
        <v>234</v>
      </c>
      <c r="T646" s="45"/>
      <c r="U646" s="45" t="s">
        <v>235</v>
      </c>
      <c r="V646" s="45" t="s">
        <v>236</v>
      </c>
      <c r="W646" s="45" t="s">
        <v>237</v>
      </c>
      <c r="X646" s="49">
        <v>0</v>
      </c>
    </row>
    <row r="647" spans="1:26" hidden="1" x14ac:dyDescent="0.2">
      <c r="A647" s="1" t="e">
        <f>VLOOKUP(S:S,'KY all bookings 19.09.2022'!D:E,1,0)</f>
        <v>#N/A</v>
      </c>
      <c r="D647" s="45" t="s">
        <v>20</v>
      </c>
      <c r="E647" s="45" t="s">
        <v>2053</v>
      </c>
      <c r="F647" s="45" t="s">
        <v>2054</v>
      </c>
      <c r="G647" s="45" t="s">
        <v>232</v>
      </c>
      <c r="H647" s="61">
        <v>44785</v>
      </c>
      <c r="I647" s="61">
        <v>44809</v>
      </c>
      <c r="J647" s="46"/>
      <c r="K647" s="46"/>
      <c r="L647" s="45" t="s">
        <v>2050</v>
      </c>
      <c r="M647" s="45" t="s">
        <v>25</v>
      </c>
      <c r="N647" s="45" t="s">
        <v>26</v>
      </c>
      <c r="O647" s="45" t="s">
        <v>37</v>
      </c>
      <c r="P647" s="49">
        <v>0</v>
      </c>
      <c r="Q647" s="45" t="s">
        <v>49</v>
      </c>
      <c r="R647" s="46"/>
      <c r="S647" s="45" t="s">
        <v>234</v>
      </c>
      <c r="T647" s="45"/>
      <c r="U647" s="45" t="s">
        <v>235</v>
      </c>
      <c r="V647" s="45" t="s">
        <v>236</v>
      </c>
      <c r="W647" s="45" t="s">
        <v>237</v>
      </c>
      <c r="X647" s="49">
        <v>0</v>
      </c>
    </row>
    <row r="648" spans="1:26" hidden="1" x14ac:dyDescent="0.2">
      <c r="A648" s="1" t="str">
        <f>VLOOKUP(S:S,'KY all bookings 19.09.2022'!D:E,1,0)</f>
        <v>09194</v>
      </c>
      <c r="B648" s="1" t="str">
        <f>VLOOKUP(T:T,'KY all bookings 19.09.2022'!$K:$L,1,0)</f>
        <v>09194 A3104</v>
      </c>
      <c r="C648" s="1" t="str">
        <f>VLOOKUP(F:F,'RPM All Deposits'!$E:$F,1,0)</f>
        <v>1463</v>
      </c>
      <c r="D648" s="45" t="s">
        <v>20</v>
      </c>
      <c r="E648" s="45" t="s">
        <v>404</v>
      </c>
      <c r="F648" s="45" t="s">
        <v>410</v>
      </c>
      <c r="G648" s="45" t="s">
        <v>411</v>
      </c>
      <c r="H648" s="61">
        <v>44805</v>
      </c>
      <c r="I648" s="61">
        <v>45107</v>
      </c>
      <c r="J648" s="61">
        <v>44805</v>
      </c>
      <c r="K648" s="61">
        <v>45108</v>
      </c>
      <c r="L648" s="45" t="s">
        <v>40</v>
      </c>
      <c r="M648" s="45" t="s">
        <v>135</v>
      </c>
      <c r="N648" s="45" t="s">
        <v>26</v>
      </c>
      <c r="O648" s="45" t="s">
        <v>37</v>
      </c>
      <c r="P648" s="49">
        <v>1680</v>
      </c>
      <c r="Q648" s="45" t="s">
        <v>49</v>
      </c>
      <c r="R648" s="45" t="s">
        <v>29</v>
      </c>
      <c r="S648" s="45" t="s">
        <v>412</v>
      </c>
      <c r="T648" s="45" t="str">
        <f>S648&amp;" "&amp;E648</f>
        <v>09194 A3104</v>
      </c>
      <c r="U648" s="45" t="s">
        <v>413</v>
      </c>
      <c r="V648" s="45" t="s">
        <v>414</v>
      </c>
      <c r="W648" s="45" t="s">
        <v>58</v>
      </c>
      <c r="X648" s="49">
        <v>200</v>
      </c>
    </row>
    <row r="649" spans="1:26" hidden="1" x14ac:dyDescent="0.2">
      <c r="A649" s="1" t="e">
        <f>VLOOKUP(S:S,'KY all bookings 19.09.2022'!D:E,1,0)</f>
        <v>#N/A</v>
      </c>
      <c r="D649" s="45" t="s">
        <v>20</v>
      </c>
      <c r="E649" s="45" t="s">
        <v>2053</v>
      </c>
      <c r="F649" s="45" t="s">
        <v>2059</v>
      </c>
      <c r="G649" s="45" t="s">
        <v>232</v>
      </c>
      <c r="H649" s="61">
        <v>44730</v>
      </c>
      <c r="I649" s="61">
        <v>44742</v>
      </c>
      <c r="J649" s="61">
        <v>44730</v>
      </c>
      <c r="K649" s="61">
        <v>44742</v>
      </c>
      <c r="L649" s="45" t="s">
        <v>360</v>
      </c>
      <c r="M649" s="45" t="s">
        <v>25</v>
      </c>
      <c r="N649" s="45" t="s">
        <v>26</v>
      </c>
      <c r="O649" s="45" t="s">
        <v>37</v>
      </c>
      <c r="P649" s="49">
        <v>0</v>
      </c>
      <c r="Q649" s="45" t="s">
        <v>49</v>
      </c>
      <c r="R649" s="46"/>
      <c r="S649" s="45" t="s">
        <v>234</v>
      </c>
      <c r="T649" s="45"/>
      <c r="U649" s="45" t="s">
        <v>235</v>
      </c>
      <c r="V649" s="45" t="s">
        <v>236</v>
      </c>
      <c r="W649" s="45" t="s">
        <v>237</v>
      </c>
      <c r="X649" s="49">
        <v>0</v>
      </c>
    </row>
    <row r="650" spans="1:26" hidden="1" x14ac:dyDescent="0.2">
      <c r="A650" s="1" t="e">
        <f>VLOOKUP(S:S,'KY all bookings 19.09.2022'!D:E,1,0)</f>
        <v>#N/A</v>
      </c>
      <c r="D650" s="45" t="s">
        <v>20</v>
      </c>
      <c r="E650" s="45" t="s">
        <v>2060</v>
      </c>
      <c r="F650" s="45" t="s">
        <v>2061</v>
      </c>
      <c r="G650" s="45" t="s">
        <v>232</v>
      </c>
      <c r="H650" s="61">
        <v>44785</v>
      </c>
      <c r="I650" s="61">
        <v>44809</v>
      </c>
      <c r="J650" s="46"/>
      <c r="K650" s="46"/>
      <c r="L650" s="45" t="s">
        <v>2050</v>
      </c>
      <c r="M650" s="45" t="s">
        <v>25</v>
      </c>
      <c r="N650" s="45" t="s">
        <v>26</v>
      </c>
      <c r="O650" s="45" t="s">
        <v>37</v>
      </c>
      <c r="P650" s="49">
        <v>0</v>
      </c>
      <c r="Q650" s="45" t="s">
        <v>49</v>
      </c>
      <c r="R650" s="46"/>
      <c r="S650" s="45" t="s">
        <v>234</v>
      </c>
      <c r="T650" s="45"/>
      <c r="U650" s="45" t="s">
        <v>235</v>
      </c>
      <c r="V650" s="45" t="s">
        <v>236</v>
      </c>
      <c r="W650" s="45" t="s">
        <v>237</v>
      </c>
      <c r="X650" s="49">
        <v>0</v>
      </c>
    </row>
    <row r="651" spans="1:26" hidden="1" x14ac:dyDescent="0.2">
      <c r="A651" s="1" t="str">
        <f>VLOOKUP(S:S,'KY all bookings 19.09.2022'!D:E,1,0)</f>
        <v>0010476</v>
      </c>
      <c r="B651" s="1" t="str">
        <f>VLOOKUP(T:T,'KY all bookings 19.09.2022'!$K:$L,1,0)</f>
        <v>0010476 B602</v>
      </c>
      <c r="C651" s="1" t="str">
        <f>VLOOKUP(F:F,'RPM All Deposits'!$E:$F,1,0)</f>
        <v>33178</v>
      </c>
      <c r="D651" s="45" t="s">
        <v>20</v>
      </c>
      <c r="E651" s="45" t="s">
        <v>2425</v>
      </c>
      <c r="F651" s="45" t="s">
        <v>2427</v>
      </c>
      <c r="G651" s="45" t="s">
        <v>2428</v>
      </c>
      <c r="H651" s="61">
        <v>44820</v>
      </c>
      <c r="I651" s="61">
        <v>44895</v>
      </c>
      <c r="J651" s="61">
        <v>44820</v>
      </c>
      <c r="K651" s="61">
        <v>44895</v>
      </c>
      <c r="L651" s="45" t="s">
        <v>2322</v>
      </c>
      <c r="M651" s="45" t="s">
        <v>377</v>
      </c>
      <c r="N651" s="45" t="s">
        <v>26</v>
      </c>
      <c r="O651" s="45" t="s">
        <v>48</v>
      </c>
      <c r="P651" s="49">
        <v>1900</v>
      </c>
      <c r="Q651" s="45" t="s">
        <v>49</v>
      </c>
      <c r="R651" s="45" t="s">
        <v>29</v>
      </c>
      <c r="S651" s="45" t="s">
        <v>2429</v>
      </c>
      <c r="T651" s="45" t="str">
        <f>S651&amp;" "&amp;E651</f>
        <v>0010476 B602</v>
      </c>
      <c r="U651" s="45" t="s">
        <v>2430</v>
      </c>
      <c r="V651" s="45" t="s">
        <v>2431</v>
      </c>
      <c r="W651" s="45" t="s">
        <v>87</v>
      </c>
      <c r="X651" s="49">
        <v>200</v>
      </c>
    </row>
    <row r="652" spans="1:26" hidden="1" x14ac:dyDescent="0.2">
      <c r="A652" s="1" t="e">
        <f>VLOOKUP(S:S,'KY all bookings 19.09.2022'!D:E,1,0)</f>
        <v>#N/A</v>
      </c>
      <c r="D652" s="45" t="s">
        <v>20</v>
      </c>
      <c r="E652" s="45" t="s">
        <v>2063</v>
      </c>
      <c r="F652" s="45" t="s">
        <v>2064</v>
      </c>
      <c r="G652" s="45" t="s">
        <v>232</v>
      </c>
      <c r="H652" s="61">
        <v>44785</v>
      </c>
      <c r="I652" s="61">
        <v>44809</v>
      </c>
      <c r="J652" s="46"/>
      <c r="K652" s="46"/>
      <c r="L652" s="45" t="s">
        <v>2050</v>
      </c>
      <c r="M652" s="45" t="s">
        <v>25</v>
      </c>
      <c r="N652" s="45" t="s">
        <v>26</v>
      </c>
      <c r="O652" s="45" t="s">
        <v>37</v>
      </c>
      <c r="P652" s="49">
        <v>0</v>
      </c>
      <c r="Q652" s="45" t="s">
        <v>49</v>
      </c>
      <c r="R652" s="46"/>
      <c r="S652" s="45" t="s">
        <v>234</v>
      </c>
      <c r="T652" s="45"/>
      <c r="U652" s="45" t="s">
        <v>235</v>
      </c>
      <c r="V652" s="45" t="s">
        <v>236</v>
      </c>
      <c r="W652" s="45" t="s">
        <v>237</v>
      </c>
      <c r="X652" s="49">
        <v>0</v>
      </c>
    </row>
    <row r="653" spans="1:26" hidden="1" x14ac:dyDescent="0.2">
      <c r="A653" s="1" t="e">
        <f>VLOOKUP(S:S,'KY all bookings 19.09.2022'!D:E,1,0)</f>
        <v>#N/A</v>
      </c>
      <c r="C653" s="1" t="str">
        <f>VLOOKUP(F:F,'RPM All Deposits'!$E:$F,1,0)</f>
        <v>21722</v>
      </c>
      <c r="D653" s="45" t="s">
        <v>20</v>
      </c>
      <c r="E653" s="45" t="s">
        <v>3458</v>
      </c>
      <c r="F653" s="45" t="s">
        <v>3464</v>
      </c>
      <c r="G653" s="45" t="s">
        <v>3465</v>
      </c>
      <c r="H653" s="61">
        <v>44835</v>
      </c>
      <c r="I653" s="61">
        <v>45107</v>
      </c>
      <c r="J653" s="61">
        <v>44835</v>
      </c>
      <c r="K653" s="61">
        <v>45107</v>
      </c>
      <c r="L653" s="45" t="s">
        <v>182</v>
      </c>
      <c r="M653" s="45" t="s">
        <v>135</v>
      </c>
      <c r="N653" s="45" t="s">
        <v>26</v>
      </c>
      <c r="O653" s="45" t="s">
        <v>34</v>
      </c>
      <c r="P653" s="49">
        <v>1890</v>
      </c>
      <c r="Q653" s="45" t="s">
        <v>28</v>
      </c>
      <c r="R653" s="45" t="s">
        <v>29</v>
      </c>
      <c r="S653" s="46"/>
      <c r="T653" s="46"/>
      <c r="U653" s="45" t="s">
        <v>3466</v>
      </c>
      <c r="V653" s="45" t="s">
        <v>3467</v>
      </c>
      <c r="W653" s="45" t="s">
        <v>102</v>
      </c>
      <c r="X653" s="49">
        <v>200</v>
      </c>
    </row>
    <row r="654" spans="1:26" hidden="1" x14ac:dyDescent="0.2">
      <c r="A654" s="1" t="e">
        <f>VLOOKUP(S:S,'KY all bookings 19.09.2022'!D:E,1,0)</f>
        <v>#N/A</v>
      </c>
      <c r="D654" s="45" t="s">
        <v>20</v>
      </c>
      <c r="E654" s="45" t="s">
        <v>2063</v>
      </c>
      <c r="F654" s="45" t="s">
        <v>2069</v>
      </c>
      <c r="G654" s="45" t="s">
        <v>232</v>
      </c>
      <c r="H654" s="61">
        <v>44730</v>
      </c>
      <c r="I654" s="61">
        <v>44742</v>
      </c>
      <c r="J654" s="61">
        <v>44730</v>
      </c>
      <c r="K654" s="61">
        <v>44742</v>
      </c>
      <c r="L654" s="45" t="s">
        <v>360</v>
      </c>
      <c r="M654" s="45" t="s">
        <v>25</v>
      </c>
      <c r="N654" s="45" t="s">
        <v>26</v>
      </c>
      <c r="O654" s="45" t="s">
        <v>37</v>
      </c>
      <c r="P654" s="49">
        <v>0</v>
      </c>
      <c r="Q654" s="45" t="s">
        <v>49</v>
      </c>
      <c r="R654" s="46"/>
      <c r="S654" s="45" t="s">
        <v>234</v>
      </c>
      <c r="T654" s="45"/>
      <c r="U654" s="45" t="s">
        <v>235</v>
      </c>
      <c r="V654" s="45" t="s">
        <v>236</v>
      </c>
      <c r="W654" s="45" t="s">
        <v>237</v>
      </c>
      <c r="X654" s="49">
        <v>0</v>
      </c>
    </row>
    <row r="655" spans="1:26" hidden="1" x14ac:dyDescent="0.2">
      <c r="A655" s="1" t="e">
        <f>VLOOKUP(S:S,'KY all bookings 19.09.2022'!D:E,1,0)</f>
        <v>#N/A</v>
      </c>
      <c r="C655" s="1" t="e">
        <f>VLOOKUP(F:F,'RPM All Deposits'!$E:$F,1,0)</f>
        <v>#N/A</v>
      </c>
      <c r="D655" s="45" t="s">
        <v>20</v>
      </c>
      <c r="E655" s="45" t="s">
        <v>2070</v>
      </c>
      <c r="F655" s="45" t="s">
        <v>2071</v>
      </c>
      <c r="G655" s="45" t="s">
        <v>2072</v>
      </c>
      <c r="H655" s="61">
        <v>44728</v>
      </c>
      <c r="I655" s="61">
        <v>44742</v>
      </c>
      <c r="J655" s="61">
        <v>44728</v>
      </c>
      <c r="K655" s="61">
        <v>44743</v>
      </c>
      <c r="L655" s="45" t="s">
        <v>91</v>
      </c>
      <c r="M655" s="45" t="s">
        <v>92</v>
      </c>
      <c r="N655" s="45" t="s">
        <v>26</v>
      </c>
      <c r="O655" s="45" t="s">
        <v>37</v>
      </c>
      <c r="P655" s="49">
        <v>1450</v>
      </c>
      <c r="Q655" s="45" t="s">
        <v>49</v>
      </c>
      <c r="R655" s="46"/>
      <c r="S655" s="45" t="s">
        <v>2073</v>
      </c>
      <c r="T655" s="45"/>
      <c r="U655" s="45" t="s">
        <v>2074</v>
      </c>
      <c r="V655" s="45" t="s">
        <v>2075</v>
      </c>
      <c r="W655" s="45" t="s">
        <v>58</v>
      </c>
      <c r="X655" s="49">
        <v>0</v>
      </c>
    </row>
    <row r="656" spans="1:26" s="32" customFormat="1" x14ac:dyDescent="0.2">
      <c r="A656" s="32" t="str">
        <f>VLOOKUP(S:S,'KY all bookings 19.09.2022'!D:E,1,0)</f>
        <v>08367</v>
      </c>
      <c r="B656" s="32" t="e">
        <f>VLOOKUP(T:T,'KY all bookings 19.09.2022'!$K:$L,1,0)</f>
        <v>#N/A</v>
      </c>
      <c r="C656" s="32" t="e">
        <f>VLOOKUP(F:F,'RPM All Deposits'!$E:$F,1,0)</f>
        <v>#N/A</v>
      </c>
      <c r="D656" s="52" t="s">
        <v>20</v>
      </c>
      <c r="E656" s="52" t="s">
        <v>2070</v>
      </c>
      <c r="F656" s="52" t="s">
        <v>2076</v>
      </c>
      <c r="G656" s="52" t="s">
        <v>2006</v>
      </c>
      <c r="H656" s="63">
        <v>44835</v>
      </c>
      <c r="I656" s="63">
        <v>44865</v>
      </c>
      <c r="J656" s="63">
        <v>44728</v>
      </c>
      <c r="K656" s="63">
        <v>44774</v>
      </c>
      <c r="L656" s="52" t="s">
        <v>376</v>
      </c>
      <c r="M656" s="52" t="s">
        <v>135</v>
      </c>
      <c r="N656" s="52" t="s">
        <v>26</v>
      </c>
      <c r="O656" s="52" t="s">
        <v>37</v>
      </c>
      <c r="P656" s="54">
        <v>1680</v>
      </c>
      <c r="Q656" s="52" t="s">
        <v>28</v>
      </c>
      <c r="R656" s="52" t="s">
        <v>29</v>
      </c>
      <c r="S656" s="52" t="s">
        <v>2007</v>
      </c>
      <c r="T656" s="52" t="str">
        <f>S656&amp;" "&amp;E656</f>
        <v>08367 B410</v>
      </c>
      <c r="U656" s="52" t="s">
        <v>2008</v>
      </c>
      <c r="V656" s="52" t="s">
        <v>2009</v>
      </c>
      <c r="W656" s="52" t="s">
        <v>58</v>
      </c>
      <c r="X656" s="54">
        <v>200</v>
      </c>
      <c r="Y656" s="83" t="s">
        <v>6670</v>
      </c>
      <c r="Z656" s="32" t="s">
        <v>6691</v>
      </c>
    </row>
    <row r="657" spans="1:24" hidden="1" x14ac:dyDescent="0.2">
      <c r="A657" s="1" t="e">
        <f>VLOOKUP(S:S,'KY all bookings 19.09.2022'!D:E,1,0)</f>
        <v>#N/A</v>
      </c>
      <c r="C657" s="1" t="e">
        <f>VLOOKUP(F:F,'RPM All Deposits'!$E:$F,1,0)</f>
        <v>#N/A</v>
      </c>
      <c r="D657" s="45" t="s">
        <v>20</v>
      </c>
      <c r="E657" s="45" t="s">
        <v>2077</v>
      </c>
      <c r="F657" s="45" t="s">
        <v>2078</v>
      </c>
      <c r="G657" s="45" t="s">
        <v>2079</v>
      </c>
      <c r="H657" s="61">
        <v>44728</v>
      </c>
      <c r="I657" s="61">
        <v>44742</v>
      </c>
      <c r="J657" s="61">
        <v>44728</v>
      </c>
      <c r="K657" s="61">
        <v>44743</v>
      </c>
      <c r="L657" s="45" t="s">
        <v>91</v>
      </c>
      <c r="M657" s="45" t="s">
        <v>135</v>
      </c>
      <c r="N657" s="45" t="s">
        <v>26</v>
      </c>
      <c r="O657" s="45" t="s">
        <v>48</v>
      </c>
      <c r="P657" s="49">
        <v>1900</v>
      </c>
      <c r="Q657" s="45" t="s">
        <v>49</v>
      </c>
      <c r="R657" s="46"/>
      <c r="S657" s="45" t="s">
        <v>2080</v>
      </c>
      <c r="T657" s="45"/>
      <c r="U657" s="45" t="s">
        <v>2081</v>
      </c>
      <c r="V657" s="45" t="s">
        <v>2082</v>
      </c>
      <c r="W657" s="45" t="s">
        <v>2083</v>
      </c>
      <c r="X657" s="49">
        <v>0</v>
      </c>
    </row>
    <row r="658" spans="1:24" hidden="1" x14ac:dyDescent="0.2">
      <c r="A658" s="1" t="e">
        <f>VLOOKUP(S:S,'KY all bookings 19.09.2022'!D:E,1,0)</f>
        <v>#N/A</v>
      </c>
      <c r="D658" s="45" t="s">
        <v>20</v>
      </c>
      <c r="E658" s="45" t="s">
        <v>2077</v>
      </c>
      <c r="F658" s="45" t="s">
        <v>2084</v>
      </c>
      <c r="G658" s="45" t="s">
        <v>232</v>
      </c>
      <c r="H658" s="61">
        <v>44753</v>
      </c>
      <c r="I658" s="61">
        <v>44937</v>
      </c>
      <c r="J658" s="46"/>
      <c r="K658" s="46"/>
      <c r="L658" s="45" t="s">
        <v>458</v>
      </c>
      <c r="M658" s="45" t="s">
        <v>25</v>
      </c>
      <c r="N658" s="45" t="s">
        <v>26</v>
      </c>
      <c r="O658" s="45" t="s">
        <v>48</v>
      </c>
      <c r="P658" s="49">
        <v>0</v>
      </c>
      <c r="Q658" s="45" t="s">
        <v>49</v>
      </c>
      <c r="R658" s="46"/>
      <c r="S658" s="45" t="s">
        <v>234</v>
      </c>
      <c r="T658" s="45"/>
      <c r="U658" s="45" t="s">
        <v>235</v>
      </c>
      <c r="V658" s="45" t="s">
        <v>236</v>
      </c>
      <c r="W658" s="45" t="s">
        <v>237</v>
      </c>
      <c r="X658" s="49">
        <v>0</v>
      </c>
    </row>
    <row r="659" spans="1:24" hidden="1" x14ac:dyDescent="0.2">
      <c r="A659" s="1" t="e">
        <f>VLOOKUP(S:S,'KY all bookings 19.09.2022'!D:E,1,0)</f>
        <v>#N/A</v>
      </c>
      <c r="D659" s="45" t="s">
        <v>20</v>
      </c>
      <c r="E659" s="45" t="s">
        <v>2077</v>
      </c>
      <c r="F659" s="45" t="s">
        <v>2085</v>
      </c>
      <c r="G659" s="45" t="s">
        <v>232</v>
      </c>
      <c r="H659" s="61">
        <v>44785</v>
      </c>
      <c r="I659" s="61">
        <v>44937</v>
      </c>
      <c r="J659" s="46"/>
      <c r="K659" s="46"/>
      <c r="L659" s="45" t="s">
        <v>177</v>
      </c>
      <c r="M659" s="45" t="s">
        <v>25</v>
      </c>
      <c r="N659" s="45" t="s">
        <v>26</v>
      </c>
      <c r="O659" s="45" t="s">
        <v>48</v>
      </c>
      <c r="P659" s="49">
        <v>0</v>
      </c>
      <c r="Q659" s="45" t="s">
        <v>49</v>
      </c>
      <c r="R659" s="46"/>
      <c r="S659" s="45" t="s">
        <v>234</v>
      </c>
      <c r="T659" s="45"/>
      <c r="U659" s="45" t="s">
        <v>235</v>
      </c>
      <c r="V659" s="45" t="s">
        <v>236</v>
      </c>
      <c r="W659" s="45" t="s">
        <v>237</v>
      </c>
      <c r="X659" s="49">
        <v>0</v>
      </c>
    </row>
    <row r="660" spans="1:24" hidden="1" x14ac:dyDescent="0.2">
      <c r="A660" s="1" t="e">
        <f>VLOOKUP(S:S,'KY all bookings 19.09.2022'!D:E,1,0)</f>
        <v>#N/A</v>
      </c>
      <c r="C660" s="1" t="e">
        <f>VLOOKUP(F:F,'RPM All Deposits'!$E:$F,1,0)</f>
        <v>#N/A</v>
      </c>
      <c r="D660" s="45" t="s">
        <v>20</v>
      </c>
      <c r="E660" s="45" t="s">
        <v>2086</v>
      </c>
      <c r="F660" s="45" t="s">
        <v>2087</v>
      </c>
      <c r="G660" s="45" t="s">
        <v>2088</v>
      </c>
      <c r="H660" s="61">
        <v>44728</v>
      </c>
      <c r="I660" s="61">
        <v>44742</v>
      </c>
      <c r="J660" s="61">
        <v>44728</v>
      </c>
      <c r="K660" s="61">
        <v>44743</v>
      </c>
      <c r="L660" s="45" t="s">
        <v>91</v>
      </c>
      <c r="M660" s="45" t="s">
        <v>92</v>
      </c>
      <c r="N660" s="45" t="s">
        <v>26</v>
      </c>
      <c r="O660" s="45" t="s">
        <v>48</v>
      </c>
      <c r="P660" s="49">
        <v>700</v>
      </c>
      <c r="Q660" s="45" t="s">
        <v>49</v>
      </c>
      <c r="R660" s="46"/>
      <c r="S660" s="45" t="s">
        <v>2089</v>
      </c>
      <c r="T660" s="45"/>
      <c r="U660" s="45" t="s">
        <v>2090</v>
      </c>
      <c r="V660" s="45" t="s">
        <v>2091</v>
      </c>
      <c r="W660" s="45" t="s">
        <v>58</v>
      </c>
      <c r="X660" s="49">
        <v>0</v>
      </c>
    </row>
    <row r="661" spans="1:24" hidden="1" x14ac:dyDescent="0.2">
      <c r="A661" s="1" t="e">
        <f>VLOOKUP(S:S,'KY all bookings 19.09.2022'!D:E,1,0)</f>
        <v>#N/A</v>
      </c>
      <c r="D661" s="45" t="s">
        <v>20</v>
      </c>
      <c r="E661" s="45" t="s">
        <v>2086</v>
      </c>
      <c r="F661" s="45" t="s">
        <v>2092</v>
      </c>
      <c r="G661" s="45" t="s">
        <v>232</v>
      </c>
      <c r="H661" s="61">
        <v>44753</v>
      </c>
      <c r="I661" s="61">
        <v>44937</v>
      </c>
      <c r="J661" s="46"/>
      <c r="K661" s="46"/>
      <c r="L661" s="45" t="s">
        <v>458</v>
      </c>
      <c r="M661" s="45" t="s">
        <v>25</v>
      </c>
      <c r="N661" s="45" t="s">
        <v>26</v>
      </c>
      <c r="O661" s="45" t="s">
        <v>48</v>
      </c>
      <c r="P661" s="49">
        <v>0</v>
      </c>
      <c r="Q661" s="45" t="s">
        <v>49</v>
      </c>
      <c r="R661" s="46"/>
      <c r="S661" s="45" t="s">
        <v>234</v>
      </c>
      <c r="T661" s="45"/>
      <c r="U661" s="45" t="s">
        <v>235</v>
      </c>
      <c r="V661" s="45" t="s">
        <v>236</v>
      </c>
      <c r="W661" s="45" t="s">
        <v>237</v>
      </c>
      <c r="X661" s="49">
        <v>0</v>
      </c>
    </row>
    <row r="662" spans="1:24" hidden="1" x14ac:dyDescent="0.2">
      <c r="A662" s="1" t="e">
        <f>VLOOKUP(S:S,'KY all bookings 19.09.2022'!D:E,1,0)</f>
        <v>#N/A</v>
      </c>
      <c r="D662" s="45" t="s">
        <v>20</v>
      </c>
      <c r="E662" s="45" t="s">
        <v>2086</v>
      </c>
      <c r="F662" s="45" t="s">
        <v>2093</v>
      </c>
      <c r="G662" s="45" t="s">
        <v>232</v>
      </c>
      <c r="H662" s="61">
        <v>44785</v>
      </c>
      <c r="I662" s="61">
        <v>44937</v>
      </c>
      <c r="J662" s="46"/>
      <c r="K662" s="46"/>
      <c r="L662" s="45" t="s">
        <v>177</v>
      </c>
      <c r="M662" s="45" t="s">
        <v>25</v>
      </c>
      <c r="N662" s="45" t="s">
        <v>26</v>
      </c>
      <c r="O662" s="45" t="s">
        <v>48</v>
      </c>
      <c r="P662" s="49">
        <v>0</v>
      </c>
      <c r="Q662" s="45" t="s">
        <v>49</v>
      </c>
      <c r="R662" s="46"/>
      <c r="S662" s="45" t="s">
        <v>234</v>
      </c>
      <c r="T662" s="45"/>
      <c r="U662" s="45" t="s">
        <v>235</v>
      </c>
      <c r="V662" s="45" t="s">
        <v>236</v>
      </c>
      <c r="W662" s="45" t="s">
        <v>237</v>
      </c>
      <c r="X662" s="49">
        <v>0</v>
      </c>
    </row>
    <row r="663" spans="1:24" hidden="1" x14ac:dyDescent="0.2">
      <c r="A663" s="1" t="e">
        <f>VLOOKUP(S:S,'KY all bookings 19.09.2022'!D:E,1,0)</f>
        <v>#N/A</v>
      </c>
      <c r="C663" s="1" t="str">
        <f>VLOOKUP(F:F,'RPM All Deposits'!$E:$F,1,0)</f>
        <v>27246</v>
      </c>
      <c r="D663" s="45" t="s">
        <v>20</v>
      </c>
      <c r="E663" s="45" t="s">
        <v>3489</v>
      </c>
      <c r="F663" s="45" t="s">
        <v>3495</v>
      </c>
      <c r="G663" s="45" t="s">
        <v>3496</v>
      </c>
      <c r="H663" s="61">
        <v>44805</v>
      </c>
      <c r="I663" s="61">
        <v>45107</v>
      </c>
      <c r="J663" s="61">
        <v>44805</v>
      </c>
      <c r="K663" s="61">
        <v>45107</v>
      </c>
      <c r="L663" s="45" t="s">
        <v>40</v>
      </c>
      <c r="M663" s="45" t="s">
        <v>135</v>
      </c>
      <c r="N663" s="45" t="s">
        <v>26</v>
      </c>
      <c r="O663" s="45" t="s">
        <v>37</v>
      </c>
      <c r="P663" s="49">
        <v>1600</v>
      </c>
      <c r="Q663" s="45" t="s">
        <v>28</v>
      </c>
      <c r="R663" s="45" t="s">
        <v>29</v>
      </c>
      <c r="S663" s="46"/>
      <c r="T663" s="46"/>
      <c r="U663" s="45" t="s">
        <v>1078</v>
      </c>
      <c r="V663" s="45" t="s">
        <v>3497</v>
      </c>
      <c r="W663" s="45" t="s">
        <v>58</v>
      </c>
      <c r="X663" s="49">
        <v>200</v>
      </c>
    </row>
    <row r="664" spans="1:24" hidden="1" x14ac:dyDescent="0.2">
      <c r="A664" s="1" t="e">
        <f>VLOOKUP(S:S,'KY all bookings 19.09.2022'!D:E,1,0)</f>
        <v>#N/A</v>
      </c>
      <c r="C664" s="1" t="str">
        <f>VLOOKUP(F:F,'RPM All Deposits'!$E:$F,1,0)</f>
        <v>17780</v>
      </c>
      <c r="D664" s="45" t="s">
        <v>20</v>
      </c>
      <c r="E664" s="45" t="s">
        <v>487</v>
      </c>
      <c r="F664" s="45" t="s">
        <v>493</v>
      </c>
      <c r="G664" s="45" t="s">
        <v>494</v>
      </c>
      <c r="H664" s="61">
        <v>44805</v>
      </c>
      <c r="I664" s="61">
        <v>44985</v>
      </c>
      <c r="J664" s="61">
        <v>44805</v>
      </c>
      <c r="K664" s="61">
        <v>44985</v>
      </c>
      <c r="L664" s="45" t="s">
        <v>78</v>
      </c>
      <c r="M664" s="45" t="s">
        <v>135</v>
      </c>
      <c r="N664" s="45" t="s">
        <v>26</v>
      </c>
      <c r="O664" s="45" t="s">
        <v>37</v>
      </c>
      <c r="P664" s="49">
        <v>1600</v>
      </c>
      <c r="Q664" s="45" t="s">
        <v>28</v>
      </c>
      <c r="R664" s="45" t="s">
        <v>29</v>
      </c>
      <c r="S664" s="46"/>
      <c r="T664" s="46"/>
      <c r="U664" s="45" t="s">
        <v>495</v>
      </c>
      <c r="V664" s="45" t="s">
        <v>496</v>
      </c>
      <c r="W664" s="45" t="s">
        <v>58</v>
      </c>
      <c r="X664" s="49">
        <v>200</v>
      </c>
    </row>
    <row r="665" spans="1:24" hidden="1" x14ac:dyDescent="0.2">
      <c r="A665" s="1" t="e">
        <f>VLOOKUP(S:S,'KY all bookings 19.09.2022'!D:E,1,0)</f>
        <v>#N/A</v>
      </c>
      <c r="D665" s="45" t="s">
        <v>20</v>
      </c>
      <c r="E665" s="45" t="s">
        <v>2094</v>
      </c>
      <c r="F665" s="45" t="s">
        <v>2103</v>
      </c>
      <c r="G665" s="45" t="s">
        <v>232</v>
      </c>
      <c r="H665" s="61">
        <v>44836</v>
      </c>
      <c r="I665" s="61">
        <v>44865</v>
      </c>
      <c r="J665" s="46"/>
      <c r="K665" s="46"/>
      <c r="L665" s="45" t="s">
        <v>386</v>
      </c>
      <c r="M665" s="45" t="s">
        <v>25</v>
      </c>
      <c r="N665" s="45" t="s">
        <v>26</v>
      </c>
      <c r="O665" s="45" t="s">
        <v>48</v>
      </c>
      <c r="P665" s="49">
        <v>0</v>
      </c>
      <c r="Q665" s="45" t="s">
        <v>49</v>
      </c>
      <c r="R665" s="46"/>
      <c r="S665" s="45" t="s">
        <v>234</v>
      </c>
      <c r="T665" s="45"/>
      <c r="U665" s="45" t="s">
        <v>235</v>
      </c>
      <c r="V665" s="45" t="s">
        <v>236</v>
      </c>
      <c r="W665" s="45" t="s">
        <v>237</v>
      </c>
      <c r="X665" s="49">
        <v>0</v>
      </c>
    </row>
    <row r="666" spans="1:24" hidden="1" x14ac:dyDescent="0.2">
      <c r="A666" s="1" t="e">
        <f>VLOOKUP(S:S,'KY all bookings 19.09.2022'!D:E,1,0)</f>
        <v>#N/A</v>
      </c>
      <c r="C666" s="1" t="e">
        <f>VLOOKUP(F:F,'RPM All Deposits'!$E:$F,1,0)</f>
        <v>#N/A</v>
      </c>
      <c r="D666" s="45" t="s">
        <v>20</v>
      </c>
      <c r="E666" s="45" t="s">
        <v>2104</v>
      </c>
      <c r="F666" s="45" t="s">
        <v>2105</v>
      </c>
      <c r="G666" s="45" t="s">
        <v>232</v>
      </c>
      <c r="H666" s="61">
        <v>44730</v>
      </c>
      <c r="I666" s="61">
        <v>67583</v>
      </c>
      <c r="J666" s="61">
        <v>44730</v>
      </c>
      <c r="K666" s="61">
        <v>67583</v>
      </c>
      <c r="L666" s="45" t="s">
        <v>2106</v>
      </c>
      <c r="M666" s="45" t="s">
        <v>135</v>
      </c>
      <c r="N666" s="45" t="s">
        <v>26</v>
      </c>
      <c r="O666" s="45" t="s">
        <v>27</v>
      </c>
      <c r="P666" s="49">
        <v>0</v>
      </c>
      <c r="Q666" s="45" t="s">
        <v>49</v>
      </c>
      <c r="R666" s="46"/>
      <c r="S666" s="45" t="s">
        <v>234</v>
      </c>
      <c r="T666" s="45"/>
      <c r="U666" s="45" t="s">
        <v>235</v>
      </c>
      <c r="V666" s="45" t="s">
        <v>236</v>
      </c>
      <c r="W666" s="45" t="s">
        <v>237</v>
      </c>
      <c r="X666" s="49">
        <v>0</v>
      </c>
    </row>
    <row r="667" spans="1:24" hidden="1" x14ac:dyDescent="0.2">
      <c r="A667" s="1" t="e">
        <f>VLOOKUP(S:S,'KY all bookings 19.09.2022'!D:E,1,0)</f>
        <v>#N/A</v>
      </c>
      <c r="C667" s="1" t="e">
        <f>VLOOKUP(F:F,'RPM All Deposits'!$E:$F,1,0)</f>
        <v>#N/A</v>
      </c>
      <c r="D667" s="45" t="s">
        <v>20</v>
      </c>
      <c r="E667" s="45" t="s">
        <v>2104</v>
      </c>
      <c r="F667" s="45" t="s">
        <v>2107</v>
      </c>
      <c r="G667" s="45" t="s">
        <v>232</v>
      </c>
      <c r="H667" s="61">
        <v>44785</v>
      </c>
      <c r="I667" s="61">
        <v>44937</v>
      </c>
      <c r="J667" s="46"/>
      <c r="K667" s="46"/>
      <c r="L667" s="45" t="s">
        <v>177</v>
      </c>
      <c r="M667" s="45" t="s">
        <v>135</v>
      </c>
      <c r="N667" s="45" t="s">
        <v>26</v>
      </c>
      <c r="O667" s="45" t="s">
        <v>27</v>
      </c>
      <c r="P667" s="49">
        <v>0</v>
      </c>
      <c r="Q667" s="45" t="s">
        <v>49</v>
      </c>
      <c r="R667" s="46"/>
      <c r="S667" s="45" t="s">
        <v>234</v>
      </c>
      <c r="T667" s="45"/>
      <c r="U667" s="45" t="s">
        <v>235</v>
      </c>
      <c r="V667" s="45" t="s">
        <v>236</v>
      </c>
      <c r="W667" s="45" t="s">
        <v>237</v>
      </c>
      <c r="X667" s="49">
        <v>0</v>
      </c>
    </row>
    <row r="668" spans="1:24" hidden="1" x14ac:dyDescent="0.2">
      <c r="A668" s="1" t="e">
        <f>VLOOKUP(S:S,'KY all bookings 19.09.2022'!D:E,1,0)</f>
        <v>#N/A</v>
      </c>
      <c r="C668" s="1" t="e">
        <f>VLOOKUP(F:F,'RPM All Deposits'!$E:$F,1,0)</f>
        <v>#N/A</v>
      </c>
      <c r="D668" s="45" t="s">
        <v>20</v>
      </c>
      <c r="E668" s="45" t="s">
        <v>2108</v>
      </c>
      <c r="F668" s="45" t="s">
        <v>2109</v>
      </c>
      <c r="G668" s="45" t="s">
        <v>2110</v>
      </c>
      <c r="H668" s="61">
        <v>44728</v>
      </c>
      <c r="I668" s="61">
        <v>44742</v>
      </c>
      <c r="J668" s="61">
        <v>44728</v>
      </c>
      <c r="K668" s="61">
        <v>44743</v>
      </c>
      <c r="L668" s="45" t="s">
        <v>91</v>
      </c>
      <c r="M668" s="45" t="s">
        <v>92</v>
      </c>
      <c r="N668" s="45" t="s">
        <v>26</v>
      </c>
      <c r="O668" s="45" t="s">
        <v>37</v>
      </c>
      <c r="P668" s="49">
        <v>880</v>
      </c>
      <c r="Q668" s="45" t="s">
        <v>49</v>
      </c>
      <c r="R668" s="46"/>
      <c r="S668" s="45" t="s">
        <v>2111</v>
      </c>
      <c r="T668" s="45"/>
      <c r="U668" s="45" t="s">
        <v>2112</v>
      </c>
      <c r="V668" s="45" t="s">
        <v>2113</v>
      </c>
      <c r="W668" s="45" t="s">
        <v>1861</v>
      </c>
      <c r="X668" s="49">
        <v>0</v>
      </c>
    </row>
    <row r="669" spans="1:24" hidden="1" x14ac:dyDescent="0.2">
      <c r="A669" s="1" t="e">
        <f>VLOOKUP(S:S,'KY all bookings 19.09.2022'!D:E,1,0)</f>
        <v>#N/A</v>
      </c>
      <c r="D669" s="45" t="s">
        <v>20</v>
      </c>
      <c r="E669" s="45" t="s">
        <v>2114</v>
      </c>
      <c r="F669" s="45" t="s">
        <v>2115</v>
      </c>
      <c r="G669" s="45" t="s">
        <v>232</v>
      </c>
      <c r="H669" s="61">
        <v>44730</v>
      </c>
      <c r="I669" s="61">
        <v>67948</v>
      </c>
      <c r="J669" s="61">
        <v>44730</v>
      </c>
      <c r="K669" s="61">
        <v>67948</v>
      </c>
      <c r="L669" s="45" t="s">
        <v>2116</v>
      </c>
      <c r="M669" s="45" t="s">
        <v>25</v>
      </c>
      <c r="N669" s="45" t="s">
        <v>26</v>
      </c>
      <c r="O669" s="45" t="s">
        <v>27</v>
      </c>
      <c r="P669" s="49">
        <v>0</v>
      </c>
      <c r="Q669" s="45" t="s">
        <v>49</v>
      </c>
      <c r="R669" s="46"/>
      <c r="S669" s="45" t="s">
        <v>234</v>
      </c>
      <c r="T669" s="45"/>
      <c r="U669" s="45" t="s">
        <v>235</v>
      </c>
      <c r="V669" s="45" t="s">
        <v>236</v>
      </c>
      <c r="W669" s="45" t="s">
        <v>237</v>
      </c>
      <c r="X669" s="49">
        <v>0</v>
      </c>
    </row>
    <row r="670" spans="1:24" hidden="1" x14ac:dyDescent="0.2">
      <c r="A670" s="1" t="e">
        <f>VLOOKUP(S:S,'KY all bookings 19.09.2022'!D:E,1,0)</f>
        <v>#N/A</v>
      </c>
      <c r="D670" s="45" t="s">
        <v>20</v>
      </c>
      <c r="E670" s="45" t="s">
        <v>2114</v>
      </c>
      <c r="F670" s="45" t="s">
        <v>2117</v>
      </c>
      <c r="G670" s="45" t="s">
        <v>232</v>
      </c>
      <c r="H670" s="61">
        <v>44785</v>
      </c>
      <c r="I670" s="61">
        <v>44937</v>
      </c>
      <c r="J670" s="46"/>
      <c r="K670" s="46"/>
      <c r="L670" s="45" t="s">
        <v>177</v>
      </c>
      <c r="M670" s="45" t="s">
        <v>25</v>
      </c>
      <c r="N670" s="45" t="s">
        <v>26</v>
      </c>
      <c r="O670" s="45" t="s">
        <v>27</v>
      </c>
      <c r="P670" s="49">
        <v>0</v>
      </c>
      <c r="Q670" s="45" t="s">
        <v>49</v>
      </c>
      <c r="R670" s="46"/>
      <c r="S670" s="45" t="s">
        <v>234</v>
      </c>
      <c r="T670" s="45"/>
      <c r="U670" s="45" t="s">
        <v>235</v>
      </c>
      <c r="V670" s="45" t="s">
        <v>236</v>
      </c>
      <c r="W670" s="45" t="s">
        <v>237</v>
      </c>
      <c r="X670" s="49">
        <v>0</v>
      </c>
    </row>
    <row r="671" spans="1:24" hidden="1" x14ac:dyDescent="0.2">
      <c r="A671" s="1" t="e">
        <f>VLOOKUP(S:S,'KY all bookings 19.09.2022'!D:E,1,0)</f>
        <v>#N/A</v>
      </c>
      <c r="C671" s="1" t="e">
        <f>VLOOKUP(F:F,'RPM All Deposits'!$E:$F,1,0)</f>
        <v>#N/A</v>
      </c>
      <c r="D671" s="45" t="s">
        <v>20</v>
      </c>
      <c r="E671" s="45" t="s">
        <v>2118</v>
      </c>
      <c r="F671" s="45" t="s">
        <v>2119</v>
      </c>
      <c r="G671" s="45" t="s">
        <v>346</v>
      </c>
      <c r="H671" s="61">
        <v>44728</v>
      </c>
      <c r="I671" s="61">
        <v>44742</v>
      </c>
      <c r="J671" s="61">
        <v>44728</v>
      </c>
      <c r="K671" s="61">
        <v>44743</v>
      </c>
      <c r="L671" s="45" t="s">
        <v>91</v>
      </c>
      <c r="M671" s="45" t="s">
        <v>92</v>
      </c>
      <c r="N671" s="45" t="s">
        <v>26</v>
      </c>
      <c r="O671" s="45" t="s">
        <v>37</v>
      </c>
      <c r="P671" s="49">
        <v>880</v>
      </c>
      <c r="Q671" s="45" t="s">
        <v>49</v>
      </c>
      <c r="R671" s="46"/>
      <c r="S671" s="45" t="s">
        <v>2120</v>
      </c>
      <c r="T671" s="45"/>
      <c r="U671" s="45" t="s">
        <v>2121</v>
      </c>
      <c r="V671" s="45" t="s">
        <v>2122</v>
      </c>
      <c r="W671" s="45" t="s">
        <v>1861</v>
      </c>
      <c r="X671" s="49">
        <v>0</v>
      </c>
    </row>
    <row r="672" spans="1:24" hidden="1" x14ac:dyDescent="0.2">
      <c r="A672" s="1" t="e">
        <f>VLOOKUP(S:S,'KY all bookings 19.09.2022'!D:E,1,0)</f>
        <v>#N/A</v>
      </c>
      <c r="D672" s="45" t="s">
        <v>20</v>
      </c>
      <c r="E672" s="45" t="s">
        <v>2123</v>
      </c>
      <c r="F672" s="45" t="s">
        <v>2124</v>
      </c>
      <c r="G672" s="45" t="s">
        <v>232</v>
      </c>
      <c r="H672" s="61">
        <v>44730</v>
      </c>
      <c r="I672" s="61">
        <v>68313</v>
      </c>
      <c r="J672" s="61">
        <v>44730</v>
      </c>
      <c r="K672" s="61">
        <v>68313</v>
      </c>
      <c r="L672" s="45" t="s">
        <v>2125</v>
      </c>
      <c r="M672" s="45" t="s">
        <v>25</v>
      </c>
      <c r="N672" s="45" t="s">
        <v>26</v>
      </c>
      <c r="O672" s="45" t="s">
        <v>27</v>
      </c>
      <c r="P672" s="49">
        <v>0</v>
      </c>
      <c r="Q672" s="45" t="s">
        <v>49</v>
      </c>
      <c r="R672" s="46"/>
      <c r="S672" s="45" t="s">
        <v>234</v>
      </c>
      <c r="T672" s="45"/>
      <c r="U672" s="45" t="s">
        <v>235</v>
      </c>
      <c r="V672" s="45" t="s">
        <v>236</v>
      </c>
      <c r="W672" s="45" t="s">
        <v>237</v>
      </c>
      <c r="X672" s="49">
        <v>0</v>
      </c>
    </row>
    <row r="673" spans="1:26" hidden="1" x14ac:dyDescent="0.2">
      <c r="A673" s="1" t="e">
        <f>VLOOKUP(S:S,'KY all bookings 19.09.2022'!D:E,1,0)</f>
        <v>#N/A</v>
      </c>
      <c r="D673" s="45" t="s">
        <v>20</v>
      </c>
      <c r="E673" s="45" t="s">
        <v>2123</v>
      </c>
      <c r="F673" s="45" t="s">
        <v>2126</v>
      </c>
      <c r="G673" s="45" t="s">
        <v>232</v>
      </c>
      <c r="H673" s="61">
        <v>44785</v>
      </c>
      <c r="I673" s="61">
        <v>44937</v>
      </c>
      <c r="J673" s="46"/>
      <c r="K673" s="46"/>
      <c r="L673" s="45" t="s">
        <v>177</v>
      </c>
      <c r="M673" s="45" t="s">
        <v>25</v>
      </c>
      <c r="N673" s="45" t="s">
        <v>26</v>
      </c>
      <c r="O673" s="45" t="s">
        <v>27</v>
      </c>
      <c r="P673" s="49">
        <v>0</v>
      </c>
      <c r="Q673" s="45" t="s">
        <v>49</v>
      </c>
      <c r="R673" s="46"/>
      <c r="S673" s="45" t="s">
        <v>234</v>
      </c>
      <c r="T673" s="45"/>
      <c r="U673" s="45" t="s">
        <v>235</v>
      </c>
      <c r="V673" s="45" t="s">
        <v>236</v>
      </c>
      <c r="W673" s="45" t="s">
        <v>237</v>
      </c>
      <c r="X673" s="49">
        <v>0</v>
      </c>
    </row>
    <row r="674" spans="1:26" hidden="1" x14ac:dyDescent="0.2">
      <c r="A674" s="1" t="e">
        <f>VLOOKUP(S:S,'KY all bookings 19.09.2022'!D:E,1,0)</f>
        <v>#N/A</v>
      </c>
      <c r="D674" s="45" t="s">
        <v>20</v>
      </c>
      <c r="E674" s="45" t="s">
        <v>2127</v>
      </c>
      <c r="F674" s="45" t="s">
        <v>2128</v>
      </c>
      <c r="G674" s="45" t="s">
        <v>232</v>
      </c>
      <c r="H674" s="61">
        <v>44785</v>
      </c>
      <c r="I674" s="61">
        <v>44809</v>
      </c>
      <c r="J674" s="46"/>
      <c r="K674" s="46"/>
      <c r="L674" s="45" t="s">
        <v>2050</v>
      </c>
      <c r="M674" s="45" t="s">
        <v>25</v>
      </c>
      <c r="N674" s="45" t="s">
        <v>26</v>
      </c>
      <c r="O674" s="45" t="s">
        <v>37</v>
      </c>
      <c r="P674" s="49">
        <v>0</v>
      </c>
      <c r="Q674" s="45" t="s">
        <v>49</v>
      </c>
      <c r="R674" s="46"/>
      <c r="S674" s="45" t="s">
        <v>234</v>
      </c>
      <c r="T674" s="45"/>
      <c r="U674" s="45" t="s">
        <v>235</v>
      </c>
      <c r="V674" s="45" t="s">
        <v>236</v>
      </c>
      <c r="W674" s="45" t="s">
        <v>237</v>
      </c>
      <c r="X674" s="49">
        <v>0</v>
      </c>
    </row>
    <row r="675" spans="1:26" hidden="1" x14ac:dyDescent="0.2">
      <c r="A675" s="1" t="e">
        <f>VLOOKUP(S:S,'KY all bookings 19.09.2022'!D:E,1,0)</f>
        <v>#N/A</v>
      </c>
      <c r="C675" s="1" t="str">
        <f>VLOOKUP(F:F,'RPM All Deposits'!$E:$F,1,0)</f>
        <v>22304</v>
      </c>
      <c r="D675" s="45" t="s">
        <v>20</v>
      </c>
      <c r="E675" s="45" t="s">
        <v>3567</v>
      </c>
      <c r="F675" s="45" t="s">
        <v>3573</v>
      </c>
      <c r="G675" s="45" t="s">
        <v>176</v>
      </c>
      <c r="H675" s="61">
        <v>44835</v>
      </c>
      <c r="I675" s="61">
        <v>44985</v>
      </c>
      <c r="J675" s="61">
        <v>44835</v>
      </c>
      <c r="K675" s="61">
        <v>44985</v>
      </c>
      <c r="L675" s="45" t="s">
        <v>177</v>
      </c>
      <c r="M675" s="45" t="s">
        <v>135</v>
      </c>
      <c r="N675" s="45" t="s">
        <v>26</v>
      </c>
      <c r="O675" s="45" t="s">
        <v>34</v>
      </c>
      <c r="P675" s="49">
        <v>1890</v>
      </c>
      <c r="Q675" s="45" t="s">
        <v>28</v>
      </c>
      <c r="R675" s="45" t="s">
        <v>29</v>
      </c>
      <c r="S675" s="46"/>
      <c r="T675" s="46"/>
      <c r="U675" s="45" t="s">
        <v>178</v>
      </c>
      <c r="V675" s="45" t="s">
        <v>179</v>
      </c>
      <c r="W675" s="45" t="s">
        <v>32</v>
      </c>
      <c r="X675" s="49">
        <v>200</v>
      </c>
    </row>
    <row r="676" spans="1:26" hidden="1" x14ac:dyDescent="0.2">
      <c r="A676" s="1" t="e">
        <f>VLOOKUP(S:S,'KY all bookings 19.09.2022'!D:E,1,0)</f>
        <v>#N/A</v>
      </c>
      <c r="D676" s="45" t="s">
        <v>20</v>
      </c>
      <c r="E676" s="45" t="s">
        <v>2127</v>
      </c>
      <c r="F676" s="45" t="s">
        <v>2133</v>
      </c>
      <c r="G676" s="45" t="s">
        <v>232</v>
      </c>
      <c r="H676" s="61">
        <v>44730</v>
      </c>
      <c r="I676" s="61">
        <v>44742</v>
      </c>
      <c r="J676" s="61">
        <v>44730</v>
      </c>
      <c r="K676" s="61">
        <v>44742</v>
      </c>
      <c r="L676" s="45" t="s">
        <v>360</v>
      </c>
      <c r="M676" s="45" t="s">
        <v>25</v>
      </c>
      <c r="N676" s="45" t="s">
        <v>26</v>
      </c>
      <c r="O676" s="45" t="s">
        <v>37</v>
      </c>
      <c r="P676" s="49">
        <v>0</v>
      </c>
      <c r="Q676" s="45" t="s">
        <v>49</v>
      </c>
      <c r="R676" s="46"/>
      <c r="S676" s="45" t="s">
        <v>234</v>
      </c>
      <c r="T676" s="45"/>
      <c r="U676" s="45" t="s">
        <v>235</v>
      </c>
      <c r="V676" s="45" t="s">
        <v>236</v>
      </c>
      <c r="W676" s="45" t="s">
        <v>237</v>
      </c>
      <c r="X676" s="49">
        <v>0</v>
      </c>
    </row>
    <row r="677" spans="1:26" hidden="1" x14ac:dyDescent="0.2">
      <c r="A677" s="1" t="e">
        <f>VLOOKUP(S:S,'KY all bookings 19.09.2022'!D:E,1,0)</f>
        <v>#N/A</v>
      </c>
      <c r="D677" s="45" t="s">
        <v>20</v>
      </c>
      <c r="E677" s="45" t="s">
        <v>2134</v>
      </c>
      <c r="F677" s="45" t="s">
        <v>2135</v>
      </c>
      <c r="G677" s="45" t="s">
        <v>232</v>
      </c>
      <c r="H677" s="61">
        <v>44730</v>
      </c>
      <c r="I677" s="61">
        <v>68678</v>
      </c>
      <c r="J677" s="61">
        <v>44730</v>
      </c>
      <c r="K677" s="61">
        <v>68678</v>
      </c>
      <c r="L677" s="45" t="s">
        <v>2136</v>
      </c>
      <c r="M677" s="45" t="s">
        <v>25</v>
      </c>
      <c r="N677" s="45" t="s">
        <v>26</v>
      </c>
      <c r="O677" s="45" t="s">
        <v>27</v>
      </c>
      <c r="P677" s="49">
        <v>0</v>
      </c>
      <c r="Q677" s="45" t="s">
        <v>49</v>
      </c>
      <c r="R677" s="46"/>
      <c r="S677" s="45" t="s">
        <v>234</v>
      </c>
      <c r="T677" s="45"/>
      <c r="U677" s="45" t="s">
        <v>235</v>
      </c>
      <c r="V677" s="45" t="s">
        <v>236</v>
      </c>
      <c r="W677" s="45" t="s">
        <v>237</v>
      </c>
      <c r="X677" s="49">
        <v>0</v>
      </c>
    </row>
    <row r="678" spans="1:26" hidden="1" x14ac:dyDescent="0.2">
      <c r="A678" s="1" t="e">
        <f>VLOOKUP(S:S,'KY all bookings 19.09.2022'!D:E,1,0)</f>
        <v>#N/A</v>
      </c>
      <c r="D678" s="45" t="s">
        <v>20</v>
      </c>
      <c r="E678" s="45" t="s">
        <v>2134</v>
      </c>
      <c r="F678" s="45" t="s">
        <v>2137</v>
      </c>
      <c r="G678" s="45" t="s">
        <v>232</v>
      </c>
      <c r="H678" s="61">
        <v>44785</v>
      </c>
      <c r="I678" s="61">
        <v>44937</v>
      </c>
      <c r="J678" s="46"/>
      <c r="K678" s="46"/>
      <c r="L678" s="45" t="s">
        <v>177</v>
      </c>
      <c r="M678" s="45" t="s">
        <v>25</v>
      </c>
      <c r="N678" s="45" t="s">
        <v>26</v>
      </c>
      <c r="O678" s="45" t="s">
        <v>27</v>
      </c>
      <c r="P678" s="49">
        <v>0</v>
      </c>
      <c r="Q678" s="45" t="s">
        <v>49</v>
      </c>
      <c r="R678" s="46"/>
      <c r="S678" s="45" t="s">
        <v>234</v>
      </c>
      <c r="T678" s="45"/>
      <c r="U678" s="45" t="s">
        <v>235</v>
      </c>
      <c r="V678" s="45" t="s">
        <v>236</v>
      </c>
      <c r="W678" s="45" t="s">
        <v>237</v>
      </c>
      <c r="X678" s="49">
        <v>0</v>
      </c>
    </row>
    <row r="679" spans="1:26" hidden="1" x14ac:dyDescent="0.2">
      <c r="A679" s="1" t="e">
        <f>VLOOKUP(S:S,'KY all bookings 19.09.2022'!D:E,1,0)</f>
        <v>#N/A</v>
      </c>
      <c r="C679" s="1" t="e">
        <f>VLOOKUP(F:F,'RPM All Deposits'!$E:$F,1,0)</f>
        <v>#N/A</v>
      </c>
      <c r="D679" s="45" t="s">
        <v>20</v>
      </c>
      <c r="E679" s="45" t="s">
        <v>2138</v>
      </c>
      <c r="F679" s="45" t="s">
        <v>2139</v>
      </c>
      <c r="G679" s="45" t="s">
        <v>232</v>
      </c>
      <c r="H679" s="61">
        <v>44785</v>
      </c>
      <c r="I679" s="61">
        <v>44809</v>
      </c>
      <c r="J679" s="46"/>
      <c r="K679" s="46"/>
      <c r="L679" s="45" t="s">
        <v>2050</v>
      </c>
      <c r="M679" s="45" t="s">
        <v>135</v>
      </c>
      <c r="N679" s="45" t="s">
        <v>26</v>
      </c>
      <c r="O679" s="45" t="s">
        <v>37</v>
      </c>
      <c r="P679" s="49">
        <v>0</v>
      </c>
      <c r="Q679" s="45" t="s">
        <v>49</v>
      </c>
      <c r="R679" s="46"/>
      <c r="S679" s="45" t="s">
        <v>234</v>
      </c>
      <c r="T679" s="45"/>
      <c r="U679" s="45" t="s">
        <v>235</v>
      </c>
      <c r="V679" s="45" t="s">
        <v>236</v>
      </c>
      <c r="W679" s="45" t="s">
        <v>237</v>
      </c>
      <c r="X679" s="49">
        <v>0</v>
      </c>
    </row>
    <row r="680" spans="1:26" s="32" customFormat="1" x14ac:dyDescent="0.2">
      <c r="A680" s="32" t="e">
        <f>VLOOKUP(S:S,'KY all bookings 19.09.2022'!D:E,1,0)</f>
        <v>#N/A</v>
      </c>
      <c r="C680" s="32" t="e">
        <f>VLOOKUP(F:F,'RPM All Deposits'!$E:$F,1,0)</f>
        <v>#N/A</v>
      </c>
      <c r="D680" s="52" t="s">
        <v>20</v>
      </c>
      <c r="E680" s="53"/>
      <c r="F680" s="52" t="s">
        <v>114</v>
      </c>
      <c r="G680" s="52" t="s">
        <v>115</v>
      </c>
      <c r="H680" s="63">
        <v>44728</v>
      </c>
      <c r="I680" s="63">
        <v>45016</v>
      </c>
      <c r="J680" s="63">
        <v>44728</v>
      </c>
      <c r="K680" s="63">
        <v>45017</v>
      </c>
      <c r="L680" s="52" t="s">
        <v>116</v>
      </c>
      <c r="M680" s="52" t="s">
        <v>92</v>
      </c>
      <c r="N680" s="52" t="s">
        <v>26</v>
      </c>
      <c r="O680" s="52" t="s">
        <v>37</v>
      </c>
      <c r="P680" s="54">
        <v>1230</v>
      </c>
      <c r="Q680" s="52" t="s">
        <v>49</v>
      </c>
      <c r="R680" s="53"/>
      <c r="S680" s="52" t="s">
        <v>117</v>
      </c>
      <c r="T680" s="52"/>
      <c r="U680" s="52" t="s">
        <v>118</v>
      </c>
      <c r="V680" s="52" t="s">
        <v>119</v>
      </c>
      <c r="W680" s="52" t="s">
        <v>120</v>
      </c>
      <c r="X680" s="54">
        <v>0</v>
      </c>
      <c r="Y680" s="83" t="s">
        <v>6661</v>
      </c>
      <c r="Z680" s="32" t="s">
        <v>6697</v>
      </c>
    </row>
    <row r="681" spans="1:26" hidden="1" x14ac:dyDescent="0.2">
      <c r="A681" s="1" t="e">
        <f>VLOOKUP(S:S,'KY all bookings 19.09.2022'!D:E,1,0)</f>
        <v>#N/A</v>
      </c>
      <c r="C681" s="1" t="e">
        <f>VLOOKUP(F:F,'RPM All Deposits'!$E:$F,1,0)</f>
        <v>#N/A</v>
      </c>
      <c r="D681" s="45" t="s">
        <v>20</v>
      </c>
      <c r="E681" s="45" t="s">
        <v>2138</v>
      </c>
      <c r="F681" s="45" t="s">
        <v>2144</v>
      </c>
      <c r="G681" s="45" t="s">
        <v>232</v>
      </c>
      <c r="H681" s="61">
        <v>44730</v>
      </c>
      <c r="I681" s="61">
        <v>44742</v>
      </c>
      <c r="J681" s="61">
        <v>44730</v>
      </c>
      <c r="K681" s="61">
        <v>44742</v>
      </c>
      <c r="L681" s="45" t="s">
        <v>360</v>
      </c>
      <c r="M681" s="45" t="s">
        <v>135</v>
      </c>
      <c r="N681" s="45" t="s">
        <v>26</v>
      </c>
      <c r="O681" s="45" t="s">
        <v>37</v>
      </c>
      <c r="P681" s="49">
        <v>0</v>
      </c>
      <c r="Q681" s="45" t="s">
        <v>49</v>
      </c>
      <c r="R681" s="46"/>
      <c r="S681" s="45" t="s">
        <v>234</v>
      </c>
      <c r="T681" s="45"/>
      <c r="U681" s="45" t="s">
        <v>235</v>
      </c>
      <c r="V681" s="45" t="s">
        <v>236</v>
      </c>
      <c r="W681" s="45" t="s">
        <v>237</v>
      </c>
      <c r="X681" s="49">
        <v>0</v>
      </c>
    </row>
    <row r="682" spans="1:26" hidden="1" x14ac:dyDescent="0.2">
      <c r="A682" s="1" t="e">
        <f>VLOOKUP(S:S,'KY all bookings 19.09.2022'!D:E,1,0)</f>
        <v>#N/A</v>
      </c>
      <c r="D682" s="45" t="s">
        <v>20</v>
      </c>
      <c r="E682" s="45" t="s">
        <v>2145</v>
      </c>
      <c r="F682" s="45" t="s">
        <v>2146</v>
      </c>
      <c r="G682" s="45" t="s">
        <v>232</v>
      </c>
      <c r="H682" s="61">
        <v>44730</v>
      </c>
      <c r="I682" s="61">
        <v>63930</v>
      </c>
      <c r="J682" s="61">
        <v>44730</v>
      </c>
      <c r="K682" s="61">
        <v>63930</v>
      </c>
      <c r="L682" s="45" t="s">
        <v>2147</v>
      </c>
      <c r="M682" s="45" t="s">
        <v>25</v>
      </c>
      <c r="N682" s="45" t="s">
        <v>26</v>
      </c>
      <c r="O682" s="45" t="s">
        <v>239</v>
      </c>
      <c r="P682" s="49">
        <v>0</v>
      </c>
      <c r="Q682" s="45" t="s">
        <v>49</v>
      </c>
      <c r="R682" s="46"/>
      <c r="S682" s="45" t="s">
        <v>234</v>
      </c>
      <c r="T682" s="45"/>
      <c r="U682" s="45" t="s">
        <v>235</v>
      </c>
      <c r="V682" s="45" t="s">
        <v>236</v>
      </c>
      <c r="W682" s="45" t="s">
        <v>237</v>
      </c>
      <c r="X682" s="49">
        <v>0</v>
      </c>
    </row>
    <row r="683" spans="1:26" hidden="1" x14ac:dyDescent="0.2">
      <c r="A683" s="1" t="e">
        <f>VLOOKUP(S:S,'KY all bookings 19.09.2022'!D:E,1,0)</f>
        <v>#N/A</v>
      </c>
      <c r="D683" s="45" t="s">
        <v>20</v>
      </c>
      <c r="E683" s="45" t="s">
        <v>2145</v>
      </c>
      <c r="F683" s="45" t="s">
        <v>2148</v>
      </c>
      <c r="G683" s="45" t="s">
        <v>232</v>
      </c>
      <c r="H683" s="61">
        <v>44785</v>
      </c>
      <c r="I683" s="61">
        <v>44937</v>
      </c>
      <c r="J683" s="46"/>
      <c r="K683" s="46"/>
      <c r="L683" s="45" t="s">
        <v>177</v>
      </c>
      <c r="M683" s="45" t="s">
        <v>25</v>
      </c>
      <c r="N683" s="45" t="s">
        <v>26</v>
      </c>
      <c r="O683" s="45" t="s">
        <v>239</v>
      </c>
      <c r="P683" s="49">
        <v>0</v>
      </c>
      <c r="Q683" s="45" t="s">
        <v>49</v>
      </c>
      <c r="R683" s="46"/>
      <c r="S683" s="45" t="s">
        <v>234</v>
      </c>
      <c r="T683" s="45"/>
      <c r="U683" s="45" t="s">
        <v>235</v>
      </c>
      <c r="V683" s="45" t="s">
        <v>236</v>
      </c>
      <c r="W683" s="45" t="s">
        <v>237</v>
      </c>
      <c r="X683" s="49">
        <v>0</v>
      </c>
    </row>
    <row r="684" spans="1:26" hidden="1" x14ac:dyDescent="0.2">
      <c r="A684" s="1" t="e">
        <f>VLOOKUP(S:S,'KY all bookings 19.09.2022'!D:E,1,0)</f>
        <v>#N/A</v>
      </c>
      <c r="C684" s="1" t="e">
        <f>VLOOKUP(F:F,'RPM All Deposits'!$E:$F,1,0)</f>
        <v>#N/A</v>
      </c>
      <c r="D684" s="45" t="s">
        <v>20</v>
      </c>
      <c r="E684" s="45" t="s">
        <v>2149</v>
      </c>
      <c r="F684" s="45" t="s">
        <v>2150</v>
      </c>
      <c r="G684" s="45" t="s">
        <v>232</v>
      </c>
      <c r="H684" s="61">
        <v>44785</v>
      </c>
      <c r="I684" s="61">
        <v>44809</v>
      </c>
      <c r="J684" s="46"/>
      <c r="K684" s="46"/>
      <c r="L684" s="45" t="s">
        <v>2050</v>
      </c>
      <c r="M684" s="45" t="s">
        <v>135</v>
      </c>
      <c r="N684" s="45" t="s">
        <v>26</v>
      </c>
      <c r="O684" s="45" t="s">
        <v>37</v>
      </c>
      <c r="P684" s="49">
        <v>0</v>
      </c>
      <c r="Q684" s="45" t="s">
        <v>49</v>
      </c>
      <c r="R684" s="46"/>
      <c r="S684" s="45" t="s">
        <v>234</v>
      </c>
      <c r="T684" s="45"/>
      <c r="U684" s="45" t="s">
        <v>235</v>
      </c>
      <c r="V684" s="45" t="s">
        <v>236</v>
      </c>
      <c r="W684" s="45" t="s">
        <v>237</v>
      </c>
      <c r="X684" s="49">
        <v>0</v>
      </c>
    </row>
    <row r="685" spans="1:26" hidden="1" x14ac:dyDescent="0.2">
      <c r="A685" s="1" t="str">
        <f>VLOOKUP(S:S,'KY all bookings 19.09.2022'!D:E,1,0)</f>
        <v>04903</v>
      </c>
      <c r="B685" s="1" t="str">
        <f>VLOOKUP(T:T,'KY all bookings 19.09.2022'!$K:$L,1,0)</f>
        <v>04903 B131</v>
      </c>
      <c r="C685" s="1" t="str">
        <f>VLOOKUP(F:F,'RPM All Deposits'!$E:$F,1,0)</f>
        <v>1248</v>
      </c>
      <c r="D685" s="45" t="s">
        <v>20</v>
      </c>
      <c r="E685" s="45" t="s">
        <v>1495</v>
      </c>
      <c r="F685" s="45" t="s">
        <v>1500</v>
      </c>
      <c r="G685" s="45" t="s">
        <v>1501</v>
      </c>
      <c r="H685" s="61">
        <v>44805</v>
      </c>
      <c r="I685" s="61">
        <v>44834</v>
      </c>
      <c r="J685" s="61">
        <v>44728</v>
      </c>
      <c r="K685" s="61">
        <v>44835</v>
      </c>
      <c r="L685" s="45" t="s">
        <v>376</v>
      </c>
      <c r="M685" s="45" t="s">
        <v>377</v>
      </c>
      <c r="N685" s="45" t="s">
        <v>26</v>
      </c>
      <c r="O685" s="45" t="s">
        <v>37</v>
      </c>
      <c r="P685" s="49">
        <v>1230</v>
      </c>
      <c r="Q685" s="45" t="s">
        <v>49</v>
      </c>
      <c r="R685" s="45" t="s">
        <v>29</v>
      </c>
      <c r="S685" s="45" t="s">
        <v>1502</v>
      </c>
      <c r="T685" s="45" t="str">
        <f>S685&amp;" "&amp;E685</f>
        <v>04903 B131</v>
      </c>
      <c r="U685" s="45" t="s">
        <v>1503</v>
      </c>
      <c r="V685" s="45" t="s">
        <v>1504</v>
      </c>
      <c r="W685" s="45" t="s">
        <v>1505</v>
      </c>
      <c r="X685" s="49">
        <v>200</v>
      </c>
    </row>
    <row r="686" spans="1:26" hidden="1" x14ac:dyDescent="0.2">
      <c r="A686" s="1" t="e">
        <f>VLOOKUP(S:S,'KY all bookings 19.09.2022'!D:E,1,0)</f>
        <v>#N/A</v>
      </c>
      <c r="C686" s="1" t="e">
        <f>VLOOKUP(F:F,'RPM All Deposits'!$E:$F,1,0)</f>
        <v>#N/A</v>
      </c>
      <c r="D686" s="45" t="s">
        <v>20</v>
      </c>
      <c r="E686" s="45" t="s">
        <v>2149</v>
      </c>
      <c r="F686" s="45" t="s">
        <v>2155</v>
      </c>
      <c r="G686" s="45" t="s">
        <v>232</v>
      </c>
      <c r="H686" s="61">
        <v>44730</v>
      </c>
      <c r="I686" s="61">
        <v>44742</v>
      </c>
      <c r="J686" s="61">
        <v>44730</v>
      </c>
      <c r="K686" s="61">
        <v>44742</v>
      </c>
      <c r="L686" s="45" t="s">
        <v>360</v>
      </c>
      <c r="M686" s="45" t="s">
        <v>135</v>
      </c>
      <c r="N686" s="45" t="s">
        <v>26</v>
      </c>
      <c r="O686" s="45" t="s">
        <v>37</v>
      </c>
      <c r="P686" s="49">
        <v>0</v>
      </c>
      <c r="Q686" s="45" t="s">
        <v>49</v>
      </c>
      <c r="R686" s="46"/>
      <c r="S686" s="45" t="s">
        <v>234</v>
      </c>
      <c r="T686" s="45"/>
      <c r="U686" s="45" t="s">
        <v>235</v>
      </c>
      <c r="V686" s="45" t="s">
        <v>236</v>
      </c>
      <c r="W686" s="45" t="s">
        <v>237</v>
      </c>
      <c r="X686" s="49">
        <v>0</v>
      </c>
    </row>
    <row r="687" spans="1:26" hidden="1" x14ac:dyDescent="0.2">
      <c r="A687" s="1" t="e">
        <f>VLOOKUP(S:S,'KY all bookings 19.09.2022'!D:E,1,0)</f>
        <v>#N/A</v>
      </c>
      <c r="D687" s="45" t="s">
        <v>20</v>
      </c>
      <c r="E687" s="45" t="s">
        <v>2156</v>
      </c>
      <c r="F687" s="45" t="s">
        <v>2157</v>
      </c>
      <c r="G687" s="45" t="s">
        <v>232</v>
      </c>
      <c r="H687" s="61">
        <v>44730</v>
      </c>
      <c r="I687" s="61">
        <v>64295</v>
      </c>
      <c r="J687" s="61">
        <v>44730</v>
      </c>
      <c r="K687" s="61">
        <v>64295</v>
      </c>
      <c r="L687" s="45" t="s">
        <v>2158</v>
      </c>
      <c r="M687" s="45" t="s">
        <v>25</v>
      </c>
      <c r="N687" s="45" t="s">
        <v>26</v>
      </c>
      <c r="O687" s="45" t="s">
        <v>239</v>
      </c>
      <c r="P687" s="49">
        <v>0</v>
      </c>
      <c r="Q687" s="45" t="s">
        <v>49</v>
      </c>
      <c r="R687" s="46"/>
      <c r="S687" s="45" t="s">
        <v>234</v>
      </c>
      <c r="T687" s="45"/>
      <c r="U687" s="45" t="s">
        <v>235</v>
      </c>
      <c r="V687" s="45" t="s">
        <v>236</v>
      </c>
      <c r="W687" s="45" t="s">
        <v>237</v>
      </c>
      <c r="X687" s="49">
        <v>0</v>
      </c>
    </row>
    <row r="688" spans="1:26" hidden="1" x14ac:dyDescent="0.2">
      <c r="A688" s="1" t="e">
        <f>VLOOKUP(S:S,'KY all bookings 19.09.2022'!D:E,1,0)</f>
        <v>#N/A</v>
      </c>
      <c r="D688" s="45" t="s">
        <v>20</v>
      </c>
      <c r="E688" s="45" t="s">
        <v>2156</v>
      </c>
      <c r="F688" s="45" t="s">
        <v>2159</v>
      </c>
      <c r="G688" s="45" t="s">
        <v>232</v>
      </c>
      <c r="H688" s="61">
        <v>44785</v>
      </c>
      <c r="I688" s="61">
        <v>44937</v>
      </c>
      <c r="J688" s="46"/>
      <c r="K688" s="46"/>
      <c r="L688" s="45" t="s">
        <v>177</v>
      </c>
      <c r="M688" s="45" t="s">
        <v>25</v>
      </c>
      <c r="N688" s="45" t="s">
        <v>26</v>
      </c>
      <c r="O688" s="45" t="s">
        <v>239</v>
      </c>
      <c r="P688" s="49">
        <v>0</v>
      </c>
      <c r="Q688" s="45" t="s">
        <v>49</v>
      </c>
      <c r="R688" s="46"/>
      <c r="S688" s="45" t="s">
        <v>234</v>
      </c>
      <c r="T688" s="45"/>
      <c r="U688" s="45" t="s">
        <v>235</v>
      </c>
      <c r="V688" s="45" t="s">
        <v>236</v>
      </c>
      <c r="W688" s="45" t="s">
        <v>237</v>
      </c>
      <c r="X688" s="49">
        <v>0</v>
      </c>
    </row>
    <row r="689" spans="1:24" hidden="1" x14ac:dyDescent="0.2">
      <c r="A689" s="1" t="e">
        <f>VLOOKUP(S:S,'KY all bookings 19.09.2022'!D:E,1,0)</f>
        <v>#N/A</v>
      </c>
      <c r="C689" s="1" t="e">
        <f>VLOOKUP(F:F,'RPM All Deposits'!$E:$F,1,0)</f>
        <v>#N/A</v>
      </c>
      <c r="D689" s="45" t="s">
        <v>20</v>
      </c>
      <c r="E689" s="45" t="s">
        <v>2160</v>
      </c>
      <c r="F689" s="45" t="s">
        <v>2161</v>
      </c>
      <c r="G689" s="45" t="s">
        <v>232</v>
      </c>
      <c r="H689" s="61">
        <v>44785</v>
      </c>
      <c r="I689" s="61">
        <v>44809</v>
      </c>
      <c r="J689" s="46"/>
      <c r="K689" s="46"/>
      <c r="L689" s="45" t="s">
        <v>2050</v>
      </c>
      <c r="M689" s="45" t="s">
        <v>135</v>
      </c>
      <c r="N689" s="45" t="s">
        <v>26</v>
      </c>
      <c r="O689" s="45" t="s">
        <v>37</v>
      </c>
      <c r="P689" s="49">
        <v>0</v>
      </c>
      <c r="Q689" s="45" t="s">
        <v>49</v>
      </c>
      <c r="R689" s="46"/>
      <c r="S689" s="45" t="s">
        <v>234</v>
      </c>
      <c r="T689" s="45"/>
      <c r="U689" s="45" t="s">
        <v>235</v>
      </c>
      <c r="V689" s="45" t="s">
        <v>236</v>
      </c>
      <c r="W689" s="45" t="s">
        <v>237</v>
      </c>
      <c r="X689" s="49">
        <v>0</v>
      </c>
    </row>
    <row r="690" spans="1:24" hidden="1" x14ac:dyDescent="0.2">
      <c r="A690" s="1" t="str">
        <f>VLOOKUP(S:S,'KY all bookings 19.09.2022'!D:E,1,0)</f>
        <v>09449</v>
      </c>
      <c r="B690" s="1" t="str">
        <f>VLOOKUP(T:T,'KY all bookings 19.09.2022'!$K:$L,1,0)</f>
        <v>09449 B328</v>
      </c>
      <c r="C690" s="1" t="str">
        <f>VLOOKUP(F:F,'RPM All Deposits'!$E:$F,1,0)</f>
        <v>1469</v>
      </c>
      <c r="D690" s="45" t="s">
        <v>20</v>
      </c>
      <c r="E690" s="45" t="s">
        <v>1929</v>
      </c>
      <c r="F690" s="45" t="s">
        <v>1935</v>
      </c>
      <c r="G690" s="45" t="s">
        <v>1936</v>
      </c>
      <c r="H690" s="61">
        <v>44805</v>
      </c>
      <c r="I690" s="61">
        <v>45107</v>
      </c>
      <c r="J690" s="61">
        <v>44805</v>
      </c>
      <c r="K690" s="61">
        <v>45108</v>
      </c>
      <c r="L690" s="45" t="s">
        <v>40</v>
      </c>
      <c r="M690" s="45" t="s">
        <v>135</v>
      </c>
      <c r="N690" s="45" t="s">
        <v>26</v>
      </c>
      <c r="O690" s="45" t="s">
        <v>239</v>
      </c>
      <c r="P690" s="49">
        <v>2580</v>
      </c>
      <c r="Q690" s="45" t="s">
        <v>49</v>
      </c>
      <c r="R690" s="45" t="s">
        <v>29</v>
      </c>
      <c r="S690" s="45" t="s">
        <v>1937</v>
      </c>
      <c r="T690" s="45" t="str">
        <f>S690&amp;" "&amp;E690</f>
        <v>09449 B328</v>
      </c>
      <c r="U690" s="45" t="s">
        <v>1938</v>
      </c>
      <c r="V690" s="45" t="s">
        <v>1939</v>
      </c>
      <c r="W690" s="45" t="s">
        <v>166</v>
      </c>
      <c r="X690" s="49">
        <v>200</v>
      </c>
    </row>
    <row r="691" spans="1:24" hidden="1" x14ac:dyDescent="0.2">
      <c r="A691" s="1" t="e">
        <f>VLOOKUP(S:S,'KY all bookings 19.09.2022'!D:E,1,0)</f>
        <v>#N/A</v>
      </c>
      <c r="C691" s="1" t="e">
        <f>VLOOKUP(F:F,'RPM All Deposits'!$E:$F,1,0)</f>
        <v>#N/A</v>
      </c>
      <c r="D691" s="45" t="s">
        <v>20</v>
      </c>
      <c r="E691" s="45" t="s">
        <v>2160</v>
      </c>
      <c r="F691" s="45" t="s">
        <v>2165</v>
      </c>
      <c r="G691" s="45" t="s">
        <v>232</v>
      </c>
      <c r="H691" s="61">
        <v>44730</v>
      </c>
      <c r="I691" s="61">
        <v>44742</v>
      </c>
      <c r="J691" s="61">
        <v>44730</v>
      </c>
      <c r="K691" s="61">
        <v>44742</v>
      </c>
      <c r="L691" s="45" t="s">
        <v>360</v>
      </c>
      <c r="M691" s="45" t="s">
        <v>135</v>
      </c>
      <c r="N691" s="45" t="s">
        <v>26</v>
      </c>
      <c r="O691" s="45" t="s">
        <v>37</v>
      </c>
      <c r="P691" s="49">
        <v>0</v>
      </c>
      <c r="Q691" s="45" t="s">
        <v>49</v>
      </c>
      <c r="R691" s="46"/>
      <c r="S691" s="45" t="s">
        <v>234</v>
      </c>
      <c r="T691" s="45"/>
      <c r="U691" s="45" t="s">
        <v>235</v>
      </c>
      <c r="V691" s="45" t="s">
        <v>236</v>
      </c>
      <c r="W691" s="45" t="s">
        <v>237</v>
      </c>
      <c r="X691" s="49">
        <v>0</v>
      </c>
    </row>
    <row r="692" spans="1:24" hidden="1" x14ac:dyDescent="0.2">
      <c r="A692" s="1" t="str">
        <f>VLOOKUP(S:S,'KY all bookings 19.09.2022'!D:E,1,0)</f>
        <v>08437</v>
      </c>
      <c r="B692" s="1" t="str">
        <f>VLOOKUP(T:T,'KY all bookings 19.09.2022'!$K:$L,1,0)</f>
        <v>08437 B426</v>
      </c>
      <c r="C692" s="1" t="str">
        <f>VLOOKUP(F:F,'RPM All Deposits'!$E:$F,1,0)</f>
        <v>1430</v>
      </c>
      <c r="D692" s="45" t="s">
        <v>20</v>
      </c>
      <c r="E692" s="45" t="s">
        <v>2166</v>
      </c>
      <c r="F692" s="45" t="s">
        <v>2167</v>
      </c>
      <c r="G692" s="45" t="s">
        <v>2168</v>
      </c>
      <c r="H692" s="61">
        <v>44805</v>
      </c>
      <c r="I692" s="61">
        <v>44834</v>
      </c>
      <c r="J692" s="61">
        <v>44728</v>
      </c>
      <c r="K692" s="61">
        <v>44809</v>
      </c>
      <c r="L692" s="45" t="s">
        <v>376</v>
      </c>
      <c r="M692" s="45" t="s">
        <v>377</v>
      </c>
      <c r="N692" s="45" t="s">
        <v>26</v>
      </c>
      <c r="O692" s="45" t="s">
        <v>239</v>
      </c>
      <c r="P692" s="49">
        <v>2077</v>
      </c>
      <c r="Q692" s="45" t="s">
        <v>49</v>
      </c>
      <c r="R692" s="45" t="s">
        <v>29</v>
      </c>
      <c r="S692" s="45" t="s">
        <v>2169</v>
      </c>
      <c r="T692" s="45" t="str">
        <f>S692&amp;" "&amp;E692</f>
        <v>08437 B426</v>
      </c>
      <c r="U692" s="45" t="s">
        <v>2170</v>
      </c>
      <c r="V692" s="45" t="s">
        <v>2171</v>
      </c>
      <c r="W692" s="45" t="s">
        <v>32</v>
      </c>
      <c r="X692" s="49">
        <v>200</v>
      </c>
    </row>
    <row r="693" spans="1:24" hidden="1" x14ac:dyDescent="0.2">
      <c r="A693" s="1" t="e">
        <f>VLOOKUP(S:S,'KY all bookings 19.09.2022'!D:E,1,0)</f>
        <v>#N/A</v>
      </c>
      <c r="C693" s="1" t="e">
        <f>VLOOKUP(F:F,'RPM All Deposits'!$E:$F,1,0)</f>
        <v>#N/A</v>
      </c>
      <c r="D693" s="45" t="s">
        <v>20</v>
      </c>
      <c r="E693" s="45" t="s">
        <v>2172</v>
      </c>
      <c r="F693" s="45" t="s">
        <v>2173</v>
      </c>
      <c r="G693" s="45" t="s">
        <v>232</v>
      </c>
      <c r="H693" s="61">
        <v>44785</v>
      </c>
      <c r="I693" s="61">
        <v>44809</v>
      </c>
      <c r="J693" s="46"/>
      <c r="K693" s="46"/>
      <c r="L693" s="45" t="s">
        <v>2050</v>
      </c>
      <c r="M693" s="45" t="s">
        <v>135</v>
      </c>
      <c r="N693" s="45" t="s">
        <v>26</v>
      </c>
      <c r="O693" s="45" t="s">
        <v>37</v>
      </c>
      <c r="P693" s="49">
        <v>0</v>
      </c>
      <c r="Q693" s="45" t="s">
        <v>49</v>
      </c>
      <c r="R693" s="46"/>
      <c r="S693" s="45" t="s">
        <v>234</v>
      </c>
      <c r="T693" s="45"/>
      <c r="U693" s="45" t="s">
        <v>235</v>
      </c>
      <c r="V693" s="45" t="s">
        <v>236</v>
      </c>
      <c r="W693" s="45" t="s">
        <v>237</v>
      </c>
      <c r="X693" s="49">
        <v>0</v>
      </c>
    </row>
    <row r="694" spans="1:24" hidden="1" x14ac:dyDescent="0.2">
      <c r="A694" s="1" t="str">
        <f>VLOOKUP(S:S,'KY all bookings 19.09.2022'!D:E,1,0)</f>
        <v>05944</v>
      </c>
      <c r="B694" s="1" t="str">
        <f>VLOOKUP(T:T,'KY all bookings 19.09.2022'!$K:$L,1,0)</f>
        <v>05944 B209</v>
      </c>
      <c r="C694" s="1" t="str">
        <f>VLOOKUP(F:F,'RPM All Deposits'!$E:$F,1,0)</f>
        <v>1295</v>
      </c>
      <c r="D694" s="45" t="s">
        <v>20</v>
      </c>
      <c r="E694" s="45" t="s">
        <v>1584</v>
      </c>
      <c r="F694" s="45" t="s">
        <v>1585</v>
      </c>
      <c r="G694" s="45" t="s">
        <v>1586</v>
      </c>
      <c r="H694" s="61">
        <v>44805</v>
      </c>
      <c r="I694" s="61">
        <v>44834</v>
      </c>
      <c r="J694" s="61">
        <v>44728</v>
      </c>
      <c r="K694" s="61">
        <v>44835</v>
      </c>
      <c r="L694" s="45" t="s">
        <v>376</v>
      </c>
      <c r="M694" s="45" t="s">
        <v>377</v>
      </c>
      <c r="N694" s="45" t="s">
        <v>26</v>
      </c>
      <c r="O694" s="45" t="s">
        <v>37</v>
      </c>
      <c r="P694" s="49">
        <v>870</v>
      </c>
      <c r="Q694" s="45" t="s">
        <v>49</v>
      </c>
      <c r="R694" s="45" t="s">
        <v>29</v>
      </c>
      <c r="S694" s="45" t="s">
        <v>1587</v>
      </c>
      <c r="T694" s="45" t="str">
        <f>S694&amp;" "&amp;E694</f>
        <v>05944 B209</v>
      </c>
      <c r="U694" s="45" t="s">
        <v>1588</v>
      </c>
      <c r="V694" s="45" t="s">
        <v>1589</v>
      </c>
      <c r="W694" s="45" t="s">
        <v>102</v>
      </c>
      <c r="X694" s="49">
        <v>200</v>
      </c>
    </row>
    <row r="695" spans="1:24" hidden="1" x14ac:dyDescent="0.2">
      <c r="A695" s="1" t="e">
        <f>VLOOKUP(S:S,'KY all bookings 19.09.2022'!D:E,1,0)</f>
        <v>#N/A</v>
      </c>
      <c r="C695" s="1" t="e">
        <f>VLOOKUP(F:F,'RPM All Deposits'!$E:$F,1,0)</f>
        <v>#N/A</v>
      </c>
      <c r="D695" s="45" t="s">
        <v>20</v>
      </c>
      <c r="E695" s="45" t="s">
        <v>2172</v>
      </c>
      <c r="F695" s="45" t="s">
        <v>2175</v>
      </c>
      <c r="G695" s="45" t="s">
        <v>232</v>
      </c>
      <c r="H695" s="61">
        <v>44730</v>
      </c>
      <c r="I695" s="61">
        <v>44742</v>
      </c>
      <c r="J695" s="61">
        <v>44730</v>
      </c>
      <c r="K695" s="61">
        <v>44742</v>
      </c>
      <c r="L695" s="45" t="s">
        <v>360</v>
      </c>
      <c r="M695" s="45" t="s">
        <v>135</v>
      </c>
      <c r="N695" s="45" t="s">
        <v>26</v>
      </c>
      <c r="O695" s="45" t="s">
        <v>37</v>
      </c>
      <c r="P695" s="49">
        <v>0</v>
      </c>
      <c r="Q695" s="45" t="s">
        <v>49</v>
      </c>
      <c r="R695" s="46"/>
      <c r="S695" s="45" t="s">
        <v>234</v>
      </c>
      <c r="T695" s="45"/>
      <c r="U695" s="45" t="s">
        <v>235</v>
      </c>
      <c r="V695" s="45" t="s">
        <v>236</v>
      </c>
      <c r="W695" s="45" t="s">
        <v>237</v>
      </c>
      <c r="X695" s="49">
        <v>0</v>
      </c>
    </row>
    <row r="696" spans="1:24" hidden="1" x14ac:dyDescent="0.2">
      <c r="A696" s="1" t="e">
        <f>VLOOKUP(S:S,'KY all bookings 19.09.2022'!D:E,1,0)</f>
        <v>#N/A</v>
      </c>
      <c r="D696" s="45" t="s">
        <v>20</v>
      </c>
      <c r="E696" s="45" t="s">
        <v>2176</v>
      </c>
      <c r="F696" s="45" t="s">
        <v>2177</v>
      </c>
      <c r="G696" s="45" t="s">
        <v>232</v>
      </c>
      <c r="H696" s="61">
        <v>44730</v>
      </c>
      <c r="I696" s="61">
        <v>64661</v>
      </c>
      <c r="J696" s="61">
        <v>44730</v>
      </c>
      <c r="K696" s="61">
        <v>64661</v>
      </c>
      <c r="L696" s="45" t="s">
        <v>2178</v>
      </c>
      <c r="M696" s="45" t="s">
        <v>25</v>
      </c>
      <c r="N696" s="45" t="s">
        <v>26</v>
      </c>
      <c r="O696" s="45" t="s">
        <v>239</v>
      </c>
      <c r="P696" s="49">
        <v>0</v>
      </c>
      <c r="Q696" s="45" t="s">
        <v>49</v>
      </c>
      <c r="R696" s="46"/>
      <c r="S696" s="45" t="s">
        <v>234</v>
      </c>
      <c r="T696" s="45"/>
      <c r="U696" s="45" t="s">
        <v>235</v>
      </c>
      <c r="V696" s="45" t="s">
        <v>236</v>
      </c>
      <c r="W696" s="45" t="s">
        <v>237</v>
      </c>
      <c r="X696" s="49">
        <v>0</v>
      </c>
    </row>
    <row r="697" spans="1:24" hidden="1" x14ac:dyDescent="0.2">
      <c r="A697" s="1" t="e">
        <f>VLOOKUP(S:S,'KY all bookings 19.09.2022'!D:E,1,0)</f>
        <v>#N/A</v>
      </c>
      <c r="D697" s="45" t="s">
        <v>20</v>
      </c>
      <c r="E697" s="45" t="s">
        <v>2176</v>
      </c>
      <c r="F697" s="45" t="s">
        <v>2179</v>
      </c>
      <c r="G697" s="45" t="s">
        <v>232</v>
      </c>
      <c r="H697" s="61">
        <v>44785</v>
      </c>
      <c r="I697" s="61">
        <v>44937</v>
      </c>
      <c r="J697" s="46"/>
      <c r="K697" s="46"/>
      <c r="L697" s="45" t="s">
        <v>177</v>
      </c>
      <c r="M697" s="45" t="s">
        <v>25</v>
      </c>
      <c r="N697" s="45" t="s">
        <v>26</v>
      </c>
      <c r="O697" s="45" t="s">
        <v>239</v>
      </c>
      <c r="P697" s="49">
        <v>0</v>
      </c>
      <c r="Q697" s="45" t="s">
        <v>49</v>
      </c>
      <c r="R697" s="46"/>
      <c r="S697" s="45" t="s">
        <v>234</v>
      </c>
      <c r="T697" s="45"/>
      <c r="U697" s="45" t="s">
        <v>235</v>
      </c>
      <c r="V697" s="45" t="s">
        <v>236</v>
      </c>
      <c r="W697" s="45" t="s">
        <v>237</v>
      </c>
      <c r="X697" s="49">
        <v>0</v>
      </c>
    </row>
    <row r="698" spans="1:24" hidden="1" x14ac:dyDescent="0.2">
      <c r="A698" s="1" t="e">
        <f>VLOOKUP(S:S,'KY all bookings 19.09.2022'!D:E,1,0)</f>
        <v>#N/A</v>
      </c>
      <c r="C698" s="1" t="e">
        <f>VLOOKUP(F:F,'RPM All Deposits'!$E:$F,1,0)</f>
        <v>#N/A</v>
      </c>
      <c r="D698" s="45" t="s">
        <v>20</v>
      </c>
      <c r="E698" s="45" t="s">
        <v>2180</v>
      </c>
      <c r="F698" s="45" t="s">
        <v>2181</v>
      </c>
      <c r="G698" s="45" t="s">
        <v>232</v>
      </c>
      <c r="H698" s="61">
        <v>44785</v>
      </c>
      <c r="I698" s="61">
        <v>44809</v>
      </c>
      <c r="J698" s="46"/>
      <c r="K698" s="46"/>
      <c r="L698" s="45" t="s">
        <v>2050</v>
      </c>
      <c r="M698" s="45" t="s">
        <v>135</v>
      </c>
      <c r="N698" s="45" t="s">
        <v>26</v>
      </c>
      <c r="O698" s="45" t="s">
        <v>37</v>
      </c>
      <c r="P698" s="49">
        <v>0</v>
      </c>
      <c r="Q698" s="45" t="s">
        <v>49</v>
      </c>
      <c r="R698" s="46"/>
      <c r="S698" s="45" t="s">
        <v>234</v>
      </c>
      <c r="T698" s="45"/>
      <c r="U698" s="45" t="s">
        <v>235</v>
      </c>
      <c r="V698" s="45" t="s">
        <v>236</v>
      </c>
      <c r="W698" s="45" t="s">
        <v>237</v>
      </c>
      <c r="X698" s="49">
        <v>0</v>
      </c>
    </row>
    <row r="699" spans="1:24" hidden="1" x14ac:dyDescent="0.2">
      <c r="A699" s="1" t="str">
        <f>VLOOKUP(S:S,'KY all bookings 19.09.2022'!D:E,1,0)</f>
        <v>05399</v>
      </c>
      <c r="B699" s="1" t="str">
        <f>VLOOKUP(T:T,'KY all bookings 19.09.2022'!$K:$L,1,0)</f>
        <v>05399 B313</v>
      </c>
      <c r="C699" s="1" t="str">
        <f>VLOOKUP(F:F,'RPM All Deposits'!$E:$F,1,0)</f>
        <v>1265</v>
      </c>
      <c r="D699" s="45" t="s">
        <v>20</v>
      </c>
      <c r="E699" s="45" t="s">
        <v>1846</v>
      </c>
      <c r="F699" s="45" t="s">
        <v>1847</v>
      </c>
      <c r="G699" s="45" t="s">
        <v>1848</v>
      </c>
      <c r="H699" s="61">
        <v>44805</v>
      </c>
      <c r="I699" s="61">
        <v>44834</v>
      </c>
      <c r="J699" s="61">
        <v>44728</v>
      </c>
      <c r="K699" s="61">
        <v>44835</v>
      </c>
      <c r="L699" s="45" t="s">
        <v>376</v>
      </c>
      <c r="M699" s="45" t="s">
        <v>377</v>
      </c>
      <c r="N699" s="45" t="s">
        <v>26</v>
      </c>
      <c r="O699" s="45" t="s">
        <v>48</v>
      </c>
      <c r="P699" s="49">
        <v>1170</v>
      </c>
      <c r="Q699" s="45" t="s">
        <v>49</v>
      </c>
      <c r="R699" s="45" t="s">
        <v>29</v>
      </c>
      <c r="S699" s="45" t="s">
        <v>1849</v>
      </c>
      <c r="T699" s="45" t="str">
        <f>S699&amp;" "&amp;E699</f>
        <v>05399 B313</v>
      </c>
      <c r="U699" s="45" t="s">
        <v>189</v>
      </c>
      <c r="V699" s="45" t="s">
        <v>1850</v>
      </c>
      <c r="W699" s="45" t="s">
        <v>102</v>
      </c>
      <c r="X699" s="49">
        <v>200</v>
      </c>
    </row>
    <row r="700" spans="1:24" hidden="1" x14ac:dyDescent="0.2">
      <c r="A700" s="1" t="e">
        <f>VLOOKUP(S:S,'KY all bookings 19.09.2022'!D:E,1,0)</f>
        <v>#N/A</v>
      </c>
      <c r="C700" s="1" t="e">
        <f>VLOOKUP(F:F,'RPM All Deposits'!$E:$F,1,0)</f>
        <v>#N/A</v>
      </c>
      <c r="D700" s="45" t="s">
        <v>20</v>
      </c>
      <c r="E700" s="45" t="s">
        <v>2180</v>
      </c>
      <c r="F700" s="45" t="s">
        <v>2186</v>
      </c>
      <c r="G700" s="45" t="s">
        <v>232</v>
      </c>
      <c r="H700" s="61">
        <v>44730</v>
      </c>
      <c r="I700" s="61">
        <v>44742</v>
      </c>
      <c r="J700" s="61">
        <v>44730</v>
      </c>
      <c r="K700" s="61">
        <v>44742</v>
      </c>
      <c r="L700" s="45" t="s">
        <v>360</v>
      </c>
      <c r="M700" s="45" t="s">
        <v>135</v>
      </c>
      <c r="N700" s="45" t="s">
        <v>26</v>
      </c>
      <c r="O700" s="45" t="s">
        <v>37</v>
      </c>
      <c r="P700" s="49">
        <v>0</v>
      </c>
      <c r="Q700" s="45" t="s">
        <v>49</v>
      </c>
      <c r="R700" s="46"/>
      <c r="S700" s="45" t="s">
        <v>234</v>
      </c>
      <c r="T700" s="45"/>
      <c r="U700" s="45" t="s">
        <v>235</v>
      </c>
      <c r="V700" s="45" t="s">
        <v>236</v>
      </c>
      <c r="W700" s="45" t="s">
        <v>237</v>
      </c>
      <c r="X700" s="49">
        <v>0</v>
      </c>
    </row>
    <row r="701" spans="1:24" hidden="1" x14ac:dyDescent="0.2">
      <c r="A701" s="1" t="e">
        <f>VLOOKUP(S:S,'KY all bookings 19.09.2022'!D:E,1,0)</f>
        <v>#N/A</v>
      </c>
      <c r="D701" s="45" t="s">
        <v>20</v>
      </c>
      <c r="E701" s="45" t="s">
        <v>2187</v>
      </c>
      <c r="F701" s="45" t="s">
        <v>2188</v>
      </c>
      <c r="G701" s="45" t="s">
        <v>232</v>
      </c>
      <c r="H701" s="61">
        <v>44730</v>
      </c>
      <c r="I701" s="61">
        <v>65026</v>
      </c>
      <c r="J701" s="61">
        <v>44730</v>
      </c>
      <c r="K701" s="61">
        <v>65026</v>
      </c>
      <c r="L701" s="45" t="s">
        <v>2189</v>
      </c>
      <c r="M701" s="45" t="s">
        <v>25</v>
      </c>
      <c r="N701" s="45" t="s">
        <v>26</v>
      </c>
      <c r="O701" s="45" t="s">
        <v>239</v>
      </c>
      <c r="P701" s="49">
        <v>0</v>
      </c>
      <c r="Q701" s="45" t="s">
        <v>49</v>
      </c>
      <c r="R701" s="46"/>
      <c r="S701" s="45" t="s">
        <v>234</v>
      </c>
      <c r="T701" s="45"/>
      <c r="U701" s="45" t="s">
        <v>235</v>
      </c>
      <c r="V701" s="45" t="s">
        <v>236</v>
      </c>
      <c r="W701" s="45" t="s">
        <v>237</v>
      </c>
      <c r="X701" s="49">
        <v>0</v>
      </c>
    </row>
    <row r="702" spans="1:24" hidden="1" x14ac:dyDescent="0.2">
      <c r="A702" s="1" t="e">
        <f>VLOOKUP(S:S,'KY all bookings 19.09.2022'!D:E,1,0)</f>
        <v>#N/A</v>
      </c>
      <c r="D702" s="45" t="s">
        <v>20</v>
      </c>
      <c r="E702" s="45" t="s">
        <v>2187</v>
      </c>
      <c r="F702" s="45" t="s">
        <v>2190</v>
      </c>
      <c r="G702" s="45" t="s">
        <v>232</v>
      </c>
      <c r="H702" s="61">
        <v>44785</v>
      </c>
      <c r="I702" s="61">
        <v>44937</v>
      </c>
      <c r="J702" s="46"/>
      <c r="K702" s="46"/>
      <c r="L702" s="45" t="s">
        <v>177</v>
      </c>
      <c r="M702" s="45" t="s">
        <v>25</v>
      </c>
      <c r="N702" s="45" t="s">
        <v>26</v>
      </c>
      <c r="O702" s="45" t="s">
        <v>239</v>
      </c>
      <c r="P702" s="49">
        <v>0</v>
      </c>
      <c r="Q702" s="45" t="s">
        <v>49</v>
      </c>
      <c r="R702" s="46"/>
      <c r="S702" s="45" t="s">
        <v>234</v>
      </c>
      <c r="T702" s="45"/>
      <c r="U702" s="45" t="s">
        <v>235</v>
      </c>
      <c r="V702" s="45" t="s">
        <v>236</v>
      </c>
      <c r="W702" s="45" t="s">
        <v>237</v>
      </c>
      <c r="X702" s="49">
        <v>0</v>
      </c>
    </row>
    <row r="703" spans="1:24" hidden="1" x14ac:dyDescent="0.2">
      <c r="A703" s="1" t="e">
        <f>VLOOKUP(S:S,'KY all bookings 19.09.2022'!D:E,1,0)</f>
        <v>#N/A</v>
      </c>
      <c r="C703" s="1" t="e">
        <f>VLOOKUP(F:F,'RPM All Deposits'!$E:$F,1,0)</f>
        <v>#N/A</v>
      </c>
      <c r="D703" s="45" t="s">
        <v>20</v>
      </c>
      <c r="E703" s="45" t="s">
        <v>2191</v>
      </c>
      <c r="F703" s="45" t="s">
        <v>2192</v>
      </c>
      <c r="G703" s="45" t="s">
        <v>232</v>
      </c>
      <c r="H703" s="61">
        <v>44785</v>
      </c>
      <c r="I703" s="61">
        <v>44809</v>
      </c>
      <c r="J703" s="46"/>
      <c r="K703" s="46"/>
      <c r="L703" s="45" t="s">
        <v>2050</v>
      </c>
      <c r="M703" s="45" t="s">
        <v>135</v>
      </c>
      <c r="N703" s="45" t="s">
        <v>26</v>
      </c>
      <c r="O703" s="45" t="s">
        <v>37</v>
      </c>
      <c r="P703" s="49">
        <v>0</v>
      </c>
      <c r="Q703" s="45" t="s">
        <v>49</v>
      </c>
      <c r="R703" s="46"/>
      <c r="S703" s="45" t="s">
        <v>234</v>
      </c>
      <c r="T703" s="45"/>
      <c r="U703" s="45" t="s">
        <v>235</v>
      </c>
      <c r="V703" s="45" t="s">
        <v>236</v>
      </c>
      <c r="W703" s="45" t="s">
        <v>237</v>
      </c>
      <c r="X703" s="49">
        <v>0</v>
      </c>
    </row>
    <row r="704" spans="1:24" hidden="1" x14ac:dyDescent="0.2">
      <c r="A704" s="1" t="e">
        <f>VLOOKUP(S:S,'KY all bookings 19.09.2022'!D:E,1,0)</f>
        <v>#N/A</v>
      </c>
      <c r="C704" s="1" t="str">
        <f>VLOOKUP(F:F,'RPM All Deposits'!$E:$F,1,0)</f>
        <v>33612</v>
      </c>
      <c r="D704" s="45" t="s">
        <v>20</v>
      </c>
      <c r="E704" s="45" t="s">
        <v>2258</v>
      </c>
      <c r="F704" s="45" t="s">
        <v>2265</v>
      </c>
      <c r="G704" s="45" t="s">
        <v>2266</v>
      </c>
      <c r="H704" s="61">
        <v>44835</v>
      </c>
      <c r="I704" s="61">
        <v>45016</v>
      </c>
      <c r="J704" s="61">
        <v>44835</v>
      </c>
      <c r="K704" s="61">
        <v>45016</v>
      </c>
      <c r="L704" s="45" t="s">
        <v>78</v>
      </c>
      <c r="M704" s="45" t="s">
        <v>135</v>
      </c>
      <c r="N704" s="45" t="s">
        <v>26</v>
      </c>
      <c r="O704" s="45" t="s">
        <v>48</v>
      </c>
      <c r="P704" s="49">
        <v>2000</v>
      </c>
      <c r="Q704" s="45" t="s">
        <v>270</v>
      </c>
      <c r="R704" s="46"/>
      <c r="S704" s="46"/>
      <c r="T704" s="46"/>
      <c r="U704" s="45" t="s">
        <v>2267</v>
      </c>
      <c r="V704" s="45" t="s">
        <v>1158</v>
      </c>
      <c r="W704" s="45" t="s">
        <v>2268</v>
      </c>
      <c r="X704" s="49">
        <v>0</v>
      </c>
    </row>
    <row r="705" spans="1:26" hidden="1" x14ac:dyDescent="0.2">
      <c r="A705" s="1" t="e">
        <f>VLOOKUP(S:S,'KY all bookings 19.09.2022'!D:E,1,0)</f>
        <v>#N/A</v>
      </c>
      <c r="C705" s="1" t="e">
        <f>VLOOKUP(F:F,'RPM All Deposits'!$E:$F,1,0)</f>
        <v>#N/A</v>
      </c>
      <c r="D705" s="45" t="s">
        <v>20</v>
      </c>
      <c r="E705" s="45" t="s">
        <v>2191</v>
      </c>
      <c r="F705" s="45" t="s">
        <v>2196</v>
      </c>
      <c r="G705" s="45" t="s">
        <v>232</v>
      </c>
      <c r="H705" s="61">
        <v>44730</v>
      </c>
      <c r="I705" s="61">
        <v>44742</v>
      </c>
      <c r="J705" s="61">
        <v>44730</v>
      </c>
      <c r="K705" s="61">
        <v>44742</v>
      </c>
      <c r="L705" s="45" t="s">
        <v>360</v>
      </c>
      <c r="M705" s="45" t="s">
        <v>135</v>
      </c>
      <c r="N705" s="45" t="s">
        <v>26</v>
      </c>
      <c r="O705" s="45" t="s">
        <v>37</v>
      </c>
      <c r="P705" s="49">
        <v>0</v>
      </c>
      <c r="Q705" s="45" t="s">
        <v>49</v>
      </c>
      <c r="R705" s="46"/>
      <c r="S705" s="45" t="s">
        <v>234</v>
      </c>
      <c r="T705" s="45"/>
      <c r="U705" s="45" t="s">
        <v>235</v>
      </c>
      <c r="V705" s="45" t="s">
        <v>236</v>
      </c>
      <c r="W705" s="45" t="s">
        <v>237</v>
      </c>
      <c r="X705" s="49">
        <v>0</v>
      </c>
    </row>
    <row r="706" spans="1:26" hidden="1" x14ac:dyDescent="0.2">
      <c r="A706" s="1" t="e">
        <f>VLOOKUP(S:S,'KY all bookings 19.09.2022'!D:E,1,0)</f>
        <v>#N/A</v>
      </c>
      <c r="D706" s="45" t="s">
        <v>20</v>
      </c>
      <c r="E706" s="45" t="s">
        <v>2197</v>
      </c>
      <c r="F706" s="45" t="s">
        <v>2198</v>
      </c>
      <c r="G706" s="45" t="s">
        <v>232</v>
      </c>
      <c r="H706" s="61">
        <v>44730</v>
      </c>
      <c r="I706" s="61">
        <v>65391</v>
      </c>
      <c r="J706" s="61">
        <v>44730</v>
      </c>
      <c r="K706" s="61">
        <v>65391</v>
      </c>
      <c r="L706" s="45" t="s">
        <v>2199</v>
      </c>
      <c r="M706" s="45" t="s">
        <v>25</v>
      </c>
      <c r="N706" s="45" t="s">
        <v>26</v>
      </c>
      <c r="O706" s="45" t="s">
        <v>239</v>
      </c>
      <c r="P706" s="49">
        <v>0</v>
      </c>
      <c r="Q706" s="45" t="s">
        <v>49</v>
      </c>
      <c r="R706" s="46"/>
      <c r="S706" s="45" t="s">
        <v>234</v>
      </c>
      <c r="T706" s="45"/>
      <c r="U706" s="45" t="s">
        <v>235</v>
      </c>
      <c r="V706" s="45" t="s">
        <v>236</v>
      </c>
      <c r="W706" s="45" t="s">
        <v>237</v>
      </c>
      <c r="X706" s="49">
        <v>0</v>
      </c>
    </row>
    <row r="707" spans="1:26" hidden="1" x14ac:dyDescent="0.2">
      <c r="A707" s="1" t="e">
        <f>VLOOKUP(S:S,'KY all bookings 19.09.2022'!D:E,1,0)</f>
        <v>#N/A</v>
      </c>
      <c r="D707" s="45" t="s">
        <v>20</v>
      </c>
      <c r="E707" s="45" t="s">
        <v>2197</v>
      </c>
      <c r="F707" s="45" t="s">
        <v>2200</v>
      </c>
      <c r="G707" s="45" t="s">
        <v>232</v>
      </c>
      <c r="H707" s="61">
        <v>44785</v>
      </c>
      <c r="I707" s="61">
        <v>44937</v>
      </c>
      <c r="J707" s="46"/>
      <c r="K707" s="46"/>
      <c r="L707" s="45" t="s">
        <v>177</v>
      </c>
      <c r="M707" s="45" t="s">
        <v>25</v>
      </c>
      <c r="N707" s="45" t="s">
        <v>26</v>
      </c>
      <c r="O707" s="45" t="s">
        <v>239</v>
      </c>
      <c r="P707" s="49">
        <v>0</v>
      </c>
      <c r="Q707" s="45" t="s">
        <v>49</v>
      </c>
      <c r="R707" s="46"/>
      <c r="S707" s="45" t="s">
        <v>234</v>
      </c>
      <c r="T707" s="45"/>
      <c r="U707" s="45" t="s">
        <v>235</v>
      </c>
      <c r="V707" s="45" t="s">
        <v>236</v>
      </c>
      <c r="W707" s="45" t="s">
        <v>237</v>
      </c>
      <c r="X707" s="49">
        <v>0</v>
      </c>
    </row>
    <row r="708" spans="1:26" hidden="1" x14ac:dyDescent="0.2">
      <c r="A708" s="1" t="e">
        <f>VLOOKUP(S:S,'KY all bookings 19.09.2022'!D:E,1,0)</f>
        <v>#N/A</v>
      </c>
      <c r="C708" s="1" t="e">
        <f>VLOOKUP(F:F,'RPM All Deposits'!$E:$F,1,0)</f>
        <v>#N/A</v>
      </c>
      <c r="D708" s="45" t="s">
        <v>20</v>
      </c>
      <c r="E708" s="45" t="s">
        <v>2201</v>
      </c>
      <c r="F708" s="45" t="s">
        <v>2202</v>
      </c>
      <c r="G708" s="45" t="s">
        <v>232</v>
      </c>
      <c r="H708" s="61">
        <v>44785</v>
      </c>
      <c r="I708" s="61">
        <v>44809</v>
      </c>
      <c r="J708" s="46"/>
      <c r="K708" s="46"/>
      <c r="L708" s="45" t="s">
        <v>2050</v>
      </c>
      <c r="M708" s="45" t="s">
        <v>135</v>
      </c>
      <c r="N708" s="45" t="s">
        <v>26</v>
      </c>
      <c r="O708" s="45" t="s">
        <v>37</v>
      </c>
      <c r="P708" s="49">
        <v>0</v>
      </c>
      <c r="Q708" s="45" t="s">
        <v>49</v>
      </c>
      <c r="R708" s="46"/>
      <c r="S708" s="45" t="s">
        <v>234</v>
      </c>
      <c r="T708" s="45"/>
      <c r="U708" s="45" t="s">
        <v>235</v>
      </c>
      <c r="V708" s="45" t="s">
        <v>236</v>
      </c>
      <c r="W708" s="45" t="s">
        <v>237</v>
      </c>
      <c r="X708" s="49">
        <v>0</v>
      </c>
    </row>
    <row r="709" spans="1:26" hidden="1" x14ac:dyDescent="0.2">
      <c r="A709" s="1" t="e">
        <f>VLOOKUP(S:S,'KY all bookings 19.09.2022'!D:E,1,0)</f>
        <v>#N/A</v>
      </c>
      <c r="C709" s="1" t="str">
        <f>VLOOKUP(F:F,'RPM All Deposits'!$E:$F,1,0)</f>
        <v>33613</v>
      </c>
      <c r="D709" s="45" t="s">
        <v>20</v>
      </c>
      <c r="E709" s="45" t="s">
        <v>2472</v>
      </c>
      <c r="F709" s="45" t="s">
        <v>2474</v>
      </c>
      <c r="G709" s="45" t="s">
        <v>2475</v>
      </c>
      <c r="H709" s="61">
        <v>44835</v>
      </c>
      <c r="I709" s="61">
        <v>45016</v>
      </c>
      <c r="J709" s="61">
        <v>44835</v>
      </c>
      <c r="K709" s="61">
        <v>45016</v>
      </c>
      <c r="L709" s="45" t="s">
        <v>78</v>
      </c>
      <c r="M709" s="45" t="s">
        <v>135</v>
      </c>
      <c r="N709" s="45" t="s">
        <v>26</v>
      </c>
      <c r="O709" s="45" t="s">
        <v>48</v>
      </c>
      <c r="P709" s="49">
        <v>2000</v>
      </c>
      <c r="Q709" s="45" t="s">
        <v>270</v>
      </c>
      <c r="R709" s="46"/>
      <c r="S709" s="46"/>
      <c r="T709" s="46"/>
      <c r="U709" s="45" t="s">
        <v>2476</v>
      </c>
      <c r="V709" s="45" t="s">
        <v>1158</v>
      </c>
      <c r="W709" s="45" t="s">
        <v>2268</v>
      </c>
      <c r="X709" s="49">
        <v>0</v>
      </c>
    </row>
    <row r="710" spans="1:26" hidden="1" x14ac:dyDescent="0.2">
      <c r="A710" s="1" t="e">
        <f>VLOOKUP(S:S,'KY all bookings 19.09.2022'!D:E,1,0)</f>
        <v>#N/A</v>
      </c>
      <c r="C710" s="1" t="e">
        <f>VLOOKUP(F:F,'RPM All Deposits'!$E:$F,1,0)</f>
        <v>#N/A</v>
      </c>
      <c r="D710" s="45" t="s">
        <v>20</v>
      </c>
      <c r="E710" s="45" t="s">
        <v>2201</v>
      </c>
      <c r="F710" s="45" t="s">
        <v>2207</v>
      </c>
      <c r="G710" s="45" t="s">
        <v>232</v>
      </c>
      <c r="H710" s="61">
        <v>44730</v>
      </c>
      <c r="I710" s="61">
        <v>44742</v>
      </c>
      <c r="J710" s="61">
        <v>44730</v>
      </c>
      <c r="K710" s="61">
        <v>44742</v>
      </c>
      <c r="L710" s="45" t="s">
        <v>360</v>
      </c>
      <c r="M710" s="45" t="s">
        <v>135</v>
      </c>
      <c r="N710" s="45" t="s">
        <v>26</v>
      </c>
      <c r="O710" s="45" t="s">
        <v>37</v>
      </c>
      <c r="P710" s="49">
        <v>0</v>
      </c>
      <c r="Q710" s="45" t="s">
        <v>49</v>
      </c>
      <c r="R710" s="46"/>
      <c r="S710" s="45" t="s">
        <v>234</v>
      </c>
      <c r="T710" s="45"/>
      <c r="U710" s="45" t="s">
        <v>235</v>
      </c>
      <c r="V710" s="45" t="s">
        <v>236</v>
      </c>
      <c r="W710" s="45" t="s">
        <v>237</v>
      </c>
      <c r="X710" s="49">
        <v>0</v>
      </c>
    </row>
    <row r="711" spans="1:26" hidden="1" x14ac:dyDescent="0.2">
      <c r="A711" s="1" t="e">
        <f>VLOOKUP(S:S,'KY all bookings 19.09.2022'!D:E,1,0)</f>
        <v>#N/A</v>
      </c>
      <c r="D711" s="45" t="s">
        <v>20</v>
      </c>
      <c r="E711" s="45" t="s">
        <v>2208</v>
      </c>
      <c r="F711" s="45" t="s">
        <v>2209</v>
      </c>
      <c r="G711" s="45" t="s">
        <v>232</v>
      </c>
      <c r="H711" s="61">
        <v>44730</v>
      </c>
      <c r="I711" s="61">
        <v>65756</v>
      </c>
      <c r="J711" s="61">
        <v>44730</v>
      </c>
      <c r="K711" s="61">
        <v>65756</v>
      </c>
      <c r="L711" s="45" t="s">
        <v>2210</v>
      </c>
      <c r="M711" s="45" t="s">
        <v>25</v>
      </c>
      <c r="N711" s="45" t="s">
        <v>26</v>
      </c>
      <c r="O711" s="45" t="s">
        <v>239</v>
      </c>
      <c r="P711" s="49">
        <v>0</v>
      </c>
      <c r="Q711" s="45" t="s">
        <v>49</v>
      </c>
      <c r="R711" s="46"/>
      <c r="S711" s="45" t="s">
        <v>234</v>
      </c>
      <c r="T711" s="45"/>
      <c r="U711" s="45" t="s">
        <v>235</v>
      </c>
      <c r="V711" s="45" t="s">
        <v>236</v>
      </c>
      <c r="W711" s="45" t="s">
        <v>237</v>
      </c>
      <c r="X711" s="49">
        <v>0</v>
      </c>
    </row>
    <row r="712" spans="1:26" hidden="1" x14ac:dyDescent="0.2">
      <c r="A712" s="1" t="e">
        <f>VLOOKUP(S:S,'KY all bookings 19.09.2022'!D:E,1,0)</f>
        <v>#N/A</v>
      </c>
      <c r="D712" s="45" t="s">
        <v>20</v>
      </c>
      <c r="E712" s="45" t="s">
        <v>2208</v>
      </c>
      <c r="F712" s="45" t="s">
        <v>2211</v>
      </c>
      <c r="G712" s="45" t="s">
        <v>232</v>
      </c>
      <c r="H712" s="61">
        <v>44785</v>
      </c>
      <c r="I712" s="61">
        <v>44937</v>
      </c>
      <c r="J712" s="46"/>
      <c r="K712" s="46"/>
      <c r="L712" s="45" t="s">
        <v>177</v>
      </c>
      <c r="M712" s="45" t="s">
        <v>25</v>
      </c>
      <c r="N712" s="45" t="s">
        <v>26</v>
      </c>
      <c r="O712" s="45" t="s">
        <v>239</v>
      </c>
      <c r="P712" s="49">
        <v>0</v>
      </c>
      <c r="Q712" s="45" t="s">
        <v>49</v>
      </c>
      <c r="R712" s="46"/>
      <c r="S712" s="45" t="s">
        <v>234</v>
      </c>
      <c r="T712" s="45"/>
      <c r="U712" s="45" t="s">
        <v>235</v>
      </c>
      <c r="V712" s="45" t="s">
        <v>236</v>
      </c>
      <c r="W712" s="45" t="s">
        <v>237</v>
      </c>
      <c r="X712" s="49">
        <v>0</v>
      </c>
    </row>
    <row r="713" spans="1:26" hidden="1" x14ac:dyDescent="0.2">
      <c r="A713" s="1" t="e">
        <f>VLOOKUP(S:S,'KY all bookings 19.09.2022'!D:E,1,0)</f>
        <v>#N/A</v>
      </c>
      <c r="C713" s="1" t="e">
        <f>VLOOKUP(F:F,'RPM All Deposits'!$E:$F,1,0)</f>
        <v>#N/A</v>
      </c>
      <c r="D713" s="45" t="s">
        <v>20</v>
      </c>
      <c r="E713" s="45" t="s">
        <v>2212</v>
      </c>
      <c r="F713" s="45" t="s">
        <v>2213</v>
      </c>
      <c r="G713" s="45" t="s">
        <v>232</v>
      </c>
      <c r="H713" s="61">
        <v>44785</v>
      </c>
      <c r="I713" s="61">
        <v>44809</v>
      </c>
      <c r="J713" s="46"/>
      <c r="K713" s="46"/>
      <c r="L713" s="45" t="s">
        <v>2050</v>
      </c>
      <c r="M713" s="45" t="s">
        <v>135</v>
      </c>
      <c r="N713" s="45" t="s">
        <v>26</v>
      </c>
      <c r="O713" s="45" t="s">
        <v>37</v>
      </c>
      <c r="P713" s="49">
        <v>0</v>
      </c>
      <c r="Q713" s="45" t="s">
        <v>49</v>
      </c>
      <c r="R713" s="46"/>
      <c r="S713" s="45" t="s">
        <v>234</v>
      </c>
      <c r="T713" s="45"/>
      <c r="U713" s="45" t="s">
        <v>235</v>
      </c>
      <c r="V713" s="45" t="s">
        <v>236</v>
      </c>
      <c r="W713" s="45" t="s">
        <v>237</v>
      </c>
      <c r="X713" s="49">
        <v>0</v>
      </c>
    </row>
    <row r="714" spans="1:26" hidden="1" x14ac:dyDescent="0.2">
      <c r="A714" s="1" t="e">
        <f>VLOOKUP(S:S,'KY all bookings 19.09.2022'!D:E,1,0)</f>
        <v>#N/A</v>
      </c>
      <c r="C714" s="1" t="e">
        <f>VLOOKUP(F:F,'RPM All Deposits'!$E:$F,1,0)</f>
        <v>#N/A</v>
      </c>
      <c r="D714" s="45" t="s">
        <v>20</v>
      </c>
      <c r="E714" s="45" t="s">
        <v>2212</v>
      </c>
      <c r="F714" s="45" t="s">
        <v>2214</v>
      </c>
      <c r="G714" s="45" t="s">
        <v>232</v>
      </c>
      <c r="H714" s="61">
        <v>44730</v>
      </c>
      <c r="I714" s="61">
        <v>44742</v>
      </c>
      <c r="J714" s="61">
        <v>44730</v>
      </c>
      <c r="K714" s="61">
        <v>44742</v>
      </c>
      <c r="L714" s="45" t="s">
        <v>360</v>
      </c>
      <c r="M714" s="45" t="s">
        <v>135</v>
      </c>
      <c r="N714" s="45" t="s">
        <v>26</v>
      </c>
      <c r="O714" s="45" t="s">
        <v>37</v>
      </c>
      <c r="P714" s="49">
        <v>0</v>
      </c>
      <c r="Q714" s="45" t="s">
        <v>49</v>
      </c>
      <c r="R714" s="46"/>
      <c r="S714" s="45" t="s">
        <v>234</v>
      </c>
      <c r="T714" s="45"/>
      <c r="U714" s="45" t="s">
        <v>235</v>
      </c>
      <c r="V714" s="45" t="s">
        <v>236</v>
      </c>
      <c r="W714" s="45" t="s">
        <v>237</v>
      </c>
      <c r="X714" s="49">
        <v>0</v>
      </c>
    </row>
    <row r="715" spans="1:26" hidden="1" x14ac:dyDescent="0.2">
      <c r="A715" s="1" t="e">
        <f>VLOOKUP(S:S,'KY all bookings 19.09.2022'!D:E,1,0)</f>
        <v>#N/A</v>
      </c>
      <c r="D715" s="45" t="s">
        <v>20</v>
      </c>
      <c r="E715" s="45" t="s">
        <v>2215</v>
      </c>
      <c r="F715" s="45" t="s">
        <v>2216</v>
      </c>
      <c r="G715" s="45" t="s">
        <v>232</v>
      </c>
      <c r="H715" s="61">
        <v>44730</v>
      </c>
      <c r="I715" s="61">
        <v>66122</v>
      </c>
      <c r="J715" s="61">
        <v>44730</v>
      </c>
      <c r="K715" s="61">
        <v>66122</v>
      </c>
      <c r="L715" s="45" t="s">
        <v>2217</v>
      </c>
      <c r="M715" s="45" t="s">
        <v>25</v>
      </c>
      <c r="N715" s="45" t="s">
        <v>26</v>
      </c>
      <c r="O715" s="45" t="s">
        <v>239</v>
      </c>
      <c r="P715" s="49">
        <v>0</v>
      </c>
      <c r="Q715" s="45" t="s">
        <v>49</v>
      </c>
      <c r="R715" s="46"/>
      <c r="S715" s="45" t="s">
        <v>234</v>
      </c>
      <c r="T715" s="45"/>
      <c r="U715" s="45" t="s">
        <v>235</v>
      </c>
      <c r="V715" s="45" t="s">
        <v>236</v>
      </c>
      <c r="W715" s="45" t="s">
        <v>237</v>
      </c>
      <c r="X715" s="49">
        <v>0</v>
      </c>
    </row>
    <row r="716" spans="1:26" hidden="1" x14ac:dyDescent="0.2">
      <c r="A716" s="1" t="e">
        <f>VLOOKUP(S:S,'KY all bookings 19.09.2022'!D:E,1,0)</f>
        <v>#N/A</v>
      </c>
      <c r="D716" s="45" t="s">
        <v>20</v>
      </c>
      <c r="E716" s="45" t="s">
        <v>2215</v>
      </c>
      <c r="F716" s="45" t="s">
        <v>2218</v>
      </c>
      <c r="G716" s="45" t="s">
        <v>232</v>
      </c>
      <c r="H716" s="61">
        <v>44785</v>
      </c>
      <c r="I716" s="61">
        <v>44937</v>
      </c>
      <c r="J716" s="46"/>
      <c r="K716" s="46"/>
      <c r="L716" s="45" t="s">
        <v>177</v>
      </c>
      <c r="M716" s="45" t="s">
        <v>25</v>
      </c>
      <c r="N716" s="45" t="s">
        <v>26</v>
      </c>
      <c r="O716" s="45" t="s">
        <v>239</v>
      </c>
      <c r="P716" s="49">
        <v>0</v>
      </c>
      <c r="Q716" s="45" t="s">
        <v>49</v>
      </c>
      <c r="R716" s="46"/>
      <c r="S716" s="45" t="s">
        <v>234</v>
      </c>
      <c r="T716" s="45"/>
      <c r="U716" s="45" t="s">
        <v>235</v>
      </c>
      <c r="V716" s="45" t="s">
        <v>236</v>
      </c>
      <c r="W716" s="45" t="s">
        <v>237</v>
      </c>
      <c r="X716" s="49">
        <v>0</v>
      </c>
    </row>
    <row r="717" spans="1:26" hidden="1" x14ac:dyDescent="0.2">
      <c r="A717" s="1" t="e">
        <f>VLOOKUP(S:S,'KY all bookings 19.09.2022'!D:E,1,0)</f>
        <v>#N/A</v>
      </c>
      <c r="C717" s="1" t="e">
        <f>VLOOKUP(F:F,'RPM All Deposits'!$E:$F,1,0)</f>
        <v>#N/A</v>
      </c>
      <c r="D717" s="45" t="s">
        <v>20</v>
      </c>
      <c r="E717" s="45" t="s">
        <v>2219</v>
      </c>
      <c r="F717" s="45" t="s">
        <v>2220</v>
      </c>
      <c r="G717" s="45" t="s">
        <v>232</v>
      </c>
      <c r="H717" s="61">
        <v>44785</v>
      </c>
      <c r="I717" s="61">
        <v>44809</v>
      </c>
      <c r="J717" s="46"/>
      <c r="K717" s="46"/>
      <c r="L717" s="45" t="s">
        <v>2050</v>
      </c>
      <c r="M717" s="45" t="s">
        <v>135</v>
      </c>
      <c r="N717" s="45" t="s">
        <v>26</v>
      </c>
      <c r="O717" s="45" t="s">
        <v>37</v>
      </c>
      <c r="P717" s="49">
        <v>0</v>
      </c>
      <c r="Q717" s="45" t="s">
        <v>49</v>
      </c>
      <c r="R717" s="46"/>
      <c r="S717" s="45" t="s">
        <v>234</v>
      </c>
      <c r="T717" s="45"/>
      <c r="U717" s="45" t="s">
        <v>235</v>
      </c>
      <c r="V717" s="45" t="s">
        <v>236</v>
      </c>
      <c r="W717" s="45" t="s">
        <v>237</v>
      </c>
      <c r="X717" s="49">
        <v>0</v>
      </c>
    </row>
    <row r="718" spans="1:26" s="32" customFormat="1" x14ac:dyDescent="0.2">
      <c r="A718" s="32" t="e">
        <f>VLOOKUP(S:S,'KY all bookings 19.09.2022'!D:E,1,0)</f>
        <v>#N/A</v>
      </c>
      <c r="C718" s="32" t="e">
        <f>VLOOKUP(F:F,'RPM All Deposits'!$E:$F,1,0)</f>
        <v>#N/A</v>
      </c>
      <c r="D718" s="52" t="s">
        <v>20</v>
      </c>
      <c r="E718" s="52" t="s">
        <v>1332</v>
      </c>
      <c r="F718" s="52" t="s">
        <v>1339</v>
      </c>
      <c r="G718" s="52" t="s">
        <v>1340</v>
      </c>
      <c r="H718" s="63">
        <v>44805</v>
      </c>
      <c r="I718" s="63">
        <v>44985</v>
      </c>
      <c r="J718" s="63">
        <v>44805</v>
      </c>
      <c r="K718" s="63">
        <v>44986</v>
      </c>
      <c r="L718" s="52" t="s">
        <v>78</v>
      </c>
      <c r="M718" s="52" t="s">
        <v>135</v>
      </c>
      <c r="N718" s="52" t="s">
        <v>26</v>
      </c>
      <c r="O718" s="52" t="s">
        <v>37</v>
      </c>
      <c r="P718" s="54">
        <v>1680</v>
      </c>
      <c r="Q718" s="52" t="s">
        <v>49</v>
      </c>
      <c r="R718" s="53"/>
      <c r="S718" s="52" t="s">
        <v>1341</v>
      </c>
      <c r="T718" s="52"/>
      <c r="U718" s="52" t="s">
        <v>1342</v>
      </c>
      <c r="V718" s="52" t="s">
        <v>1343</v>
      </c>
      <c r="W718" s="52" t="s">
        <v>32</v>
      </c>
      <c r="X718" s="54">
        <v>0</v>
      </c>
      <c r="Y718" s="83" t="s">
        <v>6664</v>
      </c>
      <c r="Z718" s="32" t="s">
        <v>6697</v>
      </c>
    </row>
    <row r="719" spans="1:26" hidden="1" x14ac:dyDescent="0.2">
      <c r="A719" s="1" t="e">
        <f>VLOOKUP(S:S,'KY all bookings 19.09.2022'!D:E,1,0)</f>
        <v>#N/A</v>
      </c>
      <c r="C719" s="1" t="e">
        <f>VLOOKUP(F:F,'RPM All Deposits'!$E:$F,1,0)</f>
        <v>#N/A</v>
      </c>
      <c r="D719" s="45" t="s">
        <v>20</v>
      </c>
      <c r="E719" s="45" t="s">
        <v>2219</v>
      </c>
      <c r="F719" s="45" t="s">
        <v>2225</v>
      </c>
      <c r="G719" s="45" t="s">
        <v>232</v>
      </c>
      <c r="H719" s="61">
        <v>44730</v>
      </c>
      <c r="I719" s="61">
        <v>44742</v>
      </c>
      <c r="J719" s="61">
        <v>44730</v>
      </c>
      <c r="K719" s="61">
        <v>44742</v>
      </c>
      <c r="L719" s="45" t="s">
        <v>360</v>
      </c>
      <c r="M719" s="45" t="s">
        <v>135</v>
      </c>
      <c r="N719" s="45" t="s">
        <v>26</v>
      </c>
      <c r="O719" s="45" t="s">
        <v>37</v>
      </c>
      <c r="P719" s="49">
        <v>0</v>
      </c>
      <c r="Q719" s="45" t="s">
        <v>49</v>
      </c>
      <c r="R719" s="46"/>
      <c r="S719" s="45" t="s">
        <v>234</v>
      </c>
      <c r="T719" s="45"/>
      <c r="U719" s="45" t="s">
        <v>235</v>
      </c>
      <c r="V719" s="45" t="s">
        <v>236</v>
      </c>
      <c r="W719" s="45" t="s">
        <v>237</v>
      </c>
      <c r="X719" s="49">
        <v>0</v>
      </c>
    </row>
    <row r="720" spans="1:26" hidden="1" x14ac:dyDescent="0.2">
      <c r="A720" s="1" t="e">
        <f>VLOOKUP(S:S,'KY all bookings 19.09.2022'!D:E,1,0)</f>
        <v>#N/A</v>
      </c>
      <c r="D720" s="45" t="s">
        <v>20</v>
      </c>
      <c r="E720" s="45" t="s">
        <v>2226</v>
      </c>
      <c r="F720" s="45" t="s">
        <v>2227</v>
      </c>
      <c r="G720" s="45" t="s">
        <v>232</v>
      </c>
      <c r="H720" s="61">
        <v>44730</v>
      </c>
      <c r="I720" s="61">
        <v>48224</v>
      </c>
      <c r="J720" s="61">
        <v>44730</v>
      </c>
      <c r="K720" s="61">
        <v>48224</v>
      </c>
      <c r="L720" s="45" t="s">
        <v>2228</v>
      </c>
      <c r="M720" s="45" t="s">
        <v>25</v>
      </c>
      <c r="N720" s="45" t="s">
        <v>26</v>
      </c>
      <c r="O720" s="45" t="s">
        <v>239</v>
      </c>
      <c r="P720" s="49">
        <v>0</v>
      </c>
      <c r="Q720" s="45" t="s">
        <v>49</v>
      </c>
      <c r="R720" s="46"/>
      <c r="S720" s="45" t="s">
        <v>234</v>
      </c>
      <c r="T720" s="45"/>
      <c r="U720" s="45" t="s">
        <v>235</v>
      </c>
      <c r="V720" s="45" t="s">
        <v>236</v>
      </c>
      <c r="W720" s="45" t="s">
        <v>237</v>
      </c>
      <c r="X720" s="49">
        <v>0</v>
      </c>
    </row>
    <row r="721" spans="1:24" hidden="1" x14ac:dyDescent="0.2">
      <c r="A721" s="1" t="e">
        <f>VLOOKUP(S:S,'KY all bookings 19.09.2022'!D:E,1,0)</f>
        <v>#N/A</v>
      </c>
      <c r="D721" s="45" t="s">
        <v>20</v>
      </c>
      <c r="E721" s="45" t="s">
        <v>2226</v>
      </c>
      <c r="F721" s="45" t="s">
        <v>2229</v>
      </c>
      <c r="G721" s="45" t="s">
        <v>232</v>
      </c>
      <c r="H721" s="61">
        <v>44785</v>
      </c>
      <c r="I721" s="61">
        <v>44937</v>
      </c>
      <c r="J721" s="46"/>
      <c r="K721" s="46"/>
      <c r="L721" s="45" t="s">
        <v>177</v>
      </c>
      <c r="M721" s="45" t="s">
        <v>25</v>
      </c>
      <c r="N721" s="45" t="s">
        <v>26</v>
      </c>
      <c r="O721" s="45" t="s">
        <v>239</v>
      </c>
      <c r="P721" s="49">
        <v>0</v>
      </c>
      <c r="Q721" s="45" t="s">
        <v>49</v>
      </c>
      <c r="R721" s="46"/>
      <c r="S721" s="45" t="s">
        <v>234</v>
      </c>
      <c r="T721" s="45"/>
      <c r="U721" s="45" t="s">
        <v>235</v>
      </c>
      <c r="V721" s="45" t="s">
        <v>236</v>
      </c>
      <c r="W721" s="45" t="s">
        <v>237</v>
      </c>
      <c r="X721" s="49">
        <v>0</v>
      </c>
    </row>
    <row r="722" spans="1:24" hidden="1" x14ac:dyDescent="0.2">
      <c r="A722" s="1" t="e">
        <f>VLOOKUP(S:S,'KY all bookings 19.09.2022'!D:E,1,0)</f>
        <v>#N/A</v>
      </c>
      <c r="C722" s="1" t="e">
        <f>VLOOKUP(F:F,'RPM All Deposits'!$E:$F,1,0)</f>
        <v>#N/A</v>
      </c>
      <c r="D722" s="45" t="s">
        <v>20</v>
      </c>
      <c r="E722" s="45" t="s">
        <v>2230</v>
      </c>
      <c r="F722" s="45" t="s">
        <v>2231</v>
      </c>
      <c r="G722" s="45" t="s">
        <v>232</v>
      </c>
      <c r="H722" s="61">
        <v>44785</v>
      </c>
      <c r="I722" s="61">
        <v>44809</v>
      </c>
      <c r="J722" s="46"/>
      <c r="K722" s="46"/>
      <c r="L722" s="45" t="s">
        <v>2050</v>
      </c>
      <c r="M722" s="45" t="s">
        <v>135</v>
      </c>
      <c r="N722" s="45" t="s">
        <v>26</v>
      </c>
      <c r="O722" s="45" t="s">
        <v>37</v>
      </c>
      <c r="P722" s="49">
        <v>0</v>
      </c>
      <c r="Q722" s="45" t="s">
        <v>49</v>
      </c>
      <c r="R722" s="46"/>
      <c r="S722" s="45" t="s">
        <v>234</v>
      </c>
      <c r="T722" s="45"/>
      <c r="U722" s="45" t="s">
        <v>235</v>
      </c>
      <c r="V722" s="45" t="s">
        <v>236</v>
      </c>
      <c r="W722" s="45" t="s">
        <v>237</v>
      </c>
      <c r="X722" s="49">
        <v>0</v>
      </c>
    </row>
    <row r="723" spans="1:24" hidden="1" x14ac:dyDescent="0.2">
      <c r="A723" s="1" t="e">
        <f>VLOOKUP(S:S,'KY all bookings 19.09.2022'!D:E,1,0)</f>
        <v>#N/A</v>
      </c>
      <c r="C723" s="1" t="e">
        <f>VLOOKUP(F:F,'RPM All Deposits'!$E:$F,1,0)</f>
        <v>#N/A</v>
      </c>
      <c r="D723" s="45" t="s">
        <v>20</v>
      </c>
      <c r="E723" s="45" t="s">
        <v>2230</v>
      </c>
      <c r="F723" s="45" t="s">
        <v>2232</v>
      </c>
      <c r="G723" s="45" t="s">
        <v>232</v>
      </c>
      <c r="H723" s="61">
        <v>44730</v>
      </c>
      <c r="I723" s="61">
        <v>44742</v>
      </c>
      <c r="J723" s="61">
        <v>44730</v>
      </c>
      <c r="K723" s="61">
        <v>44742</v>
      </c>
      <c r="L723" s="45" t="s">
        <v>360</v>
      </c>
      <c r="M723" s="45" t="s">
        <v>135</v>
      </c>
      <c r="N723" s="45" t="s">
        <v>26</v>
      </c>
      <c r="O723" s="45" t="s">
        <v>37</v>
      </c>
      <c r="P723" s="49">
        <v>0</v>
      </c>
      <c r="Q723" s="45" t="s">
        <v>49</v>
      </c>
      <c r="R723" s="46"/>
      <c r="S723" s="45" t="s">
        <v>234</v>
      </c>
      <c r="T723" s="45"/>
      <c r="U723" s="45" t="s">
        <v>235</v>
      </c>
      <c r="V723" s="45" t="s">
        <v>236</v>
      </c>
      <c r="W723" s="45" t="s">
        <v>237</v>
      </c>
      <c r="X723" s="49">
        <v>0</v>
      </c>
    </row>
    <row r="724" spans="1:24" hidden="1" x14ac:dyDescent="0.2">
      <c r="A724" s="1" t="str">
        <f>VLOOKUP(S:S,'KY all bookings 19.09.2022'!D:E,1,0)</f>
        <v>09866</v>
      </c>
      <c r="B724" s="1" t="str">
        <f>VLOOKUP(T:T,'KY all bookings 19.09.2022'!$K:$L,1,0)</f>
        <v>09866 B501</v>
      </c>
      <c r="C724" s="1" t="e">
        <f>VLOOKUP(F:F,'RPM All Deposits'!$E:$F,1,0)</f>
        <v>#N/A</v>
      </c>
      <c r="D724" s="45" t="s">
        <v>20</v>
      </c>
      <c r="E724" s="45" t="s">
        <v>2233</v>
      </c>
      <c r="F724" s="45" t="s">
        <v>2234</v>
      </c>
      <c r="G724" s="45" t="s">
        <v>2235</v>
      </c>
      <c r="H724" s="61">
        <v>44731</v>
      </c>
      <c r="I724" s="61">
        <v>44804</v>
      </c>
      <c r="J724" s="61">
        <v>44731</v>
      </c>
      <c r="K724" s="61">
        <v>44804</v>
      </c>
      <c r="L724" s="45" t="s">
        <v>2236</v>
      </c>
      <c r="M724" s="45" t="s">
        <v>135</v>
      </c>
      <c r="N724" s="45" t="s">
        <v>26</v>
      </c>
      <c r="O724" s="45" t="s">
        <v>48</v>
      </c>
      <c r="P724" s="49">
        <v>0</v>
      </c>
      <c r="Q724" s="45" t="s">
        <v>49</v>
      </c>
      <c r="R724" s="46"/>
      <c r="S724" s="45" t="s">
        <v>2237</v>
      </c>
      <c r="T724" s="45" t="str">
        <f>S724&amp;" "&amp;E724</f>
        <v>09866 B501</v>
      </c>
      <c r="U724" s="45" t="s">
        <v>1392</v>
      </c>
      <c r="V724" s="45" t="s">
        <v>2238</v>
      </c>
      <c r="W724" s="45" t="s">
        <v>102</v>
      </c>
      <c r="X724" s="49">
        <v>0</v>
      </c>
    </row>
    <row r="725" spans="1:24" hidden="1" x14ac:dyDescent="0.2">
      <c r="A725" s="1" t="e">
        <f>VLOOKUP(S:S,'KY all bookings 19.09.2022'!D:E,1,0)</f>
        <v>#N/A</v>
      </c>
      <c r="C725" s="1" t="e">
        <f>VLOOKUP(F:F,'RPM All Deposits'!$E:$F,1,0)</f>
        <v>#N/A</v>
      </c>
      <c r="D725" s="45" t="s">
        <v>20</v>
      </c>
      <c r="E725" s="46"/>
      <c r="F725" s="45" t="s">
        <v>318</v>
      </c>
      <c r="G725" s="45" t="s">
        <v>319</v>
      </c>
      <c r="H725" s="61">
        <v>44835</v>
      </c>
      <c r="I725" s="61">
        <v>45016</v>
      </c>
      <c r="J725" s="46"/>
      <c r="K725" s="46"/>
      <c r="L725" s="45" t="s">
        <v>78</v>
      </c>
      <c r="M725" s="45" t="s">
        <v>92</v>
      </c>
      <c r="N725" s="45" t="s">
        <v>26</v>
      </c>
      <c r="O725" s="45" t="s">
        <v>239</v>
      </c>
      <c r="P725" s="49">
        <v>2580</v>
      </c>
      <c r="Q725" s="45" t="s">
        <v>28</v>
      </c>
      <c r="R725" s="45" t="s">
        <v>29</v>
      </c>
      <c r="S725" s="46"/>
      <c r="T725" s="46"/>
      <c r="U725" s="45" t="s">
        <v>320</v>
      </c>
      <c r="V725" s="45" t="s">
        <v>321</v>
      </c>
      <c r="W725" s="46"/>
      <c r="X725" s="49">
        <v>200</v>
      </c>
    </row>
    <row r="726" spans="1:24" hidden="1" x14ac:dyDescent="0.2">
      <c r="A726" s="1" t="str">
        <f>VLOOKUP(S:S,'KY all bookings 19.09.2022'!D:E,1,0)</f>
        <v>09160</v>
      </c>
      <c r="B726" s="1" t="str">
        <f>VLOOKUP(T:T,'KY all bookings 19.09.2022'!$K:$L,1,0)</f>
        <v>09160 A4107</v>
      </c>
      <c r="C726" s="1" t="str">
        <f>VLOOKUP(F:F,'RPM All Deposits'!$E:$F,1,0)</f>
        <v>1462</v>
      </c>
      <c r="D726" s="45" t="s">
        <v>20</v>
      </c>
      <c r="E726" s="45" t="s">
        <v>668</v>
      </c>
      <c r="F726" s="45" t="s">
        <v>674</v>
      </c>
      <c r="G726" s="45" t="s">
        <v>675</v>
      </c>
      <c r="H726" s="61">
        <v>44805</v>
      </c>
      <c r="I726" s="61">
        <v>45107</v>
      </c>
      <c r="J726" s="61">
        <v>44805</v>
      </c>
      <c r="K726" s="61">
        <v>45108</v>
      </c>
      <c r="L726" s="45" t="s">
        <v>40</v>
      </c>
      <c r="M726" s="45" t="s">
        <v>135</v>
      </c>
      <c r="N726" s="45" t="s">
        <v>26</v>
      </c>
      <c r="O726" s="45" t="s">
        <v>34</v>
      </c>
      <c r="P726" s="49">
        <v>1890</v>
      </c>
      <c r="Q726" s="45" t="s">
        <v>49</v>
      </c>
      <c r="R726" s="45" t="s">
        <v>29</v>
      </c>
      <c r="S726" s="45" t="s">
        <v>676</v>
      </c>
      <c r="T726" s="45" t="str">
        <f>S726&amp;" "&amp;E726</f>
        <v>09160 A4107</v>
      </c>
      <c r="U726" s="45" t="s">
        <v>395</v>
      </c>
      <c r="V726" s="45" t="s">
        <v>677</v>
      </c>
      <c r="W726" s="45" t="s">
        <v>58</v>
      </c>
      <c r="X726" s="49">
        <v>200</v>
      </c>
    </row>
    <row r="727" spans="1:24" hidden="1" x14ac:dyDescent="0.2">
      <c r="A727" s="1" t="str">
        <f>VLOOKUP(S:S,'KY all bookings 19.09.2022'!D:E,1,0)</f>
        <v>07584</v>
      </c>
      <c r="B727" s="1" t="str">
        <f>VLOOKUP(T:T,'KY all bookings 19.09.2022'!$K:$L,1,0)</f>
        <v>07584 B503</v>
      </c>
      <c r="C727" s="1" t="e">
        <f>VLOOKUP(F:F,'RPM All Deposits'!$E:$F,1,0)</f>
        <v>#N/A</v>
      </c>
      <c r="D727" s="45" t="s">
        <v>20</v>
      </c>
      <c r="E727" s="45" t="s">
        <v>2247</v>
      </c>
      <c r="F727" s="45" t="s">
        <v>2248</v>
      </c>
      <c r="G727" s="45" t="s">
        <v>46</v>
      </c>
      <c r="H727" s="61">
        <v>44728</v>
      </c>
      <c r="I727" s="61">
        <v>44742</v>
      </c>
      <c r="J727" s="61">
        <v>44728</v>
      </c>
      <c r="K727" s="61">
        <v>44743</v>
      </c>
      <c r="L727" s="45" t="s">
        <v>91</v>
      </c>
      <c r="M727" s="45" t="s">
        <v>92</v>
      </c>
      <c r="N727" s="45" t="s">
        <v>26</v>
      </c>
      <c r="O727" s="45" t="s">
        <v>48</v>
      </c>
      <c r="P727" s="49">
        <v>361</v>
      </c>
      <c r="Q727" s="45" t="s">
        <v>49</v>
      </c>
      <c r="R727" s="46"/>
      <c r="S727" s="45" t="s">
        <v>50</v>
      </c>
      <c r="T727" s="45" t="str">
        <f>S727&amp;" "&amp;E727</f>
        <v>07584 B503</v>
      </c>
      <c r="U727" s="45" t="s">
        <v>51</v>
      </c>
      <c r="V727" s="45" t="s">
        <v>52</v>
      </c>
      <c r="W727" s="45" t="s">
        <v>53</v>
      </c>
      <c r="X727" s="49">
        <v>0</v>
      </c>
    </row>
    <row r="728" spans="1:24" hidden="1" x14ac:dyDescent="0.2">
      <c r="A728" s="1" t="str">
        <f>VLOOKUP(S:S,'KY all bookings 19.09.2022'!D:E,1,0)</f>
        <v>08664</v>
      </c>
      <c r="B728" s="1" t="str">
        <f>VLOOKUP(T:T,'KY all bookings 19.09.2022'!$K:$L,1,0)</f>
        <v>08664 B502</v>
      </c>
      <c r="C728" s="1" t="str">
        <f>VLOOKUP(F:F,'RPM All Deposits'!$E:$F,1,0)</f>
        <v>1440</v>
      </c>
      <c r="D728" s="45" t="s">
        <v>20</v>
      </c>
      <c r="E728" s="45" t="s">
        <v>2240</v>
      </c>
      <c r="F728" s="45" t="s">
        <v>2241</v>
      </c>
      <c r="G728" s="45" t="s">
        <v>2242</v>
      </c>
      <c r="H728" s="61">
        <v>44805</v>
      </c>
      <c r="I728" s="61">
        <v>44926</v>
      </c>
      <c r="J728" s="61">
        <v>44728</v>
      </c>
      <c r="K728" s="61">
        <v>44927</v>
      </c>
      <c r="L728" s="45" t="s">
        <v>2243</v>
      </c>
      <c r="M728" s="45" t="s">
        <v>135</v>
      </c>
      <c r="N728" s="45" t="s">
        <v>26</v>
      </c>
      <c r="O728" s="45" t="s">
        <v>48</v>
      </c>
      <c r="P728" s="49">
        <v>1900</v>
      </c>
      <c r="Q728" s="45" t="s">
        <v>49</v>
      </c>
      <c r="R728" s="45" t="s">
        <v>29</v>
      </c>
      <c r="S728" s="45" t="s">
        <v>2244</v>
      </c>
      <c r="T728" s="45" t="str">
        <f>S728&amp;" "&amp;E728</f>
        <v>08664 B502</v>
      </c>
      <c r="U728" s="45" t="s">
        <v>2245</v>
      </c>
      <c r="V728" s="45" t="s">
        <v>2246</v>
      </c>
      <c r="W728" s="45" t="s">
        <v>87</v>
      </c>
      <c r="X728" s="49">
        <v>200</v>
      </c>
    </row>
    <row r="729" spans="1:24" hidden="1" x14ac:dyDescent="0.2">
      <c r="A729" s="1" t="e">
        <f>VLOOKUP(S:S,'KY all bookings 19.09.2022'!D:E,1,0)</f>
        <v>#N/A</v>
      </c>
      <c r="C729" s="1" t="e">
        <f>VLOOKUP(F:F,'RPM All Deposits'!$E:$F,1,0)</f>
        <v>#N/A</v>
      </c>
      <c r="D729" s="45" t="s">
        <v>20</v>
      </c>
      <c r="E729" s="45" t="s">
        <v>2250</v>
      </c>
      <c r="F729" s="45" t="s">
        <v>2251</v>
      </c>
      <c r="G729" s="45" t="s">
        <v>2252</v>
      </c>
      <c r="H729" s="61">
        <v>44728</v>
      </c>
      <c r="I729" s="61">
        <v>44742</v>
      </c>
      <c r="J729" s="61">
        <v>44728</v>
      </c>
      <c r="K729" s="61">
        <v>44743</v>
      </c>
      <c r="L729" s="45" t="s">
        <v>91</v>
      </c>
      <c r="M729" s="45" t="s">
        <v>135</v>
      </c>
      <c r="N729" s="45" t="s">
        <v>26</v>
      </c>
      <c r="O729" s="45" t="s">
        <v>48</v>
      </c>
      <c r="P729" s="49">
        <v>1900</v>
      </c>
      <c r="Q729" s="45" t="s">
        <v>49</v>
      </c>
      <c r="R729" s="46"/>
      <c r="S729" s="45" t="s">
        <v>2253</v>
      </c>
      <c r="T729" s="45"/>
      <c r="U729" s="45" t="s">
        <v>2254</v>
      </c>
      <c r="V729" s="45" t="s">
        <v>2255</v>
      </c>
      <c r="W729" s="45" t="s">
        <v>87</v>
      </c>
      <c r="X729" s="49">
        <v>0</v>
      </c>
    </row>
    <row r="730" spans="1:24" hidden="1" x14ac:dyDescent="0.2">
      <c r="A730" s="1" t="e">
        <f>VLOOKUP(S:S,'KY all bookings 19.09.2022'!D:E,1,0)</f>
        <v>#N/A</v>
      </c>
      <c r="D730" s="45" t="s">
        <v>20</v>
      </c>
      <c r="E730" s="45" t="s">
        <v>2250</v>
      </c>
      <c r="F730" s="45" t="s">
        <v>2256</v>
      </c>
      <c r="G730" s="45" t="s">
        <v>232</v>
      </c>
      <c r="H730" s="61">
        <v>44753</v>
      </c>
      <c r="I730" s="61">
        <v>44937</v>
      </c>
      <c r="J730" s="46"/>
      <c r="K730" s="46"/>
      <c r="L730" s="45" t="s">
        <v>458</v>
      </c>
      <c r="M730" s="45" t="s">
        <v>25</v>
      </c>
      <c r="N730" s="45" t="s">
        <v>26</v>
      </c>
      <c r="O730" s="45" t="s">
        <v>48</v>
      </c>
      <c r="P730" s="49">
        <v>0</v>
      </c>
      <c r="Q730" s="45" t="s">
        <v>49</v>
      </c>
      <c r="R730" s="46"/>
      <c r="S730" s="45" t="s">
        <v>234</v>
      </c>
      <c r="T730" s="45"/>
      <c r="U730" s="45" t="s">
        <v>235</v>
      </c>
      <c r="V730" s="45" t="s">
        <v>236</v>
      </c>
      <c r="W730" s="45" t="s">
        <v>237</v>
      </c>
      <c r="X730" s="49">
        <v>0</v>
      </c>
    </row>
    <row r="731" spans="1:24" hidden="1" x14ac:dyDescent="0.2">
      <c r="A731" s="1" t="e">
        <f>VLOOKUP(S:S,'KY all bookings 19.09.2022'!D:E,1,0)</f>
        <v>#N/A</v>
      </c>
      <c r="D731" s="45" t="s">
        <v>20</v>
      </c>
      <c r="E731" s="45" t="s">
        <v>2250</v>
      </c>
      <c r="F731" s="45" t="s">
        <v>2257</v>
      </c>
      <c r="G731" s="45" t="s">
        <v>232</v>
      </c>
      <c r="H731" s="61">
        <v>44785</v>
      </c>
      <c r="I731" s="61">
        <v>44937</v>
      </c>
      <c r="J731" s="46"/>
      <c r="K731" s="46"/>
      <c r="L731" s="45" t="s">
        <v>177</v>
      </c>
      <c r="M731" s="45" t="s">
        <v>25</v>
      </c>
      <c r="N731" s="45" t="s">
        <v>26</v>
      </c>
      <c r="O731" s="45" t="s">
        <v>48</v>
      </c>
      <c r="P731" s="49">
        <v>0</v>
      </c>
      <c r="Q731" s="45" t="s">
        <v>49</v>
      </c>
      <c r="R731" s="46"/>
      <c r="S731" s="45" t="s">
        <v>234</v>
      </c>
      <c r="T731" s="45"/>
      <c r="U731" s="45" t="s">
        <v>235</v>
      </c>
      <c r="V731" s="45" t="s">
        <v>236</v>
      </c>
      <c r="W731" s="45" t="s">
        <v>237</v>
      </c>
      <c r="X731" s="49">
        <v>0</v>
      </c>
    </row>
    <row r="732" spans="1:24" hidden="1" x14ac:dyDescent="0.2">
      <c r="A732" s="1" t="e">
        <f>VLOOKUP(S:S,'KY all bookings 19.09.2022'!D:E,1,0)</f>
        <v>#N/A</v>
      </c>
      <c r="C732" s="1" t="str">
        <f>VLOOKUP(F:F,'RPM All Deposits'!$E:$F,1,0)</f>
        <v>22982</v>
      </c>
      <c r="D732" s="45" t="s">
        <v>20</v>
      </c>
      <c r="E732" s="45" t="s">
        <v>1186</v>
      </c>
      <c r="F732" s="45" t="s">
        <v>1187</v>
      </c>
      <c r="G732" s="45" t="s">
        <v>225</v>
      </c>
      <c r="H732" s="61">
        <v>44805</v>
      </c>
      <c r="I732" s="61">
        <v>45107</v>
      </c>
      <c r="J732" s="61">
        <v>44805</v>
      </c>
      <c r="K732" s="61">
        <v>45107</v>
      </c>
      <c r="L732" s="45" t="s">
        <v>40</v>
      </c>
      <c r="M732" s="45" t="s">
        <v>135</v>
      </c>
      <c r="N732" s="45" t="s">
        <v>26</v>
      </c>
      <c r="O732" s="45" t="s">
        <v>37</v>
      </c>
      <c r="P732" s="49">
        <v>1600</v>
      </c>
      <c r="Q732" s="45" t="s">
        <v>28</v>
      </c>
      <c r="R732" s="45" t="s">
        <v>29</v>
      </c>
      <c r="S732" s="46"/>
      <c r="T732" s="46"/>
      <c r="U732" s="45" t="s">
        <v>226</v>
      </c>
      <c r="V732" s="45" t="s">
        <v>227</v>
      </c>
      <c r="W732" s="45" t="s">
        <v>102</v>
      </c>
      <c r="X732" s="49">
        <v>200</v>
      </c>
    </row>
    <row r="733" spans="1:24" hidden="1" x14ac:dyDescent="0.2">
      <c r="A733" s="1" t="e">
        <f>VLOOKUP(S:S,'KY all bookings 19.09.2022'!D:E,1,0)</f>
        <v>#N/A</v>
      </c>
      <c r="D733" s="45" t="s">
        <v>20</v>
      </c>
      <c r="E733" s="45" t="s">
        <v>2258</v>
      </c>
      <c r="F733" s="45" t="s">
        <v>2264</v>
      </c>
      <c r="G733" s="45" t="s">
        <v>232</v>
      </c>
      <c r="H733" s="61">
        <v>44836</v>
      </c>
      <c r="I733" s="61">
        <v>44865</v>
      </c>
      <c r="J733" s="46"/>
      <c r="K733" s="46"/>
      <c r="L733" s="45" t="s">
        <v>386</v>
      </c>
      <c r="M733" s="45" t="s">
        <v>25</v>
      </c>
      <c r="N733" s="45" t="s">
        <v>26</v>
      </c>
      <c r="O733" s="45" t="s">
        <v>48</v>
      </c>
      <c r="P733" s="49">
        <v>0</v>
      </c>
      <c r="Q733" s="45" t="s">
        <v>49</v>
      </c>
      <c r="R733" s="46"/>
      <c r="S733" s="45" t="s">
        <v>234</v>
      </c>
      <c r="T733" s="45"/>
      <c r="U733" s="45" t="s">
        <v>235</v>
      </c>
      <c r="V733" s="45" t="s">
        <v>236</v>
      </c>
      <c r="W733" s="45" t="s">
        <v>237</v>
      </c>
      <c r="X733" s="49">
        <v>0</v>
      </c>
    </row>
    <row r="734" spans="1:24" hidden="1" x14ac:dyDescent="0.2">
      <c r="A734" s="1" t="str">
        <f>VLOOKUP(S:S,'KY all bookings 19.09.2022'!D:E,1,0)</f>
        <v>09110</v>
      </c>
      <c r="B734" s="1" t="str">
        <f>VLOOKUP(T:T,'KY all bookings 19.09.2022'!$K:$L,1,0)</f>
        <v>09110 A389</v>
      </c>
      <c r="C734" s="1" t="str">
        <f>VLOOKUP(F:F,'RPM All Deposits'!$E:$F,1,0)</f>
        <v>1459</v>
      </c>
      <c r="D734" s="45" t="s">
        <v>20</v>
      </c>
      <c r="E734" s="45" t="s">
        <v>499</v>
      </c>
      <c r="F734" s="45" t="s">
        <v>505</v>
      </c>
      <c r="G734" s="45" t="s">
        <v>506</v>
      </c>
      <c r="H734" s="61">
        <v>44805</v>
      </c>
      <c r="I734" s="61">
        <v>44985</v>
      </c>
      <c r="J734" s="61">
        <v>44805</v>
      </c>
      <c r="K734" s="61">
        <v>44986</v>
      </c>
      <c r="L734" s="45" t="s">
        <v>78</v>
      </c>
      <c r="M734" s="45" t="s">
        <v>377</v>
      </c>
      <c r="N734" s="45" t="s">
        <v>26</v>
      </c>
      <c r="O734" s="45" t="s">
        <v>34</v>
      </c>
      <c r="P734" s="49">
        <v>1890</v>
      </c>
      <c r="Q734" s="45" t="s">
        <v>49</v>
      </c>
      <c r="R734" s="45" t="s">
        <v>29</v>
      </c>
      <c r="S734" s="45" t="s">
        <v>507</v>
      </c>
      <c r="T734" s="45" t="str">
        <f>S734&amp;" "&amp;E734</f>
        <v>09110 A389</v>
      </c>
      <c r="U734" s="45" t="s">
        <v>508</v>
      </c>
      <c r="V734" s="45" t="s">
        <v>509</v>
      </c>
      <c r="W734" s="45" t="s">
        <v>58</v>
      </c>
      <c r="X734" s="49">
        <v>200</v>
      </c>
    </row>
    <row r="735" spans="1:24" hidden="1" x14ac:dyDescent="0.2">
      <c r="A735" s="1" t="e">
        <f>VLOOKUP(S:S,'KY all bookings 19.09.2022'!D:E,1,0)</f>
        <v>#N/A</v>
      </c>
      <c r="C735" s="1" t="e">
        <f>VLOOKUP(F:F,'RPM All Deposits'!$E:$F,1,0)</f>
        <v>#N/A</v>
      </c>
      <c r="D735" s="45" t="s">
        <v>20</v>
      </c>
      <c r="E735" s="45" t="s">
        <v>2269</v>
      </c>
      <c r="F735" s="45" t="s">
        <v>2270</v>
      </c>
      <c r="G735" s="45" t="s">
        <v>2271</v>
      </c>
      <c r="H735" s="61">
        <v>44728</v>
      </c>
      <c r="I735" s="61">
        <v>44757</v>
      </c>
      <c r="J735" s="61">
        <v>44728</v>
      </c>
      <c r="K735" s="61">
        <v>44757</v>
      </c>
      <c r="L735" s="45" t="s">
        <v>376</v>
      </c>
      <c r="M735" s="45" t="s">
        <v>135</v>
      </c>
      <c r="N735" s="45" t="s">
        <v>26</v>
      </c>
      <c r="O735" s="45" t="s">
        <v>37</v>
      </c>
      <c r="P735" s="49">
        <v>3500</v>
      </c>
      <c r="Q735" s="45" t="s">
        <v>49</v>
      </c>
      <c r="R735" s="46"/>
      <c r="S735" s="45" t="s">
        <v>2272</v>
      </c>
      <c r="T735" s="45"/>
      <c r="U735" s="45" t="s">
        <v>271</v>
      </c>
      <c r="V735" s="45" t="s">
        <v>2273</v>
      </c>
      <c r="W735" s="45" t="s">
        <v>261</v>
      </c>
      <c r="X735" s="49">
        <v>0</v>
      </c>
    </row>
    <row r="736" spans="1:24" hidden="1" x14ac:dyDescent="0.2">
      <c r="A736" s="1" t="str">
        <f>VLOOKUP(S:S,'KY all bookings 19.09.2022'!D:E,1,0)</f>
        <v>09680</v>
      </c>
      <c r="B736" s="1" t="str">
        <f>VLOOKUP(T:T,'KY all bookings 19.09.2022'!$K:$L,1,0)</f>
        <v>09680 A499</v>
      </c>
      <c r="C736" s="1" t="str">
        <f>VLOOKUP(F:F,'RPM All Deposits'!$E:$F,1,0)</f>
        <v>1488</v>
      </c>
      <c r="D736" s="45" t="s">
        <v>20</v>
      </c>
      <c r="E736" s="45" t="s">
        <v>822</v>
      </c>
      <c r="F736" s="45" t="s">
        <v>828</v>
      </c>
      <c r="G736" s="45" t="s">
        <v>829</v>
      </c>
      <c r="H736" s="61">
        <v>44805</v>
      </c>
      <c r="I736" s="61">
        <v>45107</v>
      </c>
      <c r="J736" s="61">
        <v>44805</v>
      </c>
      <c r="K736" s="61">
        <v>45108</v>
      </c>
      <c r="L736" s="45" t="s">
        <v>40</v>
      </c>
      <c r="M736" s="45" t="s">
        <v>135</v>
      </c>
      <c r="N736" s="45" t="s">
        <v>26</v>
      </c>
      <c r="O736" s="45" t="s">
        <v>34</v>
      </c>
      <c r="P736" s="49">
        <v>1890</v>
      </c>
      <c r="Q736" s="45" t="s">
        <v>49</v>
      </c>
      <c r="R736" s="45" t="s">
        <v>29</v>
      </c>
      <c r="S736" s="45" t="s">
        <v>830</v>
      </c>
      <c r="T736" s="45" t="str">
        <f>S736&amp;" "&amp;E736</f>
        <v>09680 A499</v>
      </c>
      <c r="U736" s="45" t="s">
        <v>831</v>
      </c>
      <c r="V736" s="45" t="s">
        <v>832</v>
      </c>
      <c r="W736" s="45" t="s">
        <v>58</v>
      </c>
      <c r="X736" s="49">
        <v>200</v>
      </c>
    </row>
    <row r="737" spans="1:24" hidden="1" x14ac:dyDescent="0.2">
      <c r="A737" s="1" t="e">
        <f>VLOOKUP(S:S,'KY all bookings 19.09.2022'!D:E,1,0)</f>
        <v>#N/A</v>
      </c>
      <c r="C737" s="1" t="e">
        <f>VLOOKUP(F:F,'RPM All Deposits'!$E:$F,1,0)</f>
        <v>#N/A</v>
      </c>
      <c r="D737" s="45" t="s">
        <v>20</v>
      </c>
      <c r="E737" s="45" t="s">
        <v>2279</v>
      </c>
      <c r="F737" s="45" t="s">
        <v>2280</v>
      </c>
      <c r="G737" s="45" t="s">
        <v>2281</v>
      </c>
      <c r="H737" s="61">
        <v>44728</v>
      </c>
      <c r="I737" s="61">
        <v>44749</v>
      </c>
      <c r="J737" s="61">
        <v>44728</v>
      </c>
      <c r="K737" s="61">
        <v>44749</v>
      </c>
      <c r="L737" s="45" t="s">
        <v>2282</v>
      </c>
      <c r="M737" s="45" t="s">
        <v>135</v>
      </c>
      <c r="N737" s="45" t="s">
        <v>26</v>
      </c>
      <c r="O737" s="45" t="s">
        <v>37</v>
      </c>
      <c r="P737" s="49">
        <v>0</v>
      </c>
      <c r="Q737" s="45" t="s">
        <v>49</v>
      </c>
      <c r="R737" s="46"/>
      <c r="S737" s="45" t="s">
        <v>2283</v>
      </c>
      <c r="T737" s="45"/>
      <c r="U737" s="45" t="s">
        <v>2284</v>
      </c>
      <c r="V737" s="45" t="s">
        <v>2285</v>
      </c>
      <c r="W737" s="45" t="s">
        <v>87</v>
      </c>
      <c r="X737" s="49">
        <v>0</v>
      </c>
    </row>
    <row r="738" spans="1:24" hidden="1" x14ac:dyDescent="0.2">
      <c r="A738" s="1" t="e">
        <f>VLOOKUP(S:S,'KY all bookings 19.09.2022'!D:E,1,0)</f>
        <v>#N/A</v>
      </c>
      <c r="C738" s="1" t="e">
        <f>VLOOKUP(F:F,'RPM All Deposits'!$E:$F,1,0)</f>
        <v>#N/A</v>
      </c>
      <c r="D738" s="45" t="s">
        <v>20</v>
      </c>
      <c r="E738" s="45" t="s">
        <v>2286</v>
      </c>
      <c r="F738" s="45" t="s">
        <v>2287</v>
      </c>
      <c r="G738" s="45" t="s">
        <v>2288</v>
      </c>
      <c r="H738" s="61">
        <v>44728</v>
      </c>
      <c r="I738" s="61">
        <v>44742</v>
      </c>
      <c r="J738" s="61">
        <v>44728</v>
      </c>
      <c r="K738" s="61">
        <v>44743</v>
      </c>
      <c r="L738" s="45" t="s">
        <v>91</v>
      </c>
      <c r="M738" s="45" t="s">
        <v>135</v>
      </c>
      <c r="N738" s="45" t="s">
        <v>26</v>
      </c>
      <c r="O738" s="45" t="s">
        <v>37</v>
      </c>
      <c r="P738" s="49">
        <v>0</v>
      </c>
      <c r="Q738" s="45" t="s">
        <v>49</v>
      </c>
      <c r="R738" s="46"/>
      <c r="S738" s="45" t="s">
        <v>2289</v>
      </c>
      <c r="T738" s="45"/>
      <c r="U738" s="45" t="s">
        <v>2290</v>
      </c>
      <c r="V738" s="45" t="s">
        <v>2291</v>
      </c>
      <c r="W738" s="45" t="s">
        <v>87</v>
      </c>
      <c r="X738" s="49">
        <v>0</v>
      </c>
    </row>
    <row r="739" spans="1:24" hidden="1" x14ac:dyDescent="0.2">
      <c r="A739" s="1" t="e">
        <f>VLOOKUP(S:S,'KY all bookings 19.09.2022'!D:E,1,0)</f>
        <v>#N/A</v>
      </c>
      <c r="C739" s="1" t="e">
        <f>VLOOKUP(F:F,'RPM All Deposits'!$E:$F,1,0)</f>
        <v>#N/A</v>
      </c>
      <c r="D739" s="45" t="s">
        <v>20</v>
      </c>
      <c r="E739" s="45" t="s">
        <v>2292</v>
      </c>
      <c r="F739" s="45" t="s">
        <v>2293</v>
      </c>
      <c r="G739" s="45" t="s">
        <v>2294</v>
      </c>
      <c r="H739" s="61">
        <v>44728</v>
      </c>
      <c r="I739" s="61">
        <v>44742</v>
      </c>
      <c r="J739" s="61">
        <v>44728</v>
      </c>
      <c r="K739" s="61">
        <v>44743</v>
      </c>
      <c r="L739" s="45" t="s">
        <v>91</v>
      </c>
      <c r="M739" s="45" t="s">
        <v>92</v>
      </c>
      <c r="N739" s="45" t="s">
        <v>26</v>
      </c>
      <c r="O739" s="45" t="s">
        <v>48</v>
      </c>
      <c r="P739" s="49">
        <v>450</v>
      </c>
      <c r="Q739" s="45" t="s">
        <v>49</v>
      </c>
      <c r="R739" s="46"/>
      <c r="S739" s="45" t="s">
        <v>2295</v>
      </c>
      <c r="T739" s="45"/>
      <c r="U739" s="45" t="s">
        <v>605</v>
      </c>
      <c r="V739" s="45" t="s">
        <v>2296</v>
      </c>
      <c r="W739" s="45" t="s">
        <v>102</v>
      </c>
      <c r="X739" s="49">
        <v>0</v>
      </c>
    </row>
    <row r="740" spans="1:24" hidden="1" x14ac:dyDescent="0.2">
      <c r="A740" s="1" t="e">
        <f>VLOOKUP(S:S,'KY all bookings 19.09.2022'!D:E,1,0)</f>
        <v>#N/A</v>
      </c>
      <c r="C740" s="1" t="str">
        <f>VLOOKUP(F:F,'RPM All Deposits'!$E:$F,1,0)</f>
        <v>18180</v>
      </c>
      <c r="D740" s="45" t="s">
        <v>20</v>
      </c>
      <c r="E740" s="45" t="s">
        <v>627</v>
      </c>
      <c r="F740" s="45" t="s">
        <v>633</v>
      </c>
      <c r="G740" s="45" t="s">
        <v>634</v>
      </c>
      <c r="H740" s="61">
        <v>44819</v>
      </c>
      <c r="I740" s="61">
        <v>44985</v>
      </c>
      <c r="J740" s="61">
        <v>44819</v>
      </c>
      <c r="K740" s="61">
        <v>44985</v>
      </c>
      <c r="L740" s="45" t="s">
        <v>635</v>
      </c>
      <c r="M740" s="45" t="s">
        <v>135</v>
      </c>
      <c r="N740" s="45" t="s">
        <v>26</v>
      </c>
      <c r="O740" s="45" t="s">
        <v>37</v>
      </c>
      <c r="P740" s="49">
        <v>1680</v>
      </c>
      <c r="Q740" s="45" t="s">
        <v>28</v>
      </c>
      <c r="R740" s="45" t="s">
        <v>29</v>
      </c>
      <c r="S740" s="46"/>
      <c r="T740" s="46"/>
      <c r="U740" s="45" t="s">
        <v>636</v>
      </c>
      <c r="V740" s="45" t="s">
        <v>637</v>
      </c>
      <c r="W740" s="45" t="s">
        <v>58</v>
      </c>
      <c r="X740" s="49">
        <v>200</v>
      </c>
    </row>
    <row r="741" spans="1:24" hidden="1" x14ac:dyDescent="0.2">
      <c r="A741" s="1" t="e">
        <f>VLOOKUP(S:S,'KY all bookings 19.09.2022'!D:E,1,0)</f>
        <v>#N/A</v>
      </c>
      <c r="C741" s="1" t="e">
        <f>VLOOKUP(F:F,'RPM All Deposits'!$E:$F,1,0)</f>
        <v>#N/A</v>
      </c>
      <c r="D741" s="45" t="s">
        <v>20</v>
      </c>
      <c r="E741" s="45" t="s">
        <v>2301</v>
      </c>
      <c r="F741" s="45" t="s">
        <v>2302</v>
      </c>
      <c r="G741" s="45" t="s">
        <v>2303</v>
      </c>
      <c r="H741" s="61">
        <v>44729</v>
      </c>
      <c r="I741" s="61">
        <v>44793</v>
      </c>
      <c r="J741" s="61">
        <v>44729</v>
      </c>
      <c r="K741" s="61">
        <v>44793</v>
      </c>
      <c r="L741" s="45" t="s">
        <v>2304</v>
      </c>
      <c r="M741" s="45" t="s">
        <v>135</v>
      </c>
      <c r="N741" s="45" t="s">
        <v>26</v>
      </c>
      <c r="O741" s="45" t="s">
        <v>48</v>
      </c>
      <c r="P741" s="49">
        <v>0</v>
      </c>
      <c r="Q741" s="45" t="s">
        <v>49</v>
      </c>
      <c r="R741" s="46"/>
      <c r="S741" s="45" t="s">
        <v>2135</v>
      </c>
      <c r="T741" s="45"/>
      <c r="U741" s="45" t="s">
        <v>2305</v>
      </c>
      <c r="V741" s="45" t="s">
        <v>2306</v>
      </c>
      <c r="W741" s="45" t="s">
        <v>166</v>
      </c>
      <c r="X741" s="49">
        <v>0</v>
      </c>
    </row>
    <row r="742" spans="1:24" hidden="1" x14ac:dyDescent="0.2">
      <c r="A742" s="1" t="str">
        <f>VLOOKUP(S:S,'KY all bookings 19.09.2022'!D:E,1,0)</f>
        <v>09961</v>
      </c>
      <c r="B742" s="1" t="str">
        <f>VLOOKUP(T:T,'KY all bookings 19.09.2022'!$K:$L,1,0)</f>
        <v>09961 A599</v>
      </c>
      <c r="C742" s="1" t="str">
        <f>VLOOKUP(F:F,'RPM All Deposits'!$E:$F,1,0)</f>
        <v>1515</v>
      </c>
      <c r="D742" s="45" t="s">
        <v>20</v>
      </c>
      <c r="E742" s="45" t="s">
        <v>1032</v>
      </c>
      <c r="F742" s="45" t="s">
        <v>1038</v>
      </c>
      <c r="G742" s="45" t="s">
        <v>1039</v>
      </c>
      <c r="H742" s="61">
        <v>44819</v>
      </c>
      <c r="I742" s="61">
        <v>45107</v>
      </c>
      <c r="J742" s="61">
        <v>44819</v>
      </c>
      <c r="K742" s="61">
        <v>45108</v>
      </c>
      <c r="L742" s="45" t="s">
        <v>116</v>
      </c>
      <c r="M742" s="45" t="s">
        <v>135</v>
      </c>
      <c r="N742" s="45" t="s">
        <v>26</v>
      </c>
      <c r="O742" s="45" t="s">
        <v>34</v>
      </c>
      <c r="P742" s="49">
        <v>1890</v>
      </c>
      <c r="Q742" s="45" t="s">
        <v>49</v>
      </c>
      <c r="R742" s="45" t="s">
        <v>29</v>
      </c>
      <c r="S742" s="45" t="s">
        <v>1040</v>
      </c>
      <c r="T742" s="45" t="str">
        <f>S742&amp;" "&amp;E742</f>
        <v>09961 A599</v>
      </c>
      <c r="U742" s="45" t="s">
        <v>1041</v>
      </c>
      <c r="V742" s="45" t="s">
        <v>1042</v>
      </c>
      <c r="W742" s="45" t="s">
        <v>58</v>
      </c>
      <c r="X742" s="49">
        <v>200</v>
      </c>
    </row>
    <row r="743" spans="1:24" hidden="1" x14ac:dyDescent="0.2">
      <c r="A743" s="1" t="e">
        <f>VLOOKUP(S:S,'KY all bookings 19.09.2022'!D:E,1,0)</f>
        <v>#N/A</v>
      </c>
      <c r="D743" s="45" t="s">
        <v>20</v>
      </c>
      <c r="E743" s="45" t="s">
        <v>2311</v>
      </c>
      <c r="F743" s="45" t="s">
        <v>2312</v>
      </c>
      <c r="G743" s="45" t="s">
        <v>232</v>
      </c>
      <c r="H743" s="61">
        <v>44753</v>
      </c>
      <c r="I743" s="61">
        <v>44937</v>
      </c>
      <c r="J743" s="46"/>
      <c r="K743" s="46"/>
      <c r="L743" s="45" t="s">
        <v>458</v>
      </c>
      <c r="M743" s="45" t="s">
        <v>25</v>
      </c>
      <c r="N743" s="45" t="s">
        <v>26</v>
      </c>
      <c r="O743" s="45" t="s">
        <v>48</v>
      </c>
      <c r="P743" s="49">
        <v>0</v>
      </c>
      <c r="Q743" s="45" t="s">
        <v>49</v>
      </c>
      <c r="R743" s="46"/>
      <c r="S743" s="45" t="s">
        <v>234</v>
      </c>
      <c r="T743" s="45"/>
      <c r="U743" s="45" t="s">
        <v>235</v>
      </c>
      <c r="V743" s="45" t="s">
        <v>236</v>
      </c>
      <c r="W743" s="45" t="s">
        <v>237</v>
      </c>
      <c r="X743" s="49">
        <v>0</v>
      </c>
    </row>
    <row r="744" spans="1:24" hidden="1" x14ac:dyDescent="0.2">
      <c r="A744" s="1" t="e">
        <f>VLOOKUP(S:S,'KY all bookings 19.09.2022'!D:E,1,0)</f>
        <v>#N/A</v>
      </c>
      <c r="D744" s="45" t="s">
        <v>20</v>
      </c>
      <c r="E744" s="45" t="s">
        <v>2311</v>
      </c>
      <c r="F744" s="45" t="s">
        <v>2313</v>
      </c>
      <c r="G744" s="45" t="s">
        <v>232</v>
      </c>
      <c r="H744" s="61">
        <v>44785</v>
      </c>
      <c r="I744" s="61">
        <v>44937</v>
      </c>
      <c r="J744" s="46"/>
      <c r="K744" s="46"/>
      <c r="L744" s="45" t="s">
        <v>177</v>
      </c>
      <c r="M744" s="45" t="s">
        <v>25</v>
      </c>
      <c r="N744" s="45" t="s">
        <v>26</v>
      </c>
      <c r="O744" s="45" t="s">
        <v>48</v>
      </c>
      <c r="P744" s="49">
        <v>0</v>
      </c>
      <c r="Q744" s="45" t="s">
        <v>49</v>
      </c>
      <c r="R744" s="46"/>
      <c r="S744" s="45" t="s">
        <v>234</v>
      </c>
      <c r="T744" s="45"/>
      <c r="U744" s="45" t="s">
        <v>235</v>
      </c>
      <c r="V744" s="45" t="s">
        <v>236</v>
      </c>
      <c r="W744" s="45" t="s">
        <v>237</v>
      </c>
      <c r="X744" s="49">
        <v>0</v>
      </c>
    </row>
    <row r="745" spans="1:24" hidden="1" x14ac:dyDescent="0.2">
      <c r="A745" s="1" t="e">
        <f>VLOOKUP(S:S,'KY all bookings 19.09.2022'!D:E,1,0)</f>
        <v>#N/A</v>
      </c>
      <c r="D745" s="45" t="s">
        <v>20</v>
      </c>
      <c r="E745" s="45" t="s">
        <v>2314</v>
      </c>
      <c r="F745" s="45" t="s">
        <v>2315</v>
      </c>
      <c r="G745" s="45" t="s">
        <v>232</v>
      </c>
      <c r="H745" s="61">
        <v>44777</v>
      </c>
      <c r="I745" s="61">
        <v>44926</v>
      </c>
      <c r="J745" s="46"/>
      <c r="K745" s="46"/>
      <c r="L745" s="45" t="s">
        <v>695</v>
      </c>
      <c r="M745" s="45" t="s">
        <v>25</v>
      </c>
      <c r="N745" s="45" t="s">
        <v>26</v>
      </c>
      <c r="O745" s="45" t="s">
        <v>27</v>
      </c>
      <c r="P745" s="49">
        <v>0</v>
      </c>
      <c r="Q745" s="45" t="s">
        <v>49</v>
      </c>
      <c r="R745" s="46"/>
      <c r="S745" s="45" t="s">
        <v>234</v>
      </c>
      <c r="T745" s="45"/>
      <c r="U745" s="45" t="s">
        <v>235</v>
      </c>
      <c r="V745" s="45" t="s">
        <v>236</v>
      </c>
      <c r="W745" s="45" t="s">
        <v>237</v>
      </c>
      <c r="X745" s="49">
        <v>0</v>
      </c>
    </row>
    <row r="746" spans="1:24" hidden="1" x14ac:dyDescent="0.2">
      <c r="A746" s="1" t="e">
        <f>VLOOKUP(S:S,'KY all bookings 19.09.2022'!D:E,1,0)</f>
        <v>#N/A</v>
      </c>
      <c r="D746" s="45" t="s">
        <v>20</v>
      </c>
      <c r="E746" s="45" t="s">
        <v>2314</v>
      </c>
      <c r="F746" s="45" t="s">
        <v>2316</v>
      </c>
      <c r="G746" s="45" t="s">
        <v>232</v>
      </c>
      <c r="H746" s="61">
        <v>44785</v>
      </c>
      <c r="I746" s="61">
        <v>44837</v>
      </c>
      <c r="J746" s="46"/>
      <c r="K746" s="46"/>
      <c r="L746" s="45" t="s">
        <v>233</v>
      </c>
      <c r="M746" s="45" t="s">
        <v>25</v>
      </c>
      <c r="N746" s="45" t="s">
        <v>26</v>
      </c>
      <c r="O746" s="45" t="s">
        <v>27</v>
      </c>
      <c r="P746" s="49">
        <v>0</v>
      </c>
      <c r="Q746" s="45" t="s">
        <v>49</v>
      </c>
      <c r="R746" s="46"/>
      <c r="S746" s="45" t="s">
        <v>234</v>
      </c>
      <c r="T746" s="45"/>
      <c r="U746" s="45" t="s">
        <v>235</v>
      </c>
      <c r="V746" s="45" t="s">
        <v>236</v>
      </c>
      <c r="W746" s="45" t="s">
        <v>237</v>
      </c>
      <c r="X746" s="49">
        <v>0</v>
      </c>
    </row>
    <row r="747" spans="1:24" hidden="1" x14ac:dyDescent="0.2">
      <c r="A747" s="1" t="e">
        <f>VLOOKUP(S:S,'KY all bookings 19.09.2022'!D:E,1,0)</f>
        <v>#N/A</v>
      </c>
      <c r="D747" s="45" t="s">
        <v>20</v>
      </c>
      <c r="E747" s="45" t="s">
        <v>2314</v>
      </c>
      <c r="F747" s="45" t="s">
        <v>2317</v>
      </c>
      <c r="G747" s="45" t="s">
        <v>232</v>
      </c>
      <c r="H747" s="61">
        <v>44730</v>
      </c>
      <c r="I747" s="61">
        <v>44804</v>
      </c>
      <c r="J747" s="61">
        <v>44730</v>
      </c>
      <c r="K747" s="61">
        <v>44836</v>
      </c>
      <c r="L747" s="45" t="s">
        <v>353</v>
      </c>
      <c r="M747" s="45" t="s">
        <v>25</v>
      </c>
      <c r="N747" s="45" t="s">
        <v>26</v>
      </c>
      <c r="O747" s="45" t="s">
        <v>27</v>
      </c>
      <c r="P747" s="49">
        <v>0</v>
      </c>
      <c r="Q747" s="45" t="s">
        <v>49</v>
      </c>
      <c r="R747" s="46"/>
      <c r="S747" s="45" t="s">
        <v>234</v>
      </c>
      <c r="T747" s="45"/>
      <c r="U747" s="45" t="s">
        <v>235</v>
      </c>
      <c r="V747" s="45" t="s">
        <v>236</v>
      </c>
      <c r="W747" s="45" t="s">
        <v>237</v>
      </c>
      <c r="X747" s="49">
        <v>0</v>
      </c>
    </row>
    <row r="748" spans="1:24" hidden="1" x14ac:dyDescent="0.2">
      <c r="A748" s="1" t="e">
        <f>VLOOKUP(S:S,'KY all bookings 19.09.2022'!D:E,1,0)</f>
        <v>#N/A</v>
      </c>
      <c r="D748" s="45" t="s">
        <v>20</v>
      </c>
      <c r="E748" s="45" t="s">
        <v>2318</v>
      </c>
      <c r="F748" s="45" t="s">
        <v>2319</v>
      </c>
      <c r="G748" s="45" t="s">
        <v>232</v>
      </c>
      <c r="H748" s="61">
        <v>44785</v>
      </c>
      <c r="I748" s="61">
        <v>44837</v>
      </c>
      <c r="J748" s="46"/>
      <c r="K748" s="46"/>
      <c r="L748" s="45" t="s">
        <v>233</v>
      </c>
      <c r="M748" s="45" t="s">
        <v>25</v>
      </c>
      <c r="N748" s="45" t="s">
        <v>26</v>
      </c>
      <c r="O748" s="45" t="s">
        <v>37</v>
      </c>
      <c r="P748" s="49">
        <v>0</v>
      </c>
      <c r="Q748" s="45" t="s">
        <v>49</v>
      </c>
      <c r="R748" s="46"/>
      <c r="S748" s="45" t="s">
        <v>234</v>
      </c>
      <c r="T748" s="45"/>
      <c r="U748" s="45" t="s">
        <v>235</v>
      </c>
      <c r="V748" s="45" t="s">
        <v>236</v>
      </c>
      <c r="W748" s="45" t="s">
        <v>237</v>
      </c>
      <c r="X748" s="49">
        <v>0</v>
      </c>
    </row>
    <row r="749" spans="1:24" hidden="1" x14ac:dyDescent="0.2">
      <c r="A749" s="1" t="e">
        <f>VLOOKUP(S:S,'KY all bookings 19.09.2022'!D:E,1,0)</f>
        <v>#N/A</v>
      </c>
      <c r="C749" s="1" t="str">
        <f>VLOOKUP(F:F,'RPM All Deposits'!$E:$F,1,0)</f>
        <v>26592</v>
      </c>
      <c r="D749" s="45" t="s">
        <v>20</v>
      </c>
      <c r="E749" s="45" t="s">
        <v>1554</v>
      </c>
      <c r="F749" s="45" t="s">
        <v>1562</v>
      </c>
      <c r="G749" s="45" t="s">
        <v>1563</v>
      </c>
      <c r="H749" s="61">
        <v>44835</v>
      </c>
      <c r="I749" s="61">
        <v>44985</v>
      </c>
      <c r="J749" s="61">
        <v>44835</v>
      </c>
      <c r="K749" s="61">
        <v>44985</v>
      </c>
      <c r="L749" s="45" t="s">
        <v>177</v>
      </c>
      <c r="M749" s="45" t="s">
        <v>135</v>
      </c>
      <c r="N749" s="45" t="s">
        <v>26</v>
      </c>
      <c r="O749" s="45" t="s">
        <v>34</v>
      </c>
      <c r="P749" s="49">
        <v>1890</v>
      </c>
      <c r="Q749" s="45" t="s">
        <v>28</v>
      </c>
      <c r="R749" s="45" t="s">
        <v>29</v>
      </c>
      <c r="S749" s="46"/>
      <c r="T749" s="46"/>
      <c r="U749" s="45" t="s">
        <v>1564</v>
      </c>
      <c r="V749" s="45" t="s">
        <v>1565</v>
      </c>
      <c r="W749" s="45" t="s">
        <v>166</v>
      </c>
      <c r="X749" s="49">
        <v>200</v>
      </c>
    </row>
    <row r="750" spans="1:24" hidden="1" x14ac:dyDescent="0.2">
      <c r="A750" s="1" t="e">
        <f>VLOOKUP(S:S,'KY all bookings 19.09.2022'!D:E,1,0)</f>
        <v>#N/A</v>
      </c>
      <c r="D750" s="45" t="s">
        <v>20</v>
      </c>
      <c r="E750" s="45" t="s">
        <v>2318</v>
      </c>
      <c r="F750" s="45" t="s">
        <v>2326</v>
      </c>
      <c r="G750" s="45" t="s">
        <v>232</v>
      </c>
      <c r="H750" s="61">
        <v>44730</v>
      </c>
      <c r="I750" s="61">
        <v>44804</v>
      </c>
      <c r="J750" s="61">
        <v>44730</v>
      </c>
      <c r="K750" s="61">
        <v>44836</v>
      </c>
      <c r="L750" s="45" t="s">
        <v>353</v>
      </c>
      <c r="M750" s="45" t="s">
        <v>25</v>
      </c>
      <c r="N750" s="45" t="s">
        <v>26</v>
      </c>
      <c r="O750" s="45" t="s">
        <v>37</v>
      </c>
      <c r="P750" s="49">
        <v>0</v>
      </c>
      <c r="Q750" s="45" t="s">
        <v>49</v>
      </c>
      <c r="R750" s="46"/>
      <c r="S750" s="45" t="s">
        <v>234</v>
      </c>
      <c r="T750" s="45"/>
      <c r="U750" s="45" t="s">
        <v>235</v>
      </c>
      <c r="V750" s="45" t="s">
        <v>236</v>
      </c>
      <c r="W750" s="45" t="s">
        <v>237</v>
      </c>
      <c r="X750" s="49">
        <v>0</v>
      </c>
    </row>
    <row r="751" spans="1:24" hidden="1" x14ac:dyDescent="0.2">
      <c r="A751" s="1" t="e">
        <f>VLOOKUP(S:S,'KY all bookings 19.09.2022'!D:E,1,0)</f>
        <v>#N/A</v>
      </c>
      <c r="D751" s="45" t="s">
        <v>20</v>
      </c>
      <c r="E751" s="45" t="s">
        <v>2327</v>
      </c>
      <c r="F751" s="45" t="s">
        <v>2328</v>
      </c>
      <c r="G751" s="45" t="s">
        <v>232</v>
      </c>
      <c r="H751" s="61">
        <v>44730</v>
      </c>
      <c r="I751" s="61">
        <v>70139</v>
      </c>
      <c r="J751" s="61">
        <v>44730</v>
      </c>
      <c r="K751" s="61">
        <v>70139</v>
      </c>
      <c r="L751" s="45" t="s">
        <v>2329</v>
      </c>
      <c r="M751" s="45" t="s">
        <v>25</v>
      </c>
      <c r="N751" s="45" t="s">
        <v>26</v>
      </c>
      <c r="O751" s="45" t="s">
        <v>27</v>
      </c>
      <c r="P751" s="49">
        <v>0</v>
      </c>
      <c r="Q751" s="45" t="s">
        <v>49</v>
      </c>
      <c r="R751" s="46"/>
      <c r="S751" s="45" t="s">
        <v>234</v>
      </c>
      <c r="T751" s="45"/>
      <c r="U751" s="45" t="s">
        <v>235</v>
      </c>
      <c r="V751" s="45" t="s">
        <v>236</v>
      </c>
      <c r="W751" s="45" t="s">
        <v>237</v>
      </c>
      <c r="X751" s="49">
        <v>0</v>
      </c>
    </row>
    <row r="752" spans="1:24" hidden="1" x14ac:dyDescent="0.2">
      <c r="A752" s="1" t="e">
        <f>VLOOKUP(S:S,'KY all bookings 19.09.2022'!D:E,1,0)</f>
        <v>#N/A</v>
      </c>
      <c r="D752" s="45" t="s">
        <v>20</v>
      </c>
      <c r="E752" s="45" t="s">
        <v>2327</v>
      </c>
      <c r="F752" s="45" t="s">
        <v>2330</v>
      </c>
      <c r="G752" s="45" t="s">
        <v>232</v>
      </c>
      <c r="H752" s="61">
        <v>44785</v>
      </c>
      <c r="I752" s="61">
        <v>44937</v>
      </c>
      <c r="J752" s="46"/>
      <c r="K752" s="46"/>
      <c r="L752" s="45" t="s">
        <v>177</v>
      </c>
      <c r="M752" s="45" t="s">
        <v>25</v>
      </c>
      <c r="N752" s="45" t="s">
        <v>26</v>
      </c>
      <c r="O752" s="45" t="s">
        <v>27</v>
      </c>
      <c r="P752" s="49">
        <v>0</v>
      </c>
      <c r="Q752" s="45" t="s">
        <v>49</v>
      </c>
      <c r="R752" s="46"/>
      <c r="S752" s="45" t="s">
        <v>234</v>
      </c>
      <c r="T752" s="45"/>
      <c r="U752" s="45" t="s">
        <v>235</v>
      </c>
      <c r="V752" s="45" t="s">
        <v>236</v>
      </c>
      <c r="W752" s="45" t="s">
        <v>237</v>
      </c>
      <c r="X752" s="49">
        <v>0</v>
      </c>
    </row>
    <row r="753" spans="1:24" hidden="1" x14ac:dyDescent="0.2">
      <c r="A753" s="1" t="e">
        <f>VLOOKUP(S:S,'KY all bookings 19.09.2022'!D:E,1,0)</f>
        <v>#N/A</v>
      </c>
      <c r="D753" s="45" t="s">
        <v>20</v>
      </c>
      <c r="E753" s="45" t="s">
        <v>2331</v>
      </c>
      <c r="F753" s="45" t="s">
        <v>2332</v>
      </c>
      <c r="G753" s="45" t="s">
        <v>232</v>
      </c>
      <c r="H753" s="61">
        <v>44785</v>
      </c>
      <c r="I753" s="61">
        <v>44837</v>
      </c>
      <c r="J753" s="46"/>
      <c r="K753" s="46"/>
      <c r="L753" s="45" t="s">
        <v>233</v>
      </c>
      <c r="M753" s="45" t="s">
        <v>25</v>
      </c>
      <c r="N753" s="45" t="s">
        <v>26</v>
      </c>
      <c r="O753" s="45" t="s">
        <v>37</v>
      </c>
      <c r="P753" s="49">
        <v>0</v>
      </c>
      <c r="Q753" s="45" t="s">
        <v>49</v>
      </c>
      <c r="R753" s="46"/>
      <c r="S753" s="45" t="s">
        <v>234</v>
      </c>
      <c r="T753" s="45"/>
      <c r="U753" s="45" t="s">
        <v>235</v>
      </c>
      <c r="V753" s="45" t="s">
        <v>236</v>
      </c>
      <c r="W753" s="45" t="s">
        <v>237</v>
      </c>
      <c r="X753" s="49">
        <v>0</v>
      </c>
    </row>
    <row r="754" spans="1:24" hidden="1" x14ac:dyDescent="0.2">
      <c r="A754" s="1" t="e">
        <f>VLOOKUP(S:S,'KY all bookings 19.09.2022'!D:E,1,0)</f>
        <v>#N/A</v>
      </c>
      <c r="C754" s="1" t="e">
        <f>VLOOKUP(F:F,'RPM All Deposits'!$E:$F,1,0)</f>
        <v>#N/A</v>
      </c>
      <c r="D754" s="45" t="s">
        <v>20</v>
      </c>
      <c r="E754" s="45" t="s">
        <v>2331</v>
      </c>
      <c r="F754" s="45" t="s">
        <v>2333</v>
      </c>
      <c r="G754" s="45" t="s">
        <v>232</v>
      </c>
      <c r="H754" s="61">
        <v>44730</v>
      </c>
      <c r="I754" s="61">
        <v>44804</v>
      </c>
      <c r="J754" s="61">
        <v>44730</v>
      </c>
      <c r="K754" s="61">
        <v>44836</v>
      </c>
      <c r="L754" s="45" t="s">
        <v>353</v>
      </c>
      <c r="M754" s="45" t="s">
        <v>135</v>
      </c>
      <c r="N754" s="45" t="s">
        <v>26</v>
      </c>
      <c r="O754" s="45" t="s">
        <v>37</v>
      </c>
      <c r="P754" s="49">
        <v>0</v>
      </c>
      <c r="Q754" s="45" t="s">
        <v>49</v>
      </c>
      <c r="R754" s="46"/>
      <c r="S754" s="45" t="s">
        <v>234</v>
      </c>
      <c r="T754" s="45"/>
      <c r="U754" s="45" t="s">
        <v>235</v>
      </c>
      <c r="V754" s="45" t="s">
        <v>236</v>
      </c>
      <c r="W754" s="45" t="s">
        <v>237</v>
      </c>
      <c r="X754" s="49">
        <v>0</v>
      </c>
    </row>
    <row r="755" spans="1:24" hidden="1" x14ac:dyDescent="0.2">
      <c r="A755" s="1" t="e">
        <f>VLOOKUP(S:S,'KY all bookings 19.09.2022'!D:E,1,0)</f>
        <v>#N/A</v>
      </c>
      <c r="D755" s="45" t="s">
        <v>20</v>
      </c>
      <c r="E755" s="45" t="s">
        <v>2334</v>
      </c>
      <c r="F755" s="45" t="s">
        <v>2335</v>
      </c>
      <c r="G755" s="45" t="s">
        <v>232</v>
      </c>
      <c r="H755" s="61">
        <v>44730</v>
      </c>
      <c r="I755" s="61">
        <v>70505</v>
      </c>
      <c r="J755" s="61">
        <v>44730</v>
      </c>
      <c r="K755" s="61">
        <v>70505</v>
      </c>
      <c r="L755" s="45" t="s">
        <v>2336</v>
      </c>
      <c r="M755" s="45" t="s">
        <v>25</v>
      </c>
      <c r="N755" s="45" t="s">
        <v>26</v>
      </c>
      <c r="O755" s="45" t="s">
        <v>27</v>
      </c>
      <c r="P755" s="49">
        <v>0</v>
      </c>
      <c r="Q755" s="45" t="s">
        <v>49</v>
      </c>
      <c r="R755" s="46"/>
      <c r="S755" s="45" t="s">
        <v>234</v>
      </c>
      <c r="T755" s="45"/>
      <c r="U755" s="45" t="s">
        <v>235</v>
      </c>
      <c r="V755" s="45" t="s">
        <v>236</v>
      </c>
      <c r="W755" s="45" t="s">
        <v>237</v>
      </c>
      <c r="X755" s="49">
        <v>0</v>
      </c>
    </row>
    <row r="756" spans="1:24" hidden="1" x14ac:dyDescent="0.2">
      <c r="A756" s="1" t="e">
        <f>VLOOKUP(S:S,'KY all bookings 19.09.2022'!D:E,1,0)</f>
        <v>#N/A</v>
      </c>
      <c r="D756" s="45" t="s">
        <v>20</v>
      </c>
      <c r="E756" s="45" t="s">
        <v>2334</v>
      </c>
      <c r="F756" s="45" t="s">
        <v>2337</v>
      </c>
      <c r="G756" s="45" t="s">
        <v>232</v>
      </c>
      <c r="H756" s="61">
        <v>44785</v>
      </c>
      <c r="I756" s="61">
        <v>44937</v>
      </c>
      <c r="J756" s="46"/>
      <c r="K756" s="46"/>
      <c r="L756" s="45" t="s">
        <v>177</v>
      </c>
      <c r="M756" s="45" t="s">
        <v>25</v>
      </c>
      <c r="N756" s="45" t="s">
        <v>26</v>
      </c>
      <c r="O756" s="45" t="s">
        <v>27</v>
      </c>
      <c r="P756" s="49">
        <v>0</v>
      </c>
      <c r="Q756" s="45" t="s">
        <v>49</v>
      </c>
      <c r="R756" s="46"/>
      <c r="S756" s="45" t="s">
        <v>234</v>
      </c>
      <c r="T756" s="45"/>
      <c r="U756" s="45" t="s">
        <v>235</v>
      </c>
      <c r="V756" s="45" t="s">
        <v>236</v>
      </c>
      <c r="W756" s="45" t="s">
        <v>237</v>
      </c>
      <c r="X756" s="49">
        <v>0</v>
      </c>
    </row>
    <row r="757" spans="1:24" hidden="1" x14ac:dyDescent="0.2">
      <c r="A757" s="1" t="e">
        <f>VLOOKUP(S:S,'KY all bookings 19.09.2022'!D:E,1,0)</f>
        <v>#N/A</v>
      </c>
      <c r="D757" s="45" t="s">
        <v>20</v>
      </c>
      <c r="E757" s="45" t="s">
        <v>2338</v>
      </c>
      <c r="F757" s="45" t="s">
        <v>2339</v>
      </c>
      <c r="G757" s="45" t="s">
        <v>232</v>
      </c>
      <c r="H757" s="61">
        <v>44785</v>
      </c>
      <c r="I757" s="61">
        <v>44837</v>
      </c>
      <c r="J757" s="46"/>
      <c r="K757" s="46"/>
      <c r="L757" s="45" t="s">
        <v>233</v>
      </c>
      <c r="M757" s="45" t="s">
        <v>25</v>
      </c>
      <c r="N757" s="45" t="s">
        <v>26</v>
      </c>
      <c r="O757" s="45" t="s">
        <v>37</v>
      </c>
      <c r="P757" s="49">
        <v>0</v>
      </c>
      <c r="Q757" s="45" t="s">
        <v>49</v>
      </c>
      <c r="R757" s="46"/>
      <c r="S757" s="45" t="s">
        <v>234</v>
      </c>
      <c r="T757" s="45"/>
      <c r="U757" s="45" t="s">
        <v>235</v>
      </c>
      <c r="V757" s="45" t="s">
        <v>236</v>
      </c>
      <c r="W757" s="45" t="s">
        <v>237</v>
      </c>
      <c r="X757" s="49">
        <v>0</v>
      </c>
    </row>
    <row r="758" spans="1:24" hidden="1" x14ac:dyDescent="0.2">
      <c r="A758" s="1" t="e">
        <f>VLOOKUP(S:S,'KY all bookings 19.09.2022'!D:E,1,0)</f>
        <v>#N/A</v>
      </c>
      <c r="C758" s="1" t="e">
        <f>VLOOKUP(F:F,'RPM All Deposits'!$E:$F,1,0)</f>
        <v>#N/A</v>
      </c>
      <c r="D758" s="45" t="s">
        <v>20</v>
      </c>
      <c r="E758" s="45" t="s">
        <v>2338</v>
      </c>
      <c r="F758" s="45" t="s">
        <v>2340</v>
      </c>
      <c r="G758" s="45" t="s">
        <v>232</v>
      </c>
      <c r="H758" s="61">
        <v>44730</v>
      </c>
      <c r="I758" s="61">
        <v>44804</v>
      </c>
      <c r="J758" s="61">
        <v>44730</v>
      </c>
      <c r="K758" s="61">
        <v>44836</v>
      </c>
      <c r="L758" s="45" t="s">
        <v>353</v>
      </c>
      <c r="M758" s="45" t="s">
        <v>135</v>
      </c>
      <c r="N758" s="45" t="s">
        <v>26</v>
      </c>
      <c r="O758" s="45" t="s">
        <v>37</v>
      </c>
      <c r="P758" s="49">
        <v>0</v>
      </c>
      <c r="Q758" s="45" t="s">
        <v>49</v>
      </c>
      <c r="R758" s="46"/>
      <c r="S758" s="45" t="s">
        <v>234</v>
      </c>
      <c r="T758" s="45"/>
      <c r="U758" s="45" t="s">
        <v>235</v>
      </c>
      <c r="V758" s="45" t="s">
        <v>236</v>
      </c>
      <c r="W758" s="45" t="s">
        <v>237</v>
      </c>
      <c r="X758" s="49">
        <v>0</v>
      </c>
    </row>
    <row r="759" spans="1:24" hidden="1" x14ac:dyDescent="0.2">
      <c r="A759" s="1" t="e">
        <f>VLOOKUP(S:S,'KY all bookings 19.09.2022'!D:E,1,0)</f>
        <v>#N/A</v>
      </c>
      <c r="C759" s="1" t="e">
        <f>VLOOKUP(F:F,'RPM All Deposits'!$E:$F,1,0)</f>
        <v>#N/A</v>
      </c>
      <c r="D759" s="45" t="s">
        <v>20</v>
      </c>
      <c r="E759" s="46"/>
      <c r="F759" s="45" t="s">
        <v>305</v>
      </c>
      <c r="G759" s="45" t="s">
        <v>306</v>
      </c>
      <c r="H759" s="61">
        <v>44835</v>
      </c>
      <c r="I759" s="61">
        <v>45016</v>
      </c>
      <c r="J759" s="46"/>
      <c r="K759" s="46"/>
      <c r="L759" s="45" t="s">
        <v>78</v>
      </c>
      <c r="M759" s="45" t="s">
        <v>92</v>
      </c>
      <c r="N759" s="45" t="s">
        <v>26</v>
      </c>
      <c r="O759" s="45" t="s">
        <v>34</v>
      </c>
      <c r="P759" s="49">
        <v>1890</v>
      </c>
      <c r="Q759" s="45" t="s">
        <v>270</v>
      </c>
      <c r="R759" s="46"/>
      <c r="S759" s="46"/>
      <c r="T759" s="46"/>
      <c r="U759" s="45" t="s">
        <v>307</v>
      </c>
      <c r="V759" s="45" t="s">
        <v>308</v>
      </c>
      <c r="W759" s="45" t="s">
        <v>309</v>
      </c>
      <c r="X759" s="49">
        <v>0</v>
      </c>
    </row>
    <row r="760" spans="1:24" hidden="1" x14ac:dyDescent="0.2">
      <c r="A760" s="1" t="e">
        <f>VLOOKUP(S:S,'KY all bookings 19.09.2022'!D:E,1,0)</f>
        <v>#N/A</v>
      </c>
      <c r="C760" s="1" t="e">
        <f>VLOOKUP(F:F,'RPM All Deposits'!$E:$F,1,0)</f>
        <v>#N/A</v>
      </c>
      <c r="D760" s="45" t="s">
        <v>20</v>
      </c>
      <c r="E760" s="45" t="s">
        <v>2347</v>
      </c>
      <c r="F760" s="45" t="s">
        <v>2348</v>
      </c>
      <c r="G760" s="45" t="s">
        <v>232</v>
      </c>
      <c r="H760" s="61">
        <v>44785</v>
      </c>
      <c r="I760" s="61">
        <v>44837</v>
      </c>
      <c r="J760" s="46"/>
      <c r="K760" s="46"/>
      <c r="L760" s="45" t="s">
        <v>233</v>
      </c>
      <c r="M760" s="45" t="s">
        <v>135</v>
      </c>
      <c r="N760" s="45" t="s">
        <v>26</v>
      </c>
      <c r="O760" s="45" t="s">
        <v>239</v>
      </c>
      <c r="P760" s="49">
        <v>0</v>
      </c>
      <c r="Q760" s="45" t="s">
        <v>49</v>
      </c>
      <c r="R760" s="46"/>
      <c r="S760" s="45" t="s">
        <v>234</v>
      </c>
      <c r="T760" s="45"/>
      <c r="U760" s="45" t="s">
        <v>235</v>
      </c>
      <c r="V760" s="45" t="s">
        <v>236</v>
      </c>
      <c r="W760" s="45" t="s">
        <v>237</v>
      </c>
      <c r="X760" s="49">
        <v>0</v>
      </c>
    </row>
    <row r="761" spans="1:24" hidden="1" x14ac:dyDescent="0.2">
      <c r="A761" s="1" t="e">
        <f>VLOOKUP(S:S,'KY all bookings 19.09.2022'!D:E,1,0)</f>
        <v>#N/A</v>
      </c>
      <c r="C761" s="1" t="e">
        <f>VLOOKUP(F:F,'RPM All Deposits'!$E:$F,1,0)</f>
        <v>#N/A</v>
      </c>
      <c r="D761" s="45" t="s">
        <v>20</v>
      </c>
      <c r="E761" s="45" t="s">
        <v>2347</v>
      </c>
      <c r="F761" s="45" t="s">
        <v>2349</v>
      </c>
      <c r="G761" s="45" t="s">
        <v>232</v>
      </c>
      <c r="H761" s="61">
        <v>44730</v>
      </c>
      <c r="I761" s="61">
        <v>44804</v>
      </c>
      <c r="J761" s="61">
        <v>44730</v>
      </c>
      <c r="K761" s="61">
        <v>44836</v>
      </c>
      <c r="L761" s="45" t="s">
        <v>353</v>
      </c>
      <c r="M761" s="45" t="s">
        <v>135</v>
      </c>
      <c r="N761" s="45" t="s">
        <v>26</v>
      </c>
      <c r="O761" s="45" t="s">
        <v>239</v>
      </c>
      <c r="P761" s="49">
        <v>0</v>
      </c>
      <c r="Q761" s="45" t="s">
        <v>49</v>
      </c>
      <c r="R761" s="46"/>
      <c r="S761" s="45" t="s">
        <v>234</v>
      </c>
      <c r="T761" s="45"/>
      <c r="U761" s="45" t="s">
        <v>235</v>
      </c>
      <c r="V761" s="45" t="s">
        <v>236</v>
      </c>
      <c r="W761" s="45" t="s">
        <v>237</v>
      </c>
      <c r="X761" s="49">
        <v>0</v>
      </c>
    </row>
    <row r="762" spans="1:24" hidden="1" x14ac:dyDescent="0.2">
      <c r="A762" s="1" t="e">
        <f>VLOOKUP(S:S,'KY all bookings 19.09.2022'!D:E,1,0)</f>
        <v>#N/A</v>
      </c>
      <c r="D762" s="45" t="s">
        <v>20</v>
      </c>
      <c r="E762" s="45" t="s">
        <v>2350</v>
      </c>
      <c r="F762" s="45" t="s">
        <v>2351</v>
      </c>
      <c r="G762" s="45" t="s">
        <v>232</v>
      </c>
      <c r="H762" s="61">
        <v>44785</v>
      </c>
      <c r="I762" s="61">
        <v>44837</v>
      </c>
      <c r="J762" s="46"/>
      <c r="K762" s="46"/>
      <c r="L762" s="45" t="s">
        <v>233</v>
      </c>
      <c r="M762" s="45" t="s">
        <v>25</v>
      </c>
      <c r="N762" s="45" t="s">
        <v>26</v>
      </c>
      <c r="O762" s="45" t="s">
        <v>37</v>
      </c>
      <c r="P762" s="49">
        <v>0</v>
      </c>
      <c r="Q762" s="45" t="s">
        <v>49</v>
      </c>
      <c r="R762" s="46"/>
      <c r="S762" s="45" t="s">
        <v>234</v>
      </c>
      <c r="T762" s="45"/>
      <c r="U762" s="45" t="s">
        <v>235</v>
      </c>
      <c r="V762" s="45" t="s">
        <v>236</v>
      </c>
      <c r="W762" s="45" t="s">
        <v>237</v>
      </c>
      <c r="X762" s="49">
        <v>0</v>
      </c>
    </row>
    <row r="763" spans="1:24" hidden="1" x14ac:dyDescent="0.2">
      <c r="A763" s="1" t="e">
        <f>VLOOKUP(S:S,'KY all bookings 19.09.2022'!D:E,1,0)</f>
        <v>#N/A</v>
      </c>
      <c r="C763" s="1" t="e">
        <f>VLOOKUP(F:F,'RPM All Deposits'!$E:$F,1,0)</f>
        <v>#N/A</v>
      </c>
      <c r="D763" s="45" t="s">
        <v>20</v>
      </c>
      <c r="E763" s="45" t="s">
        <v>2350</v>
      </c>
      <c r="F763" s="45" t="s">
        <v>2352</v>
      </c>
      <c r="G763" s="45" t="s">
        <v>232</v>
      </c>
      <c r="H763" s="61">
        <v>44730</v>
      </c>
      <c r="I763" s="61">
        <v>44804</v>
      </c>
      <c r="J763" s="61">
        <v>44730</v>
      </c>
      <c r="K763" s="61">
        <v>44836</v>
      </c>
      <c r="L763" s="45" t="s">
        <v>353</v>
      </c>
      <c r="M763" s="45" t="s">
        <v>135</v>
      </c>
      <c r="N763" s="45" t="s">
        <v>26</v>
      </c>
      <c r="O763" s="45" t="s">
        <v>37</v>
      </c>
      <c r="P763" s="49">
        <v>0</v>
      </c>
      <c r="Q763" s="45" t="s">
        <v>49</v>
      </c>
      <c r="R763" s="46"/>
      <c r="S763" s="45" t="s">
        <v>234</v>
      </c>
      <c r="T763" s="45"/>
      <c r="U763" s="45" t="s">
        <v>235</v>
      </c>
      <c r="V763" s="45" t="s">
        <v>236</v>
      </c>
      <c r="W763" s="45" t="s">
        <v>237</v>
      </c>
      <c r="X763" s="49">
        <v>0</v>
      </c>
    </row>
    <row r="764" spans="1:24" hidden="1" x14ac:dyDescent="0.2">
      <c r="A764" s="1" t="e">
        <f>VLOOKUP(S:S,'KY all bookings 19.09.2022'!D:E,1,0)</f>
        <v>#N/A</v>
      </c>
      <c r="C764" s="1" t="e">
        <f>VLOOKUP(F:F,'RPM All Deposits'!$E:$F,1,0)</f>
        <v>#N/A</v>
      </c>
      <c r="D764" s="45" t="s">
        <v>20</v>
      </c>
      <c r="E764" s="45" t="s">
        <v>2353</v>
      </c>
      <c r="F764" s="45" t="s">
        <v>2354</v>
      </c>
      <c r="G764" s="45" t="s">
        <v>2355</v>
      </c>
      <c r="H764" s="61">
        <v>44728</v>
      </c>
      <c r="I764" s="61">
        <v>44773</v>
      </c>
      <c r="J764" s="61">
        <v>44728</v>
      </c>
      <c r="K764" s="61">
        <v>44774</v>
      </c>
      <c r="L764" s="45" t="s">
        <v>1335</v>
      </c>
      <c r="M764" s="45" t="s">
        <v>92</v>
      </c>
      <c r="N764" s="45" t="s">
        <v>26</v>
      </c>
      <c r="O764" s="45" t="s">
        <v>239</v>
      </c>
      <c r="P764" s="49">
        <v>2300</v>
      </c>
      <c r="Q764" s="45" t="s">
        <v>49</v>
      </c>
      <c r="R764" s="46"/>
      <c r="S764" s="45" t="s">
        <v>2356</v>
      </c>
      <c r="T764" s="45"/>
      <c r="U764" s="45" t="s">
        <v>2357</v>
      </c>
      <c r="V764" s="45" t="s">
        <v>2358</v>
      </c>
      <c r="W764" s="45" t="s">
        <v>950</v>
      </c>
      <c r="X764" s="49">
        <v>0</v>
      </c>
    </row>
    <row r="765" spans="1:24" hidden="1" x14ac:dyDescent="0.2">
      <c r="A765" s="1" t="e">
        <f>VLOOKUP(S:S,'KY all bookings 19.09.2022'!D:E,1,0)</f>
        <v>#N/A</v>
      </c>
      <c r="D765" s="45" t="s">
        <v>20</v>
      </c>
      <c r="E765" s="45" t="s">
        <v>2359</v>
      </c>
      <c r="F765" s="45" t="s">
        <v>2360</v>
      </c>
      <c r="G765" s="45" t="s">
        <v>232</v>
      </c>
      <c r="H765" s="61">
        <v>44785</v>
      </c>
      <c r="I765" s="61">
        <v>44837</v>
      </c>
      <c r="J765" s="46"/>
      <c r="K765" s="46"/>
      <c r="L765" s="45" t="s">
        <v>233</v>
      </c>
      <c r="M765" s="45" t="s">
        <v>25</v>
      </c>
      <c r="N765" s="45" t="s">
        <v>26</v>
      </c>
      <c r="O765" s="45" t="s">
        <v>37</v>
      </c>
      <c r="P765" s="49">
        <v>0</v>
      </c>
      <c r="Q765" s="45" t="s">
        <v>49</v>
      </c>
      <c r="R765" s="46"/>
      <c r="S765" s="45" t="s">
        <v>234</v>
      </c>
      <c r="T765" s="45"/>
      <c r="U765" s="45" t="s">
        <v>235</v>
      </c>
      <c r="V765" s="45" t="s">
        <v>236</v>
      </c>
      <c r="W765" s="45" t="s">
        <v>237</v>
      </c>
      <c r="X765" s="49">
        <v>0</v>
      </c>
    </row>
    <row r="766" spans="1:24" hidden="1" x14ac:dyDescent="0.2">
      <c r="A766" s="1" t="e">
        <f>VLOOKUP(S:S,'KY all bookings 19.09.2022'!D:E,1,0)</f>
        <v>#N/A</v>
      </c>
      <c r="C766" s="1" t="e">
        <f>VLOOKUP(F:F,'RPM All Deposits'!$E:$F,1,0)</f>
        <v>#N/A</v>
      </c>
      <c r="D766" s="45" t="s">
        <v>20</v>
      </c>
      <c r="E766" s="45" t="s">
        <v>2359</v>
      </c>
      <c r="F766" s="45" t="s">
        <v>2361</v>
      </c>
      <c r="G766" s="45" t="s">
        <v>232</v>
      </c>
      <c r="H766" s="61">
        <v>44730</v>
      </c>
      <c r="I766" s="61">
        <v>44804</v>
      </c>
      <c r="J766" s="61">
        <v>44730</v>
      </c>
      <c r="K766" s="61">
        <v>44836</v>
      </c>
      <c r="L766" s="45" t="s">
        <v>353</v>
      </c>
      <c r="M766" s="45" t="s">
        <v>135</v>
      </c>
      <c r="N766" s="45" t="s">
        <v>26</v>
      </c>
      <c r="O766" s="45" t="s">
        <v>37</v>
      </c>
      <c r="P766" s="49">
        <v>0</v>
      </c>
      <c r="Q766" s="45" t="s">
        <v>49</v>
      </c>
      <c r="R766" s="46"/>
      <c r="S766" s="45" t="s">
        <v>234</v>
      </c>
      <c r="T766" s="45"/>
      <c r="U766" s="45" t="s">
        <v>235</v>
      </c>
      <c r="V766" s="45" t="s">
        <v>236</v>
      </c>
      <c r="W766" s="45" t="s">
        <v>237</v>
      </c>
      <c r="X766" s="49">
        <v>0</v>
      </c>
    </row>
    <row r="767" spans="1:24" hidden="1" x14ac:dyDescent="0.2">
      <c r="A767" s="1" t="e">
        <f>VLOOKUP(S:S,'KY all bookings 19.09.2022'!D:E,1,0)</f>
        <v>#N/A</v>
      </c>
      <c r="C767" s="1" t="str">
        <f>VLOOKUP(F:F,'RPM All Deposits'!$E:$F,1,0)</f>
        <v>34471</v>
      </c>
      <c r="D767" s="45" t="s">
        <v>20</v>
      </c>
      <c r="E767" s="45" t="s">
        <v>3955</v>
      </c>
      <c r="F767" s="45" t="s">
        <v>3957</v>
      </c>
      <c r="G767" s="45" t="s">
        <v>306</v>
      </c>
      <c r="H767" s="61">
        <v>44835</v>
      </c>
      <c r="I767" s="61">
        <v>45016</v>
      </c>
      <c r="J767" s="61">
        <v>44835</v>
      </c>
      <c r="K767" s="61">
        <v>45016</v>
      </c>
      <c r="L767" s="45" t="s">
        <v>78</v>
      </c>
      <c r="M767" s="45" t="s">
        <v>135</v>
      </c>
      <c r="N767" s="45" t="s">
        <v>26</v>
      </c>
      <c r="O767" s="45" t="s">
        <v>34</v>
      </c>
      <c r="P767" s="49">
        <v>1890</v>
      </c>
      <c r="Q767" s="45" t="s">
        <v>270</v>
      </c>
      <c r="R767" s="46"/>
      <c r="S767" s="46"/>
      <c r="T767" s="46"/>
      <c r="U767" s="45" t="s">
        <v>307</v>
      </c>
      <c r="V767" s="45" t="s">
        <v>308</v>
      </c>
      <c r="W767" s="45" t="s">
        <v>309</v>
      </c>
      <c r="X767" s="49">
        <v>0</v>
      </c>
    </row>
    <row r="768" spans="1:24" hidden="1" x14ac:dyDescent="0.2">
      <c r="A768" s="1" t="e">
        <f>VLOOKUP(S:S,'KY all bookings 19.09.2022'!D:E,1,0)</f>
        <v>#N/A</v>
      </c>
      <c r="D768" s="45" t="s">
        <v>20</v>
      </c>
      <c r="E768" s="45" t="s">
        <v>2368</v>
      </c>
      <c r="F768" s="45" t="s">
        <v>2369</v>
      </c>
      <c r="G768" s="45" t="s">
        <v>232</v>
      </c>
      <c r="H768" s="61">
        <v>44785</v>
      </c>
      <c r="I768" s="61">
        <v>44837</v>
      </c>
      <c r="J768" s="46"/>
      <c r="K768" s="46"/>
      <c r="L768" s="45" t="s">
        <v>233</v>
      </c>
      <c r="M768" s="45" t="s">
        <v>25</v>
      </c>
      <c r="N768" s="45" t="s">
        <v>26</v>
      </c>
      <c r="O768" s="45" t="s">
        <v>37</v>
      </c>
      <c r="P768" s="49">
        <v>0</v>
      </c>
      <c r="Q768" s="45" t="s">
        <v>49</v>
      </c>
      <c r="R768" s="46"/>
      <c r="S768" s="45" t="s">
        <v>234</v>
      </c>
      <c r="T768" s="45"/>
      <c r="U768" s="45" t="s">
        <v>235</v>
      </c>
      <c r="V768" s="45" t="s">
        <v>236</v>
      </c>
      <c r="W768" s="45" t="s">
        <v>237</v>
      </c>
      <c r="X768" s="49">
        <v>0</v>
      </c>
    </row>
    <row r="769" spans="1:25" hidden="1" x14ac:dyDescent="0.2">
      <c r="A769" s="1" t="e">
        <f>VLOOKUP(S:S,'KY all bookings 19.09.2022'!D:E,1,0)</f>
        <v>#N/A</v>
      </c>
      <c r="C769" s="1" t="e">
        <f>VLOOKUP(F:F,'RPM All Deposits'!$E:$F,1,0)</f>
        <v>#N/A</v>
      </c>
      <c r="D769" s="45" t="s">
        <v>20</v>
      </c>
      <c r="E769" s="45" t="s">
        <v>2368</v>
      </c>
      <c r="F769" s="45" t="s">
        <v>2370</v>
      </c>
      <c r="G769" s="45" t="s">
        <v>232</v>
      </c>
      <c r="H769" s="61">
        <v>44730</v>
      </c>
      <c r="I769" s="61">
        <v>44804</v>
      </c>
      <c r="J769" s="61">
        <v>44730</v>
      </c>
      <c r="K769" s="61">
        <v>44836</v>
      </c>
      <c r="L769" s="45" t="s">
        <v>353</v>
      </c>
      <c r="M769" s="45" t="s">
        <v>135</v>
      </c>
      <c r="N769" s="45" t="s">
        <v>26</v>
      </c>
      <c r="O769" s="45" t="s">
        <v>37</v>
      </c>
      <c r="P769" s="49">
        <v>0</v>
      </c>
      <c r="Q769" s="45" t="s">
        <v>49</v>
      </c>
      <c r="R769" s="46"/>
      <c r="S769" s="45" t="s">
        <v>234</v>
      </c>
      <c r="T769" s="45"/>
      <c r="U769" s="45" t="s">
        <v>235</v>
      </c>
      <c r="V769" s="45" t="s">
        <v>236</v>
      </c>
      <c r="W769" s="45" t="s">
        <v>237</v>
      </c>
      <c r="X769" s="49">
        <v>0</v>
      </c>
    </row>
    <row r="770" spans="1:25" hidden="1" x14ac:dyDescent="0.2">
      <c r="A770" s="1" t="e">
        <f>VLOOKUP(S:S,'KY all bookings 19.09.2022'!D:E,1,0)</f>
        <v>#N/A</v>
      </c>
      <c r="C770" s="1" t="e">
        <f>VLOOKUP(F:F,'RPM All Deposits'!$E:$F,1,0)</f>
        <v>#N/A</v>
      </c>
      <c r="D770" s="45" t="s">
        <v>20</v>
      </c>
      <c r="E770" s="45" t="s">
        <v>2371</v>
      </c>
      <c r="F770" s="45" t="s">
        <v>2372</v>
      </c>
      <c r="G770" s="45" t="s">
        <v>232</v>
      </c>
      <c r="H770" s="61">
        <v>44785</v>
      </c>
      <c r="I770" s="61">
        <v>44837</v>
      </c>
      <c r="J770" s="46"/>
      <c r="K770" s="46"/>
      <c r="L770" s="45" t="s">
        <v>233</v>
      </c>
      <c r="M770" s="45" t="s">
        <v>135</v>
      </c>
      <c r="N770" s="45" t="s">
        <v>26</v>
      </c>
      <c r="O770" s="45" t="s">
        <v>239</v>
      </c>
      <c r="P770" s="49">
        <v>0</v>
      </c>
      <c r="Q770" s="45" t="s">
        <v>49</v>
      </c>
      <c r="R770" s="46"/>
      <c r="S770" s="45" t="s">
        <v>234</v>
      </c>
      <c r="T770" s="45"/>
      <c r="U770" s="45" t="s">
        <v>235</v>
      </c>
      <c r="V770" s="45" t="s">
        <v>236</v>
      </c>
      <c r="W770" s="45" t="s">
        <v>237</v>
      </c>
      <c r="X770" s="49">
        <v>0</v>
      </c>
    </row>
    <row r="771" spans="1:25" hidden="1" x14ac:dyDescent="0.2">
      <c r="A771" s="1" t="e">
        <f>VLOOKUP(S:S,'KY all bookings 19.09.2022'!D:E,1,0)</f>
        <v>#N/A</v>
      </c>
      <c r="C771" s="1" t="e">
        <f>VLOOKUP(F:F,'RPM All Deposits'!$E:$F,1,0)</f>
        <v>#N/A</v>
      </c>
      <c r="D771" s="45" t="s">
        <v>20</v>
      </c>
      <c r="E771" s="45" t="s">
        <v>2371</v>
      </c>
      <c r="F771" s="45" t="s">
        <v>2373</v>
      </c>
      <c r="G771" s="45" t="s">
        <v>232</v>
      </c>
      <c r="H771" s="61">
        <v>44730</v>
      </c>
      <c r="I771" s="61">
        <v>44804</v>
      </c>
      <c r="J771" s="61">
        <v>44730</v>
      </c>
      <c r="K771" s="61">
        <v>44836</v>
      </c>
      <c r="L771" s="45" t="s">
        <v>353</v>
      </c>
      <c r="M771" s="45" t="s">
        <v>135</v>
      </c>
      <c r="N771" s="45" t="s">
        <v>26</v>
      </c>
      <c r="O771" s="45" t="s">
        <v>239</v>
      </c>
      <c r="P771" s="49">
        <v>0</v>
      </c>
      <c r="Q771" s="45" t="s">
        <v>49</v>
      </c>
      <c r="R771" s="46"/>
      <c r="S771" s="45" t="s">
        <v>234</v>
      </c>
      <c r="T771" s="45"/>
      <c r="U771" s="45" t="s">
        <v>235</v>
      </c>
      <c r="V771" s="45" t="s">
        <v>236</v>
      </c>
      <c r="W771" s="45" t="s">
        <v>237</v>
      </c>
      <c r="X771" s="49">
        <v>0</v>
      </c>
    </row>
    <row r="772" spans="1:25" hidden="1" x14ac:dyDescent="0.2">
      <c r="A772" s="1" t="e">
        <f>VLOOKUP(S:S,'KY all bookings 19.09.2022'!D:E,1,0)</f>
        <v>#N/A</v>
      </c>
      <c r="D772" s="45" t="s">
        <v>20</v>
      </c>
      <c r="E772" s="45" t="s">
        <v>2374</v>
      </c>
      <c r="F772" s="45" t="s">
        <v>2375</v>
      </c>
      <c r="G772" s="45" t="s">
        <v>232</v>
      </c>
      <c r="H772" s="61">
        <v>44785</v>
      </c>
      <c r="I772" s="61">
        <v>44837</v>
      </c>
      <c r="J772" s="46"/>
      <c r="K772" s="46"/>
      <c r="L772" s="45" t="s">
        <v>233</v>
      </c>
      <c r="M772" s="45" t="s">
        <v>25</v>
      </c>
      <c r="N772" s="45" t="s">
        <v>26</v>
      </c>
      <c r="O772" s="45" t="s">
        <v>37</v>
      </c>
      <c r="P772" s="49">
        <v>0</v>
      </c>
      <c r="Q772" s="45" t="s">
        <v>49</v>
      </c>
      <c r="R772" s="46"/>
      <c r="S772" s="45" t="s">
        <v>234</v>
      </c>
      <c r="T772" s="45"/>
      <c r="U772" s="45" t="s">
        <v>235</v>
      </c>
      <c r="V772" s="45" t="s">
        <v>236</v>
      </c>
      <c r="W772" s="45" t="s">
        <v>237</v>
      </c>
      <c r="X772" s="49">
        <v>0</v>
      </c>
    </row>
    <row r="773" spans="1:25" hidden="1" x14ac:dyDescent="0.2">
      <c r="A773" s="1" t="e">
        <f>VLOOKUP(S:S,'KY all bookings 19.09.2022'!D:E,1,0)</f>
        <v>#N/A</v>
      </c>
      <c r="C773" s="1" t="e">
        <f>VLOOKUP(F:F,'RPM All Deposits'!$E:$F,1,0)</f>
        <v>#N/A</v>
      </c>
      <c r="D773" s="45" t="s">
        <v>20</v>
      </c>
      <c r="E773" s="45" t="s">
        <v>2374</v>
      </c>
      <c r="F773" s="45" t="s">
        <v>2376</v>
      </c>
      <c r="G773" s="45" t="s">
        <v>232</v>
      </c>
      <c r="H773" s="61">
        <v>44730</v>
      </c>
      <c r="I773" s="61">
        <v>44804</v>
      </c>
      <c r="J773" s="61">
        <v>44730</v>
      </c>
      <c r="K773" s="61">
        <v>44836</v>
      </c>
      <c r="L773" s="45" t="s">
        <v>353</v>
      </c>
      <c r="M773" s="45" t="s">
        <v>135</v>
      </c>
      <c r="N773" s="45" t="s">
        <v>26</v>
      </c>
      <c r="O773" s="45" t="s">
        <v>37</v>
      </c>
      <c r="P773" s="49">
        <v>0</v>
      </c>
      <c r="Q773" s="45" t="s">
        <v>49</v>
      </c>
      <c r="R773" s="46"/>
      <c r="S773" s="45" t="s">
        <v>234</v>
      </c>
      <c r="T773" s="45"/>
      <c r="U773" s="45" t="s">
        <v>235</v>
      </c>
      <c r="V773" s="45" t="s">
        <v>236</v>
      </c>
      <c r="W773" s="45" t="s">
        <v>237</v>
      </c>
      <c r="X773" s="49">
        <v>0</v>
      </c>
    </row>
    <row r="774" spans="1:25" hidden="1" x14ac:dyDescent="0.2">
      <c r="A774" s="1" t="e">
        <f>VLOOKUP(S:S,'KY all bookings 19.09.2022'!D:E,1,0)</f>
        <v>#N/A</v>
      </c>
      <c r="D774" s="45" t="s">
        <v>20</v>
      </c>
      <c r="E774" s="45" t="s">
        <v>2377</v>
      </c>
      <c r="F774" s="45" t="s">
        <v>2378</v>
      </c>
      <c r="G774" s="45" t="s">
        <v>232</v>
      </c>
      <c r="H774" s="61">
        <v>44777</v>
      </c>
      <c r="I774" s="61">
        <v>44926</v>
      </c>
      <c r="J774" s="46"/>
      <c r="K774" s="46"/>
      <c r="L774" s="45" t="s">
        <v>695</v>
      </c>
      <c r="M774" s="45" t="s">
        <v>25</v>
      </c>
      <c r="N774" s="45" t="s">
        <v>26</v>
      </c>
      <c r="O774" s="45" t="s">
        <v>239</v>
      </c>
      <c r="P774" s="49">
        <v>0</v>
      </c>
      <c r="Q774" s="45" t="s">
        <v>49</v>
      </c>
      <c r="R774" s="46"/>
      <c r="S774" s="45" t="s">
        <v>234</v>
      </c>
      <c r="T774" s="45"/>
      <c r="U774" s="45" t="s">
        <v>235</v>
      </c>
      <c r="V774" s="45" t="s">
        <v>236</v>
      </c>
      <c r="W774" s="45" t="s">
        <v>237</v>
      </c>
      <c r="X774" s="49">
        <v>0</v>
      </c>
    </row>
    <row r="775" spans="1:25" hidden="1" x14ac:dyDescent="0.2">
      <c r="A775" s="1" t="e">
        <f>VLOOKUP(S:S,'KY all bookings 19.09.2022'!D:E,1,0)</f>
        <v>#N/A</v>
      </c>
      <c r="D775" s="45" t="s">
        <v>20</v>
      </c>
      <c r="E775" s="45" t="s">
        <v>2377</v>
      </c>
      <c r="F775" s="45" t="s">
        <v>2379</v>
      </c>
      <c r="G775" s="45" t="s">
        <v>232</v>
      </c>
      <c r="H775" s="61">
        <v>44785</v>
      </c>
      <c r="I775" s="61">
        <v>44837</v>
      </c>
      <c r="J775" s="46"/>
      <c r="K775" s="46"/>
      <c r="L775" s="45" t="s">
        <v>233</v>
      </c>
      <c r="M775" s="45" t="s">
        <v>25</v>
      </c>
      <c r="N775" s="45" t="s">
        <v>26</v>
      </c>
      <c r="O775" s="45" t="s">
        <v>239</v>
      </c>
      <c r="P775" s="49">
        <v>0</v>
      </c>
      <c r="Q775" s="45" t="s">
        <v>49</v>
      </c>
      <c r="R775" s="46"/>
      <c r="S775" s="45" t="s">
        <v>234</v>
      </c>
      <c r="T775" s="45"/>
      <c r="U775" s="45" t="s">
        <v>235</v>
      </c>
      <c r="V775" s="45" t="s">
        <v>236</v>
      </c>
      <c r="W775" s="45" t="s">
        <v>237</v>
      </c>
      <c r="X775" s="49">
        <v>0</v>
      </c>
    </row>
    <row r="776" spans="1:25" hidden="1" x14ac:dyDescent="0.2">
      <c r="A776" s="1" t="e">
        <f>VLOOKUP(S:S,'KY all bookings 19.09.2022'!D:E,1,0)</f>
        <v>#N/A</v>
      </c>
      <c r="D776" s="45" t="s">
        <v>20</v>
      </c>
      <c r="E776" s="45" t="s">
        <v>2377</v>
      </c>
      <c r="F776" s="45" t="s">
        <v>2380</v>
      </c>
      <c r="G776" s="45" t="s">
        <v>232</v>
      </c>
      <c r="H776" s="61">
        <v>44730</v>
      </c>
      <c r="I776" s="61">
        <v>44804</v>
      </c>
      <c r="J776" s="61">
        <v>44730</v>
      </c>
      <c r="K776" s="61">
        <v>44836</v>
      </c>
      <c r="L776" s="45" t="s">
        <v>353</v>
      </c>
      <c r="M776" s="45" t="s">
        <v>25</v>
      </c>
      <c r="N776" s="45" t="s">
        <v>26</v>
      </c>
      <c r="O776" s="45" t="s">
        <v>239</v>
      </c>
      <c r="P776" s="49">
        <v>0</v>
      </c>
      <c r="Q776" s="45" t="s">
        <v>49</v>
      </c>
      <c r="R776" s="46"/>
      <c r="S776" s="45" t="s">
        <v>234</v>
      </c>
      <c r="T776" s="45"/>
      <c r="U776" s="45" t="s">
        <v>235</v>
      </c>
      <c r="V776" s="45" t="s">
        <v>236</v>
      </c>
      <c r="W776" s="45" t="s">
        <v>237</v>
      </c>
      <c r="X776" s="49">
        <v>0</v>
      </c>
    </row>
    <row r="777" spans="1:25" hidden="1" x14ac:dyDescent="0.2">
      <c r="A777" s="1" t="e">
        <f>VLOOKUP(S:S,'KY all bookings 19.09.2022'!D:E,1,0)</f>
        <v>#N/A</v>
      </c>
      <c r="D777" s="45" t="s">
        <v>20</v>
      </c>
      <c r="E777" s="45" t="s">
        <v>2381</v>
      </c>
      <c r="F777" s="45" t="s">
        <v>2382</v>
      </c>
      <c r="G777" s="45" t="s">
        <v>232</v>
      </c>
      <c r="H777" s="61">
        <v>44785</v>
      </c>
      <c r="I777" s="61">
        <v>44837</v>
      </c>
      <c r="J777" s="46"/>
      <c r="K777" s="46"/>
      <c r="L777" s="45" t="s">
        <v>233</v>
      </c>
      <c r="M777" s="45" t="s">
        <v>25</v>
      </c>
      <c r="N777" s="45" t="s">
        <v>26</v>
      </c>
      <c r="O777" s="45" t="s">
        <v>239</v>
      </c>
      <c r="P777" s="49">
        <v>0</v>
      </c>
      <c r="Q777" s="45" t="s">
        <v>49</v>
      </c>
      <c r="R777" s="46"/>
      <c r="S777" s="45" t="s">
        <v>234</v>
      </c>
      <c r="T777" s="45"/>
      <c r="U777" s="45" t="s">
        <v>235</v>
      </c>
      <c r="V777" s="45" t="s">
        <v>236</v>
      </c>
      <c r="W777" s="45" t="s">
        <v>237</v>
      </c>
      <c r="X777" s="49">
        <v>0</v>
      </c>
    </row>
    <row r="778" spans="1:25" hidden="1" x14ac:dyDescent="0.2">
      <c r="A778" s="1" t="str">
        <f>VLOOKUP(S:S,'KY all bookings 19.09.2022'!D:E,1,0)</f>
        <v>05993</v>
      </c>
      <c r="B778" s="1" t="str">
        <f>VLOOKUP(T:T,'KY all bookings 19.09.2022'!$K:$L,1,0)</f>
        <v>05993 A395</v>
      </c>
      <c r="C778" s="1" t="str">
        <f>VLOOKUP(F:F,'RPM All Deposits'!$E:$F,1,0)</f>
        <v>1299</v>
      </c>
      <c r="D778" s="45" t="s">
        <v>20</v>
      </c>
      <c r="E778" s="45" t="s">
        <v>566</v>
      </c>
      <c r="F778" s="45" t="s">
        <v>567</v>
      </c>
      <c r="G778" s="45" t="s">
        <v>568</v>
      </c>
      <c r="H778" s="61">
        <v>44805</v>
      </c>
      <c r="I778" s="61">
        <v>44834</v>
      </c>
      <c r="J778" s="61">
        <v>44728</v>
      </c>
      <c r="K778" s="61">
        <v>44835</v>
      </c>
      <c r="L778" s="45" t="s">
        <v>376</v>
      </c>
      <c r="M778" s="45" t="s">
        <v>135</v>
      </c>
      <c r="N778" s="45" t="s">
        <v>26</v>
      </c>
      <c r="O778" s="45" t="s">
        <v>34</v>
      </c>
      <c r="P778" s="49">
        <v>1070</v>
      </c>
      <c r="Q778" s="45" t="s">
        <v>49</v>
      </c>
      <c r="R778" s="45" t="s">
        <v>29</v>
      </c>
      <c r="S778" s="45" t="s">
        <v>569</v>
      </c>
      <c r="T778" s="45" t="str">
        <f>S778&amp;" "&amp;E778</f>
        <v>05993 A395</v>
      </c>
      <c r="U778" s="45" t="s">
        <v>570</v>
      </c>
      <c r="V778" s="45" t="s">
        <v>571</v>
      </c>
      <c r="W778" s="45" t="s">
        <v>572</v>
      </c>
      <c r="X778" s="49">
        <v>200</v>
      </c>
    </row>
    <row r="779" spans="1:25" hidden="1" x14ac:dyDescent="0.2">
      <c r="A779" s="1" t="e">
        <f>VLOOKUP(S:S,'KY all bookings 19.09.2022'!D:E,1,0)</f>
        <v>#N/A</v>
      </c>
      <c r="D779" s="45" t="s">
        <v>20</v>
      </c>
      <c r="E779" s="45" t="s">
        <v>2381</v>
      </c>
      <c r="F779" s="45" t="s">
        <v>2387</v>
      </c>
      <c r="G779" s="45" t="s">
        <v>232</v>
      </c>
      <c r="H779" s="61">
        <v>44730</v>
      </c>
      <c r="I779" s="61">
        <v>44804</v>
      </c>
      <c r="J779" s="61">
        <v>44730</v>
      </c>
      <c r="K779" s="61">
        <v>44836</v>
      </c>
      <c r="L779" s="45" t="s">
        <v>353</v>
      </c>
      <c r="M779" s="45" t="s">
        <v>25</v>
      </c>
      <c r="N779" s="45" t="s">
        <v>26</v>
      </c>
      <c r="O779" s="45" t="s">
        <v>239</v>
      </c>
      <c r="P779" s="49">
        <v>0</v>
      </c>
      <c r="Q779" s="45" t="s">
        <v>49</v>
      </c>
      <c r="R779" s="46"/>
      <c r="S779" s="45" t="s">
        <v>234</v>
      </c>
      <c r="T779" s="45"/>
      <c r="U779" s="45" t="s">
        <v>235</v>
      </c>
      <c r="V779" s="45" t="s">
        <v>236</v>
      </c>
      <c r="W779" s="45" t="s">
        <v>237</v>
      </c>
      <c r="X779" s="49">
        <v>0</v>
      </c>
    </row>
    <row r="780" spans="1:25" hidden="1" x14ac:dyDescent="0.2">
      <c r="A780" s="1" t="e">
        <f>VLOOKUP(S:S,'KY all bookings 19.09.2022'!D:E,1,0)</f>
        <v>#N/A</v>
      </c>
      <c r="C780" s="1" t="e">
        <f>VLOOKUP(F:F,'RPM All Deposits'!$E:$F,1,0)</f>
        <v>#N/A</v>
      </c>
      <c r="D780" s="45" t="s">
        <v>20</v>
      </c>
      <c r="E780" s="45" t="s">
        <v>2388</v>
      </c>
      <c r="F780" s="45" t="s">
        <v>2389</v>
      </c>
      <c r="G780" s="45" t="s">
        <v>2390</v>
      </c>
      <c r="H780" s="61">
        <v>44728</v>
      </c>
      <c r="I780" s="61">
        <v>44742</v>
      </c>
      <c r="J780" s="61">
        <v>44728</v>
      </c>
      <c r="K780" s="61">
        <v>44743</v>
      </c>
      <c r="L780" s="45" t="s">
        <v>91</v>
      </c>
      <c r="M780" s="45" t="s">
        <v>135</v>
      </c>
      <c r="N780" s="45" t="s">
        <v>26</v>
      </c>
      <c r="O780" s="45" t="s">
        <v>37</v>
      </c>
      <c r="P780" s="49">
        <v>0</v>
      </c>
      <c r="Q780" s="45" t="s">
        <v>49</v>
      </c>
      <c r="R780" s="46"/>
      <c r="S780" s="45" t="s">
        <v>2391</v>
      </c>
      <c r="T780" s="45"/>
      <c r="U780" s="45" t="s">
        <v>1006</v>
      </c>
      <c r="V780" s="45" t="s">
        <v>2392</v>
      </c>
      <c r="W780" s="45" t="s">
        <v>87</v>
      </c>
      <c r="X780" s="49">
        <v>0</v>
      </c>
    </row>
    <row r="781" spans="1:25" hidden="1" x14ac:dyDescent="0.2">
      <c r="A781" s="1" t="e">
        <f>VLOOKUP(S:S,'KY all bookings 19.09.2022'!D:E,1,0)</f>
        <v>#N/A</v>
      </c>
      <c r="D781" s="45" t="s">
        <v>20</v>
      </c>
      <c r="E781" s="45" t="s">
        <v>2393</v>
      </c>
      <c r="F781" s="45" t="s">
        <v>2394</v>
      </c>
      <c r="G781" s="45" t="s">
        <v>232</v>
      </c>
      <c r="H781" s="61">
        <v>44777</v>
      </c>
      <c r="I781" s="61">
        <v>44926</v>
      </c>
      <c r="J781" s="46"/>
      <c r="K781" s="46"/>
      <c r="L781" s="45" t="s">
        <v>695</v>
      </c>
      <c r="M781" s="45" t="s">
        <v>25</v>
      </c>
      <c r="N781" s="45" t="s">
        <v>26</v>
      </c>
      <c r="O781" s="45" t="s">
        <v>239</v>
      </c>
      <c r="P781" s="49">
        <v>0</v>
      </c>
      <c r="Q781" s="45" t="s">
        <v>49</v>
      </c>
      <c r="R781" s="46"/>
      <c r="S781" s="45" t="s">
        <v>234</v>
      </c>
      <c r="T781" s="45"/>
      <c r="U781" s="45" t="s">
        <v>235</v>
      </c>
      <c r="V781" s="45" t="s">
        <v>236</v>
      </c>
      <c r="W781" s="45" t="s">
        <v>237</v>
      </c>
      <c r="X781" s="49">
        <v>0</v>
      </c>
    </row>
    <row r="782" spans="1:25" hidden="1" x14ac:dyDescent="0.2">
      <c r="A782" s="1" t="e">
        <f>VLOOKUP(S:S,'KY all bookings 19.09.2022'!D:E,1,0)</f>
        <v>#N/A</v>
      </c>
      <c r="D782" s="45" t="s">
        <v>20</v>
      </c>
      <c r="E782" s="45" t="s">
        <v>2393</v>
      </c>
      <c r="F782" s="45" t="s">
        <v>2395</v>
      </c>
      <c r="G782" s="45" t="s">
        <v>232</v>
      </c>
      <c r="H782" s="61">
        <v>44785</v>
      </c>
      <c r="I782" s="61">
        <v>44837</v>
      </c>
      <c r="J782" s="46"/>
      <c r="K782" s="46"/>
      <c r="L782" s="45" t="s">
        <v>233</v>
      </c>
      <c r="M782" s="45" t="s">
        <v>25</v>
      </c>
      <c r="N782" s="45" t="s">
        <v>26</v>
      </c>
      <c r="O782" s="45" t="s">
        <v>239</v>
      </c>
      <c r="P782" s="49">
        <v>0</v>
      </c>
      <c r="Q782" s="45" t="s">
        <v>49</v>
      </c>
      <c r="R782" s="46"/>
      <c r="S782" s="45" t="s">
        <v>234</v>
      </c>
      <c r="T782" s="45"/>
      <c r="U782" s="45" t="s">
        <v>235</v>
      </c>
      <c r="V782" s="45" t="s">
        <v>236</v>
      </c>
      <c r="W782" s="45" t="s">
        <v>237</v>
      </c>
      <c r="X782" s="49">
        <v>0</v>
      </c>
    </row>
    <row r="783" spans="1:25" s="64" customFormat="1" hidden="1" x14ac:dyDescent="0.2">
      <c r="A783" s="64" t="str">
        <f>VLOOKUP(S:S,'KY all bookings 19.09.2022'!D:E,1,0)</f>
        <v>07496</v>
      </c>
      <c r="B783" s="64" t="str">
        <f>VLOOKUP(T:T,'KY all bookings 19.09.2022'!$K:$L,1,0)</f>
        <v>07496 A4105</v>
      </c>
      <c r="C783" s="64" t="e">
        <f>VLOOKUP(F:F,'RPM All Deposits'!$E:$F,1,0)</f>
        <v>#N/A</v>
      </c>
      <c r="D783" s="66" t="s">
        <v>20</v>
      </c>
      <c r="E783" s="66" t="s">
        <v>651</v>
      </c>
      <c r="F783" s="66" t="s">
        <v>652</v>
      </c>
      <c r="G783" s="66" t="s">
        <v>653</v>
      </c>
      <c r="H783" s="68">
        <v>44805</v>
      </c>
      <c r="I783" s="68">
        <v>44821</v>
      </c>
      <c r="J783" s="68">
        <v>44728</v>
      </c>
      <c r="K783" s="68">
        <v>44821</v>
      </c>
      <c r="L783" s="66" t="s">
        <v>654</v>
      </c>
      <c r="M783" s="66" t="s">
        <v>135</v>
      </c>
      <c r="N783" s="66" t="s">
        <v>26</v>
      </c>
      <c r="O783" s="66" t="s">
        <v>34</v>
      </c>
      <c r="P783" s="65">
        <v>1485</v>
      </c>
      <c r="Q783" s="66" t="s">
        <v>49</v>
      </c>
      <c r="R783" s="66" t="s">
        <v>29</v>
      </c>
      <c r="S783" s="66" t="s">
        <v>655</v>
      </c>
      <c r="T783" s="66" t="str">
        <f>S783&amp;" "&amp;E783</f>
        <v>07496 A4105</v>
      </c>
      <c r="U783" s="66" t="s">
        <v>656</v>
      </c>
      <c r="V783" s="66" t="s">
        <v>657</v>
      </c>
      <c r="W783" s="66" t="s">
        <v>102</v>
      </c>
      <c r="X783" s="65">
        <v>200</v>
      </c>
      <c r="Y783" s="64" t="s">
        <v>6663</v>
      </c>
    </row>
    <row r="784" spans="1:25" hidden="1" x14ac:dyDescent="0.2">
      <c r="A784" s="1" t="e">
        <f>VLOOKUP(S:S,'KY all bookings 19.09.2022'!D:E,1,0)</f>
        <v>#N/A</v>
      </c>
      <c r="D784" s="45" t="s">
        <v>20</v>
      </c>
      <c r="E784" s="45" t="s">
        <v>2393</v>
      </c>
      <c r="F784" s="45" t="s">
        <v>2400</v>
      </c>
      <c r="G784" s="45" t="s">
        <v>232</v>
      </c>
      <c r="H784" s="61">
        <v>44730</v>
      </c>
      <c r="I784" s="61">
        <v>44804</v>
      </c>
      <c r="J784" s="61">
        <v>44730</v>
      </c>
      <c r="K784" s="61">
        <v>44836</v>
      </c>
      <c r="L784" s="45" t="s">
        <v>353</v>
      </c>
      <c r="M784" s="45" t="s">
        <v>25</v>
      </c>
      <c r="N784" s="45" t="s">
        <v>26</v>
      </c>
      <c r="O784" s="45" t="s">
        <v>239</v>
      </c>
      <c r="P784" s="49">
        <v>0</v>
      </c>
      <c r="Q784" s="45" t="s">
        <v>49</v>
      </c>
      <c r="R784" s="46"/>
      <c r="S784" s="45" t="s">
        <v>234</v>
      </c>
      <c r="T784" s="45"/>
      <c r="U784" s="45" t="s">
        <v>235</v>
      </c>
      <c r="V784" s="45" t="s">
        <v>236</v>
      </c>
      <c r="W784" s="45" t="s">
        <v>237</v>
      </c>
      <c r="X784" s="49">
        <v>0</v>
      </c>
    </row>
    <row r="785" spans="1:24" hidden="1" x14ac:dyDescent="0.2">
      <c r="A785" s="1" t="e">
        <f>VLOOKUP(S:S,'KY all bookings 19.09.2022'!D:E,1,0)</f>
        <v>#N/A</v>
      </c>
      <c r="D785" s="45" t="s">
        <v>20</v>
      </c>
      <c r="E785" s="45" t="s">
        <v>2401</v>
      </c>
      <c r="F785" s="45" t="s">
        <v>2402</v>
      </c>
      <c r="G785" s="45" t="s">
        <v>232</v>
      </c>
      <c r="H785" s="61">
        <v>44785</v>
      </c>
      <c r="I785" s="61">
        <v>44837</v>
      </c>
      <c r="J785" s="46"/>
      <c r="K785" s="46"/>
      <c r="L785" s="45" t="s">
        <v>233</v>
      </c>
      <c r="M785" s="45" t="s">
        <v>25</v>
      </c>
      <c r="N785" s="45" t="s">
        <v>26</v>
      </c>
      <c r="O785" s="45" t="s">
        <v>37</v>
      </c>
      <c r="P785" s="49">
        <v>0</v>
      </c>
      <c r="Q785" s="45" t="s">
        <v>49</v>
      </c>
      <c r="R785" s="46"/>
      <c r="S785" s="45" t="s">
        <v>234</v>
      </c>
      <c r="T785" s="45"/>
      <c r="U785" s="45" t="s">
        <v>235</v>
      </c>
      <c r="V785" s="45" t="s">
        <v>236</v>
      </c>
      <c r="W785" s="45" t="s">
        <v>237</v>
      </c>
      <c r="X785" s="49">
        <v>0</v>
      </c>
    </row>
    <row r="786" spans="1:24" hidden="1" x14ac:dyDescent="0.2">
      <c r="A786" s="1" t="e">
        <f>VLOOKUP(S:S,'KY all bookings 19.09.2022'!D:E,1,0)</f>
        <v>#N/A</v>
      </c>
      <c r="C786" s="1" t="e">
        <f>VLOOKUP(F:F,'RPM All Deposits'!$E:$F,1,0)</f>
        <v>#N/A</v>
      </c>
      <c r="D786" s="45" t="s">
        <v>20</v>
      </c>
      <c r="E786" s="45" t="s">
        <v>2401</v>
      </c>
      <c r="F786" s="45" t="s">
        <v>2403</v>
      </c>
      <c r="G786" s="45" t="s">
        <v>232</v>
      </c>
      <c r="H786" s="61">
        <v>44730</v>
      </c>
      <c r="I786" s="61">
        <v>44804</v>
      </c>
      <c r="J786" s="61">
        <v>44730</v>
      </c>
      <c r="K786" s="61">
        <v>44836</v>
      </c>
      <c r="L786" s="45" t="s">
        <v>353</v>
      </c>
      <c r="M786" s="45" t="s">
        <v>135</v>
      </c>
      <c r="N786" s="45" t="s">
        <v>26</v>
      </c>
      <c r="O786" s="45" t="s">
        <v>37</v>
      </c>
      <c r="P786" s="49">
        <v>0</v>
      </c>
      <c r="Q786" s="45" t="s">
        <v>49</v>
      </c>
      <c r="R786" s="46"/>
      <c r="S786" s="45" t="s">
        <v>234</v>
      </c>
      <c r="T786" s="45"/>
      <c r="U786" s="45" t="s">
        <v>235</v>
      </c>
      <c r="V786" s="45" t="s">
        <v>236</v>
      </c>
      <c r="W786" s="45" t="s">
        <v>237</v>
      </c>
      <c r="X786" s="49">
        <v>0</v>
      </c>
    </row>
    <row r="787" spans="1:24" hidden="1" x14ac:dyDescent="0.2">
      <c r="A787" s="1" t="e">
        <f>VLOOKUP(S:S,'KY all bookings 19.09.2022'!D:E,1,0)</f>
        <v>#N/A</v>
      </c>
      <c r="D787" s="45" t="s">
        <v>20</v>
      </c>
      <c r="E787" s="45" t="s">
        <v>2404</v>
      </c>
      <c r="F787" s="45" t="s">
        <v>2405</v>
      </c>
      <c r="G787" s="45" t="s">
        <v>232</v>
      </c>
      <c r="H787" s="61">
        <v>44777</v>
      </c>
      <c r="I787" s="61">
        <v>44926</v>
      </c>
      <c r="J787" s="46"/>
      <c r="K787" s="46"/>
      <c r="L787" s="45" t="s">
        <v>695</v>
      </c>
      <c r="M787" s="45" t="s">
        <v>25</v>
      </c>
      <c r="N787" s="45" t="s">
        <v>26</v>
      </c>
      <c r="O787" s="45" t="s">
        <v>239</v>
      </c>
      <c r="P787" s="49">
        <v>0</v>
      </c>
      <c r="Q787" s="45" t="s">
        <v>49</v>
      </c>
      <c r="R787" s="46"/>
      <c r="S787" s="45" t="s">
        <v>234</v>
      </c>
      <c r="T787" s="45"/>
      <c r="U787" s="45" t="s">
        <v>235</v>
      </c>
      <c r="V787" s="45" t="s">
        <v>236</v>
      </c>
      <c r="W787" s="45" t="s">
        <v>237</v>
      </c>
      <c r="X787" s="49">
        <v>0</v>
      </c>
    </row>
    <row r="788" spans="1:24" hidden="1" x14ac:dyDescent="0.2">
      <c r="A788" s="1" t="e">
        <f>VLOOKUP(S:S,'KY all bookings 19.09.2022'!D:E,1,0)</f>
        <v>#N/A</v>
      </c>
      <c r="D788" s="45" t="s">
        <v>20</v>
      </c>
      <c r="E788" s="45" t="s">
        <v>2404</v>
      </c>
      <c r="F788" s="45" t="s">
        <v>2406</v>
      </c>
      <c r="G788" s="45" t="s">
        <v>232</v>
      </c>
      <c r="H788" s="61">
        <v>44785</v>
      </c>
      <c r="I788" s="61">
        <v>44837</v>
      </c>
      <c r="J788" s="46"/>
      <c r="K788" s="46"/>
      <c r="L788" s="45" t="s">
        <v>233</v>
      </c>
      <c r="M788" s="45" t="s">
        <v>25</v>
      </c>
      <c r="N788" s="45" t="s">
        <v>26</v>
      </c>
      <c r="O788" s="45" t="s">
        <v>239</v>
      </c>
      <c r="P788" s="49">
        <v>0</v>
      </c>
      <c r="Q788" s="45" t="s">
        <v>49</v>
      </c>
      <c r="R788" s="46"/>
      <c r="S788" s="45" t="s">
        <v>234</v>
      </c>
      <c r="T788" s="45"/>
      <c r="U788" s="45" t="s">
        <v>235</v>
      </c>
      <c r="V788" s="45" t="s">
        <v>236</v>
      </c>
      <c r="W788" s="45" t="s">
        <v>237</v>
      </c>
      <c r="X788" s="49">
        <v>0</v>
      </c>
    </row>
    <row r="789" spans="1:24" hidden="1" x14ac:dyDescent="0.2">
      <c r="A789" s="1" t="e">
        <f>VLOOKUP(S:S,'KY all bookings 19.09.2022'!D:E,1,0)</f>
        <v>#N/A</v>
      </c>
      <c r="D789" s="45" t="s">
        <v>20</v>
      </c>
      <c r="E789" s="45" t="s">
        <v>2404</v>
      </c>
      <c r="F789" s="45" t="s">
        <v>2407</v>
      </c>
      <c r="G789" s="45" t="s">
        <v>232</v>
      </c>
      <c r="H789" s="61">
        <v>44730</v>
      </c>
      <c r="I789" s="61">
        <v>44804</v>
      </c>
      <c r="J789" s="61">
        <v>44730</v>
      </c>
      <c r="K789" s="61">
        <v>44836</v>
      </c>
      <c r="L789" s="45" t="s">
        <v>353</v>
      </c>
      <c r="M789" s="45" t="s">
        <v>25</v>
      </c>
      <c r="N789" s="45" t="s">
        <v>26</v>
      </c>
      <c r="O789" s="45" t="s">
        <v>239</v>
      </c>
      <c r="P789" s="49">
        <v>0</v>
      </c>
      <c r="Q789" s="45" t="s">
        <v>49</v>
      </c>
      <c r="R789" s="46"/>
      <c r="S789" s="45" t="s">
        <v>234</v>
      </c>
      <c r="T789" s="45"/>
      <c r="U789" s="45" t="s">
        <v>235</v>
      </c>
      <c r="V789" s="45" t="s">
        <v>236</v>
      </c>
      <c r="W789" s="45" t="s">
        <v>237</v>
      </c>
      <c r="X789" s="49">
        <v>0</v>
      </c>
    </row>
    <row r="790" spans="1:24" hidden="1" x14ac:dyDescent="0.2">
      <c r="A790" s="1" t="e">
        <f>VLOOKUP(S:S,'KY all bookings 19.09.2022'!D:E,1,0)</f>
        <v>#N/A</v>
      </c>
      <c r="D790" s="45" t="s">
        <v>20</v>
      </c>
      <c r="E790" s="45" t="s">
        <v>2408</v>
      </c>
      <c r="F790" s="45" t="s">
        <v>2409</v>
      </c>
      <c r="G790" s="45" t="s">
        <v>232</v>
      </c>
      <c r="H790" s="61">
        <v>44785</v>
      </c>
      <c r="I790" s="61">
        <v>44837</v>
      </c>
      <c r="J790" s="46"/>
      <c r="K790" s="46"/>
      <c r="L790" s="45" t="s">
        <v>233</v>
      </c>
      <c r="M790" s="45" t="s">
        <v>25</v>
      </c>
      <c r="N790" s="45" t="s">
        <v>26</v>
      </c>
      <c r="O790" s="45" t="s">
        <v>37</v>
      </c>
      <c r="P790" s="49">
        <v>0</v>
      </c>
      <c r="Q790" s="45" t="s">
        <v>49</v>
      </c>
      <c r="R790" s="46"/>
      <c r="S790" s="45" t="s">
        <v>234</v>
      </c>
      <c r="T790" s="45"/>
      <c r="U790" s="45" t="s">
        <v>235</v>
      </c>
      <c r="V790" s="45" t="s">
        <v>236</v>
      </c>
      <c r="W790" s="45" t="s">
        <v>237</v>
      </c>
      <c r="X790" s="49">
        <v>0</v>
      </c>
    </row>
    <row r="791" spans="1:24" hidden="1" x14ac:dyDescent="0.2">
      <c r="A791" s="1" t="e">
        <f>VLOOKUP(S:S,'KY all bookings 19.09.2022'!D:E,1,0)</f>
        <v>#N/A</v>
      </c>
      <c r="C791" s="1" t="e">
        <f>VLOOKUP(F:F,'RPM All Deposits'!$E:$F,1,0)</f>
        <v>#N/A</v>
      </c>
      <c r="D791" s="45" t="s">
        <v>20</v>
      </c>
      <c r="E791" s="45" t="s">
        <v>2408</v>
      </c>
      <c r="F791" s="45" t="s">
        <v>2410</v>
      </c>
      <c r="G791" s="45" t="s">
        <v>232</v>
      </c>
      <c r="H791" s="61">
        <v>44730</v>
      </c>
      <c r="I791" s="61">
        <v>44804</v>
      </c>
      <c r="J791" s="61">
        <v>44730</v>
      </c>
      <c r="K791" s="61">
        <v>44836</v>
      </c>
      <c r="L791" s="45" t="s">
        <v>353</v>
      </c>
      <c r="M791" s="45" t="s">
        <v>135</v>
      </c>
      <c r="N791" s="45" t="s">
        <v>26</v>
      </c>
      <c r="O791" s="45" t="s">
        <v>37</v>
      </c>
      <c r="P791" s="49">
        <v>0</v>
      </c>
      <c r="Q791" s="45" t="s">
        <v>49</v>
      </c>
      <c r="R791" s="46"/>
      <c r="S791" s="45" t="s">
        <v>234</v>
      </c>
      <c r="T791" s="45"/>
      <c r="U791" s="45" t="s">
        <v>235</v>
      </c>
      <c r="V791" s="45" t="s">
        <v>236</v>
      </c>
      <c r="W791" s="45" t="s">
        <v>237</v>
      </c>
      <c r="X791" s="49">
        <v>0</v>
      </c>
    </row>
    <row r="792" spans="1:24" hidden="1" x14ac:dyDescent="0.2">
      <c r="A792" s="1" t="e">
        <f>VLOOKUP(S:S,'KY all bookings 19.09.2022'!D:E,1,0)</f>
        <v>#N/A</v>
      </c>
      <c r="D792" s="45" t="s">
        <v>20</v>
      </c>
      <c r="E792" s="45" t="s">
        <v>2411</v>
      </c>
      <c r="F792" s="45" t="s">
        <v>2412</v>
      </c>
      <c r="G792" s="45" t="s">
        <v>232</v>
      </c>
      <c r="H792" s="61">
        <v>44777</v>
      </c>
      <c r="I792" s="61">
        <v>44926</v>
      </c>
      <c r="J792" s="46"/>
      <c r="K792" s="46"/>
      <c r="L792" s="45" t="s">
        <v>695</v>
      </c>
      <c r="M792" s="45" t="s">
        <v>25</v>
      </c>
      <c r="N792" s="45" t="s">
        <v>26</v>
      </c>
      <c r="O792" s="45" t="s">
        <v>239</v>
      </c>
      <c r="P792" s="49">
        <v>0</v>
      </c>
      <c r="Q792" s="45" t="s">
        <v>49</v>
      </c>
      <c r="R792" s="46"/>
      <c r="S792" s="45" t="s">
        <v>234</v>
      </c>
      <c r="T792" s="45"/>
      <c r="U792" s="45" t="s">
        <v>235</v>
      </c>
      <c r="V792" s="45" t="s">
        <v>236</v>
      </c>
      <c r="W792" s="45" t="s">
        <v>237</v>
      </c>
      <c r="X792" s="49">
        <v>0</v>
      </c>
    </row>
    <row r="793" spans="1:24" hidden="1" x14ac:dyDescent="0.2">
      <c r="A793" s="1" t="e">
        <f>VLOOKUP(S:S,'KY all bookings 19.09.2022'!D:E,1,0)</f>
        <v>#N/A</v>
      </c>
      <c r="D793" s="45" t="s">
        <v>20</v>
      </c>
      <c r="E793" s="45" t="s">
        <v>2411</v>
      </c>
      <c r="F793" s="45" t="s">
        <v>2413</v>
      </c>
      <c r="G793" s="45" t="s">
        <v>232</v>
      </c>
      <c r="H793" s="61">
        <v>44785</v>
      </c>
      <c r="I793" s="61">
        <v>44837</v>
      </c>
      <c r="J793" s="46"/>
      <c r="K793" s="46"/>
      <c r="L793" s="45" t="s">
        <v>233</v>
      </c>
      <c r="M793" s="45" t="s">
        <v>25</v>
      </c>
      <c r="N793" s="45" t="s">
        <v>26</v>
      </c>
      <c r="O793" s="45" t="s">
        <v>239</v>
      </c>
      <c r="P793" s="49">
        <v>0</v>
      </c>
      <c r="Q793" s="45" t="s">
        <v>49</v>
      </c>
      <c r="R793" s="46"/>
      <c r="S793" s="45" t="s">
        <v>234</v>
      </c>
      <c r="T793" s="45"/>
      <c r="U793" s="45" t="s">
        <v>235</v>
      </c>
      <c r="V793" s="45" t="s">
        <v>236</v>
      </c>
      <c r="W793" s="45" t="s">
        <v>237</v>
      </c>
      <c r="X793" s="49">
        <v>0</v>
      </c>
    </row>
    <row r="794" spans="1:24" hidden="1" x14ac:dyDescent="0.2">
      <c r="A794" s="1" t="e">
        <f>VLOOKUP(S:S,'KY all bookings 19.09.2022'!D:E,1,0)</f>
        <v>#N/A</v>
      </c>
      <c r="D794" s="45" t="s">
        <v>20</v>
      </c>
      <c r="E794" s="45" t="s">
        <v>2411</v>
      </c>
      <c r="F794" s="45" t="s">
        <v>2414</v>
      </c>
      <c r="G794" s="45" t="s">
        <v>232</v>
      </c>
      <c r="H794" s="61">
        <v>44730</v>
      </c>
      <c r="I794" s="61">
        <v>44804</v>
      </c>
      <c r="J794" s="61">
        <v>44730</v>
      </c>
      <c r="K794" s="61">
        <v>44836</v>
      </c>
      <c r="L794" s="45" t="s">
        <v>353</v>
      </c>
      <c r="M794" s="45" t="s">
        <v>25</v>
      </c>
      <c r="N794" s="45" t="s">
        <v>26</v>
      </c>
      <c r="O794" s="45" t="s">
        <v>239</v>
      </c>
      <c r="P794" s="49">
        <v>0</v>
      </c>
      <c r="Q794" s="45" t="s">
        <v>49</v>
      </c>
      <c r="R794" s="46"/>
      <c r="S794" s="45" t="s">
        <v>234</v>
      </c>
      <c r="T794" s="45"/>
      <c r="U794" s="45" t="s">
        <v>235</v>
      </c>
      <c r="V794" s="45" t="s">
        <v>236</v>
      </c>
      <c r="W794" s="45" t="s">
        <v>237</v>
      </c>
      <c r="X794" s="49">
        <v>0</v>
      </c>
    </row>
    <row r="795" spans="1:24" hidden="1" x14ac:dyDescent="0.2">
      <c r="A795" s="1" t="e">
        <f>VLOOKUP(S:S,'KY all bookings 19.09.2022'!D:E,1,0)</f>
        <v>#N/A</v>
      </c>
      <c r="D795" s="45" t="s">
        <v>20</v>
      </c>
      <c r="E795" s="45" t="s">
        <v>2415</v>
      </c>
      <c r="F795" s="45" t="s">
        <v>2416</v>
      </c>
      <c r="G795" s="45" t="s">
        <v>232</v>
      </c>
      <c r="H795" s="61">
        <v>44785</v>
      </c>
      <c r="I795" s="61">
        <v>44837</v>
      </c>
      <c r="J795" s="46"/>
      <c r="K795" s="46"/>
      <c r="L795" s="45" t="s">
        <v>233</v>
      </c>
      <c r="M795" s="45" t="s">
        <v>25</v>
      </c>
      <c r="N795" s="45" t="s">
        <v>26</v>
      </c>
      <c r="O795" s="45" t="s">
        <v>37</v>
      </c>
      <c r="P795" s="49">
        <v>0</v>
      </c>
      <c r="Q795" s="45" t="s">
        <v>49</v>
      </c>
      <c r="R795" s="46"/>
      <c r="S795" s="45" t="s">
        <v>234</v>
      </c>
      <c r="T795" s="45"/>
      <c r="U795" s="45" t="s">
        <v>235</v>
      </c>
      <c r="V795" s="45" t="s">
        <v>236</v>
      </c>
      <c r="W795" s="45" t="s">
        <v>237</v>
      </c>
      <c r="X795" s="49">
        <v>0</v>
      </c>
    </row>
    <row r="796" spans="1:24" hidden="1" x14ac:dyDescent="0.2">
      <c r="A796" s="1" t="e">
        <f>VLOOKUP(S:S,'KY all bookings 19.09.2022'!D:E,1,0)</f>
        <v>#N/A</v>
      </c>
      <c r="C796" s="1" t="e">
        <f>VLOOKUP(F:F,'RPM All Deposits'!$E:$F,1,0)</f>
        <v>#N/A</v>
      </c>
      <c r="D796" s="45" t="s">
        <v>20</v>
      </c>
      <c r="E796" s="45" t="s">
        <v>2415</v>
      </c>
      <c r="F796" s="45" t="s">
        <v>2417</v>
      </c>
      <c r="G796" s="45" t="s">
        <v>232</v>
      </c>
      <c r="H796" s="61">
        <v>44730</v>
      </c>
      <c r="I796" s="61">
        <v>44804</v>
      </c>
      <c r="J796" s="61">
        <v>44730</v>
      </c>
      <c r="K796" s="61">
        <v>44836</v>
      </c>
      <c r="L796" s="45" t="s">
        <v>353</v>
      </c>
      <c r="M796" s="45" t="s">
        <v>135</v>
      </c>
      <c r="N796" s="45" t="s">
        <v>26</v>
      </c>
      <c r="O796" s="45" t="s">
        <v>37</v>
      </c>
      <c r="P796" s="49">
        <v>0</v>
      </c>
      <c r="Q796" s="45" t="s">
        <v>49</v>
      </c>
      <c r="R796" s="46"/>
      <c r="S796" s="45" t="s">
        <v>234</v>
      </c>
      <c r="T796" s="45"/>
      <c r="U796" s="45" t="s">
        <v>235</v>
      </c>
      <c r="V796" s="45" t="s">
        <v>236</v>
      </c>
      <c r="W796" s="45" t="s">
        <v>237</v>
      </c>
      <c r="X796" s="49">
        <v>0</v>
      </c>
    </row>
    <row r="797" spans="1:24" hidden="1" x14ac:dyDescent="0.2">
      <c r="A797" s="1" t="e">
        <f>VLOOKUP(S:S,'KY all bookings 19.09.2022'!D:E,1,0)</f>
        <v>#N/A</v>
      </c>
      <c r="C797" s="1" t="str">
        <f>VLOOKUP(F:F,'RPM All Deposits'!$E:$F,1,0)</f>
        <v>33657</v>
      </c>
      <c r="D797" s="45" t="s">
        <v>20</v>
      </c>
      <c r="E797" s="45" t="s">
        <v>2201</v>
      </c>
      <c r="F797" s="45" t="s">
        <v>2203</v>
      </c>
      <c r="G797" s="45" t="s">
        <v>2204</v>
      </c>
      <c r="H797" s="61">
        <v>44835</v>
      </c>
      <c r="I797" s="61">
        <v>45016</v>
      </c>
      <c r="J797" s="61">
        <v>44835</v>
      </c>
      <c r="K797" s="61">
        <v>45016</v>
      </c>
      <c r="L797" s="45" t="s">
        <v>78</v>
      </c>
      <c r="M797" s="45" t="s">
        <v>135</v>
      </c>
      <c r="N797" s="45" t="s">
        <v>26</v>
      </c>
      <c r="O797" s="45" t="s">
        <v>37</v>
      </c>
      <c r="P797" s="49">
        <v>1680</v>
      </c>
      <c r="Q797" s="45" t="s">
        <v>270</v>
      </c>
      <c r="R797" s="46"/>
      <c r="S797" s="46"/>
      <c r="T797" s="46"/>
      <c r="U797" s="45" t="s">
        <v>2205</v>
      </c>
      <c r="V797" s="45" t="s">
        <v>2206</v>
      </c>
      <c r="W797" s="45" t="s">
        <v>87</v>
      </c>
      <c r="X797" s="49">
        <v>0</v>
      </c>
    </row>
    <row r="798" spans="1:24" hidden="1" x14ac:dyDescent="0.2">
      <c r="A798" s="1" t="e">
        <f>VLOOKUP(S:S,'KY all bookings 19.09.2022'!D:E,1,0)</f>
        <v>#N/A</v>
      </c>
      <c r="D798" s="45" t="s">
        <v>20</v>
      </c>
      <c r="E798" s="45" t="s">
        <v>2418</v>
      </c>
      <c r="F798" s="45" t="s">
        <v>2423</v>
      </c>
      <c r="G798" s="45" t="s">
        <v>232</v>
      </c>
      <c r="H798" s="61">
        <v>44785</v>
      </c>
      <c r="I798" s="61">
        <v>44837</v>
      </c>
      <c r="J798" s="46"/>
      <c r="K798" s="46"/>
      <c r="L798" s="45" t="s">
        <v>233</v>
      </c>
      <c r="M798" s="45" t="s">
        <v>25</v>
      </c>
      <c r="N798" s="45" t="s">
        <v>26</v>
      </c>
      <c r="O798" s="45" t="s">
        <v>48</v>
      </c>
      <c r="P798" s="49">
        <v>0</v>
      </c>
      <c r="Q798" s="45" t="s">
        <v>49</v>
      </c>
      <c r="R798" s="46"/>
      <c r="S798" s="45" t="s">
        <v>234</v>
      </c>
      <c r="T798" s="45"/>
      <c r="U798" s="45" t="s">
        <v>235</v>
      </c>
      <c r="V798" s="45" t="s">
        <v>236</v>
      </c>
      <c r="W798" s="45" t="s">
        <v>237</v>
      </c>
      <c r="X798" s="49">
        <v>0</v>
      </c>
    </row>
    <row r="799" spans="1:24" hidden="1" x14ac:dyDescent="0.2">
      <c r="A799" s="1" t="e">
        <f>VLOOKUP(S:S,'KY all bookings 19.09.2022'!D:E,1,0)</f>
        <v>#N/A</v>
      </c>
      <c r="D799" s="45" t="s">
        <v>20</v>
      </c>
      <c r="E799" s="45" t="s">
        <v>2418</v>
      </c>
      <c r="F799" s="45" t="s">
        <v>2424</v>
      </c>
      <c r="G799" s="45" t="s">
        <v>232</v>
      </c>
      <c r="H799" s="61">
        <v>44730</v>
      </c>
      <c r="I799" s="61">
        <v>44804</v>
      </c>
      <c r="J799" s="61">
        <v>44730</v>
      </c>
      <c r="K799" s="61">
        <v>44836</v>
      </c>
      <c r="L799" s="45" t="s">
        <v>353</v>
      </c>
      <c r="M799" s="45" t="s">
        <v>25</v>
      </c>
      <c r="N799" s="45" t="s">
        <v>26</v>
      </c>
      <c r="O799" s="45" t="s">
        <v>48</v>
      </c>
      <c r="P799" s="49">
        <v>0</v>
      </c>
      <c r="Q799" s="45" t="s">
        <v>49</v>
      </c>
      <c r="R799" s="46"/>
      <c r="S799" s="45" t="s">
        <v>234</v>
      </c>
      <c r="T799" s="45"/>
      <c r="U799" s="45" t="s">
        <v>235</v>
      </c>
      <c r="V799" s="45" t="s">
        <v>236</v>
      </c>
      <c r="W799" s="45" t="s">
        <v>237</v>
      </c>
      <c r="X799" s="49">
        <v>0</v>
      </c>
    </row>
    <row r="800" spans="1:24" hidden="1" x14ac:dyDescent="0.2">
      <c r="A800" s="1" t="e">
        <f>VLOOKUP(S:S,'KY all bookings 19.09.2022'!D:E,1,0)</f>
        <v>#N/A</v>
      </c>
      <c r="D800" s="45" t="s">
        <v>20</v>
      </c>
      <c r="E800" s="45" t="s">
        <v>2425</v>
      </c>
      <c r="F800" s="45" t="s">
        <v>2426</v>
      </c>
      <c r="G800" s="45" t="s">
        <v>232</v>
      </c>
      <c r="H800" s="61">
        <v>44785</v>
      </c>
      <c r="I800" s="61">
        <v>44837</v>
      </c>
      <c r="J800" s="46"/>
      <c r="K800" s="46"/>
      <c r="L800" s="45" t="s">
        <v>233</v>
      </c>
      <c r="M800" s="45" t="s">
        <v>25</v>
      </c>
      <c r="N800" s="45" t="s">
        <v>26</v>
      </c>
      <c r="O800" s="45" t="s">
        <v>48</v>
      </c>
      <c r="P800" s="49">
        <v>0</v>
      </c>
      <c r="Q800" s="45" t="s">
        <v>49</v>
      </c>
      <c r="R800" s="46"/>
      <c r="S800" s="45" t="s">
        <v>234</v>
      </c>
      <c r="T800" s="45"/>
      <c r="U800" s="45" t="s">
        <v>235</v>
      </c>
      <c r="V800" s="45" t="s">
        <v>236</v>
      </c>
      <c r="W800" s="45" t="s">
        <v>237</v>
      </c>
      <c r="X800" s="49">
        <v>0</v>
      </c>
    </row>
    <row r="801" spans="1:24" hidden="1" x14ac:dyDescent="0.2">
      <c r="A801" s="1" t="e">
        <f>VLOOKUP(S:S,'KY all bookings 19.09.2022'!D:E,1,0)</f>
        <v>#N/A</v>
      </c>
      <c r="C801" s="1" t="str">
        <f>VLOOKUP(F:F,'RPM All Deposits'!$E:$F,1,0)</f>
        <v>26346</v>
      </c>
      <c r="D801" s="45" t="s">
        <v>20</v>
      </c>
      <c r="E801" s="45" t="s">
        <v>2021</v>
      </c>
      <c r="F801" s="45" t="s">
        <v>2027</v>
      </c>
      <c r="G801" s="45" t="s">
        <v>2028</v>
      </c>
      <c r="H801" s="61">
        <v>44835</v>
      </c>
      <c r="I801" s="61">
        <v>45107</v>
      </c>
      <c r="J801" s="61">
        <v>44805</v>
      </c>
      <c r="K801" s="61">
        <v>45107</v>
      </c>
      <c r="L801" s="45" t="s">
        <v>182</v>
      </c>
      <c r="M801" s="45" t="s">
        <v>135</v>
      </c>
      <c r="N801" s="45" t="s">
        <v>26</v>
      </c>
      <c r="O801" s="45" t="s">
        <v>48</v>
      </c>
      <c r="P801" s="49">
        <v>2000</v>
      </c>
      <c r="Q801" s="45" t="s">
        <v>28</v>
      </c>
      <c r="R801" s="45" t="s">
        <v>29</v>
      </c>
      <c r="S801" s="46"/>
      <c r="T801" s="46"/>
      <c r="U801" s="45" t="s">
        <v>2025</v>
      </c>
      <c r="V801" s="45" t="s">
        <v>2026</v>
      </c>
      <c r="W801" s="45" t="s">
        <v>102</v>
      </c>
      <c r="X801" s="49">
        <v>200</v>
      </c>
    </row>
    <row r="802" spans="1:24" hidden="1" x14ac:dyDescent="0.2">
      <c r="A802" s="1" t="e">
        <f>VLOOKUP(S:S,'KY all bookings 19.09.2022'!D:E,1,0)</f>
        <v>#N/A</v>
      </c>
      <c r="D802" s="45" t="s">
        <v>20</v>
      </c>
      <c r="E802" s="45" t="s">
        <v>2425</v>
      </c>
      <c r="F802" s="45" t="s">
        <v>2432</v>
      </c>
      <c r="G802" s="45" t="s">
        <v>232</v>
      </c>
      <c r="H802" s="61">
        <v>44730</v>
      </c>
      <c r="I802" s="61">
        <v>44804</v>
      </c>
      <c r="J802" s="61">
        <v>44730</v>
      </c>
      <c r="K802" s="61">
        <v>44836</v>
      </c>
      <c r="L802" s="45" t="s">
        <v>353</v>
      </c>
      <c r="M802" s="45" t="s">
        <v>25</v>
      </c>
      <c r="N802" s="45" t="s">
        <v>26</v>
      </c>
      <c r="O802" s="45" t="s">
        <v>48</v>
      </c>
      <c r="P802" s="49">
        <v>0</v>
      </c>
      <c r="Q802" s="45" t="s">
        <v>49</v>
      </c>
      <c r="R802" s="46"/>
      <c r="S802" s="45" t="s">
        <v>234</v>
      </c>
      <c r="T802" s="45"/>
      <c r="U802" s="45" t="s">
        <v>235</v>
      </c>
      <c r="V802" s="45" t="s">
        <v>236</v>
      </c>
      <c r="W802" s="45" t="s">
        <v>237</v>
      </c>
      <c r="X802" s="49">
        <v>0</v>
      </c>
    </row>
    <row r="803" spans="1:24" hidden="1" x14ac:dyDescent="0.2">
      <c r="A803" s="1" t="e">
        <f>VLOOKUP(S:S,'KY all bookings 19.09.2022'!D:E,1,0)</f>
        <v>#N/A</v>
      </c>
      <c r="D803" s="45" t="s">
        <v>20</v>
      </c>
      <c r="E803" s="45" t="s">
        <v>2433</v>
      </c>
      <c r="F803" s="45" t="s">
        <v>2434</v>
      </c>
      <c r="G803" s="45" t="s">
        <v>232</v>
      </c>
      <c r="H803" s="61">
        <v>44785</v>
      </c>
      <c r="I803" s="61">
        <v>44837</v>
      </c>
      <c r="J803" s="46"/>
      <c r="K803" s="46"/>
      <c r="L803" s="45" t="s">
        <v>233</v>
      </c>
      <c r="M803" s="45" t="s">
        <v>25</v>
      </c>
      <c r="N803" s="45" t="s">
        <v>26</v>
      </c>
      <c r="O803" s="45" t="s">
        <v>48</v>
      </c>
      <c r="P803" s="49">
        <v>0</v>
      </c>
      <c r="Q803" s="45" t="s">
        <v>49</v>
      </c>
      <c r="R803" s="46"/>
      <c r="S803" s="45" t="s">
        <v>234</v>
      </c>
      <c r="T803" s="45"/>
      <c r="U803" s="45" t="s">
        <v>235</v>
      </c>
      <c r="V803" s="45" t="s">
        <v>236</v>
      </c>
      <c r="W803" s="45" t="s">
        <v>237</v>
      </c>
      <c r="X803" s="49">
        <v>0</v>
      </c>
    </row>
    <row r="804" spans="1:24" hidden="1" x14ac:dyDescent="0.2">
      <c r="A804" s="1" t="str">
        <f>VLOOKUP(S:S,'KY all bookings 19.09.2022'!D:E,1,0)</f>
        <v>05803</v>
      </c>
      <c r="B804" s="1" t="str">
        <f>VLOOKUP(T:T,'KY all bookings 19.09.2022'!$K:$L,1,0)</f>
        <v>05803 B324</v>
      </c>
      <c r="C804" s="1" t="str">
        <f>VLOOKUP(F:F,'RPM All Deposits'!$E:$F,1,0)</f>
        <v>1291</v>
      </c>
      <c r="D804" s="45" t="s">
        <v>20</v>
      </c>
      <c r="E804" s="45" t="s">
        <v>1913</v>
      </c>
      <c r="F804" s="45" t="s">
        <v>1914</v>
      </c>
      <c r="G804" s="45" t="s">
        <v>1915</v>
      </c>
      <c r="H804" s="61">
        <v>44805</v>
      </c>
      <c r="I804" s="61">
        <v>44834</v>
      </c>
      <c r="J804" s="61">
        <v>44728</v>
      </c>
      <c r="K804" s="61">
        <v>44835</v>
      </c>
      <c r="L804" s="45" t="s">
        <v>376</v>
      </c>
      <c r="M804" s="45" t="s">
        <v>377</v>
      </c>
      <c r="N804" s="45" t="s">
        <v>26</v>
      </c>
      <c r="O804" s="45" t="s">
        <v>239</v>
      </c>
      <c r="P804" s="49">
        <v>1720</v>
      </c>
      <c r="Q804" s="45" t="s">
        <v>49</v>
      </c>
      <c r="R804" s="45" t="s">
        <v>29</v>
      </c>
      <c r="S804" s="45" t="s">
        <v>1916</v>
      </c>
      <c r="T804" s="45" t="str">
        <f>S804&amp;" "&amp;E804</f>
        <v>05803 B324</v>
      </c>
      <c r="U804" s="45" t="s">
        <v>605</v>
      </c>
      <c r="V804" s="45" t="s">
        <v>1917</v>
      </c>
      <c r="W804" s="45" t="s">
        <v>102</v>
      </c>
      <c r="X804" s="49">
        <v>200</v>
      </c>
    </row>
    <row r="805" spans="1:24" hidden="1" x14ac:dyDescent="0.2">
      <c r="A805" s="1" t="e">
        <f>VLOOKUP(S:S,'KY all bookings 19.09.2022'!D:E,1,0)</f>
        <v>#N/A</v>
      </c>
      <c r="D805" s="45" t="s">
        <v>20</v>
      </c>
      <c r="E805" s="45" t="s">
        <v>2433</v>
      </c>
      <c r="F805" s="45" t="s">
        <v>2438</v>
      </c>
      <c r="G805" s="45" t="s">
        <v>232</v>
      </c>
      <c r="H805" s="61">
        <v>44730</v>
      </c>
      <c r="I805" s="61">
        <v>44804</v>
      </c>
      <c r="J805" s="61">
        <v>44730</v>
      </c>
      <c r="K805" s="61">
        <v>44836</v>
      </c>
      <c r="L805" s="45" t="s">
        <v>353</v>
      </c>
      <c r="M805" s="45" t="s">
        <v>25</v>
      </c>
      <c r="N805" s="45" t="s">
        <v>26</v>
      </c>
      <c r="O805" s="45" t="s">
        <v>48</v>
      </c>
      <c r="P805" s="49">
        <v>0</v>
      </c>
      <c r="Q805" s="45" t="s">
        <v>49</v>
      </c>
      <c r="R805" s="46"/>
      <c r="S805" s="45" t="s">
        <v>234</v>
      </c>
      <c r="T805" s="45"/>
      <c r="U805" s="45" t="s">
        <v>235</v>
      </c>
      <c r="V805" s="45" t="s">
        <v>236</v>
      </c>
      <c r="W805" s="45" t="s">
        <v>237</v>
      </c>
      <c r="X805" s="49">
        <v>0</v>
      </c>
    </row>
    <row r="806" spans="1:24" hidden="1" x14ac:dyDescent="0.2">
      <c r="A806" s="1" t="e">
        <f>VLOOKUP(S:S,'KY all bookings 19.09.2022'!D:E,1,0)</f>
        <v>#N/A</v>
      </c>
      <c r="D806" s="45" t="s">
        <v>20</v>
      </c>
      <c r="E806" s="45" t="s">
        <v>2439</v>
      </c>
      <c r="F806" s="45" t="s">
        <v>2440</v>
      </c>
      <c r="G806" s="45" t="s">
        <v>232</v>
      </c>
      <c r="H806" s="61">
        <v>44785</v>
      </c>
      <c r="I806" s="61">
        <v>44837</v>
      </c>
      <c r="J806" s="46"/>
      <c r="K806" s="46"/>
      <c r="L806" s="45" t="s">
        <v>233</v>
      </c>
      <c r="M806" s="45" t="s">
        <v>25</v>
      </c>
      <c r="N806" s="45" t="s">
        <v>26</v>
      </c>
      <c r="O806" s="45" t="s">
        <v>48</v>
      </c>
      <c r="P806" s="49">
        <v>0</v>
      </c>
      <c r="Q806" s="45" t="s">
        <v>49</v>
      </c>
      <c r="R806" s="46"/>
      <c r="S806" s="45" t="s">
        <v>234</v>
      </c>
      <c r="T806" s="45"/>
      <c r="U806" s="45" t="s">
        <v>235</v>
      </c>
      <c r="V806" s="45" t="s">
        <v>236</v>
      </c>
      <c r="W806" s="45" t="s">
        <v>237</v>
      </c>
      <c r="X806" s="49">
        <v>0</v>
      </c>
    </row>
    <row r="807" spans="1:24" hidden="1" x14ac:dyDescent="0.2">
      <c r="A807" s="1" t="str">
        <f>VLOOKUP(S:S,'KY all bookings 19.09.2022'!D:E,1,0)</f>
        <v>09813</v>
      </c>
      <c r="B807" s="1" t="str">
        <f>VLOOKUP(T:T,'KY all bookings 19.09.2022'!$K:$L,1,0)</f>
        <v>09813 B331</v>
      </c>
      <c r="C807" s="1" t="str">
        <f>VLOOKUP(F:F,'RPM All Deposits'!$E:$F,1,0)</f>
        <v>1501</v>
      </c>
      <c r="D807" s="45" t="s">
        <v>20</v>
      </c>
      <c r="E807" s="45" t="s">
        <v>1960</v>
      </c>
      <c r="F807" s="45" t="s">
        <v>1966</v>
      </c>
      <c r="G807" s="45" t="s">
        <v>1967</v>
      </c>
      <c r="H807" s="61">
        <v>44805</v>
      </c>
      <c r="I807" s="61">
        <v>45107</v>
      </c>
      <c r="J807" s="61">
        <v>44805</v>
      </c>
      <c r="K807" s="61">
        <v>45108</v>
      </c>
      <c r="L807" s="45" t="s">
        <v>40</v>
      </c>
      <c r="M807" s="45" t="s">
        <v>377</v>
      </c>
      <c r="N807" s="45" t="s">
        <v>26</v>
      </c>
      <c r="O807" s="45" t="s">
        <v>37</v>
      </c>
      <c r="P807" s="49">
        <v>1680</v>
      </c>
      <c r="Q807" s="45" t="s">
        <v>49</v>
      </c>
      <c r="R807" s="45" t="s">
        <v>29</v>
      </c>
      <c r="S807" s="45" t="s">
        <v>1968</v>
      </c>
      <c r="T807" s="45" t="str">
        <f>S807&amp;" "&amp;E807</f>
        <v>09813 B331</v>
      </c>
      <c r="U807" s="45" t="s">
        <v>1969</v>
      </c>
      <c r="V807" s="45" t="s">
        <v>1970</v>
      </c>
      <c r="W807" s="45" t="s">
        <v>58</v>
      </c>
      <c r="X807" s="49">
        <v>200</v>
      </c>
    </row>
    <row r="808" spans="1:24" hidden="1" x14ac:dyDescent="0.2">
      <c r="A808" s="1" t="e">
        <f>VLOOKUP(S:S,'KY all bookings 19.09.2022'!D:E,1,0)</f>
        <v>#N/A</v>
      </c>
      <c r="D808" s="45" t="s">
        <v>20</v>
      </c>
      <c r="E808" s="45" t="s">
        <v>2439</v>
      </c>
      <c r="F808" s="45" t="s">
        <v>2444</v>
      </c>
      <c r="G808" s="45" t="s">
        <v>232</v>
      </c>
      <c r="H808" s="61">
        <v>44730</v>
      </c>
      <c r="I808" s="61">
        <v>44804</v>
      </c>
      <c r="J808" s="61">
        <v>44730</v>
      </c>
      <c r="K808" s="61">
        <v>44836</v>
      </c>
      <c r="L808" s="45" t="s">
        <v>353</v>
      </c>
      <c r="M808" s="45" t="s">
        <v>25</v>
      </c>
      <c r="N808" s="45" t="s">
        <v>26</v>
      </c>
      <c r="O808" s="45" t="s">
        <v>48</v>
      </c>
      <c r="P808" s="49">
        <v>0</v>
      </c>
      <c r="Q808" s="45" t="s">
        <v>49</v>
      </c>
      <c r="R808" s="46"/>
      <c r="S808" s="45" t="s">
        <v>234</v>
      </c>
      <c r="T808" s="45"/>
      <c r="U808" s="45" t="s">
        <v>235</v>
      </c>
      <c r="V808" s="45" t="s">
        <v>236</v>
      </c>
      <c r="W808" s="45" t="s">
        <v>237</v>
      </c>
      <c r="X808" s="49">
        <v>0</v>
      </c>
    </row>
    <row r="809" spans="1:24" hidden="1" x14ac:dyDescent="0.2">
      <c r="A809" s="1" t="e">
        <f>VLOOKUP(S:S,'KY all bookings 19.09.2022'!D:E,1,0)</f>
        <v>#N/A</v>
      </c>
      <c r="C809" s="1" t="str">
        <f>VLOOKUP(F:F,'RPM All Deposits'!$E:$F,1,0)</f>
        <v>21534</v>
      </c>
      <c r="D809" s="45" t="s">
        <v>20</v>
      </c>
      <c r="E809" s="45" t="s">
        <v>3199</v>
      </c>
      <c r="F809" s="45" t="s">
        <v>3205</v>
      </c>
      <c r="G809" s="45" t="s">
        <v>3206</v>
      </c>
      <c r="H809" s="61">
        <v>44835</v>
      </c>
      <c r="I809" s="61">
        <v>45107</v>
      </c>
      <c r="J809" s="61">
        <v>44835</v>
      </c>
      <c r="K809" s="61">
        <v>45107</v>
      </c>
      <c r="L809" s="45" t="s">
        <v>182</v>
      </c>
      <c r="M809" s="45" t="s">
        <v>135</v>
      </c>
      <c r="N809" s="45" t="s">
        <v>26</v>
      </c>
      <c r="O809" s="45" t="s">
        <v>34</v>
      </c>
      <c r="P809" s="49">
        <v>1890</v>
      </c>
      <c r="Q809" s="45" t="s">
        <v>28</v>
      </c>
      <c r="R809" s="45" t="s">
        <v>29</v>
      </c>
      <c r="S809" s="46"/>
      <c r="T809" s="46"/>
      <c r="U809" s="45" t="s">
        <v>605</v>
      </c>
      <c r="V809" s="45" t="s">
        <v>3207</v>
      </c>
      <c r="W809" s="45" t="s">
        <v>102</v>
      </c>
      <c r="X809" s="49">
        <v>200</v>
      </c>
    </row>
    <row r="810" spans="1:24" hidden="1" x14ac:dyDescent="0.2">
      <c r="A810" s="1" t="e">
        <f>VLOOKUP(S:S,'KY all bookings 19.09.2022'!D:E,1,0)</f>
        <v>#N/A</v>
      </c>
      <c r="C810" s="1" t="e">
        <f>VLOOKUP(F:F,'RPM All Deposits'!$E:$F,1,0)</f>
        <v>#N/A</v>
      </c>
      <c r="D810" s="45" t="s">
        <v>20</v>
      </c>
      <c r="E810" s="45" t="s">
        <v>2445</v>
      </c>
      <c r="F810" s="45" t="s">
        <v>2450</v>
      </c>
      <c r="G810" s="45" t="s">
        <v>232</v>
      </c>
      <c r="H810" s="61">
        <v>44730</v>
      </c>
      <c r="I810" s="61">
        <v>44804</v>
      </c>
      <c r="J810" s="61">
        <v>44730</v>
      </c>
      <c r="K810" s="61">
        <v>44836</v>
      </c>
      <c r="L810" s="45" t="s">
        <v>353</v>
      </c>
      <c r="M810" s="45" t="s">
        <v>135</v>
      </c>
      <c r="N810" s="45" t="s">
        <v>26</v>
      </c>
      <c r="O810" s="45" t="s">
        <v>48</v>
      </c>
      <c r="P810" s="49">
        <v>0</v>
      </c>
      <c r="Q810" s="45" t="s">
        <v>49</v>
      </c>
      <c r="R810" s="46"/>
      <c r="S810" s="45" t="s">
        <v>234</v>
      </c>
      <c r="T810" s="45"/>
      <c r="U810" s="45" t="s">
        <v>235</v>
      </c>
      <c r="V810" s="45" t="s">
        <v>236</v>
      </c>
      <c r="W810" s="45" t="s">
        <v>237</v>
      </c>
      <c r="X810" s="49">
        <v>0</v>
      </c>
    </row>
    <row r="811" spans="1:24" hidden="1" x14ac:dyDescent="0.2">
      <c r="A811" s="1" t="e">
        <f>VLOOKUP(S:S,'KY all bookings 19.09.2022'!D:E,1,0)</f>
        <v>#N/A</v>
      </c>
      <c r="D811" s="45" t="s">
        <v>20</v>
      </c>
      <c r="E811" s="45" t="s">
        <v>2451</v>
      </c>
      <c r="F811" s="45" t="s">
        <v>2452</v>
      </c>
      <c r="G811" s="45" t="s">
        <v>232</v>
      </c>
      <c r="H811" s="61">
        <v>44785</v>
      </c>
      <c r="I811" s="61">
        <v>44837</v>
      </c>
      <c r="J811" s="46"/>
      <c r="K811" s="46"/>
      <c r="L811" s="45" t="s">
        <v>233</v>
      </c>
      <c r="M811" s="45" t="s">
        <v>25</v>
      </c>
      <c r="N811" s="45" t="s">
        <v>26</v>
      </c>
      <c r="O811" s="45" t="s">
        <v>37</v>
      </c>
      <c r="P811" s="49">
        <v>0</v>
      </c>
      <c r="Q811" s="45" t="s">
        <v>49</v>
      </c>
      <c r="R811" s="46"/>
      <c r="S811" s="45" t="s">
        <v>234</v>
      </c>
      <c r="T811" s="45"/>
      <c r="U811" s="45" t="s">
        <v>235</v>
      </c>
      <c r="V811" s="45" t="s">
        <v>236</v>
      </c>
      <c r="W811" s="45" t="s">
        <v>237</v>
      </c>
      <c r="X811" s="49">
        <v>0</v>
      </c>
    </row>
    <row r="812" spans="1:24" hidden="1" x14ac:dyDescent="0.2">
      <c r="A812" s="1" t="e">
        <f>VLOOKUP(S:S,'KY all bookings 19.09.2022'!D:E,1,0)</f>
        <v>#N/A</v>
      </c>
      <c r="C812" s="1" t="e">
        <f>VLOOKUP(F:F,'RPM All Deposits'!$E:$F,1,0)</f>
        <v>#N/A</v>
      </c>
      <c r="D812" s="45" t="s">
        <v>20</v>
      </c>
      <c r="E812" s="45" t="s">
        <v>2451</v>
      </c>
      <c r="F812" s="45" t="s">
        <v>2453</v>
      </c>
      <c r="G812" s="45" t="s">
        <v>232</v>
      </c>
      <c r="H812" s="61">
        <v>44730</v>
      </c>
      <c r="I812" s="61">
        <v>44804</v>
      </c>
      <c r="J812" s="61">
        <v>44730</v>
      </c>
      <c r="K812" s="61">
        <v>44836</v>
      </c>
      <c r="L812" s="45" t="s">
        <v>353</v>
      </c>
      <c r="M812" s="45" t="s">
        <v>135</v>
      </c>
      <c r="N812" s="45" t="s">
        <v>26</v>
      </c>
      <c r="O812" s="45" t="s">
        <v>37</v>
      </c>
      <c r="P812" s="49">
        <v>0</v>
      </c>
      <c r="Q812" s="45" t="s">
        <v>49</v>
      </c>
      <c r="R812" s="46"/>
      <c r="S812" s="45" t="s">
        <v>234</v>
      </c>
      <c r="T812" s="45"/>
      <c r="U812" s="45" t="s">
        <v>235</v>
      </c>
      <c r="V812" s="45" t="s">
        <v>236</v>
      </c>
      <c r="W812" s="45" t="s">
        <v>237</v>
      </c>
      <c r="X812" s="49">
        <v>0</v>
      </c>
    </row>
    <row r="813" spans="1:24" hidden="1" x14ac:dyDescent="0.2">
      <c r="A813" s="1" t="e">
        <f>VLOOKUP(S:S,'KY all bookings 19.09.2022'!D:E,1,0)</f>
        <v>#N/A</v>
      </c>
      <c r="D813" s="45" t="s">
        <v>20</v>
      </c>
      <c r="E813" s="45" t="s">
        <v>2454</v>
      </c>
      <c r="F813" s="45" t="s">
        <v>2455</v>
      </c>
      <c r="G813" s="45" t="s">
        <v>232</v>
      </c>
      <c r="H813" s="61">
        <v>44785</v>
      </c>
      <c r="I813" s="61">
        <v>44837</v>
      </c>
      <c r="J813" s="46"/>
      <c r="K813" s="46"/>
      <c r="L813" s="45" t="s">
        <v>233</v>
      </c>
      <c r="M813" s="45" t="s">
        <v>25</v>
      </c>
      <c r="N813" s="45" t="s">
        <v>26</v>
      </c>
      <c r="O813" s="45" t="s">
        <v>37</v>
      </c>
      <c r="P813" s="49">
        <v>0</v>
      </c>
      <c r="Q813" s="45" t="s">
        <v>49</v>
      </c>
      <c r="R813" s="46"/>
      <c r="S813" s="45" t="s">
        <v>234</v>
      </c>
      <c r="T813" s="45"/>
      <c r="U813" s="45" t="s">
        <v>235</v>
      </c>
      <c r="V813" s="45" t="s">
        <v>236</v>
      </c>
      <c r="W813" s="45" t="s">
        <v>237</v>
      </c>
      <c r="X813" s="49">
        <v>0</v>
      </c>
    </row>
    <row r="814" spans="1:24" hidden="1" x14ac:dyDescent="0.2">
      <c r="A814" s="1" t="e">
        <f>VLOOKUP(S:S,'KY all bookings 19.09.2022'!D:E,1,0)</f>
        <v>#N/A</v>
      </c>
      <c r="C814" s="1" t="e">
        <f>VLOOKUP(F:F,'RPM All Deposits'!$E:$F,1,0)</f>
        <v>#N/A</v>
      </c>
      <c r="D814" s="45" t="s">
        <v>20</v>
      </c>
      <c r="E814" s="45" t="s">
        <v>2454</v>
      </c>
      <c r="F814" s="45" t="s">
        <v>306</v>
      </c>
      <c r="G814" s="45" t="s">
        <v>232</v>
      </c>
      <c r="H814" s="61">
        <v>44730</v>
      </c>
      <c r="I814" s="61">
        <v>44804</v>
      </c>
      <c r="J814" s="61">
        <v>44730</v>
      </c>
      <c r="K814" s="61">
        <v>44836</v>
      </c>
      <c r="L814" s="45" t="s">
        <v>353</v>
      </c>
      <c r="M814" s="45" t="s">
        <v>135</v>
      </c>
      <c r="N814" s="45" t="s">
        <v>26</v>
      </c>
      <c r="O814" s="45" t="s">
        <v>37</v>
      </c>
      <c r="P814" s="49">
        <v>0</v>
      </c>
      <c r="Q814" s="45" t="s">
        <v>49</v>
      </c>
      <c r="R814" s="46"/>
      <c r="S814" s="45" t="s">
        <v>234</v>
      </c>
      <c r="T814" s="45"/>
      <c r="U814" s="45" t="s">
        <v>235</v>
      </c>
      <c r="V814" s="45" t="s">
        <v>236</v>
      </c>
      <c r="W814" s="45" t="s">
        <v>237</v>
      </c>
      <c r="X814" s="49">
        <v>0</v>
      </c>
    </row>
    <row r="815" spans="1:24" hidden="1" x14ac:dyDescent="0.2">
      <c r="A815" s="1" t="e">
        <f>VLOOKUP(S:S,'KY all bookings 19.09.2022'!D:E,1,0)</f>
        <v>#N/A</v>
      </c>
      <c r="D815" s="45" t="s">
        <v>20</v>
      </c>
      <c r="E815" s="45" t="s">
        <v>2456</v>
      </c>
      <c r="F815" s="45" t="s">
        <v>2457</v>
      </c>
      <c r="G815" s="45" t="s">
        <v>232</v>
      </c>
      <c r="H815" s="61">
        <v>44785</v>
      </c>
      <c r="I815" s="61">
        <v>44837</v>
      </c>
      <c r="J815" s="46"/>
      <c r="K815" s="46"/>
      <c r="L815" s="45" t="s">
        <v>233</v>
      </c>
      <c r="M815" s="45" t="s">
        <v>25</v>
      </c>
      <c r="N815" s="45" t="s">
        <v>26</v>
      </c>
      <c r="O815" s="45" t="s">
        <v>37</v>
      </c>
      <c r="P815" s="49">
        <v>0</v>
      </c>
      <c r="Q815" s="45" t="s">
        <v>49</v>
      </c>
      <c r="R815" s="46"/>
      <c r="S815" s="45" t="s">
        <v>234</v>
      </c>
      <c r="T815" s="45"/>
      <c r="U815" s="45" t="s">
        <v>235</v>
      </c>
      <c r="V815" s="45" t="s">
        <v>236</v>
      </c>
      <c r="W815" s="45" t="s">
        <v>237</v>
      </c>
      <c r="X815" s="49">
        <v>0</v>
      </c>
    </row>
    <row r="816" spans="1:24" hidden="1" x14ac:dyDescent="0.2">
      <c r="A816" s="1" t="e">
        <f>VLOOKUP(S:S,'KY all bookings 19.09.2022'!D:E,1,0)</f>
        <v>#N/A</v>
      </c>
      <c r="D816" s="45" t="s">
        <v>20</v>
      </c>
      <c r="E816" s="45" t="s">
        <v>2456</v>
      </c>
      <c r="F816" s="45" t="s">
        <v>2458</v>
      </c>
      <c r="G816" s="45" t="s">
        <v>232</v>
      </c>
      <c r="H816" s="61">
        <v>44730</v>
      </c>
      <c r="I816" s="61">
        <v>44804</v>
      </c>
      <c r="J816" s="61">
        <v>44730</v>
      </c>
      <c r="K816" s="61">
        <v>44836</v>
      </c>
      <c r="L816" s="45" t="s">
        <v>353</v>
      </c>
      <c r="M816" s="45" t="s">
        <v>25</v>
      </c>
      <c r="N816" s="45" t="s">
        <v>26</v>
      </c>
      <c r="O816" s="45" t="s">
        <v>37</v>
      </c>
      <c r="P816" s="49">
        <v>0</v>
      </c>
      <c r="Q816" s="45" t="s">
        <v>49</v>
      </c>
      <c r="R816" s="46"/>
      <c r="S816" s="45" t="s">
        <v>234</v>
      </c>
      <c r="T816" s="45"/>
      <c r="U816" s="45" t="s">
        <v>235</v>
      </c>
      <c r="V816" s="45" t="s">
        <v>236</v>
      </c>
      <c r="W816" s="45" t="s">
        <v>237</v>
      </c>
      <c r="X816" s="49">
        <v>0</v>
      </c>
    </row>
    <row r="817" spans="1:25" hidden="1" x14ac:dyDescent="0.2">
      <c r="A817" s="1" t="e">
        <f>VLOOKUP(S:S,'KY all bookings 19.09.2022'!D:E,1,0)</f>
        <v>#N/A</v>
      </c>
      <c r="D817" s="45" t="s">
        <v>20</v>
      </c>
      <c r="E817" s="45" t="s">
        <v>2459</v>
      </c>
      <c r="F817" s="45" t="s">
        <v>2460</v>
      </c>
      <c r="G817" s="45" t="s">
        <v>232</v>
      </c>
      <c r="H817" s="61">
        <v>44785</v>
      </c>
      <c r="I817" s="61">
        <v>44837</v>
      </c>
      <c r="J817" s="46"/>
      <c r="K817" s="46"/>
      <c r="L817" s="45" t="s">
        <v>233</v>
      </c>
      <c r="M817" s="45" t="s">
        <v>25</v>
      </c>
      <c r="N817" s="45" t="s">
        <v>26</v>
      </c>
      <c r="O817" s="45" t="s">
        <v>37</v>
      </c>
      <c r="P817" s="49">
        <v>0</v>
      </c>
      <c r="Q817" s="45" t="s">
        <v>49</v>
      </c>
      <c r="R817" s="46"/>
      <c r="S817" s="45" t="s">
        <v>234</v>
      </c>
      <c r="T817" s="45"/>
      <c r="U817" s="45" t="s">
        <v>235</v>
      </c>
      <c r="V817" s="45" t="s">
        <v>236</v>
      </c>
      <c r="W817" s="45" t="s">
        <v>237</v>
      </c>
      <c r="X817" s="49">
        <v>0</v>
      </c>
    </row>
    <row r="818" spans="1:25" hidden="1" x14ac:dyDescent="0.2">
      <c r="A818" s="1" t="e">
        <f>VLOOKUP(S:S,'KY all bookings 19.09.2022'!D:E,1,0)</f>
        <v>#N/A</v>
      </c>
      <c r="C818" s="1" t="e">
        <f>VLOOKUP(F:F,'RPM All Deposits'!$E:$F,1,0)</f>
        <v>#N/A</v>
      </c>
      <c r="D818" s="45" t="s">
        <v>20</v>
      </c>
      <c r="E818" s="45" t="s">
        <v>2459</v>
      </c>
      <c r="F818" s="45" t="s">
        <v>2461</v>
      </c>
      <c r="G818" s="45" t="s">
        <v>232</v>
      </c>
      <c r="H818" s="61">
        <v>44730</v>
      </c>
      <c r="I818" s="61">
        <v>44804</v>
      </c>
      <c r="J818" s="61">
        <v>44730</v>
      </c>
      <c r="K818" s="61">
        <v>44836</v>
      </c>
      <c r="L818" s="45" t="s">
        <v>353</v>
      </c>
      <c r="M818" s="45" t="s">
        <v>135</v>
      </c>
      <c r="N818" s="45" t="s">
        <v>26</v>
      </c>
      <c r="O818" s="45" t="s">
        <v>37</v>
      </c>
      <c r="P818" s="49">
        <v>0</v>
      </c>
      <c r="Q818" s="45" t="s">
        <v>49</v>
      </c>
      <c r="R818" s="46"/>
      <c r="S818" s="45" t="s">
        <v>234</v>
      </c>
      <c r="T818" s="45"/>
      <c r="U818" s="45" t="s">
        <v>235</v>
      </c>
      <c r="V818" s="45" t="s">
        <v>236</v>
      </c>
      <c r="W818" s="45" t="s">
        <v>237</v>
      </c>
      <c r="X818" s="49">
        <v>0</v>
      </c>
    </row>
    <row r="819" spans="1:25" hidden="1" x14ac:dyDescent="0.2">
      <c r="A819" s="1" t="e">
        <f>VLOOKUP(S:S,'KY all bookings 19.09.2022'!D:E,1,0)</f>
        <v>#N/A</v>
      </c>
      <c r="C819" s="1" t="e">
        <f>VLOOKUP(F:F,'RPM All Deposits'!$E:$F,1,0)</f>
        <v>#N/A</v>
      </c>
      <c r="D819" s="45" t="s">
        <v>20</v>
      </c>
      <c r="E819" s="45" t="s">
        <v>2462</v>
      </c>
      <c r="F819" s="45" t="s">
        <v>2463</v>
      </c>
      <c r="G819" s="45" t="s">
        <v>232</v>
      </c>
      <c r="H819" s="61">
        <v>44785</v>
      </c>
      <c r="I819" s="61">
        <v>44837</v>
      </c>
      <c r="J819" s="46"/>
      <c r="K819" s="46"/>
      <c r="L819" s="45" t="s">
        <v>233</v>
      </c>
      <c r="M819" s="45" t="s">
        <v>135</v>
      </c>
      <c r="N819" s="45" t="s">
        <v>26</v>
      </c>
      <c r="O819" s="45" t="s">
        <v>37</v>
      </c>
      <c r="P819" s="49">
        <v>0</v>
      </c>
      <c r="Q819" s="45" t="s">
        <v>49</v>
      </c>
      <c r="R819" s="46"/>
      <c r="S819" s="45" t="s">
        <v>234</v>
      </c>
      <c r="T819" s="45"/>
      <c r="U819" s="45" t="s">
        <v>235</v>
      </c>
      <c r="V819" s="45" t="s">
        <v>236</v>
      </c>
      <c r="W819" s="45" t="s">
        <v>237</v>
      </c>
      <c r="X819" s="49">
        <v>0</v>
      </c>
    </row>
    <row r="820" spans="1:25" hidden="1" x14ac:dyDescent="0.2">
      <c r="A820" s="1" t="e">
        <f>VLOOKUP(S:S,'KY all bookings 19.09.2022'!D:E,1,0)</f>
        <v>#N/A</v>
      </c>
      <c r="C820" s="1" t="e">
        <f>VLOOKUP(F:F,'RPM All Deposits'!$E:$F,1,0)</f>
        <v>#N/A</v>
      </c>
      <c r="D820" s="45" t="s">
        <v>20</v>
      </c>
      <c r="E820" s="45" t="s">
        <v>2462</v>
      </c>
      <c r="F820" s="45" t="s">
        <v>2464</v>
      </c>
      <c r="G820" s="45" t="s">
        <v>232</v>
      </c>
      <c r="H820" s="61">
        <v>44730</v>
      </c>
      <c r="I820" s="61">
        <v>44804</v>
      </c>
      <c r="J820" s="61">
        <v>44730</v>
      </c>
      <c r="K820" s="61">
        <v>44836</v>
      </c>
      <c r="L820" s="45" t="s">
        <v>353</v>
      </c>
      <c r="M820" s="45" t="s">
        <v>135</v>
      </c>
      <c r="N820" s="45" t="s">
        <v>26</v>
      </c>
      <c r="O820" s="45" t="s">
        <v>37</v>
      </c>
      <c r="P820" s="49">
        <v>0</v>
      </c>
      <c r="Q820" s="45" t="s">
        <v>49</v>
      </c>
      <c r="R820" s="46"/>
      <c r="S820" s="45" t="s">
        <v>234</v>
      </c>
      <c r="T820" s="45"/>
      <c r="U820" s="45" t="s">
        <v>235</v>
      </c>
      <c r="V820" s="45" t="s">
        <v>236</v>
      </c>
      <c r="W820" s="45" t="s">
        <v>237</v>
      </c>
      <c r="X820" s="49">
        <v>0</v>
      </c>
    </row>
    <row r="821" spans="1:25" hidden="1" x14ac:dyDescent="0.2">
      <c r="A821" s="1" t="e">
        <f>VLOOKUP(S:S,'KY all bookings 19.09.2022'!D:E,1,0)</f>
        <v>#N/A</v>
      </c>
      <c r="D821" s="45" t="s">
        <v>20</v>
      </c>
      <c r="E821" s="45" t="s">
        <v>2465</v>
      </c>
      <c r="F821" s="45" t="s">
        <v>2466</v>
      </c>
      <c r="G821" s="45" t="s">
        <v>232</v>
      </c>
      <c r="H821" s="61">
        <v>44785</v>
      </c>
      <c r="I821" s="61">
        <v>44837</v>
      </c>
      <c r="J821" s="46"/>
      <c r="K821" s="46"/>
      <c r="L821" s="45" t="s">
        <v>233</v>
      </c>
      <c r="M821" s="45" t="s">
        <v>25</v>
      </c>
      <c r="N821" s="45" t="s">
        <v>26</v>
      </c>
      <c r="O821" s="45" t="s">
        <v>48</v>
      </c>
      <c r="P821" s="49">
        <v>0</v>
      </c>
      <c r="Q821" s="45" t="s">
        <v>49</v>
      </c>
      <c r="R821" s="46"/>
      <c r="S821" s="45" t="s">
        <v>234</v>
      </c>
      <c r="T821" s="45"/>
      <c r="U821" s="45" t="s">
        <v>235</v>
      </c>
      <c r="V821" s="45" t="s">
        <v>236</v>
      </c>
      <c r="W821" s="45" t="s">
        <v>237</v>
      </c>
      <c r="X821" s="49">
        <v>0</v>
      </c>
    </row>
    <row r="822" spans="1:25" hidden="1" x14ac:dyDescent="0.2">
      <c r="A822" s="1" t="str">
        <f>VLOOKUP(S:S,'KY all bookings 19.09.2022'!D:E,1,0)</f>
        <v>06182</v>
      </c>
      <c r="B822" s="1" t="str">
        <f>VLOOKUP(T:T,'KY all bookings 19.09.2022'!$K:$L,1,0)</f>
        <v>06182 C276</v>
      </c>
      <c r="C822" s="1" t="str">
        <f>VLOOKUP(F:F,'RPM All Deposits'!$E:$F,1,0)</f>
        <v>1325</v>
      </c>
      <c r="D822" s="45" t="s">
        <v>20</v>
      </c>
      <c r="E822" s="45" t="s">
        <v>3055</v>
      </c>
      <c r="F822" s="45" t="s">
        <v>3056</v>
      </c>
      <c r="G822" s="45" t="s">
        <v>3057</v>
      </c>
      <c r="H822" s="61">
        <v>44805</v>
      </c>
      <c r="I822" s="61">
        <v>44834</v>
      </c>
      <c r="J822" s="61">
        <v>44728</v>
      </c>
      <c r="K822" s="61">
        <v>44835</v>
      </c>
      <c r="L822" s="45" t="s">
        <v>376</v>
      </c>
      <c r="M822" s="45" t="s">
        <v>135</v>
      </c>
      <c r="N822" s="45" t="s">
        <v>26</v>
      </c>
      <c r="O822" s="45" t="s">
        <v>37</v>
      </c>
      <c r="P822" s="49">
        <v>870</v>
      </c>
      <c r="Q822" s="45" t="s">
        <v>49</v>
      </c>
      <c r="R822" s="45" t="s">
        <v>29</v>
      </c>
      <c r="S822" s="45" t="s">
        <v>3058</v>
      </c>
      <c r="T822" s="45" t="str">
        <f>S822&amp;" "&amp;E822</f>
        <v>06182 C276</v>
      </c>
      <c r="U822" s="45" t="s">
        <v>106</v>
      </c>
      <c r="V822" s="45" t="s">
        <v>3059</v>
      </c>
      <c r="W822" s="45" t="s">
        <v>102</v>
      </c>
      <c r="X822" s="49">
        <v>200</v>
      </c>
    </row>
    <row r="823" spans="1:25" hidden="1" x14ac:dyDescent="0.2">
      <c r="A823" s="1" t="e">
        <f>VLOOKUP(S:S,'KY all bookings 19.09.2022'!D:E,1,0)</f>
        <v>#N/A</v>
      </c>
      <c r="C823" s="1" t="e">
        <f>VLOOKUP(F:F,'RPM All Deposits'!$E:$F,1,0)</f>
        <v>#N/A</v>
      </c>
      <c r="D823" s="45" t="s">
        <v>20</v>
      </c>
      <c r="E823" s="45" t="s">
        <v>2465</v>
      </c>
      <c r="F823" s="45" t="s">
        <v>2468</v>
      </c>
      <c r="G823" s="45" t="s">
        <v>232</v>
      </c>
      <c r="H823" s="61">
        <v>44730</v>
      </c>
      <c r="I823" s="61">
        <v>44804</v>
      </c>
      <c r="J823" s="61">
        <v>44730</v>
      </c>
      <c r="K823" s="61">
        <v>44836</v>
      </c>
      <c r="L823" s="45" t="s">
        <v>353</v>
      </c>
      <c r="M823" s="45" t="s">
        <v>135</v>
      </c>
      <c r="N823" s="45" t="s">
        <v>26</v>
      </c>
      <c r="O823" s="45" t="s">
        <v>48</v>
      </c>
      <c r="P823" s="49">
        <v>0</v>
      </c>
      <c r="Q823" s="45" t="s">
        <v>49</v>
      </c>
      <c r="R823" s="46"/>
      <c r="S823" s="45" t="s">
        <v>234</v>
      </c>
      <c r="T823" s="45"/>
      <c r="U823" s="45" t="s">
        <v>235</v>
      </c>
      <c r="V823" s="45" t="s">
        <v>236</v>
      </c>
      <c r="W823" s="45" t="s">
        <v>237</v>
      </c>
      <c r="X823" s="49">
        <v>0</v>
      </c>
    </row>
    <row r="824" spans="1:25" hidden="1" x14ac:dyDescent="0.2">
      <c r="A824" s="1" t="e">
        <f>VLOOKUP(S:S,'KY all bookings 19.09.2022'!D:E,1,0)</f>
        <v>#N/A</v>
      </c>
      <c r="D824" s="45" t="s">
        <v>20</v>
      </c>
      <c r="E824" s="45" t="s">
        <v>2469</v>
      </c>
      <c r="F824" s="45" t="s">
        <v>2470</v>
      </c>
      <c r="G824" s="45" t="s">
        <v>232</v>
      </c>
      <c r="H824" s="61">
        <v>44785</v>
      </c>
      <c r="I824" s="61">
        <v>44837</v>
      </c>
      <c r="J824" s="46"/>
      <c r="K824" s="46"/>
      <c r="L824" s="45" t="s">
        <v>233</v>
      </c>
      <c r="M824" s="45" t="s">
        <v>25</v>
      </c>
      <c r="N824" s="45" t="s">
        <v>26</v>
      </c>
      <c r="O824" s="45" t="s">
        <v>48</v>
      </c>
      <c r="P824" s="49">
        <v>0</v>
      </c>
      <c r="Q824" s="45" t="s">
        <v>49</v>
      </c>
      <c r="R824" s="46"/>
      <c r="S824" s="45" t="s">
        <v>234</v>
      </c>
      <c r="T824" s="45"/>
      <c r="U824" s="45" t="s">
        <v>235</v>
      </c>
      <c r="V824" s="45" t="s">
        <v>236</v>
      </c>
      <c r="W824" s="45" t="s">
        <v>237</v>
      </c>
      <c r="X824" s="49">
        <v>0</v>
      </c>
    </row>
    <row r="825" spans="1:25" hidden="1" x14ac:dyDescent="0.2">
      <c r="A825" s="1" t="e">
        <f>VLOOKUP(S:S,'KY all bookings 19.09.2022'!D:E,1,0)</f>
        <v>#N/A</v>
      </c>
      <c r="D825" s="45" t="s">
        <v>20</v>
      </c>
      <c r="E825" s="45" t="s">
        <v>2469</v>
      </c>
      <c r="F825" s="45" t="s">
        <v>2471</v>
      </c>
      <c r="G825" s="45" t="s">
        <v>232</v>
      </c>
      <c r="H825" s="61">
        <v>44730</v>
      </c>
      <c r="I825" s="61">
        <v>44804</v>
      </c>
      <c r="J825" s="61">
        <v>44730</v>
      </c>
      <c r="K825" s="61">
        <v>44836</v>
      </c>
      <c r="L825" s="45" t="s">
        <v>353</v>
      </c>
      <c r="M825" s="45" t="s">
        <v>25</v>
      </c>
      <c r="N825" s="45" t="s">
        <v>26</v>
      </c>
      <c r="O825" s="45" t="s">
        <v>48</v>
      </c>
      <c r="P825" s="49">
        <v>0</v>
      </c>
      <c r="Q825" s="45" t="s">
        <v>49</v>
      </c>
      <c r="R825" s="46"/>
      <c r="S825" s="45" t="s">
        <v>234</v>
      </c>
      <c r="T825" s="45"/>
      <c r="U825" s="45" t="s">
        <v>235</v>
      </c>
      <c r="V825" s="45" t="s">
        <v>236</v>
      </c>
      <c r="W825" s="45" t="s">
        <v>237</v>
      </c>
      <c r="X825" s="49">
        <v>0</v>
      </c>
    </row>
    <row r="826" spans="1:25" hidden="1" x14ac:dyDescent="0.2">
      <c r="A826" s="1" t="e">
        <f>VLOOKUP(S:S,'KY all bookings 19.09.2022'!D:E,1,0)</f>
        <v>#N/A</v>
      </c>
      <c r="D826" s="45" t="s">
        <v>20</v>
      </c>
      <c r="E826" s="45" t="s">
        <v>2472</v>
      </c>
      <c r="F826" s="45" t="s">
        <v>2473</v>
      </c>
      <c r="G826" s="45" t="s">
        <v>232</v>
      </c>
      <c r="H826" s="61">
        <v>44785</v>
      </c>
      <c r="I826" s="61">
        <v>44837</v>
      </c>
      <c r="J826" s="46"/>
      <c r="K826" s="46"/>
      <c r="L826" s="45" t="s">
        <v>233</v>
      </c>
      <c r="M826" s="45" t="s">
        <v>25</v>
      </c>
      <c r="N826" s="45" t="s">
        <v>26</v>
      </c>
      <c r="O826" s="45" t="s">
        <v>48</v>
      </c>
      <c r="P826" s="49">
        <v>0</v>
      </c>
      <c r="Q826" s="45" t="s">
        <v>49</v>
      </c>
      <c r="R826" s="46"/>
      <c r="S826" s="45" t="s">
        <v>234</v>
      </c>
      <c r="T826" s="45"/>
      <c r="U826" s="45" t="s">
        <v>235</v>
      </c>
      <c r="V826" s="45" t="s">
        <v>236</v>
      </c>
      <c r="W826" s="45" t="s">
        <v>237</v>
      </c>
      <c r="X826" s="49">
        <v>0</v>
      </c>
    </row>
    <row r="827" spans="1:25" s="64" customFormat="1" hidden="1" x14ac:dyDescent="0.2">
      <c r="A827" s="64" t="str">
        <f>VLOOKUP(S:S,'KY all bookings 19.09.2022'!D:E,1,0)</f>
        <v>05758</v>
      </c>
      <c r="B827" s="64" t="str">
        <f>VLOOKUP(T:T,'KY all bookings 19.09.2022'!$K:$L,1,0)</f>
        <v>05758 C162</v>
      </c>
      <c r="C827" s="64" t="e">
        <f>VLOOKUP(F:F,'RPM All Deposits'!$E:$F,1,0)</f>
        <v>#N/A</v>
      </c>
      <c r="D827" s="66" t="s">
        <v>20</v>
      </c>
      <c r="E827" s="66" t="s">
        <v>2776</v>
      </c>
      <c r="F827" s="66" t="s">
        <v>2782</v>
      </c>
      <c r="G827" s="66" t="s">
        <v>2778</v>
      </c>
      <c r="H827" s="68">
        <v>44820</v>
      </c>
      <c r="I827" s="68">
        <v>45107</v>
      </c>
      <c r="J827" s="68">
        <v>44820</v>
      </c>
      <c r="K827" s="68">
        <v>45107</v>
      </c>
      <c r="L827" s="66" t="s">
        <v>1553</v>
      </c>
      <c r="M827" s="66" t="s">
        <v>135</v>
      </c>
      <c r="N827" s="66" t="s">
        <v>26</v>
      </c>
      <c r="O827" s="66" t="s">
        <v>37</v>
      </c>
      <c r="P827" s="65">
        <v>1087</v>
      </c>
      <c r="Q827" s="66" t="s">
        <v>49</v>
      </c>
      <c r="R827" s="66" t="s">
        <v>29</v>
      </c>
      <c r="S827" s="66" t="s">
        <v>2779</v>
      </c>
      <c r="T827" s="66" t="str">
        <f>S827&amp;" "&amp;E827</f>
        <v>05758 C162</v>
      </c>
      <c r="U827" s="66" t="s">
        <v>2780</v>
      </c>
      <c r="V827" s="66" t="s">
        <v>2781</v>
      </c>
      <c r="W827" s="66" t="s">
        <v>32</v>
      </c>
      <c r="X827" s="65">
        <v>200</v>
      </c>
      <c r="Y827" s="64" t="s">
        <v>6663</v>
      </c>
    </row>
    <row r="828" spans="1:25" hidden="1" x14ac:dyDescent="0.2">
      <c r="A828" s="1" t="e">
        <f>VLOOKUP(S:S,'KY all bookings 19.09.2022'!D:E,1,0)</f>
        <v>#N/A</v>
      </c>
      <c r="D828" s="45" t="s">
        <v>20</v>
      </c>
      <c r="E828" s="45" t="s">
        <v>2472</v>
      </c>
      <c r="F828" s="45" t="s">
        <v>2477</v>
      </c>
      <c r="G828" s="45" t="s">
        <v>232</v>
      </c>
      <c r="H828" s="61">
        <v>44730</v>
      </c>
      <c r="I828" s="61">
        <v>44804</v>
      </c>
      <c r="J828" s="61">
        <v>44730</v>
      </c>
      <c r="K828" s="61">
        <v>44836</v>
      </c>
      <c r="L828" s="45" t="s">
        <v>353</v>
      </c>
      <c r="M828" s="45" t="s">
        <v>25</v>
      </c>
      <c r="N828" s="45" t="s">
        <v>26</v>
      </c>
      <c r="O828" s="45" t="s">
        <v>48</v>
      </c>
      <c r="P828" s="49">
        <v>0</v>
      </c>
      <c r="Q828" s="45" t="s">
        <v>49</v>
      </c>
      <c r="R828" s="46"/>
      <c r="S828" s="45" t="s">
        <v>234</v>
      </c>
      <c r="T828" s="45"/>
      <c r="U828" s="45" t="s">
        <v>235</v>
      </c>
      <c r="V828" s="45" t="s">
        <v>236</v>
      </c>
      <c r="W828" s="45" t="s">
        <v>237</v>
      </c>
      <c r="X828" s="49">
        <v>0</v>
      </c>
    </row>
    <row r="829" spans="1:25" hidden="1" x14ac:dyDescent="0.2">
      <c r="A829" s="1" t="e">
        <f>VLOOKUP(S:S,'KY all bookings 19.09.2022'!D:E,1,0)</f>
        <v>#N/A</v>
      </c>
      <c r="D829" s="45" t="s">
        <v>20</v>
      </c>
      <c r="E829" s="45" t="s">
        <v>2478</v>
      </c>
      <c r="F829" s="45" t="s">
        <v>2479</v>
      </c>
      <c r="G829" s="45" t="s">
        <v>232</v>
      </c>
      <c r="H829" s="61">
        <v>44777</v>
      </c>
      <c r="I829" s="61">
        <v>44926</v>
      </c>
      <c r="J829" s="46"/>
      <c r="K829" s="46"/>
      <c r="L829" s="45" t="s">
        <v>695</v>
      </c>
      <c r="M829" s="45" t="s">
        <v>25</v>
      </c>
      <c r="N829" s="45" t="s">
        <v>26</v>
      </c>
      <c r="O829" s="45" t="s">
        <v>27</v>
      </c>
      <c r="P829" s="49">
        <v>0</v>
      </c>
      <c r="Q829" s="45" t="s">
        <v>49</v>
      </c>
      <c r="R829" s="46"/>
      <c r="S829" s="45" t="s">
        <v>234</v>
      </c>
      <c r="T829" s="45"/>
      <c r="U829" s="45" t="s">
        <v>235</v>
      </c>
      <c r="V829" s="45" t="s">
        <v>236</v>
      </c>
      <c r="W829" s="45" t="s">
        <v>237</v>
      </c>
      <c r="X829" s="49">
        <v>0</v>
      </c>
    </row>
    <row r="830" spans="1:25" hidden="1" x14ac:dyDescent="0.2">
      <c r="A830" s="1" t="e">
        <f>VLOOKUP(S:S,'KY all bookings 19.09.2022'!D:E,1,0)</f>
        <v>#N/A</v>
      </c>
      <c r="D830" s="45" t="s">
        <v>20</v>
      </c>
      <c r="E830" s="45" t="s">
        <v>2478</v>
      </c>
      <c r="F830" s="45" t="s">
        <v>2480</v>
      </c>
      <c r="G830" s="45" t="s">
        <v>232</v>
      </c>
      <c r="H830" s="61">
        <v>44785</v>
      </c>
      <c r="I830" s="61">
        <v>44837</v>
      </c>
      <c r="J830" s="46"/>
      <c r="K830" s="46"/>
      <c r="L830" s="45" t="s">
        <v>233</v>
      </c>
      <c r="M830" s="45" t="s">
        <v>25</v>
      </c>
      <c r="N830" s="45" t="s">
        <v>26</v>
      </c>
      <c r="O830" s="45" t="s">
        <v>27</v>
      </c>
      <c r="P830" s="49">
        <v>0</v>
      </c>
      <c r="Q830" s="45" t="s">
        <v>49</v>
      </c>
      <c r="R830" s="46"/>
      <c r="S830" s="45" t="s">
        <v>234</v>
      </c>
      <c r="T830" s="45"/>
      <c r="U830" s="45" t="s">
        <v>235</v>
      </c>
      <c r="V830" s="45" t="s">
        <v>236</v>
      </c>
      <c r="W830" s="45" t="s">
        <v>237</v>
      </c>
      <c r="X830" s="49">
        <v>0</v>
      </c>
    </row>
    <row r="831" spans="1:25" hidden="1" x14ac:dyDescent="0.2">
      <c r="A831" s="1" t="e">
        <f>VLOOKUP(S:S,'KY all bookings 19.09.2022'!D:E,1,0)</f>
        <v>#N/A</v>
      </c>
      <c r="D831" s="45" t="s">
        <v>20</v>
      </c>
      <c r="E831" s="45" t="s">
        <v>2478</v>
      </c>
      <c r="F831" s="45" t="s">
        <v>2481</v>
      </c>
      <c r="G831" s="45" t="s">
        <v>232</v>
      </c>
      <c r="H831" s="61">
        <v>44730</v>
      </c>
      <c r="I831" s="61">
        <v>44804</v>
      </c>
      <c r="J831" s="61">
        <v>44730</v>
      </c>
      <c r="K831" s="61">
        <v>44836</v>
      </c>
      <c r="L831" s="45" t="s">
        <v>353</v>
      </c>
      <c r="M831" s="45" t="s">
        <v>25</v>
      </c>
      <c r="N831" s="45" t="s">
        <v>26</v>
      </c>
      <c r="O831" s="45" t="s">
        <v>27</v>
      </c>
      <c r="P831" s="49">
        <v>0</v>
      </c>
      <c r="Q831" s="45" t="s">
        <v>49</v>
      </c>
      <c r="R831" s="46"/>
      <c r="S831" s="45" t="s">
        <v>234</v>
      </c>
      <c r="T831" s="45"/>
      <c r="U831" s="45" t="s">
        <v>235</v>
      </c>
      <c r="V831" s="45" t="s">
        <v>236</v>
      </c>
      <c r="W831" s="45" t="s">
        <v>237</v>
      </c>
      <c r="X831" s="49">
        <v>0</v>
      </c>
    </row>
    <row r="832" spans="1:25" hidden="1" x14ac:dyDescent="0.2">
      <c r="A832" s="1" t="e">
        <f>VLOOKUP(S:S,'KY all bookings 19.09.2022'!D:E,1,0)</f>
        <v>#N/A</v>
      </c>
      <c r="C832" s="1" t="e">
        <f>VLOOKUP(F:F,'RPM All Deposits'!$E:$F,1,0)</f>
        <v>#N/A</v>
      </c>
      <c r="D832" s="45" t="s">
        <v>20</v>
      </c>
      <c r="E832" s="45" t="s">
        <v>2482</v>
      </c>
      <c r="F832" s="45" t="s">
        <v>2483</v>
      </c>
      <c r="G832" s="45" t="s">
        <v>232</v>
      </c>
      <c r="H832" s="61">
        <v>44785</v>
      </c>
      <c r="I832" s="61">
        <v>44837</v>
      </c>
      <c r="J832" s="46"/>
      <c r="K832" s="46"/>
      <c r="L832" s="45" t="s">
        <v>233</v>
      </c>
      <c r="M832" s="45" t="s">
        <v>135</v>
      </c>
      <c r="N832" s="45" t="s">
        <v>26</v>
      </c>
      <c r="O832" s="45" t="s">
        <v>37</v>
      </c>
      <c r="P832" s="49">
        <v>0</v>
      </c>
      <c r="Q832" s="45" t="s">
        <v>49</v>
      </c>
      <c r="R832" s="46"/>
      <c r="S832" s="45" t="s">
        <v>234</v>
      </c>
      <c r="T832" s="45"/>
      <c r="U832" s="45" t="s">
        <v>235</v>
      </c>
      <c r="V832" s="45" t="s">
        <v>236</v>
      </c>
      <c r="W832" s="45" t="s">
        <v>237</v>
      </c>
      <c r="X832" s="49">
        <v>0</v>
      </c>
    </row>
    <row r="833" spans="1:24" hidden="1" x14ac:dyDescent="0.2">
      <c r="A833" s="1" t="e">
        <f>VLOOKUP(S:S,'KY all bookings 19.09.2022'!D:E,1,0)</f>
        <v>#N/A</v>
      </c>
      <c r="C833" s="1" t="e">
        <f>VLOOKUP(F:F,'RPM All Deposits'!$E:$F,1,0)</f>
        <v>#N/A</v>
      </c>
      <c r="D833" s="45" t="s">
        <v>20</v>
      </c>
      <c r="E833" s="45" t="s">
        <v>2482</v>
      </c>
      <c r="F833" s="45" t="s">
        <v>2484</v>
      </c>
      <c r="G833" s="45" t="s">
        <v>232</v>
      </c>
      <c r="H833" s="61">
        <v>44730</v>
      </c>
      <c r="I833" s="61">
        <v>44804</v>
      </c>
      <c r="J833" s="61">
        <v>44730</v>
      </c>
      <c r="K833" s="61">
        <v>44836</v>
      </c>
      <c r="L833" s="45" t="s">
        <v>353</v>
      </c>
      <c r="M833" s="45" t="s">
        <v>135</v>
      </c>
      <c r="N833" s="45" t="s">
        <v>26</v>
      </c>
      <c r="O833" s="45" t="s">
        <v>37</v>
      </c>
      <c r="P833" s="49">
        <v>0</v>
      </c>
      <c r="Q833" s="45" t="s">
        <v>49</v>
      </c>
      <c r="R833" s="46"/>
      <c r="S833" s="45" t="s">
        <v>234</v>
      </c>
      <c r="T833" s="45"/>
      <c r="U833" s="45" t="s">
        <v>235</v>
      </c>
      <c r="V833" s="45" t="s">
        <v>236</v>
      </c>
      <c r="W833" s="45" t="s">
        <v>237</v>
      </c>
      <c r="X833" s="49">
        <v>0</v>
      </c>
    </row>
    <row r="834" spans="1:24" hidden="1" x14ac:dyDescent="0.2">
      <c r="A834" s="1" t="e">
        <f>VLOOKUP(S:S,'KY all bookings 19.09.2022'!D:E,1,0)</f>
        <v>#N/A</v>
      </c>
      <c r="D834" s="45" t="s">
        <v>20</v>
      </c>
      <c r="E834" s="45" t="s">
        <v>2485</v>
      </c>
      <c r="F834" s="45" t="s">
        <v>2486</v>
      </c>
      <c r="G834" s="45" t="s">
        <v>232</v>
      </c>
      <c r="H834" s="61">
        <v>44777</v>
      </c>
      <c r="I834" s="61">
        <v>44926</v>
      </c>
      <c r="J834" s="46"/>
      <c r="K834" s="46"/>
      <c r="L834" s="45" t="s">
        <v>695</v>
      </c>
      <c r="M834" s="45" t="s">
        <v>25</v>
      </c>
      <c r="N834" s="45" t="s">
        <v>26</v>
      </c>
      <c r="O834" s="45" t="s">
        <v>27</v>
      </c>
      <c r="P834" s="49">
        <v>0</v>
      </c>
      <c r="Q834" s="45" t="s">
        <v>49</v>
      </c>
      <c r="R834" s="46"/>
      <c r="S834" s="45" t="s">
        <v>234</v>
      </c>
      <c r="T834" s="45"/>
      <c r="U834" s="45" t="s">
        <v>235</v>
      </c>
      <c r="V834" s="45" t="s">
        <v>236</v>
      </c>
      <c r="W834" s="45" t="s">
        <v>237</v>
      </c>
      <c r="X834" s="49">
        <v>0</v>
      </c>
    </row>
    <row r="835" spans="1:24" hidden="1" x14ac:dyDescent="0.2">
      <c r="A835" s="1" t="e">
        <f>VLOOKUP(S:S,'KY all bookings 19.09.2022'!D:E,1,0)</f>
        <v>#N/A</v>
      </c>
      <c r="D835" s="45" t="s">
        <v>20</v>
      </c>
      <c r="E835" s="45" t="s">
        <v>2485</v>
      </c>
      <c r="F835" s="45" t="s">
        <v>2487</v>
      </c>
      <c r="G835" s="45" t="s">
        <v>232</v>
      </c>
      <c r="H835" s="61">
        <v>44785</v>
      </c>
      <c r="I835" s="61">
        <v>44837</v>
      </c>
      <c r="J835" s="46"/>
      <c r="K835" s="46"/>
      <c r="L835" s="45" t="s">
        <v>233</v>
      </c>
      <c r="M835" s="45" t="s">
        <v>25</v>
      </c>
      <c r="N835" s="45" t="s">
        <v>26</v>
      </c>
      <c r="O835" s="45" t="s">
        <v>27</v>
      </c>
      <c r="P835" s="49">
        <v>0</v>
      </c>
      <c r="Q835" s="45" t="s">
        <v>49</v>
      </c>
      <c r="R835" s="46"/>
      <c r="S835" s="45" t="s">
        <v>234</v>
      </c>
      <c r="T835" s="45"/>
      <c r="U835" s="45" t="s">
        <v>235</v>
      </c>
      <c r="V835" s="45" t="s">
        <v>236</v>
      </c>
      <c r="W835" s="45" t="s">
        <v>237</v>
      </c>
      <c r="X835" s="49">
        <v>0</v>
      </c>
    </row>
    <row r="836" spans="1:24" hidden="1" x14ac:dyDescent="0.2">
      <c r="A836" s="1" t="e">
        <f>VLOOKUP(S:S,'KY all bookings 19.09.2022'!D:E,1,0)</f>
        <v>#N/A</v>
      </c>
      <c r="D836" s="45" t="s">
        <v>20</v>
      </c>
      <c r="E836" s="45" t="s">
        <v>2485</v>
      </c>
      <c r="F836" s="45" t="s">
        <v>2488</v>
      </c>
      <c r="G836" s="45" t="s">
        <v>232</v>
      </c>
      <c r="H836" s="61">
        <v>44730</v>
      </c>
      <c r="I836" s="61">
        <v>44804</v>
      </c>
      <c r="J836" s="61">
        <v>44730</v>
      </c>
      <c r="K836" s="61">
        <v>44836</v>
      </c>
      <c r="L836" s="45" t="s">
        <v>353</v>
      </c>
      <c r="M836" s="45" t="s">
        <v>25</v>
      </c>
      <c r="N836" s="45" t="s">
        <v>26</v>
      </c>
      <c r="O836" s="45" t="s">
        <v>27</v>
      </c>
      <c r="P836" s="49">
        <v>0</v>
      </c>
      <c r="Q836" s="45" t="s">
        <v>49</v>
      </c>
      <c r="R836" s="46"/>
      <c r="S836" s="45" t="s">
        <v>234</v>
      </c>
      <c r="T836" s="45"/>
      <c r="U836" s="45" t="s">
        <v>235</v>
      </c>
      <c r="V836" s="45" t="s">
        <v>236</v>
      </c>
      <c r="W836" s="45" t="s">
        <v>237</v>
      </c>
      <c r="X836" s="49">
        <v>0</v>
      </c>
    </row>
    <row r="837" spans="1:24" hidden="1" x14ac:dyDescent="0.2">
      <c r="A837" s="1" t="e">
        <f>VLOOKUP(S:S,'KY all bookings 19.09.2022'!D:E,1,0)</f>
        <v>#N/A</v>
      </c>
      <c r="D837" s="45" t="s">
        <v>20</v>
      </c>
      <c r="E837" s="45" t="s">
        <v>2489</v>
      </c>
      <c r="F837" s="45" t="s">
        <v>2490</v>
      </c>
      <c r="G837" s="45" t="s">
        <v>232</v>
      </c>
      <c r="H837" s="61">
        <v>44785</v>
      </c>
      <c r="I837" s="61">
        <v>44837</v>
      </c>
      <c r="J837" s="46"/>
      <c r="K837" s="46"/>
      <c r="L837" s="45" t="s">
        <v>233</v>
      </c>
      <c r="M837" s="45" t="s">
        <v>25</v>
      </c>
      <c r="N837" s="45" t="s">
        <v>26</v>
      </c>
      <c r="O837" s="45" t="s">
        <v>37</v>
      </c>
      <c r="P837" s="49">
        <v>0</v>
      </c>
      <c r="Q837" s="45" t="s">
        <v>49</v>
      </c>
      <c r="R837" s="46"/>
      <c r="S837" s="45" t="s">
        <v>234</v>
      </c>
      <c r="T837" s="45"/>
      <c r="U837" s="45" t="s">
        <v>235</v>
      </c>
      <c r="V837" s="45" t="s">
        <v>236</v>
      </c>
      <c r="W837" s="45" t="s">
        <v>237</v>
      </c>
      <c r="X837" s="49">
        <v>0</v>
      </c>
    </row>
    <row r="838" spans="1:24" hidden="1" x14ac:dyDescent="0.2">
      <c r="A838" s="1" t="e">
        <f>VLOOKUP(S:S,'KY all bookings 19.09.2022'!D:E,1,0)</f>
        <v>#N/A</v>
      </c>
      <c r="C838" s="1" t="e">
        <f>VLOOKUP(F:F,'RPM All Deposits'!$E:$F,1,0)</f>
        <v>#N/A</v>
      </c>
      <c r="D838" s="45" t="s">
        <v>20</v>
      </c>
      <c r="E838" s="45" t="s">
        <v>2489</v>
      </c>
      <c r="F838" s="45" t="s">
        <v>2491</v>
      </c>
      <c r="G838" s="45" t="s">
        <v>232</v>
      </c>
      <c r="H838" s="61">
        <v>44730</v>
      </c>
      <c r="I838" s="61">
        <v>44804</v>
      </c>
      <c r="J838" s="61">
        <v>44730</v>
      </c>
      <c r="K838" s="61">
        <v>44836</v>
      </c>
      <c r="L838" s="45" t="s">
        <v>353</v>
      </c>
      <c r="M838" s="45" t="s">
        <v>135</v>
      </c>
      <c r="N838" s="45" t="s">
        <v>26</v>
      </c>
      <c r="O838" s="45" t="s">
        <v>37</v>
      </c>
      <c r="P838" s="49">
        <v>0</v>
      </c>
      <c r="Q838" s="45" t="s">
        <v>49</v>
      </c>
      <c r="R838" s="46"/>
      <c r="S838" s="45" t="s">
        <v>234</v>
      </c>
      <c r="T838" s="45"/>
      <c r="U838" s="45" t="s">
        <v>235</v>
      </c>
      <c r="V838" s="45" t="s">
        <v>236</v>
      </c>
      <c r="W838" s="45" t="s">
        <v>237</v>
      </c>
      <c r="X838" s="49">
        <v>0</v>
      </c>
    </row>
    <row r="839" spans="1:24" hidden="1" x14ac:dyDescent="0.2">
      <c r="A839" s="1" t="e">
        <f>VLOOKUP(S:S,'KY all bookings 19.09.2022'!D:E,1,0)</f>
        <v>#N/A</v>
      </c>
      <c r="D839" s="45" t="s">
        <v>20</v>
      </c>
      <c r="E839" s="45" t="s">
        <v>2492</v>
      </c>
      <c r="F839" s="45" t="s">
        <v>2493</v>
      </c>
      <c r="G839" s="45" t="s">
        <v>232</v>
      </c>
      <c r="H839" s="61">
        <v>44777</v>
      </c>
      <c r="I839" s="61">
        <v>44926</v>
      </c>
      <c r="J839" s="46"/>
      <c r="K839" s="46"/>
      <c r="L839" s="45" t="s">
        <v>695</v>
      </c>
      <c r="M839" s="45" t="s">
        <v>25</v>
      </c>
      <c r="N839" s="45" t="s">
        <v>26</v>
      </c>
      <c r="O839" s="45" t="s">
        <v>27</v>
      </c>
      <c r="P839" s="49">
        <v>0</v>
      </c>
      <c r="Q839" s="45" t="s">
        <v>49</v>
      </c>
      <c r="R839" s="46"/>
      <c r="S839" s="45" t="s">
        <v>234</v>
      </c>
      <c r="T839" s="45"/>
      <c r="U839" s="45" t="s">
        <v>235</v>
      </c>
      <c r="V839" s="45" t="s">
        <v>236</v>
      </c>
      <c r="W839" s="45" t="s">
        <v>237</v>
      </c>
      <c r="X839" s="49">
        <v>0</v>
      </c>
    </row>
    <row r="840" spans="1:24" hidden="1" x14ac:dyDescent="0.2">
      <c r="A840" s="1" t="e">
        <f>VLOOKUP(S:S,'KY all bookings 19.09.2022'!D:E,1,0)</f>
        <v>#N/A</v>
      </c>
      <c r="D840" s="45" t="s">
        <v>20</v>
      </c>
      <c r="E840" s="45" t="s">
        <v>2492</v>
      </c>
      <c r="F840" s="45" t="s">
        <v>2494</v>
      </c>
      <c r="G840" s="45" t="s">
        <v>232</v>
      </c>
      <c r="H840" s="61">
        <v>44785</v>
      </c>
      <c r="I840" s="61">
        <v>44837</v>
      </c>
      <c r="J840" s="46"/>
      <c r="K840" s="46"/>
      <c r="L840" s="45" t="s">
        <v>233</v>
      </c>
      <c r="M840" s="45" t="s">
        <v>25</v>
      </c>
      <c r="N840" s="45" t="s">
        <v>26</v>
      </c>
      <c r="O840" s="45" t="s">
        <v>27</v>
      </c>
      <c r="P840" s="49">
        <v>0</v>
      </c>
      <c r="Q840" s="45" t="s">
        <v>49</v>
      </c>
      <c r="R840" s="46"/>
      <c r="S840" s="45" t="s">
        <v>234</v>
      </c>
      <c r="T840" s="45"/>
      <c r="U840" s="45" t="s">
        <v>235</v>
      </c>
      <c r="V840" s="45" t="s">
        <v>236</v>
      </c>
      <c r="W840" s="45" t="s">
        <v>237</v>
      </c>
      <c r="X840" s="49">
        <v>0</v>
      </c>
    </row>
    <row r="841" spans="1:24" hidden="1" x14ac:dyDescent="0.2">
      <c r="A841" s="1" t="e">
        <f>VLOOKUP(S:S,'KY all bookings 19.09.2022'!D:E,1,0)</f>
        <v>#N/A</v>
      </c>
      <c r="D841" s="45" t="s">
        <v>20</v>
      </c>
      <c r="E841" s="45" t="s">
        <v>2492</v>
      </c>
      <c r="F841" s="45" t="s">
        <v>2495</v>
      </c>
      <c r="G841" s="45" t="s">
        <v>232</v>
      </c>
      <c r="H841" s="61">
        <v>44730</v>
      </c>
      <c r="I841" s="61">
        <v>44804</v>
      </c>
      <c r="J841" s="61">
        <v>44730</v>
      </c>
      <c r="K841" s="61">
        <v>44836</v>
      </c>
      <c r="L841" s="45" t="s">
        <v>353</v>
      </c>
      <c r="M841" s="45" t="s">
        <v>25</v>
      </c>
      <c r="N841" s="45" t="s">
        <v>26</v>
      </c>
      <c r="O841" s="45" t="s">
        <v>27</v>
      </c>
      <c r="P841" s="49">
        <v>0</v>
      </c>
      <c r="Q841" s="45" t="s">
        <v>49</v>
      </c>
      <c r="R841" s="46"/>
      <c r="S841" s="45" t="s">
        <v>234</v>
      </c>
      <c r="T841" s="45"/>
      <c r="U841" s="45" t="s">
        <v>235</v>
      </c>
      <c r="V841" s="45" t="s">
        <v>236</v>
      </c>
      <c r="W841" s="45" t="s">
        <v>237</v>
      </c>
      <c r="X841" s="49">
        <v>0</v>
      </c>
    </row>
    <row r="842" spans="1:24" hidden="1" x14ac:dyDescent="0.2">
      <c r="A842" s="1" t="e">
        <f>VLOOKUP(S:S,'KY all bookings 19.09.2022'!D:E,1,0)</f>
        <v>#N/A</v>
      </c>
      <c r="D842" s="45" t="s">
        <v>20</v>
      </c>
      <c r="E842" s="45" t="s">
        <v>2496</v>
      </c>
      <c r="F842" s="45" t="s">
        <v>2497</v>
      </c>
      <c r="G842" s="45" t="s">
        <v>232</v>
      </c>
      <c r="H842" s="61">
        <v>44785</v>
      </c>
      <c r="I842" s="61">
        <v>44837</v>
      </c>
      <c r="J842" s="46"/>
      <c r="K842" s="46"/>
      <c r="L842" s="45" t="s">
        <v>233</v>
      </c>
      <c r="M842" s="45" t="s">
        <v>25</v>
      </c>
      <c r="N842" s="45" t="s">
        <v>26</v>
      </c>
      <c r="O842" s="45" t="s">
        <v>37</v>
      </c>
      <c r="P842" s="49">
        <v>0</v>
      </c>
      <c r="Q842" s="45" t="s">
        <v>49</v>
      </c>
      <c r="R842" s="46"/>
      <c r="S842" s="45" t="s">
        <v>234</v>
      </c>
      <c r="T842" s="45"/>
      <c r="U842" s="45" t="s">
        <v>235</v>
      </c>
      <c r="V842" s="45" t="s">
        <v>236</v>
      </c>
      <c r="W842" s="45" t="s">
        <v>237</v>
      </c>
      <c r="X842" s="49">
        <v>0</v>
      </c>
    </row>
    <row r="843" spans="1:24" hidden="1" x14ac:dyDescent="0.2">
      <c r="A843" s="1" t="e">
        <f>VLOOKUP(S:S,'KY all bookings 19.09.2022'!D:E,1,0)</f>
        <v>#N/A</v>
      </c>
      <c r="C843" s="1" t="e">
        <f>VLOOKUP(F:F,'RPM All Deposits'!$E:$F,1,0)</f>
        <v>#N/A</v>
      </c>
      <c r="D843" s="45" t="s">
        <v>20</v>
      </c>
      <c r="E843" s="45" t="s">
        <v>2496</v>
      </c>
      <c r="F843" s="45" t="s">
        <v>2498</v>
      </c>
      <c r="G843" s="45" t="s">
        <v>232</v>
      </c>
      <c r="H843" s="61">
        <v>44730</v>
      </c>
      <c r="I843" s="61">
        <v>44804</v>
      </c>
      <c r="J843" s="61">
        <v>44730</v>
      </c>
      <c r="K843" s="61">
        <v>44836</v>
      </c>
      <c r="L843" s="45" t="s">
        <v>353</v>
      </c>
      <c r="M843" s="45" t="s">
        <v>135</v>
      </c>
      <c r="N843" s="45" t="s">
        <v>26</v>
      </c>
      <c r="O843" s="45" t="s">
        <v>37</v>
      </c>
      <c r="P843" s="49">
        <v>0</v>
      </c>
      <c r="Q843" s="45" t="s">
        <v>49</v>
      </c>
      <c r="R843" s="46"/>
      <c r="S843" s="45" t="s">
        <v>234</v>
      </c>
      <c r="T843" s="45"/>
      <c r="U843" s="45" t="s">
        <v>235</v>
      </c>
      <c r="V843" s="45" t="s">
        <v>236</v>
      </c>
      <c r="W843" s="45" t="s">
        <v>237</v>
      </c>
      <c r="X843" s="49">
        <v>0</v>
      </c>
    </row>
    <row r="844" spans="1:24" hidden="1" x14ac:dyDescent="0.2">
      <c r="A844" s="1" t="e">
        <f>VLOOKUP(S:S,'KY all bookings 19.09.2022'!D:E,1,0)</f>
        <v>#N/A</v>
      </c>
      <c r="D844" s="45" t="s">
        <v>20</v>
      </c>
      <c r="E844" s="45" t="s">
        <v>2499</v>
      </c>
      <c r="F844" s="45" t="s">
        <v>2500</v>
      </c>
      <c r="G844" s="45" t="s">
        <v>232</v>
      </c>
      <c r="H844" s="61">
        <v>44777</v>
      </c>
      <c r="I844" s="61">
        <v>44926</v>
      </c>
      <c r="J844" s="46"/>
      <c r="K844" s="46"/>
      <c r="L844" s="45" t="s">
        <v>695</v>
      </c>
      <c r="M844" s="45" t="s">
        <v>25</v>
      </c>
      <c r="N844" s="45" t="s">
        <v>26</v>
      </c>
      <c r="O844" s="45" t="s">
        <v>27</v>
      </c>
      <c r="P844" s="49">
        <v>0</v>
      </c>
      <c r="Q844" s="45" t="s">
        <v>49</v>
      </c>
      <c r="R844" s="46"/>
      <c r="S844" s="45" t="s">
        <v>234</v>
      </c>
      <c r="T844" s="45"/>
      <c r="U844" s="45" t="s">
        <v>235</v>
      </c>
      <c r="V844" s="45" t="s">
        <v>236</v>
      </c>
      <c r="W844" s="45" t="s">
        <v>237</v>
      </c>
      <c r="X844" s="49">
        <v>0</v>
      </c>
    </row>
    <row r="845" spans="1:24" hidden="1" x14ac:dyDescent="0.2">
      <c r="A845" s="1" t="e">
        <f>VLOOKUP(S:S,'KY all bookings 19.09.2022'!D:E,1,0)</f>
        <v>#N/A</v>
      </c>
      <c r="D845" s="45" t="s">
        <v>20</v>
      </c>
      <c r="E845" s="45" t="s">
        <v>2499</v>
      </c>
      <c r="F845" s="45" t="s">
        <v>2501</v>
      </c>
      <c r="G845" s="45" t="s">
        <v>232</v>
      </c>
      <c r="H845" s="61">
        <v>44785</v>
      </c>
      <c r="I845" s="61">
        <v>44837</v>
      </c>
      <c r="J845" s="46"/>
      <c r="K845" s="46"/>
      <c r="L845" s="45" t="s">
        <v>233</v>
      </c>
      <c r="M845" s="45" t="s">
        <v>25</v>
      </c>
      <c r="N845" s="45" t="s">
        <v>26</v>
      </c>
      <c r="O845" s="45" t="s">
        <v>27</v>
      </c>
      <c r="P845" s="49">
        <v>0</v>
      </c>
      <c r="Q845" s="45" t="s">
        <v>49</v>
      </c>
      <c r="R845" s="46"/>
      <c r="S845" s="45" t="s">
        <v>234</v>
      </c>
      <c r="T845" s="45"/>
      <c r="U845" s="45" t="s">
        <v>235</v>
      </c>
      <c r="V845" s="45" t="s">
        <v>236</v>
      </c>
      <c r="W845" s="45" t="s">
        <v>237</v>
      </c>
      <c r="X845" s="49">
        <v>0</v>
      </c>
    </row>
    <row r="846" spans="1:24" hidden="1" x14ac:dyDescent="0.2">
      <c r="A846" s="1" t="e">
        <f>VLOOKUP(S:S,'KY all bookings 19.09.2022'!D:E,1,0)</f>
        <v>#N/A</v>
      </c>
      <c r="D846" s="45" t="s">
        <v>20</v>
      </c>
      <c r="E846" s="45" t="s">
        <v>2499</v>
      </c>
      <c r="F846" s="45" t="s">
        <v>2502</v>
      </c>
      <c r="G846" s="45" t="s">
        <v>232</v>
      </c>
      <c r="H846" s="61">
        <v>44730</v>
      </c>
      <c r="I846" s="61">
        <v>44804</v>
      </c>
      <c r="J846" s="61">
        <v>44730</v>
      </c>
      <c r="K846" s="61">
        <v>44836</v>
      </c>
      <c r="L846" s="45" t="s">
        <v>353</v>
      </c>
      <c r="M846" s="45" t="s">
        <v>25</v>
      </c>
      <c r="N846" s="45" t="s">
        <v>26</v>
      </c>
      <c r="O846" s="45" t="s">
        <v>27</v>
      </c>
      <c r="P846" s="49">
        <v>0</v>
      </c>
      <c r="Q846" s="45" t="s">
        <v>49</v>
      </c>
      <c r="R846" s="46"/>
      <c r="S846" s="45" t="s">
        <v>234</v>
      </c>
      <c r="T846" s="45"/>
      <c r="U846" s="45" t="s">
        <v>235</v>
      </c>
      <c r="V846" s="45" t="s">
        <v>236</v>
      </c>
      <c r="W846" s="45" t="s">
        <v>237</v>
      </c>
      <c r="X846" s="49">
        <v>0</v>
      </c>
    </row>
    <row r="847" spans="1:24" hidden="1" x14ac:dyDescent="0.2">
      <c r="A847" s="1" t="e">
        <f>VLOOKUP(S:S,'KY all bookings 19.09.2022'!D:E,1,0)</f>
        <v>#N/A</v>
      </c>
      <c r="D847" s="45" t="s">
        <v>20</v>
      </c>
      <c r="E847" s="45" t="s">
        <v>2503</v>
      </c>
      <c r="F847" s="45" t="s">
        <v>2504</v>
      </c>
      <c r="G847" s="45" t="s">
        <v>232</v>
      </c>
      <c r="H847" s="61">
        <v>44785</v>
      </c>
      <c r="I847" s="61">
        <v>44837</v>
      </c>
      <c r="J847" s="46"/>
      <c r="K847" s="46"/>
      <c r="L847" s="45" t="s">
        <v>233</v>
      </c>
      <c r="M847" s="45" t="s">
        <v>25</v>
      </c>
      <c r="N847" s="45" t="s">
        <v>26</v>
      </c>
      <c r="O847" s="45" t="s">
        <v>37</v>
      </c>
      <c r="P847" s="49">
        <v>0</v>
      </c>
      <c r="Q847" s="45" t="s">
        <v>49</v>
      </c>
      <c r="R847" s="46"/>
      <c r="S847" s="45" t="s">
        <v>234</v>
      </c>
      <c r="T847" s="45"/>
      <c r="U847" s="45" t="s">
        <v>235</v>
      </c>
      <c r="V847" s="45" t="s">
        <v>236</v>
      </c>
      <c r="W847" s="45" t="s">
        <v>237</v>
      </c>
      <c r="X847" s="49">
        <v>0</v>
      </c>
    </row>
    <row r="848" spans="1:24" hidden="1" x14ac:dyDescent="0.2">
      <c r="A848" s="1" t="e">
        <f>VLOOKUP(S:S,'KY all bookings 19.09.2022'!D:E,1,0)</f>
        <v>#N/A</v>
      </c>
      <c r="D848" s="45" t="s">
        <v>20</v>
      </c>
      <c r="E848" s="45" t="s">
        <v>2503</v>
      </c>
      <c r="F848" s="45" t="s">
        <v>2505</v>
      </c>
      <c r="G848" s="45" t="s">
        <v>232</v>
      </c>
      <c r="H848" s="61">
        <v>44730</v>
      </c>
      <c r="I848" s="61">
        <v>44804</v>
      </c>
      <c r="J848" s="61">
        <v>44730</v>
      </c>
      <c r="K848" s="61">
        <v>44836</v>
      </c>
      <c r="L848" s="45" t="s">
        <v>353</v>
      </c>
      <c r="M848" s="45" t="s">
        <v>25</v>
      </c>
      <c r="N848" s="45" t="s">
        <v>26</v>
      </c>
      <c r="O848" s="45" t="s">
        <v>37</v>
      </c>
      <c r="P848" s="49">
        <v>0</v>
      </c>
      <c r="Q848" s="45" t="s">
        <v>49</v>
      </c>
      <c r="R848" s="46"/>
      <c r="S848" s="45" t="s">
        <v>234</v>
      </c>
      <c r="T848" s="45"/>
      <c r="U848" s="45" t="s">
        <v>235</v>
      </c>
      <c r="V848" s="45" t="s">
        <v>236</v>
      </c>
      <c r="W848" s="45" t="s">
        <v>237</v>
      </c>
      <c r="X848" s="49">
        <v>0</v>
      </c>
    </row>
    <row r="849" spans="1:24" hidden="1" x14ac:dyDescent="0.2">
      <c r="A849" s="1" t="e">
        <f>VLOOKUP(S:S,'KY all bookings 19.09.2022'!D:E,1,0)</f>
        <v>#N/A</v>
      </c>
      <c r="D849" s="45" t="s">
        <v>20</v>
      </c>
      <c r="E849" s="45" t="s">
        <v>2506</v>
      </c>
      <c r="F849" s="45" t="s">
        <v>2507</v>
      </c>
      <c r="G849" s="45" t="s">
        <v>232</v>
      </c>
      <c r="H849" s="61">
        <v>44777</v>
      </c>
      <c r="I849" s="61">
        <v>44926</v>
      </c>
      <c r="J849" s="46"/>
      <c r="K849" s="46"/>
      <c r="L849" s="45" t="s">
        <v>695</v>
      </c>
      <c r="M849" s="45" t="s">
        <v>25</v>
      </c>
      <c r="N849" s="45" t="s">
        <v>26</v>
      </c>
      <c r="O849" s="45" t="s">
        <v>239</v>
      </c>
      <c r="P849" s="49">
        <v>0</v>
      </c>
      <c r="Q849" s="45" t="s">
        <v>49</v>
      </c>
      <c r="R849" s="46"/>
      <c r="S849" s="45" t="s">
        <v>234</v>
      </c>
      <c r="T849" s="45"/>
      <c r="U849" s="45" t="s">
        <v>235</v>
      </c>
      <c r="V849" s="45" t="s">
        <v>236</v>
      </c>
      <c r="W849" s="45" t="s">
        <v>237</v>
      </c>
      <c r="X849" s="49">
        <v>0</v>
      </c>
    </row>
    <row r="850" spans="1:24" hidden="1" x14ac:dyDescent="0.2">
      <c r="A850" s="1" t="e">
        <f>VLOOKUP(S:S,'KY all bookings 19.09.2022'!D:E,1,0)</f>
        <v>#N/A</v>
      </c>
      <c r="D850" s="45" t="s">
        <v>20</v>
      </c>
      <c r="E850" s="45" t="s">
        <v>2506</v>
      </c>
      <c r="F850" s="45" t="s">
        <v>2508</v>
      </c>
      <c r="G850" s="45" t="s">
        <v>232</v>
      </c>
      <c r="H850" s="61">
        <v>44785</v>
      </c>
      <c r="I850" s="61">
        <v>44837</v>
      </c>
      <c r="J850" s="46"/>
      <c r="K850" s="46"/>
      <c r="L850" s="45" t="s">
        <v>233</v>
      </c>
      <c r="M850" s="45" t="s">
        <v>25</v>
      </c>
      <c r="N850" s="45" t="s">
        <v>26</v>
      </c>
      <c r="O850" s="45" t="s">
        <v>239</v>
      </c>
      <c r="P850" s="49">
        <v>0</v>
      </c>
      <c r="Q850" s="45" t="s">
        <v>49</v>
      </c>
      <c r="R850" s="46"/>
      <c r="S850" s="45" t="s">
        <v>234</v>
      </c>
      <c r="T850" s="45"/>
      <c r="U850" s="45" t="s">
        <v>235</v>
      </c>
      <c r="V850" s="45" t="s">
        <v>236</v>
      </c>
      <c r="W850" s="45" t="s">
        <v>237</v>
      </c>
      <c r="X850" s="49">
        <v>0</v>
      </c>
    </row>
    <row r="851" spans="1:24" hidden="1" x14ac:dyDescent="0.2">
      <c r="A851" s="1" t="e">
        <f>VLOOKUP(S:S,'KY all bookings 19.09.2022'!D:E,1,0)</f>
        <v>#N/A</v>
      </c>
      <c r="D851" s="45" t="s">
        <v>20</v>
      </c>
      <c r="E851" s="45" t="s">
        <v>2506</v>
      </c>
      <c r="F851" s="45" t="s">
        <v>2509</v>
      </c>
      <c r="G851" s="45" t="s">
        <v>232</v>
      </c>
      <c r="H851" s="61">
        <v>44730</v>
      </c>
      <c r="I851" s="61">
        <v>44804</v>
      </c>
      <c r="J851" s="61">
        <v>44730</v>
      </c>
      <c r="K851" s="61">
        <v>44836</v>
      </c>
      <c r="L851" s="45" t="s">
        <v>353</v>
      </c>
      <c r="M851" s="45" t="s">
        <v>25</v>
      </c>
      <c r="N851" s="45" t="s">
        <v>26</v>
      </c>
      <c r="O851" s="45" t="s">
        <v>239</v>
      </c>
      <c r="P851" s="49">
        <v>0</v>
      </c>
      <c r="Q851" s="45" t="s">
        <v>49</v>
      </c>
      <c r="R851" s="46"/>
      <c r="S851" s="45" t="s">
        <v>234</v>
      </c>
      <c r="T851" s="45"/>
      <c r="U851" s="45" t="s">
        <v>235</v>
      </c>
      <c r="V851" s="45" t="s">
        <v>236</v>
      </c>
      <c r="W851" s="45" t="s">
        <v>237</v>
      </c>
      <c r="X851" s="49">
        <v>0</v>
      </c>
    </row>
    <row r="852" spans="1:24" hidden="1" x14ac:dyDescent="0.2">
      <c r="A852" s="1" t="e">
        <f>VLOOKUP(S:S,'KY all bookings 19.09.2022'!D:E,1,0)</f>
        <v>#N/A</v>
      </c>
      <c r="D852" s="45" t="s">
        <v>20</v>
      </c>
      <c r="E852" s="45" t="s">
        <v>2510</v>
      </c>
      <c r="F852" s="45" t="s">
        <v>2511</v>
      </c>
      <c r="G852" s="45" t="s">
        <v>232</v>
      </c>
      <c r="H852" s="61">
        <v>44785</v>
      </c>
      <c r="I852" s="61">
        <v>44837</v>
      </c>
      <c r="J852" s="46"/>
      <c r="K852" s="46"/>
      <c r="L852" s="45" t="s">
        <v>233</v>
      </c>
      <c r="M852" s="45" t="s">
        <v>25</v>
      </c>
      <c r="N852" s="45" t="s">
        <v>26</v>
      </c>
      <c r="O852" s="45" t="s">
        <v>37</v>
      </c>
      <c r="P852" s="49">
        <v>0</v>
      </c>
      <c r="Q852" s="45" t="s">
        <v>49</v>
      </c>
      <c r="R852" s="46"/>
      <c r="S852" s="45" t="s">
        <v>234</v>
      </c>
      <c r="T852" s="45"/>
      <c r="U852" s="45" t="s">
        <v>235</v>
      </c>
      <c r="V852" s="45" t="s">
        <v>236</v>
      </c>
      <c r="W852" s="45" t="s">
        <v>237</v>
      </c>
      <c r="X852" s="49">
        <v>0</v>
      </c>
    </row>
    <row r="853" spans="1:24" hidden="1" x14ac:dyDescent="0.2">
      <c r="A853" s="1" t="e">
        <f>VLOOKUP(S:S,'KY all bookings 19.09.2022'!D:E,1,0)</f>
        <v>#N/A</v>
      </c>
      <c r="D853" s="45" t="s">
        <v>20</v>
      </c>
      <c r="E853" s="45" t="s">
        <v>2510</v>
      </c>
      <c r="F853" s="45" t="s">
        <v>2512</v>
      </c>
      <c r="G853" s="45" t="s">
        <v>232</v>
      </c>
      <c r="H853" s="61">
        <v>44730</v>
      </c>
      <c r="I853" s="61">
        <v>44804</v>
      </c>
      <c r="J853" s="61">
        <v>44730</v>
      </c>
      <c r="K853" s="61">
        <v>44836</v>
      </c>
      <c r="L853" s="45" t="s">
        <v>353</v>
      </c>
      <c r="M853" s="45" t="s">
        <v>25</v>
      </c>
      <c r="N853" s="45" t="s">
        <v>26</v>
      </c>
      <c r="O853" s="45" t="s">
        <v>37</v>
      </c>
      <c r="P853" s="49">
        <v>0</v>
      </c>
      <c r="Q853" s="45" t="s">
        <v>49</v>
      </c>
      <c r="R853" s="46"/>
      <c r="S853" s="45" t="s">
        <v>234</v>
      </c>
      <c r="T853" s="45"/>
      <c r="U853" s="45" t="s">
        <v>235</v>
      </c>
      <c r="V853" s="45" t="s">
        <v>236</v>
      </c>
      <c r="W853" s="45" t="s">
        <v>237</v>
      </c>
      <c r="X853" s="49">
        <v>0</v>
      </c>
    </row>
    <row r="854" spans="1:24" hidden="1" x14ac:dyDescent="0.2">
      <c r="A854" s="1" t="e">
        <f>VLOOKUP(S:S,'KY all bookings 19.09.2022'!D:E,1,0)</f>
        <v>#N/A</v>
      </c>
      <c r="D854" s="45" t="s">
        <v>20</v>
      </c>
      <c r="E854" s="45" t="s">
        <v>2513</v>
      </c>
      <c r="F854" s="45" t="s">
        <v>2514</v>
      </c>
      <c r="G854" s="45" t="s">
        <v>232</v>
      </c>
      <c r="H854" s="61">
        <v>44777</v>
      </c>
      <c r="I854" s="61">
        <v>44926</v>
      </c>
      <c r="J854" s="46"/>
      <c r="K854" s="46"/>
      <c r="L854" s="45" t="s">
        <v>695</v>
      </c>
      <c r="M854" s="45" t="s">
        <v>25</v>
      </c>
      <c r="N854" s="45" t="s">
        <v>26</v>
      </c>
      <c r="O854" s="45" t="s">
        <v>239</v>
      </c>
      <c r="P854" s="49">
        <v>0</v>
      </c>
      <c r="Q854" s="45" t="s">
        <v>49</v>
      </c>
      <c r="R854" s="46"/>
      <c r="S854" s="45" t="s">
        <v>234</v>
      </c>
      <c r="T854" s="45"/>
      <c r="U854" s="45" t="s">
        <v>235</v>
      </c>
      <c r="V854" s="45" t="s">
        <v>236</v>
      </c>
      <c r="W854" s="45" t="s">
        <v>237</v>
      </c>
      <c r="X854" s="49">
        <v>0</v>
      </c>
    </row>
    <row r="855" spans="1:24" hidden="1" x14ac:dyDescent="0.2">
      <c r="A855" s="1" t="e">
        <f>VLOOKUP(S:S,'KY all bookings 19.09.2022'!D:E,1,0)</f>
        <v>#N/A</v>
      </c>
      <c r="D855" s="45" t="s">
        <v>20</v>
      </c>
      <c r="E855" s="45" t="s">
        <v>2513</v>
      </c>
      <c r="F855" s="45" t="s">
        <v>2515</v>
      </c>
      <c r="G855" s="45" t="s">
        <v>232</v>
      </c>
      <c r="H855" s="61">
        <v>44785</v>
      </c>
      <c r="I855" s="61">
        <v>44837</v>
      </c>
      <c r="J855" s="46"/>
      <c r="K855" s="46"/>
      <c r="L855" s="45" t="s">
        <v>233</v>
      </c>
      <c r="M855" s="45" t="s">
        <v>25</v>
      </c>
      <c r="N855" s="45" t="s">
        <v>26</v>
      </c>
      <c r="O855" s="45" t="s">
        <v>239</v>
      </c>
      <c r="P855" s="49">
        <v>0</v>
      </c>
      <c r="Q855" s="45" t="s">
        <v>49</v>
      </c>
      <c r="R855" s="46"/>
      <c r="S855" s="45" t="s">
        <v>234</v>
      </c>
      <c r="T855" s="45"/>
      <c r="U855" s="45" t="s">
        <v>235</v>
      </c>
      <c r="V855" s="45" t="s">
        <v>236</v>
      </c>
      <c r="W855" s="45" t="s">
        <v>237</v>
      </c>
      <c r="X855" s="49">
        <v>0</v>
      </c>
    </row>
    <row r="856" spans="1:24" hidden="1" x14ac:dyDescent="0.2">
      <c r="A856" s="1" t="e">
        <f>VLOOKUP(S:S,'KY all bookings 19.09.2022'!D:E,1,0)</f>
        <v>#N/A</v>
      </c>
      <c r="D856" s="45" t="s">
        <v>20</v>
      </c>
      <c r="E856" s="45" t="s">
        <v>2513</v>
      </c>
      <c r="F856" s="45" t="s">
        <v>2516</v>
      </c>
      <c r="G856" s="45" t="s">
        <v>232</v>
      </c>
      <c r="H856" s="61">
        <v>44730</v>
      </c>
      <c r="I856" s="61">
        <v>44804</v>
      </c>
      <c r="J856" s="61">
        <v>44730</v>
      </c>
      <c r="K856" s="61">
        <v>44836</v>
      </c>
      <c r="L856" s="45" t="s">
        <v>353</v>
      </c>
      <c r="M856" s="45" t="s">
        <v>25</v>
      </c>
      <c r="N856" s="45" t="s">
        <v>26</v>
      </c>
      <c r="O856" s="45" t="s">
        <v>239</v>
      </c>
      <c r="P856" s="49">
        <v>0</v>
      </c>
      <c r="Q856" s="45" t="s">
        <v>49</v>
      </c>
      <c r="R856" s="46"/>
      <c r="S856" s="45" t="s">
        <v>234</v>
      </c>
      <c r="T856" s="45"/>
      <c r="U856" s="45" t="s">
        <v>235</v>
      </c>
      <c r="V856" s="45" t="s">
        <v>236</v>
      </c>
      <c r="W856" s="45" t="s">
        <v>237</v>
      </c>
      <c r="X856" s="49">
        <v>0</v>
      </c>
    </row>
    <row r="857" spans="1:24" hidden="1" x14ac:dyDescent="0.2">
      <c r="A857" s="1" t="e">
        <f>VLOOKUP(S:S,'KY all bookings 19.09.2022'!D:E,1,0)</f>
        <v>#N/A</v>
      </c>
      <c r="D857" s="45" t="s">
        <v>20</v>
      </c>
      <c r="E857" s="45" t="s">
        <v>2517</v>
      </c>
      <c r="F857" s="45" t="s">
        <v>2518</v>
      </c>
      <c r="G857" s="45" t="s">
        <v>232</v>
      </c>
      <c r="H857" s="61">
        <v>44777</v>
      </c>
      <c r="I857" s="61">
        <v>44926</v>
      </c>
      <c r="J857" s="46"/>
      <c r="K857" s="46"/>
      <c r="L857" s="45" t="s">
        <v>695</v>
      </c>
      <c r="M857" s="45" t="s">
        <v>25</v>
      </c>
      <c r="N857" s="45" t="s">
        <v>26</v>
      </c>
      <c r="O857" s="45" t="s">
        <v>239</v>
      </c>
      <c r="P857" s="49">
        <v>0</v>
      </c>
      <c r="Q857" s="45" t="s">
        <v>49</v>
      </c>
      <c r="R857" s="46"/>
      <c r="S857" s="45" t="s">
        <v>234</v>
      </c>
      <c r="T857" s="45"/>
      <c r="U857" s="45" t="s">
        <v>235</v>
      </c>
      <c r="V857" s="45" t="s">
        <v>236</v>
      </c>
      <c r="W857" s="45" t="s">
        <v>237</v>
      </c>
      <c r="X857" s="49">
        <v>0</v>
      </c>
    </row>
    <row r="858" spans="1:24" hidden="1" x14ac:dyDescent="0.2">
      <c r="A858" s="1" t="e">
        <f>VLOOKUP(S:S,'KY all bookings 19.09.2022'!D:E,1,0)</f>
        <v>#N/A</v>
      </c>
      <c r="D858" s="45" t="s">
        <v>20</v>
      </c>
      <c r="E858" s="45" t="s">
        <v>2517</v>
      </c>
      <c r="F858" s="45" t="s">
        <v>2519</v>
      </c>
      <c r="G858" s="45" t="s">
        <v>232</v>
      </c>
      <c r="H858" s="61">
        <v>44785</v>
      </c>
      <c r="I858" s="61">
        <v>44837</v>
      </c>
      <c r="J858" s="46"/>
      <c r="K858" s="46"/>
      <c r="L858" s="45" t="s">
        <v>233</v>
      </c>
      <c r="M858" s="45" t="s">
        <v>25</v>
      </c>
      <c r="N858" s="45" t="s">
        <v>26</v>
      </c>
      <c r="O858" s="45" t="s">
        <v>239</v>
      </c>
      <c r="P858" s="49">
        <v>0</v>
      </c>
      <c r="Q858" s="45" t="s">
        <v>49</v>
      </c>
      <c r="R858" s="46"/>
      <c r="S858" s="45" t="s">
        <v>234</v>
      </c>
      <c r="T858" s="45"/>
      <c r="U858" s="45" t="s">
        <v>235</v>
      </c>
      <c r="V858" s="45" t="s">
        <v>236</v>
      </c>
      <c r="W858" s="45" t="s">
        <v>237</v>
      </c>
      <c r="X858" s="49">
        <v>0</v>
      </c>
    </row>
    <row r="859" spans="1:24" hidden="1" x14ac:dyDescent="0.2">
      <c r="A859" s="1" t="e">
        <f>VLOOKUP(S:S,'KY all bookings 19.09.2022'!D:E,1,0)</f>
        <v>#N/A</v>
      </c>
      <c r="D859" s="45" t="s">
        <v>20</v>
      </c>
      <c r="E859" s="45" t="s">
        <v>2517</v>
      </c>
      <c r="F859" s="45" t="s">
        <v>2520</v>
      </c>
      <c r="G859" s="45" t="s">
        <v>232</v>
      </c>
      <c r="H859" s="61">
        <v>44730</v>
      </c>
      <c r="I859" s="61">
        <v>44804</v>
      </c>
      <c r="J859" s="61">
        <v>44730</v>
      </c>
      <c r="K859" s="61">
        <v>44836</v>
      </c>
      <c r="L859" s="45" t="s">
        <v>353</v>
      </c>
      <c r="M859" s="45" t="s">
        <v>25</v>
      </c>
      <c r="N859" s="45" t="s">
        <v>26</v>
      </c>
      <c r="O859" s="45" t="s">
        <v>239</v>
      </c>
      <c r="P859" s="49">
        <v>0</v>
      </c>
      <c r="Q859" s="45" t="s">
        <v>49</v>
      </c>
      <c r="R859" s="46"/>
      <c r="S859" s="45" t="s">
        <v>234</v>
      </c>
      <c r="T859" s="45"/>
      <c r="U859" s="45" t="s">
        <v>235</v>
      </c>
      <c r="V859" s="45" t="s">
        <v>236</v>
      </c>
      <c r="W859" s="45" t="s">
        <v>237</v>
      </c>
      <c r="X859" s="49">
        <v>0</v>
      </c>
    </row>
    <row r="860" spans="1:24" hidden="1" x14ac:dyDescent="0.2">
      <c r="A860" s="1" t="e">
        <f>VLOOKUP(S:S,'KY all bookings 19.09.2022'!D:E,1,0)</f>
        <v>#N/A</v>
      </c>
      <c r="D860" s="45" t="s">
        <v>20</v>
      </c>
      <c r="E860" s="45" t="s">
        <v>2521</v>
      </c>
      <c r="F860" s="45" t="s">
        <v>2522</v>
      </c>
      <c r="G860" s="45" t="s">
        <v>232</v>
      </c>
      <c r="H860" s="61">
        <v>44785</v>
      </c>
      <c r="I860" s="61">
        <v>44837</v>
      </c>
      <c r="J860" s="46"/>
      <c r="K860" s="46"/>
      <c r="L860" s="45" t="s">
        <v>233</v>
      </c>
      <c r="M860" s="45" t="s">
        <v>25</v>
      </c>
      <c r="N860" s="45" t="s">
        <v>26</v>
      </c>
      <c r="O860" s="45" t="s">
        <v>37</v>
      </c>
      <c r="P860" s="49">
        <v>0</v>
      </c>
      <c r="Q860" s="45" t="s">
        <v>49</v>
      </c>
      <c r="R860" s="46"/>
      <c r="S860" s="45" t="s">
        <v>234</v>
      </c>
      <c r="T860" s="45"/>
      <c r="U860" s="45" t="s">
        <v>235</v>
      </c>
      <c r="V860" s="45" t="s">
        <v>236</v>
      </c>
      <c r="W860" s="45" t="s">
        <v>237</v>
      </c>
      <c r="X860" s="49">
        <v>0</v>
      </c>
    </row>
    <row r="861" spans="1:24" hidden="1" x14ac:dyDescent="0.2">
      <c r="A861" s="1" t="e">
        <f>VLOOKUP(S:S,'KY all bookings 19.09.2022'!D:E,1,0)</f>
        <v>#N/A</v>
      </c>
      <c r="D861" s="45" t="s">
        <v>20</v>
      </c>
      <c r="E861" s="45" t="s">
        <v>2521</v>
      </c>
      <c r="F861" s="45" t="s">
        <v>2523</v>
      </c>
      <c r="G861" s="45" t="s">
        <v>232</v>
      </c>
      <c r="H861" s="61">
        <v>44730</v>
      </c>
      <c r="I861" s="61">
        <v>44804</v>
      </c>
      <c r="J861" s="61">
        <v>44730</v>
      </c>
      <c r="K861" s="61">
        <v>44836</v>
      </c>
      <c r="L861" s="45" t="s">
        <v>353</v>
      </c>
      <c r="M861" s="45" t="s">
        <v>25</v>
      </c>
      <c r="N861" s="45" t="s">
        <v>26</v>
      </c>
      <c r="O861" s="45" t="s">
        <v>37</v>
      </c>
      <c r="P861" s="49">
        <v>0</v>
      </c>
      <c r="Q861" s="45" t="s">
        <v>49</v>
      </c>
      <c r="R861" s="46"/>
      <c r="S861" s="45" t="s">
        <v>234</v>
      </c>
      <c r="T861" s="45"/>
      <c r="U861" s="45" t="s">
        <v>235</v>
      </c>
      <c r="V861" s="45" t="s">
        <v>236</v>
      </c>
      <c r="W861" s="45" t="s">
        <v>237</v>
      </c>
      <c r="X861" s="49">
        <v>0</v>
      </c>
    </row>
    <row r="862" spans="1:24" hidden="1" x14ac:dyDescent="0.2">
      <c r="A862" s="1" t="e">
        <f>VLOOKUP(S:S,'KY all bookings 19.09.2022'!D:E,1,0)</f>
        <v>#N/A</v>
      </c>
      <c r="C862" s="1" t="e">
        <f>VLOOKUP(F:F,'RPM All Deposits'!$E:$F,1,0)</f>
        <v>#N/A</v>
      </c>
      <c r="D862" s="45" t="s">
        <v>20</v>
      </c>
      <c r="E862" s="45" t="s">
        <v>2524</v>
      </c>
      <c r="F862" s="45" t="s">
        <v>2525</v>
      </c>
      <c r="G862" s="45" t="s">
        <v>232</v>
      </c>
      <c r="H862" s="61">
        <v>44785</v>
      </c>
      <c r="I862" s="61">
        <v>44837</v>
      </c>
      <c r="J862" s="46"/>
      <c r="K862" s="46"/>
      <c r="L862" s="45" t="s">
        <v>233</v>
      </c>
      <c r="M862" s="45" t="s">
        <v>135</v>
      </c>
      <c r="N862" s="45" t="s">
        <v>26</v>
      </c>
      <c r="O862" s="45" t="s">
        <v>239</v>
      </c>
      <c r="P862" s="49">
        <v>0</v>
      </c>
      <c r="Q862" s="45" t="s">
        <v>49</v>
      </c>
      <c r="R862" s="46"/>
      <c r="S862" s="45" t="s">
        <v>234</v>
      </c>
      <c r="T862" s="45"/>
      <c r="U862" s="45" t="s">
        <v>235</v>
      </c>
      <c r="V862" s="45" t="s">
        <v>236</v>
      </c>
      <c r="W862" s="45" t="s">
        <v>237</v>
      </c>
      <c r="X862" s="49">
        <v>0</v>
      </c>
    </row>
    <row r="863" spans="1:24" hidden="1" x14ac:dyDescent="0.2">
      <c r="A863" s="1" t="e">
        <f>VLOOKUP(S:S,'KY all bookings 19.09.2022'!D:E,1,0)</f>
        <v>#N/A</v>
      </c>
      <c r="C863" s="1" t="e">
        <f>VLOOKUP(F:F,'RPM All Deposits'!$E:$F,1,0)</f>
        <v>#N/A</v>
      </c>
      <c r="D863" s="45" t="s">
        <v>20</v>
      </c>
      <c r="E863" s="45" t="s">
        <v>2524</v>
      </c>
      <c r="F863" s="45" t="s">
        <v>2526</v>
      </c>
      <c r="G863" s="45" t="s">
        <v>232</v>
      </c>
      <c r="H863" s="61">
        <v>44730</v>
      </c>
      <c r="I863" s="61">
        <v>44804</v>
      </c>
      <c r="J863" s="61">
        <v>44730</v>
      </c>
      <c r="K863" s="61">
        <v>44836</v>
      </c>
      <c r="L863" s="45" t="s">
        <v>353</v>
      </c>
      <c r="M863" s="45" t="s">
        <v>135</v>
      </c>
      <c r="N863" s="45" t="s">
        <v>26</v>
      </c>
      <c r="O863" s="45" t="s">
        <v>239</v>
      </c>
      <c r="P863" s="49">
        <v>0</v>
      </c>
      <c r="Q863" s="45" t="s">
        <v>49</v>
      </c>
      <c r="R863" s="46"/>
      <c r="S863" s="45" t="s">
        <v>234</v>
      </c>
      <c r="T863" s="45"/>
      <c r="U863" s="45" t="s">
        <v>235</v>
      </c>
      <c r="V863" s="45" t="s">
        <v>236</v>
      </c>
      <c r="W863" s="45" t="s">
        <v>237</v>
      </c>
      <c r="X863" s="49">
        <v>0</v>
      </c>
    </row>
    <row r="864" spans="1:24" hidden="1" x14ac:dyDescent="0.2">
      <c r="A864" s="1" t="e">
        <f>VLOOKUP(S:S,'KY all bookings 19.09.2022'!D:E,1,0)</f>
        <v>#N/A</v>
      </c>
      <c r="D864" s="45" t="s">
        <v>20</v>
      </c>
      <c r="E864" s="45" t="s">
        <v>2527</v>
      </c>
      <c r="F864" s="45" t="s">
        <v>2528</v>
      </c>
      <c r="G864" s="45" t="s">
        <v>232</v>
      </c>
      <c r="H864" s="61">
        <v>44785</v>
      </c>
      <c r="I864" s="61">
        <v>44837</v>
      </c>
      <c r="J864" s="46"/>
      <c r="K864" s="46"/>
      <c r="L864" s="45" t="s">
        <v>233</v>
      </c>
      <c r="M864" s="45" t="s">
        <v>25</v>
      </c>
      <c r="N864" s="45" t="s">
        <v>26</v>
      </c>
      <c r="O864" s="45" t="s">
        <v>37</v>
      </c>
      <c r="P864" s="49">
        <v>0</v>
      </c>
      <c r="Q864" s="45" t="s">
        <v>49</v>
      </c>
      <c r="R864" s="46"/>
      <c r="S864" s="45" t="s">
        <v>234</v>
      </c>
      <c r="T864" s="45"/>
      <c r="U864" s="45" t="s">
        <v>235</v>
      </c>
      <c r="V864" s="45" t="s">
        <v>236</v>
      </c>
      <c r="W864" s="45" t="s">
        <v>237</v>
      </c>
      <c r="X864" s="49">
        <v>0</v>
      </c>
    </row>
    <row r="865" spans="1:26" hidden="1" x14ac:dyDescent="0.2">
      <c r="A865" s="1" t="e">
        <f>VLOOKUP(S:S,'KY all bookings 19.09.2022'!D:E,1,0)</f>
        <v>#N/A</v>
      </c>
      <c r="D865" s="45" t="s">
        <v>20</v>
      </c>
      <c r="E865" s="45" t="s">
        <v>2527</v>
      </c>
      <c r="F865" s="45" t="s">
        <v>2529</v>
      </c>
      <c r="G865" s="45" t="s">
        <v>232</v>
      </c>
      <c r="H865" s="61">
        <v>44730</v>
      </c>
      <c r="I865" s="61">
        <v>44804</v>
      </c>
      <c r="J865" s="61">
        <v>44730</v>
      </c>
      <c r="K865" s="61">
        <v>44836</v>
      </c>
      <c r="L865" s="45" t="s">
        <v>353</v>
      </c>
      <c r="M865" s="45" t="s">
        <v>25</v>
      </c>
      <c r="N865" s="45" t="s">
        <v>26</v>
      </c>
      <c r="O865" s="45" t="s">
        <v>37</v>
      </c>
      <c r="P865" s="49">
        <v>0</v>
      </c>
      <c r="Q865" s="45" t="s">
        <v>49</v>
      </c>
      <c r="R865" s="46"/>
      <c r="S865" s="45" t="s">
        <v>234</v>
      </c>
      <c r="T865" s="45"/>
      <c r="U865" s="45" t="s">
        <v>235</v>
      </c>
      <c r="V865" s="45" t="s">
        <v>236</v>
      </c>
      <c r="W865" s="45" t="s">
        <v>237</v>
      </c>
      <c r="X865" s="49">
        <v>0</v>
      </c>
    </row>
    <row r="866" spans="1:26" hidden="1" x14ac:dyDescent="0.2">
      <c r="A866" s="1" t="e">
        <f>VLOOKUP(S:S,'KY all bookings 19.09.2022'!D:E,1,0)</f>
        <v>#N/A</v>
      </c>
      <c r="D866" s="45" t="s">
        <v>20</v>
      </c>
      <c r="E866" s="45" t="s">
        <v>2530</v>
      </c>
      <c r="F866" s="45" t="s">
        <v>2531</v>
      </c>
      <c r="G866" s="45" t="s">
        <v>232</v>
      </c>
      <c r="H866" s="61">
        <v>44777</v>
      </c>
      <c r="I866" s="61">
        <v>44926</v>
      </c>
      <c r="J866" s="46"/>
      <c r="K866" s="46"/>
      <c r="L866" s="45" t="s">
        <v>695</v>
      </c>
      <c r="M866" s="45" t="s">
        <v>25</v>
      </c>
      <c r="N866" s="45" t="s">
        <v>26</v>
      </c>
      <c r="O866" s="45" t="s">
        <v>239</v>
      </c>
      <c r="P866" s="49">
        <v>0</v>
      </c>
      <c r="Q866" s="45" t="s">
        <v>49</v>
      </c>
      <c r="R866" s="46"/>
      <c r="S866" s="45" t="s">
        <v>234</v>
      </c>
      <c r="T866" s="45"/>
      <c r="U866" s="45" t="s">
        <v>235</v>
      </c>
      <c r="V866" s="45" t="s">
        <v>236</v>
      </c>
      <c r="W866" s="45" t="s">
        <v>237</v>
      </c>
      <c r="X866" s="49">
        <v>0</v>
      </c>
    </row>
    <row r="867" spans="1:26" hidden="1" x14ac:dyDescent="0.2">
      <c r="A867" s="1" t="e">
        <f>VLOOKUP(S:S,'KY all bookings 19.09.2022'!D:E,1,0)</f>
        <v>#N/A</v>
      </c>
      <c r="D867" s="45" t="s">
        <v>20</v>
      </c>
      <c r="E867" s="45" t="s">
        <v>2530</v>
      </c>
      <c r="F867" s="45" t="s">
        <v>2532</v>
      </c>
      <c r="G867" s="45" t="s">
        <v>232</v>
      </c>
      <c r="H867" s="61">
        <v>44785</v>
      </c>
      <c r="I867" s="61">
        <v>44837</v>
      </c>
      <c r="J867" s="46"/>
      <c r="K867" s="46"/>
      <c r="L867" s="45" t="s">
        <v>233</v>
      </c>
      <c r="M867" s="45" t="s">
        <v>25</v>
      </c>
      <c r="N867" s="45" t="s">
        <v>26</v>
      </c>
      <c r="O867" s="45" t="s">
        <v>239</v>
      </c>
      <c r="P867" s="49">
        <v>0</v>
      </c>
      <c r="Q867" s="45" t="s">
        <v>49</v>
      </c>
      <c r="R867" s="46"/>
      <c r="S867" s="45" t="s">
        <v>234</v>
      </c>
      <c r="T867" s="45"/>
      <c r="U867" s="45" t="s">
        <v>235</v>
      </c>
      <c r="V867" s="45" t="s">
        <v>236</v>
      </c>
      <c r="W867" s="45" t="s">
        <v>237</v>
      </c>
      <c r="X867" s="49">
        <v>0</v>
      </c>
    </row>
    <row r="868" spans="1:26" hidden="1" x14ac:dyDescent="0.2">
      <c r="A868" s="1" t="e">
        <f>VLOOKUP(S:S,'KY all bookings 19.09.2022'!D:E,1,0)</f>
        <v>#N/A</v>
      </c>
      <c r="D868" s="45" t="s">
        <v>20</v>
      </c>
      <c r="E868" s="45" t="s">
        <v>2530</v>
      </c>
      <c r="F868" s="45" t="s">
        <v>2533</v>
      </c>
      <c r="G868" s="45" t="s">
        <v>232</v>
      </c>
      <c r="H868" s="61">
        <v>44730</v>
      </c>
      <c r="I868" s="61">
        <v>44804</v>
      </c>
      <c r="J868" s="61">
        <v>44730</v>
      </c>
      <c r="K868" s="61">
        <v>44836</v>
      </c>
      <c r="L868" s="45" t="s">
        <v>353</v>
      </c>
      <c r="M868" s="45" t="s">
        <v>25</v>
      </c>
      <c r="N868" s="45" t="s">
        <v>26</v>
      </c>
      <c r="O868" s="45" t="s">
        <v>239</v>
      </c>
      <c r="P868" s="49">
        <v>0</v>
      </c>
      <c r="Q868" s="45" t="s">
        <v>49</v>
      </c>
      <c r="R868" s="46"/>
      <c r="S868" s="45" t="s">
        <v>234</v>
      </c>
      <c r="T868" s="45"/>
      <c r="U868" s="45" t="s">
        <v>235</v>
      </c>
      <c r="V868" s="45" t="s">
        <v>236</v>
      </c>
      <c r="W868" s="45" t="s">
        <v>237</v>
      </c>
      <c r="X868" s="49">
        <v>0</v>
      </c>
    </row>
    <row r="869" spans="1:26" hidden="1" x14ac:dyDescent="0.2">
      <c r="A869" s="1" t="e">
        <f>VLOOKUP(S:S,'KY all bookings 19.09.2022'!D:E,1,0)</f>
        <v>#N/A</v>
      </c>
      <c r="D869" s="45" t="s">
        <v>20</v>
      </c>
      <c r="E869" s="45" t="s">
        <v>2534</v>
      </c>
      <c r="F869" s="45" t="s">
        <v>2535</v>
      </c>
      <c r="G869" s="45" t="s">
        <v>232</v>
      </c>
      <c r="H869" s="61">
        <v>44777</v>
      </c>
      <c r="I869" s="61">
        <v>44926</v>
      </c>
      <c r="J869" s="46"/>
      <c r="K869" s="46"/>
      <c r="L869" s="45" t="s">
        <v>695</v>
      </c>
      <c r="M869" s="45" t="s">
        <v>25</v>
      </c>
      <c r="N869" s="45" t="s">
        <v>26</v>
      </c>
      <c r="O869" s="45" t="s">
        <v>239</v>
      </c>
      <c r="P869" s="49">
        <v>0</v>
      </c>
      <c r="Q869" s="45" t="s">
        <v>49</v>
      </c>
      <c r="R869" s="46"/>
      <c r="S869" s="45" t="s">
        <v>234</v>
      </c>
      <c r="T869" s="45"/>
      <c r="U869" s="45" t="s">
        <v>235</v>
      </c>
      <c r="V869" s="45" t="s">
        <v>236</v>
      </c>
      <c r="W869" s="45" t="s">
        <v>237</v>
      </c>
      <c r="X869" s="49">
        <v>0</v>
      </c>
    </row>
    <row r="870" spans="1:26" hidden="1" x14ac:dyDescent="0.2">
      <c r="A870" s="1" t="e">
        <f>VLOOKUP(S:S,'KY all bookings 19.09.2022'!D:E,1,0)</f>
        <v>#N/A</v>
      </c>
      <c r="D870" s="45" t="s">
        <v>20</v>
      </c>
      <c r="E870" s="45" t="s">
        <v>2534</v>
      </c>
      <c r="F870" s="45" t="s">
        <v>2536</v>
      </c>
      <c r="G870" s="45" t="s">
        <v>232</v>
      </c>
      <c r="H870" s="61">
        <v>44785</v>
      </c>
      <c r="I870" s="61">
        <v>44837</v>
      </c>
      <c r="J870" s="46"/>
      <c r="K870" s="46"/>
      <c r="L870" s="45" t="s">
        <v>233</v>
      </c>
      <c r="M870" s="45" t="s">
        <v>25</v>
      </c>
      <c r="N870" s="45" t="s">
        <v>26</v>
      </c>
      <c r="O870" s="45" t="s">
        <v>239</v>
      </c>
      <c r="P870" s="49">
        <v>0</v>
      </c>
      <c r="Q870" s="45" t="s">
        <v>49</v>
      </c>
      <c r="R870" s="46"/>
      <c r="S870" s="45" t="s">
        <v>234</v>
      </c>
      <c r="T870" s="45"/>
      <c r="U870" s="45" t="s">
        <v>235</v>
      </c>
      <c r="V870" s="45" t="s">
        <v>236</v>
      </c>
      <c r="W870" s="45" t="s">
        <v>237</v>
      </c>
      <c r="X870" s="49">
        <v>0</v>
      </c>
    </row>
    <row r="871" spans="1:26" hidden="1" x14ac:dyDescent="0.2">
      <c r="A871" s="1" t="e">
        <f>VLOOKUP(S:S,'KY all bookings 19.09.2022'!D:E,1,0)</f>
        <v>#N/A</v>
      </c>
      <c r="D871" s="45" t="s">
        <v>20</v>
      </c>
      <c r="E871" s="45" t="s">
        <v>2534</v>
      </c>
      <c r="F871" s="45" t="s">
        <v>2222</v>
      </c>
      <c r="G871" s="45" t="s">
        <v>232</v>
      </c>
      <c r="H871" s="61">
        <v>44730</v>
      </c>
      <c r="I871" s="61">
        <v>44804</v>
      </c>
      <c r="J871" s="61">
        <v>44730</v>
      </c>
      <c r="K871" s="61">
        <v>44836</v>
      </c>
      <c r="L871" s="45" t="s">
        <v>353</v>
      </c>
      <c r="M871" s="45" t="s">
        <v>25</v>
      </c>
      <c r="N871" s="45" t="s">
        <v>26</v>
      </c>
      <c r="O871" s="45" t="s">
        <v>239</v>
      </c>
      <c r="P871" s="49">
        <v>0</v>
      </c>
      <c r="Q871" s="45" t="s">
        <v>49</v>
      </c>
      <c r="R871" s="46"/>
      <c r="S871" s="45" t="s">
        <v>234</v>
      </c>
      <c r="T871" s="45"/>
      <c r="U871" s="45" t="s">
        <v>235</v>
      </c>
      <c r="V871" s="45" t="s">
        <v>236</v>
      </c>
      <c r="W871" s="45" t="s">
        <v>237</v>
      </c>
      <c r="X871" s="49">
        <v>0</v>
      </c>
    </row>
    <row r="872" spans="1:26" hidden="1" x14ac:dyDescent="0.2">
      <c r="A872" s="1" t="e">
        <f>VLOOKUP(S:S,'KY all bookings 19.09.2022'!D:E,1,0)</f>
        <v>#N/A</v>
      </c>
      <c r="D872" s="45" t="s">
        <v>20</v>
      </c>
      <c r="E872" s="45" t="s">
        <v>2537</v>
      </c>
      <c r="F872" s="45" t="s">
        <v>2538</v>
      </c>
      <c r="G872" s="45" t="s">
        <v>232</v>
      </c>
      <c r="H872" s="61">
        <v>44785</v>
      </c>
      <c r="I872" s="61">
        <v>44837</v>
      </c>
      <c r="J872" s="46"/>
      <c r="K872" s="46"/>
      <c r="L872" s="45" t="s">
        <v>233</v>
      </c>
      <c r="M872" s="45" t="s">
        <v>25</v>
      </c>
      <c r="N872" s="45" t="s">
        <v>26</v>
      </c>
      <c r="O872" s="45" t="s">
        <v>37</v>
      </c>
      <c r="P872" s="49">
        <v>0</v>
      </c>
      <c r="Q872" s="45" t="s">
        <v>49</v>
      </c>
      <c r="R872" s="46"/>
      <c r="S872" s="45" t="s">
        <v>234</v>
      </c>
      <c r="T872" s="45"/>
      <c r="U872" s="45" t="s">
        <v>235</v>
      </c>
      <c r="V872" s="45" t="s">
        <v>236</v>
      </c>
      <c r="W872" s="45" t="s">
        <v>237</v>
      </c>
      <c r="X872" s="49">
        <v>0</v>
      </c>
    </row>
    <row r="873" spans="1:26" hidden="1" x14ac:dyDescent="0.2">
      <c r="A873" s="1" t="e">
        <f>VLOOKUP(S:S,'KY all bookings 19.09.2022'!D:E,1,0)</f>
        <v>#N/A</v>
      </c>
      <c r="C873" s="1" t="e">
        <f>VLOOKUP(F:F,'RPM All Deposits'!$E:$F,1,0)</f>
        <v>#N/A</v>
      </c>
      <c r="D873" s="45" t="s">
        <v>20</v>
      </c>
      <c r="E873" s="45" t="s">
        <v>2537</v>
      </c>
      <c r="F873" s="45" t="s">
        <v>2539</v>
      </c>
      <c r="G873" s="45" t="s">
        <v>232</v>
      </c>
      <c r="H873" s="61">
        <v>44730</v>
      </c>
      <c r="I873" s="61">
        <v>44804</v>
      </c>
      <c r="J873" s="61">
        <v>44730</v>
      </c>
      <c r="K873" s="61">
        <v>44836</v>
      </c>
      <c r="L873" s="45" t="s">
        <v>353</v>
      </c>
      <c r="M873" s="45" t="s">
        <v>135</v>
      </c>
      <c r="N873" s="45" t="s">
        <v>26</v>
      </c>
      <c r="O873" s="45" t="s">
        <v>37</v>
      </c>
      <c r="P873" s="49">
        <v>0</v>
      </c>
      <c r="Q873" s="45" t="s">
        <v>49</v>
      </c>
      <c r="R873" s="46"/>
      <c r="S873" s="45" t="s">
        <v>234</v>
      </c>
      <c r="T873" s="45"/>
      <c r="U873" s="45" t="s">
        <v>235</v>
      </c>
      <c r="V873" s="45" t="s">
        <v>236</v>
      </c>
      <c r="W873" s="45" t="s">
        <v>237</v>
      </c>
      <c r="X873" s="49">
        <v>0</v>
      </c>
    </row>
    <row r="874" spans="1:26" s="32" customFormat="1" x14ac:dyDescent="0.2">
      <c r="A874" s="32" t="str">
        <f>VLOOKUP(S:S,'KY all bookings 19.09.2022'!D:E,1,0)</f>
        <v>10072</v>
      </c>
      <c r="B874" s="32" t="e">
        <f>VLOOKUP(T:T,'KY all bookings 19.09.2022'!$K:$L,1,0)</f>
        <v>#N/A</v>
      </c>
      <c r="C874" s="32" t="e">
        <f>VLOOKUP(F:F,'RPM All Deposits'!$E:$F,1,0)</f>
        <v>#N/A</v>
      </c>
      <c r="D874" s="52" t="s">
        <v>20</v>
      </c>
      <c r="E874" s="52" t="s">
        <v>2540</v>
      </c>
      <c r="F874" s="52" t="s">
        <v>2541</v>
      </c>
      <c r="G874" s="52" t="s">
        <v>2397</v>
      </c>
      <c r="H874" s="63">
        <v>44835</v>
      </c>
      <c r="I874" s="63">
        <v>44895</v>
      </c>
      <c r="J874" s="63">
        <v>44728</v>
      </c>
      <c r="K874" s="63">
        <v>44743</v>
      </c>
      <c r="L874" s="52" t="s">
        <v>24</v>
      </c>
      <c r="M874" s="52" t="s">
        <v>135</v>
      </c>
      <c r="N874" s="52" t="s">
        <v>26</v>
      </c>
      <c r="O874" s="52" t="s">
        <v>239</v>
      </c>
      <c r="P874" s="54">
        <v>2580</v>
      </c>
      <c r="Q874" s="52" t="s">
        <v>28</v>
      </c>
      <c r="R874" s="52" t="s">
        <v>29</v>
      </c>
      <c r="S874" s="52" t="s">
        <v>2115</v>
      </c>
      <c r="T874" s="52" t="str">
        <f>S874&amp;" "&amp;E874</f>
        <v>10072 B634</v>
      </c>
      <c r="U874" s="52" t="s">
        <v>2398</v>
      </c>
      <c r="V874" s="52" t="s">
        <v>2399</v>
      </c>
      <c r="W874" s="52" t="s">
        <v>87</v>
      </c>
      <c r="X874" s="54">
        <v>200</v>
      </c>
      <c r="Y874" s="83" t="s">
        <v>6669</v>
      </c>
      <c r="Z874" s="32" t="s">
        <v>6695</v>
      </c>
    </row>
    <row r="875" spans="1:26" hidden="1" x14ac:dyDescent="0.2">
      <c r="A875" s="1" t="e">
        <f>VLOOKUP(S:S,'KY all bookings 19.09.2022'!D:E,1,0)</f>
        <v>#N/A</v>
      </c>
      <c r="C875" s="1" t="e">
        <f>VLOOKUP(F:F,'RPM All Deposits'!$E:$F,1,0)</f>
        <v>#N/A</v>
      </c>
      <c r="D875" s="45" t="s">
        <v>20</v>
      </c>
      <c r="E875" s="45" t="s">
        <v>2540</v>
      </c>
      <c r="F875" s="45" t="s">
        <v>2542</v>
      </c>
      <c r="G875" s="45" t="s">
        <v>232</v>
      </c>
      <c r="H875" s="61">
        <v>44730</v>
      </c>
      <c r="I875" s="61">
        <v>44804</v>
      </c>
      <c r="J875" s="61">
        <v>44730</v>
      </c>
      <c r="K875" s="61">
        <v>44836</v>
      </c>
      <c r="L875" s="45" t="s">
        <v>353</v>
      </c>
      <c r="M875" s="45" t="s">
        <v>135</v>
      </c>
      <c r="N875" s="45" t="s">
        <v>26</v>
      </c>
      <c r="O875" s="45" t="s">
        <v>239</v>
      </c>
      <c r="P875" s="49">
        <v>0</v>
      </c>
      <c r="Q875" s="45" t="s">
        <v>49</v>
      </c>
      <c r="R875" s="46"/>
      <c r="S875" s="45" t="s">
        <v>234</v>
      </c>
      <c r="T875" s="45"/>
      <c r="U875" s="45" t="s">
        <v>235</v>
      </c>
      <c r="V875" s="45" t="s">
        <v>236</v>
      </c>
      <c r="W875" s="45" t="s">
        <v>237</v>
      </c>
      <c r="X875" s="49">
        <v>0</v>
      </c>
    </row>
    <row r="876" spans="1:26" hidden="1" x14ac:dyDescent="0.2">
      <c r="A876" s="1" t="e">
        <f>VLOOKUP(S:S,'KY all bookings 19.09.2022'!D:E,1,0)</f>
        <v>#N/A</v>
      </c>
      <c r="D876" s="45" t="s">
        <v>20</v>
      </c>
      <c r="E876" s="45" t="s">
        <v>2543</v>
      </c>
      <c r="F876" s="45" t="s">
        <v>2544</v>
      </c>
      <c r="G876" s="45" t="s">
        <v>232</v>
      </c>
      <c r="H876" s="61">
        <v>44785</v>
      </c>
      <c r="I876" s="61">
        <v>44837</v>
      </c>
      <c r="J876" s="46"/>
      <c r="K876" s="46"/>
      <c r="L876" s="45" t="s">
        <v>233</v>
      </c>
      <c r="M876" s="45" t="s">
        <v>25</v>
      </c>
      <c r="N876" s="45" t="s">
        <v>26</v>
      </c>
      <c r="O876" s="45" t="s">
        <v>37</v>
      </c>
      <c r="P876" s="49">
        <v>0</v>
      </c>
      <c r="Q876" s="45" t="s">
        <v>49</v>
      </c>
      <c r="R876" s="46"/>
      <c r="S876" s="45" t="s">
        <v>234</v>
      </c>
      <c r="T876" s="45"/>
      <c r="U876" s="45" t="s">
        <v>235</v>
      </c>
      <c r="V876" s="45" t="s">
        <v>236</v>
      </c>
      <c r="W876" s="45" t="s">
        <v>237</v>
      </c>
      <c r="X876" s="49">
        <v>0</v>
      </c>
    </row>
    <row r="877" spans="1:26" hidden="1" x14ac:dyDescent="0.2">
      <c r="A877" s="1" t="e">
        <f>VLOOKUP(S:S,'KY all bookings 19.09.2022'!D:E,1,0)</f>
        <v>#N/A</v>
      </c>
      <c r="C877" s="1" t="e">
        <f>VLOOKUP(F:F,'RPM All Deposits'!$E:$F,1,0)</f>
        <v>#N/A</v>
      </c>
      <c r="D877" s="45" t="s">
        <v>20</v>
      </c>
      <c r="E877" s="45" t="s">
        <v>2543</v>
      </c>
      <c r="F877" s="45" t="s">
        <v>2545</v>
      </c>
      <c r="G877" s="45" t="s">
        <v>232</v>
      </c>
      <c r="H877" s="61">
        <v>44730</v>
      </c>
      <c r="I877" s="61">
        <v>44804</v>
      </c>
      <c r="J877" s="61">
        <v>44730</v>
      </c>
      <c r="K877" s="61">
        <v>44836</v>
      </c>
      <c r="L877" s="45" t="s">
        <v>353</v>
      </c>
      <c r="M877" s="45" t="s">
        <v>135</v>
      </c>
      <c r="N877" s="45" t="s">
        <v>26</v>
      </c>
      <c r="O877" s="45" t="s">
        <v>37</v>
      </c>
      <c r="P877" s="49">
        <v>0</v>
      </c>
      <c r="Q877" s="45" t="s">
        <v>49</v>
      </c>
      <c r="R877" s="46"/>
      <c r="S877" s="45" t="s">
        <v>234</v>
      </c>
      <c r="T877" s="45"/>
      <c r="U877" s="45" t="s">
        <v>235</v>
      </c>
      <c r="V877" s="45" t="s">
        <v>236</v>
      </c>
      <c r="W877" s="45" t="s">
        <v>237</v>
      </c>
      <c r="X877" s="49">
        <v>0</v>
      </c>
    </row>
    <row r="878" spans="1:26" hidden="1" x14ac:dyDescent="0.2">
      <c r="A878" s="1" t="e">
        <f>VLOOKUP(S:S,'KY all bookings 19.09.2022'!D:E,1,0)</f>
        <v>#N/A</v>
      </c>
      <c r="D878" s="45" t="s">
        <v>20</v>
      </c>
      <c r="E878" s="45" t="s">
        <v>2546</v>
      </c>
      <c r="F878" s="45" t="s">
        <v>2547</v>
      </c>
      <c r="G878" s="45" t="s">
        <v>232</v>
      </c>
      <c r="H878" s="61">
        <v>44777</v>
      </c>
      <c r="I878" s="61">
        <v>44926</v>
      </c>
      <c r="J878" s="46"/>
      <c r="K878" s="46"/>
      <c r="L878" s="45" t="s">
        <v>695</v>
      </c>
      <c r="M878" s="45" t="s">
        <v>25</v>
      </c>
      <c r="N878" s="45" t="s">
        <v>26</v>
      </c>
      <c r="O878" s="45" t="s">
        <v>239</v>
      </c>
      <c r="P878" s="49">
        <v>0</v>
      </c>
      <c r="Q878" s="45" t="s">
        <v>49</v>
      </c>
      <c r="R878" s="46"/>
      <c r="S878" s="45" t="s">
        <v>234</v>
      </c>
      <c r="T878" s="45"/>
      <c r="U878" s="45" t="s">
        <v>235</v>
      </c>
      <c r="V878" s="45" t="s">
        <v>236</v>
      </c>
      <c r="W878" s="45" t="s">
        <v>237</v>
      </c>
      <c r="X878" s="49">
        <v>0</v>
      </c>
    </row>
    <row r="879" spans="1:26" hidden="1" x14ac:dyDescent="0.2">
      <c r="A879" s="1" t="e">
        <f>VLOOKUP(S:S,'KY all bookings 19.09.2022'!D:E,1,0)</f>
        <v>#N/A</v>
      </c>
      <c r="D879" s="45" t="s">
        <v>20</v>
      </c>
      <c r="E879" s="45" t="s">
        <v>2546</v>
      </c>
      <c r="F879" s="45" t="s">
        <v>2548</v>
      </c>
      <c r="G879" s="45" t="s">
        <v>232</v>
      </c>
      <c r="H879" s="61">
        <v>44785</v>
      </c>
      <c r="I879" s="61">
        <v>44837</v>
      </c>
      <c r="J879" s="46"/>
      <c r="K879" s="46"/>
      <c r="L879" s="45" t="s">
        <v>233</v>
      </c>
      <c r="M879" s="45" t="s">
        <v>25</v>
      </c>
      <c r="N879" s="45" t="s">
        <v>26</v>
      </c>
      <c r="O879" s="45" t="s">
        <v>239</v>
      </c>
      <c r="P879" s="49">
        <v>0</v>
      </c>
      <c r="Q879" s="45" t="s">
        <v>49</v>
      </c>
      <c r="R879" s="46"/>
      <c r="S879" s="45" t="s">
        <v>234</v>
      </c>
      <c r="T879" s="45"/>
      <c r="U879" s="45" t="s">
        <v>235</v>
      </c>
      <c r="V879" s="45" t="s">
        <v>236</v>
      </c>
      <c r="W879" s="45" t="s">
        <v>237</v>
      </c>
      <c r="X879" s="49">
        <v>0</v>
      </c>
    </row>
    <row r="880" spans="1:26" hidden="1" x14ac:dyDescent="0.2">
      <c r="A880" s="1" t="e">
        <f>VLOOKUP(S:S,'KY all bookings 19.09.2022'!D:E,1,0)</f>
        <v>#N/A</v>
      </c>
      <c r="D880" s="45" t="s">
        <v>20</v>
      </c>
      <c r="E880" s="45" t="s">
        <v>2546</v>
      </c>
      <c r="F880" s="45" t="s">
        <v>2549</v>
      </c>
      <c r="G880" s="45" t="s">
        <v>232</v>
      </c>
      <c r="H880" s="61">
        <v>44730</v>
      </c>
      <c r="I880" s="61">
        <v>44804</v>
      </c>
      <c r="J880" s="61">
        <v>44730</v>
      </c>
      <c r="K880" s="61">
        <v>44836</v>
      </c>
      <c r="L880" s="45" t="s">
        <v>353</v>
      </c>
      <c r="M880" s="45" t="s">
        <v>25</v>
      </c>
      <c r="N880" s="45" t="s">
        <v>26</v>
      </c>
      <c r="O880" s="45" t="s">
        <v>239</v>
      </c>
      <c r="P880" s="49">
        <v>0</v>
      </c>
      <c r="Q880" s="45" t="s">
        <v>49</v>
      </c>
      <c r="R880" s="46"/>
      <c r="S880" s="45" t="s">
        <v>234</v>
      </c>
      <c r="T880" s="45"/>
      <c r="U880" s="45" t="s">
        <v>235</v>
      </c>
      <c r="V880" s="45" t="s">
        <v>236</v>
      </c>
      <c r="W880" s="45" t="s">
        <v>237</v>
      </c>
      <c r="X880" s="49">
        <v>0</v>
      </c>
    </row>
    <row r="881" spans="1:24" hidden="1" x14ac:dyDescent="0.2">
      <c r="A881" s="1" t="e">
        <f>VLOOKUP(S:S,'KY all bookings 19.09.2022'!D:E,1,0)</f>
        <v>#N/A</v>
      </c>
      <c r="D881" s="45" t="s">
        <v>20</v>
      </c>
      <c r="E881" s="45" t="s">
        <v>2550</v>
      </c>
      <c r="F881" s="45" t="s">
        <v>2551</v>
      </c>
      <c r="G881" s="45" t="s">
        <v>232</v>
      </c>
      <c r="H881" s="61">
        <v>44777</v>
      </c>
      <c r="I881" s="61">
        <v>44926</v>
      </c>
      <c r="J881" s="46"/>
      <c r="K881" s="46"/>
      <c r="L881" s="45" t="s">
        <v>695</v>
      </c>
      <c r="M881" s="45" t="s">
        <v>25</v>
      </c>
      <c r="N881" s="45" t="s">
        <v>26</v>
      </c>
      <c r="O881" s="45" t="s">
        <v>239</v>
      </c>
      <c r="P881" s="49">
        <v>0</v>
      </c>
      <c r="Q881" s="45" t="s">
        <v>49</v>
      </c>
      <c r="R881" s="46"/>
      <c r="S881" s="45" t="s">
        <v>234</v>
      </c>
      <c r="T881" s="45"/>
      <c r="U881" s="45" t="s">
        <v>235</v>
      </c>
      <c r="V881" s="45" t="s">
        <v>236</v>
      </c>
      <c r="W881" s="45" t="s">
        <v>237</v>
      </c>
      <c r="X881" s="49">
        <v>0</v>
      </c>
    </row>
    <row r="882" spans="1:24" hidden="1" x14ac:dyDescent="0.2">
      <c r="A882" s="1" t="e">
        <f>VLOOKUP(S:S,'KY all bookings 19.09.2022'!D:E,1,0)</f>
        <v>#N/A</v>
      </c>
      <c r="D882" s="45" t="s">
        <v>20</v>
      </c>
      <c r="E882" s="45" t="s">
        <v>2550</v>
      </c>
      <c r="F882" s="45" t="s">
        <v>2552</v>
      </c>
      <c r="G882" s="45" t="s">
        <v>232</v>
      </c>
      <c r="H882" s="61">
        <v>44785</v>
      </c>
      <c r="I882" s="61">
        <v>44837</v>
      </c>
      <c r="J882" s="46"/>
      <c r="K882" s="46"/>
      <c r="L882" s="45" t="s">
        <v>233</v>
      </c>
      <c r="M882" s="45" t="s">
        <v>25</v>
      </c>
      <c r="N882" s="45" t="s">
        <v>26</v>
      </c>
      <c r="O882" s="45" t="s">
        <v>239</v>
      </c>
      <c r="P882" s="49">
        <v>0</v>
      </c>
      <c r="Q882" s="45" t="s">
        <v>49</v>
      </c>
      <c r="R882" s="46"/>
      <c r="S882" s="45" t="s">
        <v>234</v>
      </c>
      <c r="T882" s="45"/>
      <c r="U882" s="45" t="s">
        <v>235</v>
      </c>
      <c r="V882" s="45" t="s">
        <v>236</v>
      </c>
      <c r="W882" s="45" t="s">
        <v>237</v>
      </c>
      <c r="X882" s="49">
        <v>0</v>
      </c>
    </row>
    <row r="883" spans="1:24" hidden="1" x14ac:dyDescent="0.2">
      <c r="A883" s="1" t="e">
        <f>VLOOKUP(S:S,'KY all bookings 19.09.2022'!D:E,1,0)</f>
        <v>#N/A</v>
      </c>
      <c r="D883" s="45" t="s">
        <v>20</v>
      </c>
      <c r="E883" s="45" t="s">
        <v>2550</v>
      </c>
      <c r="F883" s="45" t="s">
        <v>311</v>
      </c>
      <c r="G883" s="45" t="s">
        <v>232</v>
      </c>
      <c r="H883" s="61">
        <v>44730</v>
      </c>
      <c r="I883" s="61">
        <v>44804</v>
      </c>
      <c r="J883" s="61">
        <v>44730</v>
      </c>
      <c r="K883" s="61">
        <v>44836</v>
      </c>
      <c r="L883" s="45" t="s">
        <v>353</v>
      </c>
      <c r="M883" s="45" t="s">
        <v>25</v>
      </c>
      <c r="N883" s="45" t="s">
        <v>26</v>
      </c>
      <c r="O883" s="45" t="s">
        <v>239</v>
      </c>
      <c r="P883" s="49">
        <v>0</v>
      </c>
      <c r="Q883" s="45" t="s">
        <v>49</v>
      </c>
      <c r="R883" s="46"/>
      <c r="S883" s="45" t="s">
        <v>234</v>
      </c>
      <c r="T883" s="45"/>
      <c r="U883" s="45" t="s">
        <v>235</v>
      </c>
      <c r="V883" s="45" t="s">
        <v>236</v>
      </c>
      <c r="W883" s="45" t="s">
        <v>237</v>
      </c>
      <c r="X883" s="49">
        <v>0</v>
      </c>
    </row>
    <row r="884" spans="1:24" hidden="1" x14ac:dyDescent="0.2">
      <c r="A884" s="1" t="e">
        <f>VLOOKUP(S:S,'KY all bookings 19.09.2022'!D:E,1,0)</f>
        <v>#N/A</v>
      </c>
      <c r="D884" s="45" t="s">
        <v>20</v>
      </c>
      <c r="E884" s="45" t="s">
        <v>2553</v>
      </c>
      <c r="F884" s="45" t="s">
        <v>2554</v>
      </c>
      <c r="G884" s="45" t="s">
        <v>232</v>
      </c>
      <c r="H884" s="61">
        <v>44785</v>
      </c>
      <c r="I884" s="61">
        <v>44837</v>
      </c>
      <c r="J884" s="46"/>
      <c r="K884" s="46"/>
      <c r="L884" s="45" t="s">
        <v>233</v>
      </c>
      <c r="M884" s="45" t="s">
        <v>25</v>
      </c>
      <c r="N884" s="45" t="s">
        <v>26</v>
      </c>
      <c r="O884" s="45" t="s">
        <v>37</v>
      </c>
      <c r="P884" s="49">
        <v>0</v>
      </c>
      <c r="Q884" s="45" t="s">
        <v>49</v>
      </c>
      <c r="R884" s="46"/>
      <c r="S884" s="45" t="s">
        <v>234</v>
      </c>
      <c r="T884" s="45"/>
      <c r="U884" s="45" t="s">
        <v>235</v>
      </c>
      <c r="V884" s="45" t="s">
        <v>236</v>
      </c>
      <c r="W884" s="45" t="s">
        <v>237</v>
      </c>
      <c r="X884" s="49">
        <v>0</v>
      </c>
    </row>
    <row r="885" spans="1:24" hidden="1" x14ac:dyDescent="0.2">
      <c r="A885" s="1" t="e">
        <f>VLOOKUP(S:S,'KY all bookings 19.09.2022'!D:E,1,0)</f>
        <v>#N/A</v>
      </c>
      <c r="C885" s="1" t="e">
        <f>VLOOKUP(F:F,'RPM All Deposits'!$E:$F,1,0)</f>
        <v>#N/A</v>
      </c>
      <c r="D885" s="45" t="s">
        <v>20</v>
      </c>
      <c r="E885" s="45" t="s">
        <v>2553</v>
      </c>
      <c r="F885" s="45" t="s">
        <v>2555</v>
      </c>
      <c r="G885" s="45" t="s">
        <v>232</v>
      </c>
      <c r="H885" s="61">
        <v>44730</v>
      </c>
      <c r="I885" s="61">
        <v>44804</v>
      </c>
      <c r="J885" s="61">
        <v>44730</v>
      </c>
      <c r="K885" s="61">
        <v>44836</v>
      </c>
      <c r="L885" s="45" t="s">
        <v>353</v>
      </c>
      <c r="M885" s="45" t="s">
        <v>135</v>
      </c>
      <c r="N885" s="45" t="s">
        <v>26</v>
      </c>
      <c r="O885" s="45" t="s">
        <v>37</v>
      </c>
      <c r="P885" s="49">
        <v>0</v>
      </c>
      <c r="Q885" s="45" t="s">
        <v>49</v>
      </c>
      <c r="R885" s="46"/>
      <c r="S885" s="45" t="s">
        <v>234</v>
      </c>
      <c r="T885" s="45"/>
      <c r="U885" s="45" t="s">
        <v>235</v>
      </c>
      <c r="V885" s="45" t="s">
        <v>236</v>
      </c>
      <c r="W885" s="45" t="s">
        <v>237</v>
      </c>
      <c r="X885" s="49">
        <v>0</v>
      </c>
    </row>
    <row r="886" spans="1:24" hidden="1" x14ac:dyDescent="0.2">
      <c r="A886" s="1" t="e">
        <f>VLOOKUP(S:S,'KY all bookings 19.09.2022'!D:E,1,0)</f>
        <v>#N/A</v>
      </c>
      <c r="C886" s="1" t="e">
        <f>VLOOKUP(F:F,'RPM All Deposits'!$E:$F,1,0)</f>
        <v>#N/A</v>
      </c>
      <c r="D886" s="45" t="s">
        <v>20</v>
      </c>
      <c r="E886" s="45" t="s">
        <v>2556</v>
      </c>
      <c r="F886" s="45" t="s">
        <v>2557</v>
      </c>
      <c r="G886" s="45" t="s">
        <v>232</v>
      </c>
      <c r="H886" s="61">
        <v>44785</v>
      </c>
      <c r="I886" s="61">
        <v>44837</v>
      </c>
      <c r="J886" s="46"/>
      <c r="K886" s="46"/>
      <c r="L886" s="45" t="s">
        <v>233</v>
      </c>
      <c r="M886" s="45" t="s">
        <v>135</v>
      </c>
      <c r="N886" s="45" t="s">
        <v>26</v>
      </c>
      <c r="O886" s="45" t="s">
        <v>48</v>
      </c>
      <c r="P886" s="49">
        <v>0</v>
      </c>
      <c r="Q886" s="45" t="s">
        <v>49</v>
      </c>
      <c r="R886" s="46"/>
      <c r="S886" s="45" t="s">
        <v>234</v>
      </c>
      <c r="T886" s="45"/>
      <c r="U886" s="45" t="s">
        <v>235</v>
      </c>
      <c r="V886" s="45" t="s">
        <v>236</v>
      </c>
      <c r="W886" s="45" t="s">
        <v>237</v>
      </c>
      <c r="X886" s="49">
        <v>0</v>
      </c>
    </row>
    <row r="887" spans="1:24" hidden="1" x14ac:dyDescent="0.2">
      <c r="A887" s="1" t="e">
        <f>VLOOKUP(S:S,'KY all bookings 19.09.2022'!D:E,1,0)</f>
        <v>#N/A</v>
      </c>
      <c r="D887" s="45" t="s">
        <v>20</v>
      </c>
      <c r="E887" s="45" t="s">
        <v>2558</v>
      </c>
      <c r="F887" s="45" t="s">
        <v>2559</v>
      </c>
      <c r="G887" s="45" t="s">
        <v>232</v>
      </c>
      <c r="H887" s="61">
        <v>44785</v>
      </c>
      <c r="I887" s="61">
        <v>44837</v>
      </c>
      <c r="J887" s="46"/>
      <c r="K887" s="46"/>
      <c r="L887" s="45" t="s">
        <v>233</v>
      </c>
      <c r="M887" s="45" t="s">
        <v>25</v>
      </c>
      <c r="N887" s="45" t="s">
        <v>26</v>
      </c>
      <c r="O887" s="45" t="s">
        <v>48</v>
      </c>
      <c r="P887" s="49">
        <v>0</v>
      </c>
      <c r="Q887" s="45" t="s">
        <v>49</v>
      </c>
      <c r="R887" s="46"/>
      <c r="S887" s="45" t="s">
        <v>234</v>
      </c>
      <c r="T887" s="45"/>
      <c r="U887" s="45" t="s">
        <v>235</v>
      </c>
      <c r="V887" s="45" t="s">
        <v>236</v>
      </c>
      <c r="W887" s="45" t="s">
        <v>237</v>
      </c>
      <c r="X887" s="49">
        <v>0</v>
      </c>
    </row>
    <row r="888" spans="1:24" hidden="1" x14ac:dyDescent="0.2">
      <c r="A888" s="1" t="e">
        <f>VLOOKUP(S:S,'KY all bookings 19.09.2022'!D:E,1,0)</f>
        <v>#N/A</v>
      </c>
      <c r="C888" s="1" t="e">
        <f>VLOOKUP(F:F,'RPM All Deposits'!$E:$F,1,0)</f>
        <v>#N/A</v>
      </c>
      <c r="D888" s="45" t="s">
        <v>20</v>
      </c>
      <c r="E888" s="45" t="s">
        <v>2558</v>
      </c>
      <c r="F888" s="45" t="s">
        <v>2560</v>
      </c>
      <c r="G888" s="45" t="s">
        <v>232</v>
      </c>
      <c r="H888" s="61">
        <v>44730</v>
      </c>
      <c r="I888" s="61">
        <v>44804</v>
      </c>
      <c r="J888" s="61">
        <v>44730</v>
      </c>
      <c r="K888" s="61">
        <v>44836</v>
      </c>
      <c r="L888" s="45" t="s">
        <v>353</v>
      </c>
      <c r="M888" s="45" t="s">
        <v>135</v>
      </c>
      <c r="N888" s="45" t="s">
        <v>26</v>
      </c>
      <c r="O888" s="45" t="s">
        <v>48</v>
      </c>
      <c r="P888" s="49">
        <v>0</v>
      </c>
      <c r="Q888" s="45" t="s">
        <v>49</v>
      </c>
      <c r="R888" s="46"/>
      <c r="S888" s="45" t="s">
        <v>234</v>
      </c>
      <c r="T888" s="45"/>
      <c r="U888" s="45" t="s">
        <v>235</v>
      </c>
      <c r="V888" s="45" t="s">
        <v>236</v>
      </c>
      <c r="W888" s="45" t="s">
        <v>237</v>
      </c>
      <c r="X888" s="49">
        <v>0</v>
      </c>
    </row>
    <row r="889" spans="1:24" hidden="1" x14ac:dyDescent="0.2">
      <c r="A889" s="1" t="e">
        <f>VLOOKUP(S:S,'KY all bookings 19.09.2022'!D:E,1,0)</f>
        <v>#N/A</v>
      </c>
      <c r="D889" s="45" t="s">
        <v>20</v>
      </c>
      <c r="E889" s="45" t="s">
        <v>2561</v>
      </c>
      <c r="F889" s="45" t="s">
        <v>2562</v>
      </c>
      <c r="G889" s="45" t="s">
        <v>232</v>
      </c>
      <c r="H889" s="61">
        <v>44785</v>
      </c>
      <c r="I889" s="61">
        <v>44837</v>
      </c>
      <c r="J889" s="46"/>
      <c r="K889" s="46"/>
      <c r="L889" s="45" t="s">
        <v>233</v>
      </c>
      <c r="M889" s="45" t="s">
        <v>25</v>
      </c>
      <c r="N889" s="45" t="s">
        <v>26</v>
      </c>
      <c r="O889" s="45" t="s">
        <v>48</v>
      </c>
      <c r="P889" s="49">
        <v>0</v>
      </c>
      <c r="Q889" s="45" t="s">
        <v>49</v>
      </c>
      <c r="R889" s="46"/>
      <c r="S889" s="45" t="s">
        <v>234</v>
      </c>
      <c r="T889" s="45"/>
      <c r="U889" s="45" t="s">
        <v>235</v>
      </c>
      <c r="V889" s="45" t="s">
        <v>236</v>
      </c>
      <c r="W889" s="45" t="s">
        <v>237</v>
      </c>
      <c r="X889" s="49">
        <v>0</v>
      </c>
    </row>
    <row r="890" spans="1:24" hidden="1" x14ac:dyDescent="0.2">
      <c r="A890" s="1" t="e">
        <f>VLOOKUP(S:S,'KY all bookings 19.09.2022'!D:E,1,0)</f>
        <v>#N/A</v>
      </c>
      <c r="D890" s="45" t="s">
        <v>20</v>
      </c>
      <c r="E890" s="45" t="s">
        <v>2561</v>
      </c>
      <c r="F890" s="45" t="s">
        <v>2563</v>
      </c>
      <c r="G890" s="45" t="s">
        <v>232</v>
      </c>
      <c r="H890" s="61">
        <v>44730</v>
      </c>
      <c r="I890" s="61">
        <v>44804</v>
      </c>
      <c r="J890" s="61">
        <v>44730</v>
      </c>
      <c r="K890" s="61">
        <v>44836</v>
      </c>
      <c r="L890" s="45" t="s">
        <v>353</v>
      </c>
      <c r="M890" s="45" t="s">
        <v>25</v>
      </c>
      <c r="N890" s="45" t="s">
        <v>26</v>
      </c>
      <c r="O890" s="45" t="s">
        <v>48</v>
      </c>
      <c r="P890" s="49">
        <v>0</v>
      </c>
      <c r="Q890" s="45" t="s">
        <v>49</v>
      </c>
      <c r="R890" s="46"/>
      <c r="S890" s="45" t="s">
        <v>234</v>
      </c>
      <c r="T890" s="45"/>
      <c r="U890" s="45" t="s">
        <v>235</v>
      </c>
      <c r="V890" s="45" t="s">
        <v>236</v>
      </c>
      <c r="W890" s="45" t="s">
        <v>237</v>
      </c>
      <c r="X890" s="49">
        <v>0</v>
      </c>
    </row>
    <row r="891" spans="1:24" hidden="1" x14ac:dyDescent="0.2">
      <c r="A891" s="1" t="e">
        <f>VLOOKUP(S:S,'KY all bookings 19.09.2022'!D:E,1,0)</f>
        <v>#N/A</v>
      </c>
      <c r="C891" s="1" t="e">
        <f>VLOOKUP(F:F,'RPM All Deposits'!$E:$F,1,0)</f>
        <v>#N/A</v>
      </c>
      <c r="D891" s="45" t="s">
        <v>20</v>
      </c>
      <c r="E891" s="45" t="s">
        <v>2564</v>
      </c>
      <c r="F891" s="45" t="s">
        <v>2565</v>
      </c>
      <c r="G891" s="45" t="s">
        <v>232</v>
      </c>
      <c r="H891" s="61">
        <v>44785</v>
      </c>
      <c r="I891" s="61">
        <v>44837</v>
      </c>
      <c r="J891" s="46"/>
      <c r="K891" s="46"/>
      <c r="L891" s="45" t="s">
        <v>233</v>
      </c>
      <c r="M891" s="45" t="s">
        <v>135</v>
      </c>
      <c r="N891" s="45" t="s">
        <v>26</v>
      </c>
      <c r="O891" s="45" t="s">
        <v>48</v>
      </c>
      <c r="P891" s="49">
        <v>0</v>
      </c>
      <c r="Q891" s="45" t="s">
        <v>49</v>
      </c>
      <c r="R891" s="46"/>
      <c r="S891" s="45" t="s">
        <v>234</v>
      </c>
      <c r="T891" s="45"/>
      <c r="U891" s="45" t="s">
        <v>235</v>
      </c>
      <c r="V891" s="45" t="s">
        <v>236</v>
      </c>
      <c r="W891" s="45" t="s">
        <v>237</v>
      </c>
      <c r="X891" s="49">
        <v>0</v>
      </c>
    </row>
    <row r="892" spans="1:24" hidden="1" x14ac:dyDescent="0.2">
      <c r="A892" s="1" t="e">
        <f>VLOOKUP(S:S,'KY all bookings 19.09.2022'!D:E,1,0)</f>
        <v>#N/A</v>
      </c>
      <c r="D892" s="45" t="s">
        <v>20</v>
      </c>
      <c r="E892" s="45" t="s">
        <v>2566</v>
      </c>
      <c r="F892" s="45" t="s">
        <v>2567</v>
      </c>
      <c r="G892" s="45" t="s">
        <v>232</v>
      </c>
      <c r="H892" s="61">
        <v>44785</v>
      </c>
      <c r="I892" s="61">
        <v>44837</v>
      </c>
      <c r="J892" s="46"/>
      <c r="K892" s="46"/>
      <c r="L892" s="45" t="s">
        <v>233</v>
      </c>
      <c r="M892" s="45" t="s">
        <v>25</v>
      </c>
      <c r="N892" s="45" t="s">
        <v>26</v>
      </c>
      <c r="O892" s="45" t="s">
        <v>48</v>
      </c>
      <c r="P892" s="49">
        <v>0</v>
      </c>
      <c r="Q892" s="45" t="s">
        <v>49</v>
      </c>
      <c r="R892" s="46"/>
      <c r="S892" s="45" t="s">
        <v>234</v>
      </c>
      <c r="T892" s="45"/>
      <c r="U892" s="45" t="s">
        <v>235</v>
      </c>
      <c r="V892" s="45" t="s">
        <v>236</v>
      </c>
      <c r="W892" s="45" t="s">
        <v>237</v>
      </c>
      <c r="X892" s="49">
        <v>0</v>
      </c>
    </row>
    <row r="893" spans="1:24" hidden="1" x14ac:dyDescent="0.2">
      <c r="A893" s="1" t="e">
        <f>VLOOKUP(S:S,'KY all bookings 19.09.2022'!D:E,1,0)</f>
        <v>#N/A</v>
      </c>
      <c r="C893" s="1" t="e">
        <f>VLOOKUP(F:F,'RPM All Deposits'!$E:$F,1,0)</f>
        <v>#N/A</v>
      </c>
      <c r="D893" s="45" t="s">
        <v>20</v>
      </c>
      <c r="E893" s="45" t="s">
        <v>2566</v>
      </c>
      <c r="F893" s="45" t="s">
        <v>319</v>
      </c>
      <c r="G893" s="45" t="s">
        <v>232</v>
      </c>
      <c r="H893" s="61">
        <v>44730</v>
      </c>
      <c r="I893" s="61">
        <v>44804</v>
      </c>
      <c r="J893" s="61">
        <v>44730</v>
      </c>
      <c r="K893" s="61">
        <v>44836</v>
      </c>
      <c r="L893" s="45" t="s">
        <v>353</v>
      </c>
      <c r="M893" s="45" t="s">
        <v>135</v>
      </c>
      <c r="N893" s="45" t="s">
        <v>26</v>
      </c>
      <c r="O893" s="45" t="s">
        <v>48</v>
      </c>
      <c r="P893" s="49">
        <v>0</v>
      </c>
      <c r="Q893" s="45" t="s">
        <v>49</v>
      </c>
      <c r="R893" s="46"/>
      <c r="S893" s="45" t="s">
        <v>234</v>
      </c>
      <c r="T893" s="45"/>
      <c r="U893" s="45" t="s">
        <v>235</v>
      </c>
      <c r="V893" s="45" t="s">
        <v>236</v>
      </c>
      <c r="W893" s="45" t="s">
        <v>237</v>
      </c>
      <c r="X893" s="49">
        <v>0</v>
      </c>
    </row>
    <row r="894" spans="1:24" hidden="1" x14ac:dyDescent="0.2">
      <c r="A894" s="1" t="e">
        <f>VLOOKUP(S:S,'KY all bookings 19.09.2022'!D:E,1,0)</f>
        <v>#N/A</v>
      </c>
      <c r="D894" s="45" t="s">
        <v>20</v>
      </c>
      <c r="E894" s="45" t="s">
        <v>2568</v>
      </c>
      <c r="F894" s="45" t="s">
        <v>2569</v>
      </c>
      <c r="G894" s="45" t="s">
        <v>232</v>
      </c>
      <c r="H894" s="61">
        <v>44785</v>
      </c>
      <c r="I894" s="61">
        <v>44837</v>
      </c>
      <c r="J894" s="46"/>
      <c r="K894" s="46"/>
      <c r="L894" s="45" t="s">
        <v>233</v>
      </c>
      <c r="M894" s="45" t="s">
        <v>25</v>
      </c>
      <c r="N894" s="45" t="s">
        <v>26</v>
      </c>
      <c r="O894" s="45" t="s">
        <v>37</v>
      </c>
      <c r="P894" s="49">
        <v>0</v>
      </c>
      <c r="Q894" s="45" t="s">
        <v>49</v>
      </c>
      <c r="R894" s="46"/>
      <c r="S894" s="45" t="s">
        <v>234</v>
      </c>
      <c r="T894" s="45"/>
      <c r="U894" s="45" t="s">
        <v>235</v>
      </c>
      <c r="V894" s="45" t="s">
        <v>236</v>
      </c>
      <c r="W894" s="45" t="s">
        <v>237</v>
      </c>
      <c r="X894" s="49">
        <v>0</v>
      </c>
    </row>
    <row r="895" spans="1:24" hidden="1" x14ac:dyDescent="0.2">
      <c r="A895" s="1" t="e">
        <f>VLOOKUP(S:S,'KY all bookings 19.09.2022'!D:E,1,0)</f>
        <v>#N/A</v>
      </c>
      <c r="D895" s="45" t="s">
        <v>20</v>
      </c>
      <c r="E895" s="45" t="s">
        <v>2568</v>
      </c>
      <c r="F895" s="45" t="s">
        <v>2570</v>
      </c>
      <c r="G895" s="45" t="s">
        <v>232</v>
      </c>
      <c r="H895" s="61">
        <v>44730</v>
      </c>
      <c r="I895" s="61">
        <v>44804</v>
      </c>
      <c r="J895" s="61">
        <v>44730</v>
      </c>
      <c r="K895" s="61">
        <v>44836</v>
      </c>
      <c r="L895" s="45" t="s">
        <v>353</v>
      </c>
      <c r="M895" s="45" t="s">
        <v>25</v>
      </c>
      <c r="N895" s="45" t="s">
        <v>26</v>
      </c>
      <c r="O895" s="45" t="s">
        <v>37</v>
      </c>
      <c r="P895" s="49">
        <v>0</v>
      </c>
      <c r="Q895" s="45" t="s">
        <v>49</v>
      </c>
      <c r="R895" s="46"/>
      <c r="S895" s="45" t="s">
        <v>234</v>
      </c>
      <c r="T895" s="45"/>
      <c r="U895" s="45" t="s">
        <v>235</v>
      </c>
      <c r="V895" s="45" t="s">
        <v>236</v>
      </c>
      <c r="W895" s="45" t="s">
        <v>237</v>
      </c>
      <c r="X895" s="49">
        <v>0</v>
      </c>
    </row>
    <row r="896" spans="1:24" hidden="1" x14ac:dyDescent="0.2">
      <c r="A896" s="1" t="e">
        <f>VLOOKUP(S:S,'KY all bookings 19.09.2022'!D:E,1,0)</f>
        <v>#N/A</v>
      </c>
      <c r="D896" s="45" t="s">
        <v>20</v>
      </c>
      <c r="E896" s="45" t="s">
        <v>2571</v>
      </c>
      <c r="F896" s="45" t="s">
        <v>2572</v>
      </c>
      <c r="G896" s="45" t="s">
        <v>232</v>
      </c>
      <c r="H896" s="61">
        <v>44785</v>
      </c>
      <c r="I896" s="61">
        <v>44837</v>
      </c>
      <c r="J896" s="46"/>
      <c r="K896" s="46"/>
      <c r="L896" s="45" t="s">
        <v>233</v>
      </c>
      <c r="M896" s="45" t="s">
        <v>25</v>
      </c>
      <c r="N896" s="45" t="s">
        <v>26</v>
      </c>
      <c r="O896" s="45" t="s">
        <v>37</v>
      </c>
      <c r="P896" s="49">
        <v>0</v>
      </c>
      <c r="Q896" s="45" t="s">
        <v>49</v>
      </c>
      <c r="R896" s="46"/>
      <c r="S896" s="45" t="s">
        <v>234</v>
      </c>
      <c r="T896" s="45"/>
      <c r="U896" s="45" t="s">
        <v>235</v>
      </c>
      <c r="V896" s="45" t="s">
        <v>236</v>
      </c>
      <c r="W896" s="45" t="s">
        <v>237</v>
      </c>
      <c r="X896" s="49">
        <v>0</v>
      </c>
    </row>
    <row r="897" spans="1:24" hidden="1" x14ac:dyDescent="0.2">
      <c r="A897" s="1" t="e">
        <f>VLOOKUP(S:S,'KY all bookings 19.09.2022'!D:E,1,0)</f>
        <v>#N/A</v>
      </c>
      <c r="D897" s="45" t="s">
        <v>20</v>
      </c>
      <c r="E897" s="45" t="s">
        <v>2571</v>
      </c>
      <c r="F897" s="45" t="s">
        <v>2573</v>
      </c>
      <c r="G897" s="45" t="s">
        <v>232</v>
      </c>
      <c r="H897" s="61">
        <v>44730</v>
      </c>
      <c r="I897" s="61">
        <v>44804</v>
      </c>
      <c r="J897" s="61">
        <v>44730</v>
      </c>
      <c r="K897" s="61">
        <v>44836</v>
      </c>
      <c r="L897" s="45" t="s">
        <v>353</v>
      </c>
      <c r="M897" s="45" t="s">
        <v>25</v>
      </c>
      <c r="N897" s="45" t="s">
        <v>26</v>
      </c>
      <c r="O897" s="45" t="s">
        <v>37</v>
      </c>
      <c r="P897" s="49">
        <v>0</v>
      </c>
      <c r="Q897" s="45" t="s">
        <v>49</v>
      </c>
      <c r="R897" s="46"/>
      <c r="S897" s="45" t="s">
        <v>234</v>
      </c>
      <c r="T897" s="45"/>
      <c r="U897" s="45" t="s">
        <v>235</v>
      </c>
      <c r="V897" s="45" t="s">
        <v>236</v>
      </c>
      <c r="W897" s="45" t="s">
        <v>237</v>
      </c>
      <c r="X897" s="49">
        <v>0</v>
      </c>
    </row>
    <row r="898" spans="1:24" hidden="1" x14ac:dyDescent="0.2">
      <c r="A898" s="1" t="e">
        <f>VLOOKUP(S:S,'KY all bookings 19.09.2022'!D:E,1,0)</f>
        <v>#N/A</v>
      </c>
      <c r="D898" s="45" t="s">
        <v>20</v>
      </c>
      <c r="E898" s="45" t="s">
        <v>2574</v>
      </c>
      <c r="F898" s="45" t="s">
        <v>2575</v>
      </c>
      <c r="G898" s="45" t="s">
        <v>232</v>
      </c>
      <c r="H898" s="61">
        <v>44785</v>
      </c>
      <c r="I898" s="61">
        <v>44837</v>
      </c>
      <c r="J898" s="46"/>
      <c r="K898" s="46"/>
      <c r="L898" s="45" t="s">
        <v>233</v>
      </c>
      <c r="M898" s="45" t="s">
        <v>25</v>
      </c>
      <c r="N898" s="45" t="s">
        <v>26</v>
      </c>
      <c r="O898" s="45" t="s">
        <v>37</v>
      </c>
      <c r="P898" s="49">
        <v>0</v>
      </c>
      <c r="Q898" s="45" t="s">
        <v>49</v>
      </c>
      <c r="R898" s="46"/>
      <c r="S898" s="45" t="s">
        <v>234</v>
      </c>
      <c r="T898" s="45"/>
      <c r="U898" s="45" t="s">
        <v>235</v>
      </c>
      <c r="V898" s="45" t="s">
        <v>236</v>
      </c>
      <c r="W898" s="45" t="s">
        <v>237</v>
      </c>
      <c r="X898" s="49">
        <v>0</v>
      </c>
    </row>
    <row r="899" spans="1:24" hidden="1" x14ac:dyDescent="0.2">
      <c r="A899" s="1" t="e">
        <f>VLOOKUP(S:S,'KY all bookings 19.09.2022'!D:E,1,0)</f>
        <v>#N/A</v>
      </c>
      <c r="C899" s="1" t="e">
        <f>VLOOKUP(F:F,'RPM All Deposits'!$E:$F,1,0)</f>
        <v>#N/A</v>
      </c>
      <c r="D899" s="45" t="s">
        <v>20</v>
      </c>
      <c r="E899" s="45" t="s">
        <v>2574</v>
      </c>
      <c r="F899" s="45" t="s">
        <v>2576</v>
      </c>
      <c r="G899" s="45" t="s">
        <v>232</v>
      </c>
      <c r="H899" s="61">
        <v>44730</v>
      </c>
      <c r="I899" s="61">
        <v>44804</v>
      </c>
      <c r="J899" s="61">
        <v>44730</v>
      </c>
      <c r="K899" s="61">
        <v>44836</v>
      </c>
      <c r="L899" s="45" t="s">
        <v>353</v>
      </c>
      <c r="M899" s="45" t="s">
        <v>135</v>
      </c>
      <c r="N899" s="45" t="s">
        <v>26</v>
      </c>
      <c r="O899" s="45" t="s">
        <v>37</v>
      </c>
      <c r="P899" s="49">
        <v>0</v>
      </c>
      <c r="Q899" s="45" t="s">
        <v>49</v>
      </c>
      <c r="R899" s="46"/>
      <c r="S899" s="45" t="s">
        <v>234</v>
      </c>
      <c r="T899" s="45"/>
      <c r="U899" s="45" t="s">
        <v>235</v>
      </c>
      <c r="V899" s="45" t="s">
        <v>236</v>
      </c>
      <c r="W899" s="45" t="s">
        <v>237</v>
      </c>
      <c r="X899" s="49">
        <v>0</v>
      </c>
    </row>
    <row r="900" spans="1:24" hidden="1" x14ac:dyDescent="0.2">
      <c r="A900" s="1" t="e">
        <f>VLOOKUP(S:S,'KY all bookings 19.09.2022'!D:E,1,0)</f>
        <v>#N/A</v>
      </c>
      <c r="D900" s="45" t="s">
        <v>20</v>
      </c>
      <c r="E900" s="45" t="s">
        <v>2577</v>
      </c>
      <c r="F900" s="45" t="s">
        <v>2578</v>
      </c>
      <c r="G900" s="45" t="s">
        <v>232</v>
      </c>
      <c r="H900" s="61">
        <v>44785</v>
      </c>
      <c r="I900" s="61">
        <v>44837</v>
      </c>
      <c r="J900" s="46"/>
      <c r="K900" s="46"/>
      <c r="L900" s="45" t="s">
        <v>233</v>
      </c>
      <c r="M900" s="45" t="s">
        <v>25</v>
      </c>
      <c r="N900" s="45" t="s">
        <v>26</v>
      </c>
      <c r="O900" s="45" t="s">
        <v>37</v>
      </c>
      <c r="P900" s="49">
        <v>0</v>
      </c>
      <c r="Q900" s="45" t="s">
        <v>49</v>
      </c>
      <c r="R900" s="46"/>
      <c r="S900" s="45" t="s">
        <v>234</v>
      </c>
      <c r="T900" s="45"/>
      <c r="U900" s="45" t="s">
        <v>235</v>
      </c>
      <c r="V900" s="45" t="s">
        <v>236</v>
      </c>
      <c r="W900" s="45" t="s">
        <v>237</v>
      </c>
      <c r="X900" s="49">
        <v>0</v>
      </c>
    </row>
    <row r="901" spans="1:24" hidden="1" x14ac:dyDescent="0.2">
      <c r="A901" s="1" t="e">
        <f>VLOOKUP(S:S,'KY all bookings 19.09.2022'!D:E,1,0)</f>
        <v>#N/A</v>
      </c>
      <c r="C901" s="1" t="e">
        <f>VLOOKUP(F:F,'RPM All Deposits'!$E:$F,1,0)</f>
        <v>#N/A</v>
      </c>
      <c r="D901" s="45" t="s">
        <v>20</v>
      </c>
      <c r="E901" s="45" t="s">
        <v>2577</v>
      </c>
      <c r="F901" s="45" t="s">
        <v>2579</v>
      </c>
      <c r="G901" s="45" t="s">
        <v>232</v>
      </c>
      <c r="H901" s="61">
        <v>44730</v>
      </c>
      <c r="I901" s="61">
        <v>44804</v>
      </c>
      <c r="J901" s="61">
        <v>44730</v>
      </c>
      <c r="K901" s="61">
        <v>44836</v>
      </c>
      <c r="L901" s="45" t="s">
        <v>353</v>
      </c>
      <c r="M901" s="45" t="s">
        <v>135</v>
      </c>
      <c r="N901" s="45" t="s">
        <v>26</v>
      </c>
      <c r="O901" s="45" t="s">
        <v>37</v>
      </c>
      <c r="P901" s="49">
        <v>0</v>
      </c>
      <c r="Q901" s="45" t="s">
        <v>49</v>
      </c>
      <c r="R901" s="46"/>
      <c r="S901" s="45" t="s">
        <v>234</v>
      </c>
      <c r="T901" s="45"/>
      <c r="U901" s="45" t="s">
        <v>235</v>
      </c>
      <c r="V901" s="45" t="s">
        <v>236</v>
      </c>
      <c r="W901" s="45" t="s">
        <v>237</v>
      </c>
      <c r="X901" s="49">
        <v>0</v>
      </c>
    </row>
    <row r="902" spans="1:24" hidden="1" x14ac:dyDescent="0.2">
      <c r="A902" s="1" t="e">
        <f>VLOOKUP(S:S,'KY all bookings 19.09.2022'!D:E,1,0)</f>
        <v>#N/A</v>
      </c>
      <c r="D902" s="45" t="s">
        <v>20</v>
      </c>
      <c r="E902" s="45" t="s">
        <v>2580</v>
      </c>
      <c r="F902" s="45" t="s">
        <v>2581</v>
      </c>
      <c r="G902" s="45" t="s">
        <v>232</v>
      </c>
      <c r="H902" s="61">
        <v>44785</v>
      </c>
      <c r="I902" s="61">
        <v>44837</v>
      </c>
      <c r="J902" s="46"/>
      <c r="K902" s="46"/>
      <c r="L902" s="45" t="s">
        <v>233</v>
      </c>
      <c r="M902" s="45" t="s">
        <v>25</v>
      </c>
      <c r="N902" s="45" t="s">
        <v>26</v>
      </c>
      <c r="O902" s="45" t="s">
        <v>37</v>
      </c>
      <c r="P902" s="49">
        <v>0</v>
      </c>
      <c r="Q902" s="45" t="s">
        <v>49</v>
      </c>
      <c r="R902" s="46"/>
      <c r="S902" s="45" t="s">
        <v>234</v>
      </c>
      <c r="T902" s="45"/>
      <c r="U902" s="45" t="s">
        <v>235</v>
      </c>
      <c r="V902" s="45" t="s">
        <v>236</v>
      </c>
      <c r="W902" s="45" t="s">
        <v>237</v>
      </c>
      <c r="X902" s="49">
        <v>0</v>
      </c>
    </row>
    <row r="903" spans="1:24" hidden="1" x14ac:dyDescent="0.2">
      <c r="A903" s="1" t="e">
        <f>VLOOKUP(S:S,'KY all bookings 19.09.2022'!D:E,1,0)</f>
        <v>#N/A</v>
      </c>
      <c r="C903" s="1" t="e">
        <f>VLOOKUP(F:F,'RPM All Deposits'!$E:$F,1,0)</f>
        <v>#N/A</v>
      </c>
      <c r="D903" s="45" t="s">
        <v>20</v>
      </c>
      <c r="E903" s="45" t="s">
        <v>2580</v>
      </c>
      <c r="F903" s="45" t="s">
        <v>2582</v>
      </c>
      <c r="G903" s="45" t="s">
        <v>232</v>
      </c>
      <c r="H903" s="61">
        <v>44730</v>
      </c>
      <c r="I903" s="61">
        <v>44804</v>
      </c>
      <c r="J903" s="61">
        <v>44730</v>
      </c>
      <c r="K903" s="61">
        <v>44836</v>
      </c>
      <c r="L903" s="45" t="s">
        <v>353</v>
      </c>
      <c r="M903" s="45" t="s">
        <v>135</v>
      </c>
      <c r="N903" s="45" t="s">
        <v>26</v>
      </c>
      <c r="O903" s="45" t="s">
        <v>37</v>
      </c>
      <c r="P903" s="49">
        <v>0</v>
      </c>
      <c r="Q903" s="45" t="s">
        <v>49</v>
      </c>
      <c r="R903" s="46"/>
      <c r="S903" s="45" t="s">
        <v>234</v>
      </c>
      <c r="T903" s="45"/>
      <c r="U903" s="45" t="s">
        <v>235</v>
      </c>
      <c r="V903" s="45" t="s">
        <v>236</v>
      </c>
      <c r="W903" s="45" t="s">
        <v>237</v>
      </c>
      <c r="X903" s="49">
        <v>0</v>
      </c>
    </row>
    <row r="904" spans="1:24" hidden="1" x14ac:dyDescent="0.2">
      <c r="A904" s="1" t="e">
        <f>VLOOKUP(S:S,'KY all bookings 19.09.2022'!D:E,1,0)</f>
        <v>#N/A</v>
      </c>
      <c r="D904" s="45" t="s">
        <v>20</v>
      </c>
      <c r="E904" s="45" t="s">
        <v>2583</v>
      </c>
      <c r="F904" s="45" t="s">
        <v>2584</v>
      </c>
      <c r="G904" s="45" t="s">
        <v>232</v>
      </c>
      <c r="H904" s="61">
        <v>44785</v>
      </c>
      <c r="I904" s="61">
        <v>44837</v>
      </c>
      <c r="J904" s="46"/>
      <c r="K904" s="46"/>
      <c r="L904" s="45" t="s">
        <v>233</v>
      </c>
      <c r="M904" s="45" t="s">
        <v>25</v>
      </c>
      <c r="N904" s="45" t="s">
        <v>26</v>
      </c>
      <c r="O904" s="45" t="s">
        <v>37</v>
      </c>
      <c r="P904" s="49">
        <v>0</v>
      </c>
      <c r="Q904" s="45" t="s">
        <v>49</v>
      </c>
      <c r="R904" s="46"/>
      <c r="S904" s="45" t="s">
        <v>234</v>
      </c>
      <c r="T904" s="45"/>
      <c r="U904" s="45" t="s">
        <v>235</v>
      </c>
      <c r="V904" s="45" t="s">
        <v>236</v>
      </c>
      <c r="W904" s="45" t="s">
        <v>237</v>
      </c>
      <c r="X904" s="49">
        <v>0</v>
      </c>
    </row>
    <row r="905" spans="1:24" hidden="1" x14ac:dyDescent="0.2">
      <c r="A905" s="1" t="e">
        <f>VLOOKUP(S:S,'KY all bookings 19.09.2022'!D:E,1,0)</f>
        <v>#N/A</v>
      </c>
      <c r="C905" s="1" t="e">
        <f>VLOOKUP(F:F,'RPM All Deposits'!$E:$F,1,0)</f>
        <v>#N/A</v>
      </c>
      <c r="D905" s="45" t="s">
        <v>20</v>
      </c>
      <c r="E905" s="45" t="s">
        <v>2583</v>
      </c>
      <c r="F905" s="45" t="s">
        <v>2585</v>
      </c>
      <c r="G905" s="45" t="s">
        <v>232</v>
      </c>
      <c r="H905" s="61">
        <v>44730</v>
      </c>
      <c r="I905" s="61">
        <v>44804</v>
      </c>
      <c r="J905" s="61">
        <v>44730</v>
      </c>
      <c r="K905" s="61">
        <v>44836</v>
      </c>
      <c r="L905" s="45" t="s">
        <v>353</v>
      </c>
      <c r="M905" s="45" t="s">
        <v>135</v>
      </c>
      <c r="N905" s="45" t="s">
        <v>26</v>
      </c>
      <c r="O905" s="45" t="s">
        <v>37</v>
      </c>
      <c r="P905" s="49">
        <v>0</v>
      </c>
      <c r="Q905" s="45" t="s">
        <v>49</v>
      </c>
      <c r="R905" s="46"/>
      <c r="S905" s="45" t="s">
        <v>234</v>
      </c>
      <c r="T905" s="45"/>
      <c r="U905" s="45" t="s">
        <v>235</v>
      </c>
      <c r="V905" s="45" t="s">
        <v>236</v>
      </c>
      <c r="W905" s="45" t="s">
        <v>237</v>
      </c>
      <c r="X905" s="49">
        <v>0</v>
      </c>
    </row>
    <row r="906" spans="1:24" hidden="1" x14ac:dyDescent="0.2">
      <c r="A906" s="1" t="e">
        <f>VLOOKUP(S:S,'KY all bookings 19.09.2022'!D:E,1,0)</f>
        <v>#N/A</v>
      </c>
      <c r="D906" s="45" t="s">
        <v>20</v>
      </c>
      <c r="E906" s="45" t="s">
        <v>2586</v>
      </c>
      <c r="F906" s="45" t="s">
        <v>2587</v>
      </c>
      <c r="G906" s="45" t="s">
        <v>232</v>
      </c>
      <c r="H906" s="61">
        <v>44785</v>
      </c>
      <c r="I906" s="61">
        <v>44837</v>
      </c>
      <c r="J906" s="46"/>
      <c r="K906" s="46"/>
      <c r="L906" s="45" t="s">
        <v>233</v>
      </c>
      <c r="M906" s="45" t="s">
        <v>25</v>
      </c>
      <c r="N906" s="45" t="s">
        <v>26</v>
      </c>
      <c r="O906" s="45" t="s">
        <v>37</v>
      </c>
      <c r="P906" s="49">
        <v>0</v>
      </c>
      <c r="Q906" s="45" t="s">
        <v>49</v>
      </c>
      <c r="R906" s="46"/>
      <c r="S906" s="45" t="s">
        <v>234</v>
      </c>
      <c r="T906" s="45"/>
      <c r="U906" s="45" t="s">
        <v>235</v>
      </c>
      <c r="V906" s="45" t="s">
        <v>236</v>
      </c>
      <c r="W906" s="45" t="s">
        <v>237</v>
      </c>
      <c r="X906" s="49">
        <v>0</v>
      </c>
    </row>
    <row r="907" spans="1:24" hidden="1" x14ac:dyDescent="0.2">
      <c r="A907" s="1" t="e">
        <f>VLOOKUP(S:S,'KY all bookings 19.09.2022'!D:E,1,0)</f>
        <v>#N/A</v>
      </c>
      <c r="C907" s="1" t="e">
        <f>VLOOKUP(F:F,'RPM All Deposits'!$E:$F,1,0)</f>
        <v>#N/A</v>
      </c>
      <c r="D907" s="45" t="s">
        <v>20</v>
      </c>
      <c r="E907" s="45" t="s">
        <v>2586</v>
      </c>
      <c r="F907" s="45" t="s">
        <v>2588</v>
      </c>
      <c r="G907" s="45" t="s">
        <v>232</v>
      </c>
      <c r="H907" s="61">
        <v>44730</v>
      </c>
      <c r="I907" s="61">
        <v>44804</v>
      </c>
      <c r="J907" s="61">
        <v>44730</v>
      </c>
      <c r="K907" s="61">
        <v>44836</v>
      </c>
      <c r="L907" s="45" t="s">
        <v>353</v>
      </c>
      <c r="M907" s="45" t="s">
        <v>135</v>
      </c>
      <c r="N907" s="45" t="s">
        <v>26</v>
      </c>
      <c r="O907" s="45" t="s">
        <v>37</v>
      </c>
      <c r="P907" s="49">
        <v>0</v>
      </c>
      <c r="Q907" s="45" t="s">
        <v>49</v>
      </c>
      <c r="R907" s="46"/>
      <c r="S907" s="45" t="s">
        <v>234</v>
      </c>
      <c r="T907" s="45"/>
      <c r="U907" s="45" t="s">
        <v>235</v>
      </c>
      <c r="V907" s="45" t="s">
        <v>236</v>
      </c>
      <c r="W907" s="45" t="s">
        <v>237</v>
      </c>
      <c r="X907" s="49">
        <v>0</v>
      </c>
    </row>
    <row r="908" spans="1:24" hidden="1" x14ac:dyDescent="0.2">
      <c r="A908" s="1" t="e">
        <f>VLOOKUP(S:S,'KY all bookings 19.09.2022'!D:E,1,0)</f>
        <v>#N/A</v>
      </c>
      <c r="D908" s="45" t="s">
        <v>20</v>
      </c>
      <c r="E908" s="45" t="s">
        <v>2589</v>
      </c>
      <c r="F908" s="45" t="s">
        <v>2590</v>
      </c>
      <c r="G908" s="45" t="s">
        <v>232</v>
      </c>
      <c r="H908" s="61">
        <v>44785</v>
      </c>
      <c r="I908" s="61">
        <v>44837</v>
      </c>
      <c r="J908" s="46"/>
      <c r="K908" s="46"/>
      <c r="L908" s="45" t="s">
        <v>233</v>
      </c>
      <c r="M908" s="45" t="s">
        <v>25</v>
      </c>
      <c r="N908" s="45" t="s">
        <v>26</v>
      </c>
      <c r="O908" s="45" t="s">
        <v>37</v>
      </c>
      <c r="P908" s="49">
        <v>0</v>
      </c>
      <c r="Q908" s="45" t="s">
        <v>49</v>
      </c>
      <c r="R908" s="46"/>
      <c r="S908" s="45" t="s">
        <v>234</v>
      </c>
      <c r="T908" s="45"/>
      <c r="U908" s="45" t="s">
        <v>235</v>
      </c>
      <c r="V908" s="45" t="s">
        <v>236</v>
      </c>
      <c r="W908" s="45" t="s">
        <v>237</v>
      </c>
      <c r="X908" s="49">
        <v>0</v>
      </c>
    </row>
    <row r="909" spans="1:24" hidden="1" x14ac:dyDescent="0.2">
      <c r="A909" s="1" t="e">
        <f>VLOOKUP(S:S,'KY all bookings 19.09.2022'!D:E,1,0)</f>
        <v>#N/A</v>
      </c>
      <c r="C909" s="1" t="e">
        <f>VLOOKUP(F:F,'RPM All Deposits'!$E:$F,1,0)</f>
        <v>#N/A</v>
      </c>
      <c r="D909" s="45" t="s">
        <v>20</v>
      </c>
      <c r="E909" s="45" t="s">
        <v>2589</v>
      </c>
      <c r="F909" s="45" t="s">
        <v>2591</v>
      </c>
      <c r="G909" s="45" t="s">
        <v>232</v>
      </c>
      <c r="H909" s="61">
        <v>44730</v>
      </c>
      <c r="I909" s="61">
        <v>44804</v>
      </c>
      <c r="J909" s="61">
        <v>44730</v>
      </c>
      <c r="K909" s="61">
        <v>44836</v>
      </c>
      <c r="L909" s="45" t="s">
        <v>353</v>
      </c>
      <c r="M909" s="45" t="s">
        <v>135</v>
      </c>
      <c r="N909" s="45" t="s">
        <v>26</v>
      </c>
      <c r="O909" s="45" t="s">
        <v>37</v>
      </c>
      <c r="P909" s="49">
        <v>0</v>
      </c>
      <c r="Q909" s="45" t="s">
        <v>49</v>
      </c>
      <c r="R909" s="46"/>
      <c r="S909" s="45" t="s">
        <v>234</v>
      </c>
      <c r="T909" s="45"/>
      <c r="U909" s="45" t="s">
        <v>235</v>
      </c>
      <c r="V909" s="45" t="s">
        <v>236</v>
      </c>
      <c r="W909" s="45" t="s">
        <v>237</v>
      </c>
      <c r="X909" s="49">
        <v>0</v>
      </c>
    </row>
    <row r="910" spans="1:24" hidden="1" x14ac:dyDescent="0.2">
      <c r="A910" s="1" t="e">
        <f>VLOOKUP(S:S,'KY all bookings 19.09.2022'!D:E,1,0)</f>
        <v>#N/A</v>
      </c>
      <c r="D910" s="45" t="s">
        <v>20</v>
      </c>
      <c r="E910" s="45" t="s">
        <v>2592</v>
      </c>
      <c r="F910" s="45" t="s">
        <v>2593</v>
      </c>
      <c r="G910" s="45" t="s">
        <v>232</v>
      </c>
      <c r="H910" s="61">
        <v>44777</v>
      </c>
      <c r="I910" s="61">
        <v>44926</v>
      </c>
      <c r="J910" s="46"/>
      <c r="K910" s="46"/>
      <c r="L910" s="45" t="s">
        <v>695</v>
      </c>
      <c r="M910" s="45" t="s">
        <v>25</v>
      </c>
      <c r="N910" s="45" t="s">
        <v>26</v>
      </c>
      <c r="O910" s="45" t="s">
        <v>27</v>
      </c>
      <c r="P910" s="49">
        <v>0</v>
      </c>
      <c r="Q910" s="45" t="s">
        <v>49</v>
      </c>
      <c r="R910" s="46"/>
      <c r="S910" s="45" t="s">
        <v>234</v>
      </c>
      <c r="T910" s="45"/>
      <c r="U910" s="45" t="s">
        <v>235</v>
      </c>
      <c r="V910" s="45" t="s">
        <v>236</v>
      </c>
      <c r="W910" s="45" t="s">
        <v>237</v>
      </c>
      <c r="X910" s="49">
        <v>0</v>
      </c>
    </row>
    <row r="911" spans="1:24" hidden="1" x14ac:dyDescent="0.2">
      <c r="A911" s="1" t="e">
        <f>VLOOKUP(S:S,'KY all bookings 19.09.2022'!D:E,1,0)</f>
        <v>#N/A</v>
      </c>
      <c r="D911" s="45" t="s">
        <v>20</v>
      </c>
      <c r="E911" s="45" t="s">
        <v>2592</v>
      </c>
      <c r="F911" s="45" t="s">
        <v>2594</v>
      </c>
      <c r="G911" s="45" t="s">
        <v>232</v>
      </c>
      <c r="H911" s="61">
        <v>44785</v>
      </c>
      <c r="I911" s="61">
        <v>44837</v>
      </c>
      <c r="J911" s="46"/>
      <c r="K911" s="46"/>
      <c r="L911" s="45" t="s">
        <v>233</v>
      </c>
      <c r="M911" s="45" t="s">
        <v>25</v>
      </c>
      <c r="N911" s="45" t="s">
        <v>26</v>
      </c>
      <c r="O911" s="45" t="s">
        <v>27</v>
      </c>
      <c r="P911" s="49">
        <v>0</v>
      </c>
      <c r="Q911" s="45" t="s">
        <v>49</v>
      </c>
      <c r="R911" s="46"/>
      <c r="S911" s="45" t="s">
        <v>234</v>
      </c>
      <c r="T911" s="45"/>
      <c r="U911" s="45" t="s">
        <v>235</v>
      </c>
      <c r="V911" s="45" t="s">
        <v>236</v>
      </c>
      <c r="W911" s="45" t="s">
        <v>237</v>
      </c>
      <c r="X911" s="49">
        <v>0</v>
      </c>
    </row>
    <row r="912" spans="1:24" hidden="1" x14ac:dyDescent="0.2">
      <c r="A912" s="1" t="e">
        <f>VLOOKUP(S:S,'KY all bookings 19.09.2022'!D:E,1,0)</f>
        <v>#N/A</v>
      </c>
      <c r="D912" s="45" t="s">
        <v>20</v>
      </c>
      <c r="E912" s="45" t="s">
        <v>2592</v>
      </c>
      <c r="F912" s="45" t="s">
        <v>2595</v>
      </c>
      <c r="G912" s="45" t="s">
        <v>232</v>
      </c>
      <c r="H912" s="61">
        <v>44730</v>
      </c>
      <c r="I912" s="61">
        <v>44804</v>
      </c>
      <c r="J912" s="61">
        <v>44730</v>
      </c>
      <c r="K912" s="61">
        <v>44836</v>
      </c>
      <c r="L912" s="45" t="s">
        <v>353</v>
      </c>
      <c r="M912" s="45" t="s">
        <v>25</v>
      </c>
      <c r="N912" s="45" t="s">
        <v>26</v>
      </c>
      <c r="O912" s="45" t="s">
        <v>27</v>
      </c>
      <c r="P912" s="49">
        <v>0</v>
      </c>
      <c r="Q912" s="45" t="s">
        <v>49</v>
      </c>
      <c r="R912" s="46"/>
      <c r="S912" s="45" t="s">
        <v>234</v>
      </c>
      <c r="T912" s="45"/>
      <c r="U912" s="45" t="s">
        <v>235</v>
      </c>
      <c r="V912" s="45" t="s">
        <v>236</v>
      </c>
      <c r="W912" s="45" t="s">
        <v>237</v>
      </c>
      <c r="X912" s="49">
        <v>0</v>
      </c>
    </row>
    <row r="913" spans="1:24" hidden="1" x14ac:dyDescent="0.2">
      <c r="A913" s="1" t="e">
        <f>VLOOKUP(S:S,'KY all bookings 19.09.2022'!D:E,1,0)</f>
        <v>#N/A</v>
      </c>
      <c r="D913" s="45" t="s">
        <v>20</v>
      </c>
      <c r="E913" s="45" t="s">
        <v>2596</v>
      </c>
      <c r="F913" s="45" t="s">
        <v>2597</v>
      </c>
      <c r="G913" s="45" t="s">
        <v>232</v>
      </c>
      <c r="H913" s="61">
        <v>44785</v>
      </c>
      <c r="I913" s="61">
        <v>44837</v>
      </c>
      <c r="J913" s="46"/>
      <c r="K913" s="46"/>
      <c r="L913" s="45" t="s">
        <v>233</v>
      </c>
      <c r="M913" s="45" t="s">
        <v>25</v>
      </c>
      <c r="N913" s="45" t="s">
        <v>26</v>
      </c>
      <c r="O913" s="45" t="s">
        <v>37</v>
      </c>
      <c r="P913" s="49">
        <v>0</v>
      </c>
      <c r="Q913" s="45" t="s">
        <v>49</v>
      </c>
      <c r="R913" s="46"/>
      <c r="S913" s="45" t="s">
        <v>234</v>
      </c>
      <c r="T913" s="45"/>
      <c r="U913" s="45" t="s">
        <v>235</v>
      </c>
      <c r="V913" s="45" t="s">
        <v>236</v>
      </c>
      <c r="W913" s="45" t="s">
        <v>237</v>
      </c>
      <c r="X913" s="49">
        <v>0</v>
      </c>
    </row>
    <row r="914" spans="1:24" hidden="1" x14ac:dyDescent="0.2">
      <c r="A914" s="1" t="e">
        <f>VLOOKUP(S:S,'KY all bookings 19.09.2022'!D:E,1,0)</f>
        <v>#N/A</v>
      </c>
      <c r="C914" s="1" t="e">
        <f>VLOOKUP(F:F,'RPM All Deposits'!$E:$F,1,0)</f>
        <v>#N/A</v>
      </c>
      <c r="D914" s="45" t="s">
        <v>20</v>
      </c>
      <c r="E914" s="45" t="s">
        <v>2596</v>
      </c>
      <c r="F914" s="45" t="s">
        <v>2598</v>
      </c>
      <c r="G914" s="45" t="s">
        <v>232</v>
      </c>
      <c r="H914" s="61">
        <v>44730</v>
      </c>
      <c r="I914" s="61">
        <v>44804</v>
      </c>
      <c r="J914" s="61">
        <v>44730</v>
      </c>
      <c r="K914" s="61">
        <v>44836</v>
      </c>
      <c r="L914" s="45" t="s">
        <v>353</v>
      </c>
      <c r="M914" s="45" t="s">
        <v>135</v>
      </c>
      <c r="N914" s="45" t="s">
        <v>26</v>
      </c>
      <c r="O914" s="45" t="s">
        <v>37</v>
      </c>
      <c r="P914" s="49">
        <v>0</v>
      </c>
      <c r="Q914" s="45" t="s">
        <v>49</v>
      </c>
      <c r="R914" s="46"/>
      <c r="S914" s="45" t="s">
        <v>234</v>
      </c>
      <c r="T914" s="45"/>
      <c r="U914" s="45" t="s">
        <v>235</v>
      </c>
      <c r="V914" s="45" t="s">
        <v>236</v>
      </c>
      <c r="W914" s="45" t="s">
        <v>237</v>
      </c>
      <c r="X914" s="49">
        <v>0</v>
      </c>
    </row>
    <row r="915" spans="1:24" hidden="1" x14ac:dyDescent="0.2">
      <c r="A915" s="1" t="e">
        <f>VLOOKUP(S:S,'KY all bookings 19.09.2022'!D:E,1,0)</f>
        <v>#N/A</v>
      </c>
      <c r="D915" s="45" t="s">
        <v>20</v>
      </c>
      <c r="E915" s="45" t="s">
        <v>2599</v>
      </c>
      <c r="F915" s="45" t="s">
        <v>2600</v>
      </c>
      <c r="G915" s="45" t="s">
        <v>232</v>
      </c>
      <c r="H915" s="61">
        <v>44777</v>
      </c>
      <c r="I915" s="61">
        <v>44926</v>
      </c>
      <c r="J915" s="46"/>
      <c r="K915" s="46"/>
      <c r="L915" s="45" t="s">
        <v>695</v>
      </c>
      <c r="M915" s="45" t="s">
        <v>25</v>
      </c>
      <c r="N915" s="45" t="s">
        <v>26</v>
      </c>
      <c r="O915" s="45" t="s">
        <v>27</v>
      </c>
      <c r="P915" s="49">
        <v>0</v>
      </c>
      <c r="Q915" s="45" t="s">
        <v>49</v>
      </c>
      <c r="R915" s="46"/>
      <c r="S915" s="45" t="s">
        <v>234</v>
      </c>
      <c r="T915" s="45"/>
      <c r="U915" s="45" t="s">
        <v>235</v>
      </c>
      <c r="V915" s="45" t="s">
        <v>236</v>
      </c>
      <c r="W915" s="45" t="s">
        <v>237</v>
      </c>
      <c r="X915" s="49">
        <v>0</v>
      </c>
    </row>
    <row r="916" spans="1:24" hidden="1" x14ac:dyDescent="0.2">
      <c r="A916" s="1" t="e">
        <f>VLOOKUP(S:S,'KY all bookings 19.09.2022'!D:E,1,0)</f>
        <v>#N/A</v>
      </c>
      <c r="D916" s="45" t="s">
        <v>20</v>
      </c>
      <c r="E916" s="45" t="s">
        <v>2599</v>
      </c>
      <c r="F916" s="45" t="s">
        <v>2601</v>
      </c>
      <c r="G916" s="45" t="s">
        <v>232</v>
      </c>
      <c r="H916" s="61">
        <v>44785</v>
      </c>
      <c r="I916" s="61">
        <v>44837</v>
      </c>
      <c r="J916" s="46"/>
      <c r="K916" s="46"/>
      <c r="L916" s="45" t="s">
        <v>233</v>
      </c>
      <c r="M916" s="45" t="s">
        <v>25</v>
      </c>
      <c r="N916" s="45" t="s">
        <v>26</v>
      </c>
      <c r="O916" s="45" t="s">
        <v>27</v>
      </c>
      <c r="P916" s="49">
        <v>0</v>
      </c>
      <c r="Q916" s="45" t="s">
        <v>49</v>
      </c>
      <c r="R916" s="46"/>
      <c r="S916" s="45" t="s">
        <v>234</v>
      </c>
      <c r="T916" s="45"/>
      <c r="U916" s="45" t="s">
        <v>235</v>
      </c>
      <c r="V916" s="45" t="s">
        <v>236</v>
      </c>
      <c r="W916" s="45" t="s">
        <v>237</v>
      </c>
      <c r="X916" s="49">
        <v>0</v>
      </c>
    </row>
    <row r="917" spans="1:24" hidden="1" x14ac:dyDescent="0.2">
      <c r="A917" s="1" t="e">
        <f>VLOOKUP(S:S,'KY all bookings 19.09.2022'!D:E,1,0)</f>
        <v>#N/A</v>
      </c>
      <c r="D917" s="45" t="s">
        <v>20</v>
      </c>
      <c r="E917" s="45" t="s">
        <v>2599</v>
      </c>
      <c r="F917" s="45" t="s">
        <v>2602</v>
      </c>
      <c r="G917" s="45" t="s">
        <v>232</v>
      </c>
      <c r="H917" s="61">
        <v>44730</v>
      </c>
      <c r="I917" s="61">
        <v>44804</v>
      </c>
      <c r="J917" s="61">
        <v>44730</v>
      </c>
      <c r="K917" s="61">
        <v>44836</v>
      </c>
      <c r="L917" s="45" t="s">
        <v>353</v>
      </c>
      <c r="M917" s="45" t="s">
        <v>25</v>
      </c>
      <c r="N917" s="45" t="s">
        <v>26</v>
      </c>
      <c r="O917" s="45" t="s">
        <v>27</v>
      </c>
      <c r="P917" s="49">
        <v>0</v>
      </c>
      <c r="Q917" s="45" t="s">
        <v>49</v>
      </c>
      <c r="R917" s="46"/>
      <c r="S917" s="45" t="s">
        <v>234</v>
      </c>
      <c r="T917" s="45"/>
      <c r="U917" s="45" t="s">
        <v>235</v>
      </c>
      <c r="V917" s="45" t="s">
        <v>236</v>
      </c>
      <c r="W917" s="45" t="s">
        <v>237</v>
      </c>
      <c r="X917" s="49">
        <v>0</v>
      </c>
    </row>
    <row r="918" spans="1:24" hidden="1" x14ac:dyDescent="0.2">
      <c r="A918" s="1" t="e">
        <f>VLOOKUP(S:S,'KY all bookings 19.09.2022'!D:E,1,0)</f>
        <v>#N/A</v>
      </c>
      <c r="D918" s="45" t="s">
        <v>20</v>
      </c>
      <c r="E918" s="45" t="s">
        <v>2603</v>
      </c>
      <c r="F918" s="45" t="s">
        <v>2604</v>
      </c>
      <c r="G918" s="45" t="s">
        <v>232</v>
      </c>
      <c r="H918" s="61">
        <v>44785</v>
      </c>
      <c r="I918" s="61">
        <v>44837</v>
      </c>
      <c r="J918" s="46"/>
      <c r="K918" s="46"/>
      <c r="L918" s="45" t="s">
        <v>233</v>
      </c>
      <c r="M918" s="45" t="s">
        <v>25</v>
      </c>
      <c r="N918" s="45" t="s">
        <v>26</v>
      </c>
      <c r="O918" s="45" t="s">
        <v>37</v>
      </c>
      <c r="P918" s="49">
        <v>0</v>
      </c>
      <c r="Q918" s="45" t="s">
        <v>49</v>
      </c>
      <c r="R918" s="46"/>
      <c r="S918" s="45" t="s">
        <v>234</v>
      </c>
      <c r="T918" s="45"/>
      <c r="U918" s="45" t="s">
        <v>235</v>
      </c>
      <c r="V918" s="45" t="s">
        <v>236</v>
      </c>
      <c r="W918" s="45" t="s">
        <v>237</v>
      </c>
      <c r="X918" s="49">
        <v>0</v>
      </c>
    </row>
    <row r="919" spans="1:24" hidden="1" x14ac:dyDescent="0.2">
      <c r="A919" s="1" t="e">
        <f>VLOOKUP(S:S,'KY all bookings 19.09.2022'!D:E,1,0)</f>
        <v>#N/A</v>
      </c>
      <c r="C919" s="1" t="e">
        <f>VLOOKUP(F:F,'RPM All Deposits'!$E:$F,1,0)</f>
        <v>#N/A</v>
      </c>
      <c r="D919" s="45" t="s">
        <v>20</v>
      </c>
      <c r="E919" s="45" t="s">
        <v>2603</v>
      </c>
      <c r="F919" s="45" t="s">
        <v>2605</v>
      </c>
      <c r="G919" s="45" t="s">
        <v>232</v>
      </c>
      <c r="H919" s="61">
        <v>44730</v>
      </c>
      <c r="I919" s="61">
        <v>44804</v>
      </c>
      <c r="J919" s="61">
        <v>44730</v>
      </c>
      <c r="K919" s="61">
        <v>44836</v>
      </c>
      <c r="L919" s="45" t="s">
        <v>353</v>
      </c>
      <c r="M919" s="45" t="s">
        <v>135</v>
      </c>
      <c r="N919" s="45" t="s">
        <v>26</v>
      </c>
      <c r="O919" s="45" t="s">
        <v>37</v>
      </c>
      <c r="P919" s="49">
        <v>0</v>
      </c>
      <c r="Q919" s="45" t="s">
        <v>49</v>
      </c>
      <c r="R919" s="46"/>
      <c r="S919" s="45" t="s">
        <v>234</v>
      </c>
      <c r="T919" s="45"/>
      <c r="U919" s="45" t="s">
        <v>235</v>
      </c>
      <c r="V919" s="45" t="s">
        <v>236</v>
      </c>
      <c r="W919" s="45" t="s">
        <v>237</v>
      </c>
      <c r="X919" s="49">
        <v>0</v>
      </c>
    </row>
    <row r="920" spans="1:24" hidden="1" x14ac:dyDescent="0.2">
      <c r="A920" s="1" t="e">
        <f>VLOOKUP(S:S,'KY all bookings 19.09.2022'!D:E,1,0)</f>
        <v>#N/A</v>
      </c>
      <c r="D920" s="45" t="s">
        <v>20</v>
      </c>
      <c r="E920" s="45" t="s">
        <v>2606</v>
      </c>
      <c r="F920" s="45" t="s">
        <v>2607</v>
      </c>
      <c r="G920" s="45" t="s">
        <v>232</v>
      </c>
      <c r="H920" s="61">
        <v>44777</v>
      </c>
      <c r="I920" s="61">
        <v>44926</v>
      </c>
      <c r="J920" s="46"/>
      <c r="K920" s="46"/>
      <c r="L920" s="45" t="s">
        <v>695</v>
      </c>
      <c r="M920" s="45" t="s">
        <v>25</v>
      </c>
      <c r="N920" s="45" t="s">
        <v>26</v>
      </c>
      <c r="O920" s="45" t="s">
        <v>27</v>
      </c>
      <c r="P920" s="49">
        <v>0</v>
      </c>
      <c r="Q920" s="45" t="s">
        <v>49</v>
      </c>
      <c r="R920" s="46"/>
      <c r="S920" s="45" t="s">
        <v>234</v>
      </c>
      <c r="T920" s="45"/>
      <c r="U920" s="45" t="s">
        <v>235</v>
      </c>
      <c r="V920" s="45" t="s">
        <v>236</v>
      </c>
      <c r="W920" s="45" t="s">
        <v>237</v>
      </c>
      <c r="X920" s="49">
        <v>0</v>
      </c>
    </row>
    <row r="921" spans="1:24" hidden="1" x14ac:dyDescent="0.2">
      <c r="A921" s="1" t="e">
        <f>VLOOKUP(S:S,'KY all bookings 19.09.2022'!D:E,1,0)</f>
        <v>#N/A</v>
      </c>
      <c r="D921" s="45" t="s">
        <v>20</v>
      </c>
      <c r="E921" s="45" t="s">
        <v>2606</v>
      </c>
      <c r="F921" s="45" t="s">
        <v>2608</v>
      </c>
      <c r="G921" s="45" t="s">
        <v>232</v>
      </c>
      <c r="H921" s="61">
        <v>44785</v>
      </c>
      <c r="I921" s="61">
        <v>44837</v>
      </c>
      <c r="J921" s="46"/>
      <c r="K921" s="46"/>
      <c r="L921" s="45" t="s">
        <v>233</v>
      </c>
      <c r="M921" s="45" t="s">
        <v>25</v>
      </c>
      <c r="N921" s="45" t="s">
        <v>26</v>
      </c>
      <c r="O921" s="45" t="s">
        <v>27</v>
      </c>
      <c r="P921" s="49">
        <v>0</v>
      </c>
      <c r="Q921" s="45" t="s">
        <v>49</v>
      </c>
      <c r="R921" s="46"/>
      <c r="S921" s="45" t="s">
        <v>234</v>
      </c>
      <c r="T921" s="45"/>
      <c r="U921" s="45" t="s">
        <v>235</v>
      </c>
      <c r="V921" s="45" t="s">
        <v>236</v>
      </c>
      <c r="W921" s="45" t="s">
        <v>237</v>
      </c>
      <c r="X921" s="49">
        <v>0</v>
      </c>
    </row>
    <row r="922" spans="1:24" hidden="1" x14ac:dyDescent="0.2">
      <c r="A922" s="1" t="e">
        <f>VLOOKUP(S:S,'KY all bookings 19.09.2022'!D:E,1,0)</f>
        <v>#N/A</v>
      </c>
      <c r="D922" s="45" t="s">
        <v>20</v>
      </c>
      <c r="E922" s="45" t="s">
        <v>2606</v>
      </c>
      <c r="F922" s="45" t="s">
        <v>323</v>
      </c>
      <c r="G922" s="45" t="s">
        <v>232</v>
      </c>
      <c r="H922" s="61">
        <v>44730</v>
      </c>
      <c r="I922" s="61">
        <v>44804</v>
      </c>
      <c r="J922" s="61">
        <v>44730</v>
      </c>
      <c r="K922" s="61">
        <v>44836</v>
      </c>
      <c r="L922" s="45" t="s">
        <v>353</v>
      </c>
      <c r="M922" s="45" t="s">
        <v>25</v>
      </c>
      <c r="N922" s="45" t="s">
        <v>26</v>
      </c>
      <c r="O922" s="45" t="s">
        <v>27</v>
      </c>
      <c r="P922" s="49">
        <v>0</v>
      </c>
      <c r="Q922" s="45" t="s">
        <v>49</v>
      </c>
      <c r="R922" s="46"/>
      <c r="S922" s="45" t="s">
        <v>234</v>
      </c>
      <c r="T922" s="45"/>
      <c r="U922" s="45" t="s">
        <v>235</v>
      </c>
      <c r="V922" s="45" t="s">
        <v>236</v>
      </c>
      <c r="W922" s="45" t="s">
        <v>237</v>
      </c>
      <c r="X922" s="49">
        <v>0</v>
      </c>
    </row>
    <row r="923" spans="1:24" hidden="1" x14ac:dyDescent="0.2">
      <c r="A923" s="1" t="e">
        <f>VLOOKUP(S:S,'KY all bookings 19.09.2022'!D:E,1,0)</f>
        <v>#N/A</v>
      </c>
      <c r="D923" s="45" t="s">
        <v>20</v>
      </c>
      <c r="E923" s="45" t="s">
        <v>2609</v>
      </c>
      <c r="F923" s="45" t="s">
        <v>2610</v>
      </c>
      <c r="G923" s="45" t="s">
        <v>232</v>
      </c>
      <c r="H923" s="61">
        <v>44785</v>
      </c>
      <c r="I923" s="61">
        <v>44837</v>
      </c>
      <c r="J923" s="46"/>
      <c r="K923" s="46"/>
      <c r="L923" s="45" t="s">
        <v>233</v>
      </c>
      <c r="M923" s="45" t="s">
        <v>25</v>
      </c>
      <c r="N923" s="45" t="s">
        <v>26</v>
      </c>
      <c r="O923" s="45" t="s">
        <v>37</v>
      </c>
      <c r="P923" s="49">
        <v>0</v>
      </c>
      <c r="Q923" s="45" t="s">
        <v>49</v>
      </c>
      <c r="R923" s="46"/>
      <c r="S923" s="45" t="s">
        <v>234</v>
      </c>
      <c r="T923" s="45"/>
      <c r="U923" s="45" t="s">
        <v>235</v>
      </c>
      <c r="V923" s="45" t="s">
        <v>236</v>
      </c>
      <c r="W923" s="45" t="s">
        <v>237</v>
      </c>
      <c r="X923" s="49">
        <v>0</v>
      </c>
    </row>
    <row r="924" spans="1:24" hidden="1" x14ac:dyDescent="0.2">
      <c r="A924" s="1" t="e">
        <f>VLOOKUP(S:S,'KY all bookings 19.09.2022'!D:E,1,0)</f>
        <v>#N/A</v>
      </c>
      <c r="C924" s="1" t="e">
        <f>VLOOKUP(F:F,'RPM All Deposits'!$E:$F,1,0)</f>
        <v>#N/A</v>
      </c>
      <c r="D924" s="45" t="s">
        <v>20</v>
      </c>
      <c r="E924" s="45" t="s">
        <v>2609</v>
      </c>
      <c r="F924" s="45" t="s">
        <v>2611</v>
      </c>
      <c r="G924" s="45" t="s">
        <v>232</v>
      </c>
      <c r="H924" s="61">
        <v>44730</v>
      </c>
      <c r="I924" s="61">
        <v>44804</v>
      </c>
      <c r="J924" s="61">
        <v>44730</v>
      </c>
      <c r="K924" s="61">
        <v>44836</v>
      </c>
      <c r="L924" s="45" t="s">
        <v>353</v>
      </c>
      <c r="M924" s="45" t="s">
        <v>135</v>
      </c>
      <c r="N924" s="45" t="s">
        <v>26</v>
      </c>
      <c r="O924" s="45" t="s">
        <v>37</v>
      </c>
      <c r="P924" s="49">
        <v>0</v>
      </c>
      <c r="Q924" s="45" t="s">
        <v>49</v>
      </c>
      <c r="R924" s="46"/>
      <c r="S924" s="45" t="s">
        <v>234</v>
      </c>
      <c r="T924" s="45"/>
      <c r="U924" s="45" t="s">
        <v>235</v>
      </c>
      <c r="V924" s="45" t="s">
        <v>236</v>
      </c>
      <c r="W924" s="45" t="s">
        <v>237</v>
      </c>
      <c r="X924" s="49">
        <v>0</v>
      </c>
    </row>
    <row r="925" spans="1:24" hidden="1" x14ac:dyDescent="0.2">
      <c r="A925" s="1" t="e">
        <f>VLOOKUP(S:S,'KY all bookings 19.09.2022'!D:E,1,0)</f>
        <v>#N/A</v>
      </c>
      <c r="D925" s="45" t="s">
        <v>20</v>
      </c>
      <c r="E925" s="45" t="s">
        <v>2612</v>
      </c>
      <c r="F925" s="45" t="s">
        <v>2613</v>
      </c>
      <c r="G925" s="45" t="s">
        <v>232</v>
      </c>
      <c r="H925" s="61">
        <v>44777</v>
      </c>
      <c r="I925" s="61">
        <v>44926</v>
      </c>
      <c r="J925" s="46"/>
      <c r="K925" s="46"/>
      <c r="L925" s="45" t="s">
        <v>695</v>
      </c>
      <c r="M925" s="45" t="s">
        <v>25</v>
      </c>
      <c r="N925" s="45" t="s">
        <v>26</v>
      </c>
      <c r="O925" s="45" t="s">
        <v>27</v>
      </c>
      <c r="P925" s="49">
        <v>0</v>
      </c>
      <c r="Q925" s="45" t="s">
        <v>49</v>
      </c>
      <c r="R925" s="46"/>
      <c r="S925" s="45" t="s">
        <v>234</v>
      </c>
      <c r="T925" s="45"/>
      <c r="U925" s="45" t="s">
        <v>235</v>
      </c>
      <c r="V925" s="45" t="s">
        <v>236</v>
      </c>
      <c r="W925" s="45" t="s">
        <v>237</v>
      </c>
      <c r="X925" s="49">
        <v>0</v>
      </c>
    </row>
    <row r="926" spans="1:24" hidden="1" x14ac:dyDescent="0.2">
      <c r="A926" s="1" t="e">
        <f>VLOOKUP(S:S,'KY all bookings 19.09.2022'!D:E,1,0)</f>
        <v>#N/A</v>
      </c>
      <c r="D926" s="45" t="s">
        <v>20</v>
      </c>
      <c r="E926" s="45" t="s">
        <v>2612</v>
      </c>
      <c r="F926" s="45" t="s">
        <v>2614</v>
      </c>
      <c r="G926" s="45" t="s">
        <v>232</v>
      </c>
      <c r="H926" s="61">
        <v>44785</v>
      </c>
      <c r="I926" s="61">
        <v>44837</v>
      </c>
      <c r="J926" s="46"/>
      <c r="K926" s="46"/>
      <c r="L926" s="45" t="s">
        <v>233</v>
      </c>
      <c r="M926" s="45" t="s">
        <v>25</v>
      </c>
      <c r="N926" s="45" t="s">
        <v>26</v>
      </c>
      <c r="O926" s="45" t="s">
        <v>27</v>
      </c>
      <c r="P926" s="49">
        <v>0</v>
      </c>
      <c r="Q926" s="45" t="s">
        <v>49</v>
      </c>
      <c r="R926" s="46"/>
      <c r="S926" s="45" t="s">
        <v>234</v>
      </c>
      <c r="T926" s="45"/>
      <c r="U926" s="45" t="s">
        <v>235</v>
      </c>
      <c r="V926" s="45" t="s">
        <v>236</v>
      </c>
      <c r="W926" s="45" t="s">
        <v>237</v>
      </c>
      <c r="X926" s="49">
        <v>0</v>
      </c>
    </row>
    <row r="927" spans="1:24" hidden="1" x14ac:dyDescent="0.2">
      <c r="A927" s="1" t="e">
        <f>VLOOKUP(S:S,'KY all bookings 19.09.2022'!D:E,1,0)</f>
        <v>#N/A</v>
      </c>
      <c r="D927" s="45" t="s">
        <v>20</v>
      </c>
      <c r="E927" s="45" t="s">
        <v>2612</v>
      </c>
      <c r="F927" s="45" t="s">
        <v>2615</v>
      </c>
      <c r="G927" s="45" t="s">
        <v>232</v>
      </c>
      <c r="H927" s="61">
        <v>44730</v>
      </c>
      <c r="I927" s="61">
        <v>44804</v>
      </c>
      <c r="J927" s="61">
        <v>44730</v>
      </c>
      <c r="K927" s="61">
        <v>44836</v>
      </c>
      <c r="L927" s="45" t="s">
        <v>353</v>
      </c>
      <c r="M927" s="45" t="s">
        <v>25</v>
      </c>
      <c r="N927" s="45" t="s">
        <v>26</v>
      </c>
      <c r="O927" s="45" t="s">
        <v>27</v>
      </c>
      <c r="P927" s="49">
        <v>0</v>
      </c>
      <c r="Q927" s="45" t="s">
        <v>49</v>
      </c>
      <c r="R927" s="46"/>
      <c r="S927" s="45" t="s">
        <v>234</v>
      </c>
      <c r="T927" s="45"/>
      <c r="U927" s="45" t="s">
        <v>235</v>
      </c>
      <c r="V927" s="45" t="s">
        <v>236</v>
      </c>
      <c r="W927" s="45" t="s">
        <v>237</v>
      </c>
      <c r="X927" s="49">
        <v>0</v>
      </c>
    </row>
    <row r="928" spans="1:24" hidden="1" x14ac:dyDescent="0.2">
      <c r="A928" s="1" t="e">
        <f>VLOOKUP(S:S,'KY all bookings 19.09.2022'!D:E,1,0)</f>
        <v>#N/A</v>
      </c>
      <c r="D928" s="45" t="s">
        <v>20</v>
      </c>
      <c r="E928" s="45" t="s">
        <v>2616</v>
      </c>
      <c r="F928" s="45" t="s">
        <v>2617</v>
      </c>
      <c r="G928" s="45" t="s">
        <v>232</v>
      </c>
      <c r="H928" s="61">
        <v>44785</v>
      </c>
      <c r="I928" s="61">
        <v>44837</v>
      </c>
      <c r="J928" s="46"/>
      <c r="K928" s="46"/>
      <c r="L928" s="45" t="s">
        <v>233</v>
      </c>
      <c r="M928" s="45" t="s">
        <v>25</v>
      </c>
      <c r="N928" s="45" t="s">
        <v>26</v>
      </c>
      <c r="O928" s="45" t="s">
        <v>37</v>
      </c>
      <c r="P928" s="49">
        <v>0</v>
      </c>
      <c r="Q928" s="45" t="s">
        <v>49</v>
      </c>
      <c r="R928" s="46"/>
      <c r="S928" s="45" t="s">
        <v>234</v>
      </c>
      <c r="T928" s="45"/>
      <c r="U928" s="45" t="s">
        <v>235</v>
      </c>
      <c r="V928" s="45" t="s">
        <v>236</v>
      </c>
      <c r="W928" s="45" t="s">
        <v>237</v>
      </c>
      <c r="X928" s="49">
        <v>0</v>
      </c>
    </row>
    <row r="929" spans="1:24" hidden="1" x14ac:dyDescent="0.2">
      <c r="A929" s="1" t="e">
        <f>VLOOKUP(S:S,'KY all bookings 19.09.2022'!D:E,1,0)</f>
        <v>#N/A</v>
      </c>
      <c r="C929" s="1" t="e">
        <f>VLOOKUP(F:F,'RPM All Deposits'!$E:$F,1,0)</f>
        <v>#N/A</v>
      </c>
      <c r="D929" s="45" t="s">
        <v>20</v>
      </c>
      <c r="E929" s="45" t="s">
        <v>2616</v>
      </c>
      <c r="F929" s="45" t="s">
        <v>2618</v>
      </c>
      <c r="G929" s="45" t="s">
        <v>232</v>
      </c>
      <c r="H929" s="61">
        <v>44730</v>
      </c>
      <c r="I929" s="61">
        <v>44804</v>
      </c>
      <c r="J929" s="61">
        <v>44730</v>
      </c>
      <c r="K929" s="61">
        <v>44836</v>
      </c>
      <c r="L929" s="45" t="s">
        <v>353</v>
      </c>
      <c r="M929" s="45" t="s">
        <v>135</v>
      </c>
      <c r="N929" s="45" t="s">
        <v>26</v>
      </c>
      <c r="O929" s="45" t="s">
        <v>37</v>
      </c>
      <c r="P929" s="49">
        <v>0</v>
      </c>
      <c r="Q929" s="45" t="s">
        <v>49</v>
      </c>
      <c r="R929" s="46"/>
      <c r="S929" s="45" t="s">
        <v>234</v>
      </c>
      <c r="T929" s="45"/>
      <c r="U929" s="45" t="s">
        <v>235</v>
      </c>
      <c r="V929" s="45" t="s">
        <v>236</v>
      </c>
      <c r="W929" s="45" t="s">
        <v>237</v>
      </c>
      <c r="X929" s="49">
        <v>0</v>
      </c>
    </row>
    <row r="930" spans="1:24" hidden="1" x14ac:dyDescent="0.2">
      <c r="A930" s="1" t="e">
        <f>VLOOKUP(S:S,'KY all bookings 19.09.2022'!D:E,1,0)</f>
        <v>#N/A</v>
      </c>
      <c r="D930" s="45" t="s">
        <v>20</v>
      </c>
      <c r="E930" s="45" t="s">
        <v>2619</v>
      </c>
      <c r="F930" s="45" t="s">
        <v>2620</v>
      </c>
      <c r="G930" s="45" t="s">
        <v>232</v>
      </c>
      <c r="H930" s="61">
        <v>44777</v>
      </c>
      <c r="I930" s="61">
        <v>44926</v>
      </c>
      <c r="J930" s="46"/>
      <c r="K930" s="46"/>
      <c r="L930" s="45" t="s">
        <v>695</v>
      </c>
      <c r="M930" s="45" t="s">
        <v>25</v>
      </c>
      <c r="N930" s="45" t="s">
        <v>26</v>
      </c>
      <c r="O930" s="45" t="s">
        <v>239</v>
      </c>
      <c r="P930" s="49">
        <v>0</v>
      </c>
      <c r="Q930" s="45" t="s">
        <v>49</v>
      </c>
      <c r="R930" s="46"/>
      <c r="S930" s="45" t="s">
        <v>234</v>
      </c>
      <c r="T930" s="45"/>
      <c r="U930" s="45" t="s">
        <v>235</v>
      </c>
      <c r="V930" s="45" t="s">
        <v>236</v>
      </c>
      <c r="W930" s="45" t="s">
        <v>237</v>
      </c>
      <c r="X930" s="49">
        <v>0</v>
      </c>
    </row>
    <row r="931" spans="1:24" hidden="1" x14ac:dyDescent="0.2">
      <c r="A931" s="1" t="e">
        <f>VLOOKUP(S:S,'KY all bookings 19.09.2022'!D:E,1,0)</f>
        <v>#N/A</v>
      </c>
      <c r="D931" s="45" t="s">
        <v>20</v>
      </c>
      <c r="E931" s="45" t="s">
        <v>2619</v>
      </c>
      <c r="F931" s="45" t="s">
        <v>2621</v>
      </c>
      <c r="G931" s="45" t="s">
        <v>232</v>
      </c>
      <c r="H931" s="61">
        <v>44785</v>
      </c>
      <c r="I931" s="61">
        <v>44837</v>
      </c>
      <c r="J931" s="46"/>
      <c r="K931" s="46"/>
      <c r="L931" s="45" t="s">
        <v>233</v>
      </c>
      <c r="M931" s="45" t="s">
        <v>25</v>
      </c>
      <c r="N931" s="45" t="s">
        <v>26</v>
      </c>
      <c r="O931" s="45" t="s">
        <v>239</v>
      </c>
      <c r="P931" s="49">
        <v>0</v>
      </c>
      <c r="Q931" s="45" t="s">
        <v>49</v>
      </c>
      <c r="R931" s="46"/>
      <c r="S931" s="45" t="s">
        <v>234</v>
      </c>
      <c r="T931" s="45"/>
      <c r="U931" s="45" t="s">
        <v>235</v>
      </c>
      <c r="V931" s="45" t="s">
        <v>236</v>
      </c>
      <c r="W931" s="45" t="s">
        <v>237</v>
      </c>
      <c r="X931" s="49">
        <v>0</v>
      </c>
    </row>
    <row r="932" spans="1:24" hidden="1" x14ac:dyDescent="0.2">
      <c r="A932" s="1" t="e">
        <f>VLOOKUP(S:S,'KY all bookings 19.09.2022'!D:E,1,0)</f>
        <v>#N/A</v>
      </c>
      <c r="D932" s="45" t="s">
        <v>20</v>
      </c>
      <c r="E932" s="45" t="s">
        <v>2619</v>
      </c>
      <c r="F932" s="45" t="s">
        <v>2622</v>
      </c>
      <c r="G932" s="45" t="s">
        <v>232</v>
      </c>
      <c r="H932" s="61">
        <v>44730</v>
      </c>
      <c r="I932" s="61">
        <v>44804</v>
      </c>
      <c r="J932" s="61">
        <v>44730</v>
      </c>
      <c r="K932" s="61">
        <v>44836</v>
      </c>
      <c r="L932" s="45" t="s">
        <v>353</v>
      </c>
      <c r="M932" s="45" t="s">
        <v>25</v>
      </c>
      <c r="N932" s="45" t="s">
        <v>26</v>
      </c>
      <c r="O932" s="45" t="s">
        <v>239</v>
      </c>
      <c r="P932" s="49">
        <v>0</v>
      </c>
      <c r="Q932" s="45" t="s">
        <v>49</v>
      </c>
      <c r="R932" s="46"/>
      <c r="S932" s="45" t="s">
        <v>234</v>
      </c>
      <c r="T932" s="45"/>
      <c r="U932" s="45" t="s">
        <v>235</v>
      </c>
      <c r="V932" s="45" t="s">
        <v>236</v>
      </c>
      <c r="W932" s="45" t="s">
        <v>237</v>
      </c>
      <c r="X932" s="49">
        <v>0</v>
      </c>
    </row>
    <row r="933" spans="1:24" hidden="1" x14ac:dyDescent="0.2">
      <c r="A933" s="1" t="e">
        <f>VLOOKUP(S:S,'KY all bookings 19.09.2022'!D:E,1,0)</f>
        <v>#N/A</v>
      </c>
      <c r="C933" s="1" t="e">
        <f>VLOOKUP(F:F,'RPM All Deposits'!$E:$F,1,0)</f>
        <v>#N/A</v>
      </c>
      <c r="D933" s="45" t="s">
        <v>20</v>
      </c>
      <c r="E933" s="45" t="s">
        <v>2623</v>
      </c>
      <c r="F933" s="45" t="s">
        <v>2624</v>
      </c>
      <c r="G933" s="45" t="s">
        <v>2625</v>
      </c>
      <c r="H933" s="61">
        <v>44728</v>
      </c>
      <c r="I933" s="61">
        <v>44742</v>
      </c>
      <c r="J933" s="61">
        <v>44728</v>
      </c>
      <c r="K933" s="61">
        <v>44743</v>
      </c>
      <c r="L933" s="45" t="s">
        <v>91</v>
      </c>
      <c r="M933" s="45" t="s">
        <v>135</v>
      </c>
      <c r="N933" s="45" t="s">
        <v>26</v>
      </c>
      <c r="O933" s="45" t="s">
        <v>37</v>
      </c>
      <c r="P933" s="49">
        <v>0</v>
      </c>
      <c r="Q933" s="45" t="s">
        <v>49</v>
      </c>
      <c r="R933" s="46"/>
      <c r="S933" s="45" t="s">
        <v>2626</v>
      </c>
      <c r="T933" s="45"/>
      <c r="U933" s="45" t="s">
        <v>254</v>
      </c>
      <c r="V933" s="45" t="s">
        <v>2627</v>
      </c>
      <c r="W933" s="45" t="s">
        <v>87</v>
      </c>
      <c r="X933" s="49">
        <v>0</v>
      </c>
    </row>
    <row r="934" spans="1:24" hidden="1" x14ac:dyDescent="0.2">
      <c r="A934" s="1" t="e">
        <f>VLOOKUP(S:S,'KY all bookings 19.09.2022'!D:E,1,0)</f>
        <v>#N/A</v>
      </c>
      <c r="D934" s="45" t="s">
        <v>20</v>
      </c>
      <c r="E934" s="45" t="s">
        <v>2628</v>
      </c>
      <c r="F934" s="45" t="s">
        <v>2629</v>
      </c>
      <c r="G934" s="45" t="s">
        <v>232</v>
      </c>
      <c r="H934" s="61">
        <v>44777</v>
      </c>
      <c r="I934" s="61">
        <v>44926</v>
      </c>
      <c r="J934" s="46"/>
      <c r="K934" s="46"/>
      <c r="L934" s="45" t="s">
        <v>695</v>
      </c>
      <c r="M934" s="45" t="s">
        <v>25</v>
      </c>
      <c r="N934" s="45" t="s">
        <v>26</v>
      </c>
      <c r="O934" s="45" t="s">
        <v>239</v>
      </c>
      <c r="P934" s="49">
        <v>0</v>
      </c>
      <c r="Q934" s="45" t="s">
        <v>49</v>
      </c>
      <c r="R934" s="46"/>
      <c r="S934" s="45" t="s">
        <v>234</v>
      </c>
      <c r="T934" s="45"/>
      <c r="U934" s="45" t="s">
        <v>235</v>
      </c>
      <c r="V934" s="45" t="s">
        <v>236</v>
      </c>
      <c r="W934" s="45" t="s">
        <v>237</v>
      </c>
      <c r="X934" s="49">
        <v>0</v>
      </c>
    </row>
    <row r="935" spans="1:24" hidden="1" x14ac:dyDescent="0.2">
      <c r="A935" s="1" t="e">
        <f>VLOOKUP(S:S,'KY all bookings 19.09.2022'!D:E,1,0)</f>
        <v>#N/A</v>
      </c>
      <c r="D935" s="45" t="s">
        <v>20</v>
      </c>
      <c r="E935" s="45" t="s">
        <v>2628</v>
      </c>
      <c r="F935" s="45" t="s">
        <v>2630</v>
      </c>
      <c r="G935" s="45" t="s">
        <v>232</v>
      </c>
      <c r="H935" s="61">
        <v>44785</v>
      </c>
      <c r="I935" s="61">
        <v>44837</v>
      </c>
      <c r="J935" s="46"/>
      <c r="K935" s="46"/>
      <c r="L935" s="45" t="s">
        <v>233</v>
      </c>
      <c r="M935" s="45" t="s">
        <v>25</v>
      </c>
      <c r="N935" s="45" t="s">
        <v>26</v>
      </c>
      <c r="O935" s="45" t="s">
        <v>239</v>
      </c>
      <c r="P935" s="49">
        <v>0</v>
      </c>
      <c r="Q935" s="45" t="s">
        <v>49</v>
      </c>
      <c r="R935" s="46"/>
      <c r="S935" s="45" t="s">
        <v>234</v>
      </c>
      <c r="T935" s="45"/>
      <c r="U935" s="45" t="s">
        <v>235</v>
      </c>
      <c r="V935" s="45" t="s">
        <v>236</v>
      </c>
      <c r="W935" s="45" t="s">
        <v>237</v>
      </c>
      <c r="X935" s="49">
        <v>0</v>
      </c>
    </row>
    <row r="936" spans="1:24" hidden="1" x14ac:dyDescent="0.2">
      <c r="A936" s="1" t="e">
        <f>VLOOKUP(S:S,'KY all bookings 19.09.2022'!D:E,1,0)</f>
        <v>#N/A</v>
      </c>
      <c r="D936" s="45" t="s">
        <v>20</v>
      </c>
      <c r="E936" s="45" t="s">
        <v>2628</v>
      </c>
      <c r="F936" s="45" t="s">
        <v>2631</v>
      </c>
      <c r="G936" s="45" t="s">
        <v>232</v>
      </c>
      <c r="H936" s="61">
        <v>44730</v>
      </c>
      <c r="I936" s="61">
        <v>44804</v>
      </c>
      <c r="J936" s="61">
        <v>44730</v>
      </c>
      <c r="K936" s="61">
        <v>44836</v>
      </c>
      <c r="L936" s="45" t="s">
        <v>353</v>
      </c>
      <c r="M936" s="45" t="s">
        <v>25</v>
      </c>
      <c r="N936" s="45" t="s">
        <v>26</v>
      </c>
      <c r="O936" s="45" t="s">
        <v>239</v>
      </c>
      <c r="P936" s="49">
        <v>0</v>
      </c>
      <c r="Q936" s="45" t="s">
        <v>49</v>
      </c>
      <c r="R936" s="46"/>
      <c r="S936" s="45" t="s">
        <v>234</v>
      </c>
      <c r="T936" s="45"/>
      <c r="U936" s="45" t="s">
        <v>235</v>
      </c>
      <c r="V936" s="45" t="s">
        <v>236</v>
      </c>
      <c r="W936" s="45" t="s">
        <v>237</v>
      </c>
      <c r="X936" s="49">
        <v>0</v>
      </c>
    </row>
    <row r="937" spans="1:24" hidden="1" x14ac:dyDescent="0.2">
      <c r="A937" s="1" t="e">
        <f>VLOOKUP(S:S,'KY all bookings 19.09.2022'!D:E,1,0)</f>
        <v>#N/A</v>
      </c>
      <c r="D937" s="45" t="s">
        <v>20</v>
      </c>
      <c r="E937" s="45" t="s">
        <v>2632</v>
      </c>
      <c r="F937" s="45" t="s">
        <v>2633</v>
      </c>
      <c r="G937" s="45" t="s">
        <v>232</v>
      </c>
      <c r="H937" s="61">
        <v>44785</v>
      </c>
      <c r="I937" s="61">
        <v>44837</v>
      </c>
      <c r="J937" s="46"/>
      <c r="K937" s="46"/>
      <c r="L937" s="45" t="s">
        <v>233</v>
      </c>
      <c r="M937" s="45" t="s">
        <v>25</v>
      </c>
      <c r="N937" s="45" t="s">
        <v>26</v>
      </c>
      <c r="O937" s="45" t="s">
        <v>37</v>
      </c>
      <c r="P937" s="49">
        <v>0</v>
      </c>
      <c r="Q937" s="45" t="s">
        <v>49</v>
      </c>
      <c r="R937" s="46"/>
      <c r="S937" s="45" t="s">
        <v>234</v>
      </c>
      <c r="T937" s="45"/>
      <c r="U937" s="45" t="s">
        <v>235</v>
      </c>
      <c r="V937" s="45" t="s">
        <v>236</v>
      </c>
      <c r="W937" s="45" t="s">
        <v>237</v>
      </c>
      <c r="X937" s="49">
        <v>0</v>
      </c>
    </row>
    <row r="938" spans="1:24" hidden="1" x14ac:dyDescent="0.2">
      <c r="A938" s="1" t="e">
        <f>VLOOKUP(S:S,'KY all bookings 19.09.2022'!D:E,1,0)</f>
        <v>#N/A</v>
      </c>
      <c r="C938" s="1" t="e">
        <f>VLOOKUP(F:F,'RPM All Deposits'!$E:$F,1,0)</f>
        <v>#N/A</v>
      </c>
      <c r="D938" s="45" t="s">
        <v>20</v>
      </c>
      <c r="E938" s="45" t="s">
        <v>2632</v>
      </c>
      <c r="F938" s="45" t="s">
        <v>2634</v>
      </c>
      <c r="G938" s="45" t="s">
        <v>232</v>
      </c>
      <c r="H938" s="61">
        <v>44730</v>
      </c>
      <c r="I938" s="61">
        <v>44804</v>
      </c>
      <c r="J938" s="61">
        <v>44730</v>
      </c>
      <c r="K938" s="61">
        <v>44836</v>
      </c>
      <c r="L938" s="45" t="s">
        <v>353</v>
      </c>
      <c r="M938" s="45" t="s">
        <v>135</v>
      </c>
      <c r="N938" s="45" t="s">
        <v>26</v>
      </c>
      <c r="O938" s="45" t="s">
        <v>37</v>
      </c>
      <c r="P938" s="49">
        <v>0</v>
      </c>
      <c r="Q938" s="45" t="s">
        <v>49</v>
      </c>
      <c r="R938" s="46"/>
      <c r="S938" s="45" t="s">
        <v>234</v>
      </c>
      <c r="T938" s="45"/>
      <c r="U938" s="45" t="s">
        <v>235</v>
      </c>
      <c r="V938" s="45" t="s">
        <v>236</v>
      </c>
      <c r="W938" s="45" t="s">
        <v>237</v>
      </c>
      <c r="X938" s="49">
        <v>0</v>
      </c>
    </row>
    <row r="939" spans="1:24" hidden="1" x14ac:dyDescent="0.2">
      <c r="A939" s="1" t="e">
        <f>VLOOKUP(S:S,'KY all bookings 19.09.2022'!D:E,1,0)</f>
        <v>#N/A</v>
      </c>
      <c r="D939" s="45" t="s">
        <v>20</v>
      </c>
      <c r="E939" s="45" t="s">
        <v>2635</v>
      </c>
      <c r="F939" s="45" t="s">
        <v>2636</v>
      </c>
      <c r="G939" s="45" t="s">
        <v>232</v>
      </c>
      <c r="H939" s="61">
        <v>44730</v>
      </c>
      <c r="I939" s="61">
        <v>44804</v>
      </c>
      <c r="J939" s="61">
        <v>44730</v>
      </c>
      <c r="K939" s="61">
        <v>44836</v>
      </c>
      <c r="L939" s="45" t="s">
        <v>353</v>
      </c>
      <c r="M939" s="45" t="s">
        <v>25</v>
      </c>
      <c r="N939" s="45" t="s">
        <v>26</v>
      </c>
      <c r="O939" s="45" t="s">
        <v>239</v>
      </c>
      <c r="P939" s="49">
        <v>0</v>
      </c>
      <c r="Q939" s="45" t="s">
        <v>49</v>
      </c>
      <c r="R939" s="46"/>
      <c r="S939" s="45" t="s">
        <v>234</v>
      </c>
      <c r="T939" s="45"/>
      <c r="U939" s="45" t="s">
        <v>235</v>
      </c>
      <c r="V939" s="45" t="s">
        <v>236</v>
      </c>
      <c r="W939" s="45" t="s">
        <v>237</v>
      </c>
      <c r="X939" s="49">
        <v>0</v>
      </c>
    </row>
    <row r="940" spans="1:24" hidden="1" x14ac:dyDescent="0.2">
      <c r="A940" s="1" t="e">
        <f>VLOOKUP(S:S,'KY all bookings 19.09.2022'!D:E,1,0)</f>
        <v>#N/A</v>
      </c>
      <c r="D940" s="45" t="s">
        <v>20</v>
      </c>
      <c r="E940" s="45" t="s">
        <v>2635</v>
      </c>
      <c r="F940" s="45" t="s">
        <v>2637</v>
      </c>
      <c r="G940" s="45" t="s">
        <v>232</v>
      </c>
      <c r="H940" s="61">
        <v>44777</v>
      </c>
      <c r="I940" s="61">
        <v>44926</v>
      </c>
      <c r="J940" s="46"/>
      <c r="K940" s="46"/>
      <c r="L940" s="45" t="s">
        <v>695</v>
      </c>
      <c r="M940" s="45" t="s">
        <v>25</v>
      </c>
      <c r="N940" s="45" t="s">
        <v>26</v>
      </c>
      <c r="O940" s="45" t="s">
        <v>239</v>
      </c>
      <c r="P940" s="49">
        <v>0</v>
      </c>
      <c r="Q940" s="45" t="s">
        <v>49</v>
      </c>
      <c r="R940" s="46"/>
      <c r="S940" s="45" t="s">
        <v>234</v>
      </c>
      <c r="T940" s="45"/>
      <c r="U940" s="45" t="s">
        <v>235</v>
      </c>
      <c r="V940" s="45" t="s">
        <v>236</v>
      </c>
      <c r="W940" s="45" t="s">
        <v>237</v>
      </c>
      <c r="X940" s="49">
        <v>0</v>
      </c>
    </row>
    <row r="941" spans="1:24" hidden="1" x14ac:dyDescent="0.2">
      <c r="A941" s="1" t="e">
        <f>VLOOKUP(S:S,'KY all bookings 19.09.2022'!D:E,1,0)</f>
        <v>#N/A</v>
      </c>
      <c r="D941" s="45" t="s">
        <v>20</v>
      </c>
      <c r="E941" s="45" t="s">
        <v>2635</v>
      </c>
      <c r="F941" s="45" t="s">
        <v>2638</v>
      </c>
      <c r="G941" s="45" t="s">
        <v>232</v>
      </c>
      <c r="H941" s="61">
        <v>44785</v>
      </c>
      <c r="I941" s="61">
        <v>44837</v>
      </c>
      <c r="J941" s="46"/>
      <c r="K941" s="46"/>
      <c r="L941" s="45" t="s">
        <v>233</v>
      </c>
      <c r="M941" s="45" t="s">
        <v>25</v>
      </c>
      <c r="N941" s="45" t="s">
        <v>26</v>
      </c>
      <c r="O941" s="45" t="s">
        <v>239</v>
      </c>
      <c r="P941" s="49">
        <v>0</v>
      </c>
      <c r="Q941" s="45" t="s">
        <v>49</v>
      </c>
      <c r="R941" s="46"/>
      <c r="S941" s="45" t="s">
        <v>234</v>
      </c>
      <c r="T941" s="45"/>
      <c r="U941" s="45" t="s">
        <v>235</v>
      </c>
      <c r="V941" s="45" t="s">
        <v>236</v>
      </c>
      <c r="W941" s="45" t="s">
        <v>237</v>
      </c>
      <c r="X941" s="49">
        <v>0</v>
      </c>
    </row>
    <row r="942" spans="1:24" hidden="1" x14ac:dyDescent="0.2">
      <c r="A942" s="1" t="e">
        <f>VLOOKUP(S:S,'KY all bookings 19.09.2022'!D:E,1,0)</f>
        <v>#N/A</v>
      </c>
      <c r="D942" s="45" t="s">
        <v>20</v>
      </c>
      <c r="E942" s="45" t="s">
        <v>2639</v>
      </c>
      <c r="F942" s="45" t="s">
        <v>2640</v>
      </c>
      <c r="G942" s="45" t="s">
        <v>232</v>
      </c>
      <c r="H942" s="61">
        <v>44785</v>
      </c>
      <c r="I942" s="61">
        <v>44837</v>
      </c>
      <c r="J942" s="46"/>
      <c r="K942" s="46"/>
      <c r="L942" s="45" t="s">
        <v>233</v>
      </c>
      <c r="M942" s="45" t="s">
        <v>25</v>
      </c>
      <c r="N942" s="45" t="s">
        <v>26</v>
      </c>
      <c r="O942" s="45" t="s">
        <v>37</v>
      </c>
      <c r="P942" s="49">
        <v>0</v>
      </c>
      <c r="Q942" s="45" t="s">
        <v>49</v>
      </c>
      <c r="R942" s="46"/>
      <c r="S942" s="45" t="s">
        <v>234</v>
      </c>
      <c r="T942" s="45"/>
      <c r="U942" s="45" t="s">
        <v>235</v>
      </c>
      <c r="V942" s="45" t="s">
        <v>236</v>
      </c>
      <c r="W942" s="45" t="s">
        <v>237</v>
      </c>
      <c r="X942" s="49">
        <v>0</v>
      </c>
    </row>
    <row r="943" spans="1:24" hidden="1" x14ac:dyDescent="0.2">
      <c r="A943" s="1" t="e">
        <f>VLOOKUP(S:S,'KY all bookings 19.09.2022'!D:E,1,0)</f>
        <v>#N/A</v>
      </c>
      <c r="C943" s="1" t="e">
        <f>VLOOKUP(F:F,'RPM All Deposits'!$E:$F,1,0)</f>
        <v>#N/A</v>
      </c>
      <c r="D943" s="45" t="s">
        <v>20</v>
      </c>
      <c r="E943" s="45" t="s">
        <v>2639</v>
      </c>
      <c r="F943" s="45" t="s">
        <v>2641</v>
      </c>
      <c r="G943" s="45" t="s">
        <v>232</v>
      </c>
      <c r="H943" s="61">
        <v>44730</v>
      </c>
      <c r="I943" s="61">
        <v>44804</v>
      </c>
      <c r="J943" s="61">
        <v>44730</v>
      </c>
      <c r="K943" s="61">
        <v>44836</v>
      </c>
      <c r="L943" s="45" t="s">
        <v>353</v>
      </c>
      <c r="M943" s="45" t="s">
        <v>135</v>
      </c>
      <c r="N943" s="45" t="s">
        <v>26</v>
      </c>
      <c r="O943" s="45" t="s">
        <v>37</v>
      </c>
      <c r="P943" s="49">
        <v>0</v>
      </c>
      <c r="Q943" s="45" t="s">
        <v>49</v>
      </c>
      <c r="R943" s="46"/>
      <c r="S943" s="45" t="s">
        <v>234</v>
      </c>
      <c r="T943" s="45"/>
      <c r="U943" s="45" t="s">
        <v>235</v>
      </c>
      <c r="V943" s="45" t="s">
        <v>236</v>
      </c>
      <c r="W943" s="45" t="s">
        <v>237</v>
      </c>
      <c r="X943" s="49">
        <v>0</v>
      </c>
    </row>
    <row r="944" spans="1:24" hidden="1" x14ac:dyDescent="0.2">
      <c r="A944" s="1" t="e">
        <f>VLOOKUP(S:S,'KY all bookings 19.09.2022'!D:E,1,0)</f>
        <v>#N/A</v>
      </c>
      <c r="D944" s="45" t="s">
        <v>20</v>
      </c>
      <c r="E944" s="45" t="s">
        <v>2642</v>
      </c>
      <c r="F944" s="45" t="s">
        <v>2643</v>
      </c>
      <c r="G944" s="45" t="s">
        <v>232</v>
      </c>
      <c r="H944" s="61">
        <v>44777</v>
      </c>
      <c r="I944" s="61">
        <v>44926</v>
      </c>
      <c r="J944" s="46"/>
      <c r="K944" s="46"/>
      <c r="L944" s="45" t="s">
        <v>695</v>
      </c>
      <c r="M944" s="45" t="s">
        <v>25</v>
      </c>
      <c r="N944" s="45" t="s">
        <v>26</v>
      </c>
      <c r="O944" s="45" t="s">
        <v>239</v>
      </c>
      <c r="P944" s="49">
        <v>0</v>
      </c>
      <c r="Q944" s="45" t="s">
        <v>49</v>
      </c>
      <c r="R944" s="46"/>
      <c r="S944" s="45" t="s">
        <v>234</v>
      </c>
      <c r="T944" s="45"/>
      <c r="U944" s="45" t="s">
        <v>235</v>
      </c>
      <c r="V944" s="45" t="s">
        <v>236</v>
      </c>
      <c r="W944" s="45" t="s">
        <v>237</v>
      </c>
      <c r="X944" s="49">
        <v>0</v>
      </c>
    </row>
    <row r="945" spans="1:24" hidden="1" x14ac:dyDescent="0.2">
      <c r="A945" s="1" t="e">
        <f>VLOOKUP(S:S,'KY all bookings 19.09.2022'!D:E,1,0)</f>
        <v>#N/A</v>
      </c>
      <c r="D945" s="45" t="s">
        <v>20</v>
      </c>
      <c r="E945" s="45" t="s">
        <v>2642</v>
      </c>
      <c r="F945" s="45" t="s">
        <v>2644</v>
      </c>
      <c r="G945" s="45" t="s">
        <v>232</v>
      </c>
      <c r="H945" s="61">
        <v>44785</v>
      </c>
      <c r="I945" s="61">
        <v>44837</v>
      </c>
      <c r="J945" s="46"/>
      <c r="K945" s="46"/>
      <c r="L945" s="45" t="s">
        <v>233</v>
      </c>
      <c r="M945" s="45" t="s">
        <v>25</v>
      </c>
      <c r="N945" s="45" t="s">
        <v>26</v>
      </c>
      <c r="O945" s="45" t="s">
        <v>239</v>
      </c>
      <c r="P945" s="49">
        <v>0</v>
      </c>
      <c r="Q945" s="45" t="s">
        <v>49</v>
      </c>
      <c r="R945" s="46"/>
      <c r="S945" s="45" t="s">
        <v>234</v>
      </c>
      <c r="T945" s="45"/>
      <c r="U945" s="45" t="s">
        <v>235</v>
      </c>
      <c r="V945" s="45" t="s">
        <v>236</v>
      </c>
      <c r="W945" s="45" t="s">
        <v>237</v>
      </c>
      <c r="X945" s="49">
        <v>0</v>
      </c>
    </row>
    <row r="946" spans="1:24" hidden="1" x14ac:dyDescent="0.2">
      <c r="A946" s="1" t="e">
        <f>VLOOKUP(S:S,'KY all bookings 19.09.2022'!D:E,1,0)</f>
        <v>#N/A</v>
      </c>
      <c r="D946" s="45" t="s">
        <v>20</v>
      </c>
      <c r="E946" s="45" t="s">
        <v>2642</v>
      </c>
      <c r="F946" s="45" t="s">
        <v>2645</v>
      </c>
      <c r="G946" s="45" t="s">
        <v>232</v>
      </c>
      <c r="H946" s="61">
        <v>44730</v>
      </c>
      <c r="I946" s="61">
        <v>44804</v>
      </c>
      <c r="J946" s="61">
        <v>44730</v>
      </c>
      <c r="K946" s="61">
        <v>44836</v>
      </c>
      <c r="L946" s="45" t="s">
        <v>353</v>
      </c>
      <c r="M946" s="45" t="s">
        <v>25</v>
      </c>
      <c r="N946" s="45" t="s">
        <v>26</v>
      </c>
      <c r="O946" s="45" t="s">
        <v>239</v>
      </c>
      <c r="P946" s="49">
        <v>0</v>
      </c>
      <c r="Q946" s="45" t="s">
        <v>49</v>
      </c>
      <c r="R946" s="46"/>
      <c r="S946" s="45" t="s">
        <v>234</v>
      </c>
      <c r="T946" s="45"/>
      <c r="U946" s="45" t="s">
        <v>235</v>
      </c>
      <c r="V946" s="45" t="s">
        <v>236</v>
      </c>
      <c r="W946" s="45" t="s">
        <v>237</v>
      </c>
      <c r="X946" s="49">
        <v>0</v>
      </c>
    </row>
    <row r="947" spans="1:24" hidden="1" x14ac:dyDescent="0.2">
      <c r="A947" s="1" t="e">
        <f>VLOOKUP(S:S,'KY all bookings 19.09.2022'!D:E,1,0)</f>
        <v>#N/A</v>
      </c>
      <c r="D947" s="45" t="s">
        <v>20</v>
      </c>
      <c r="E947" s="45" t="s">
        <v>2646</v>
      </c>
      <c r="F947" s="45" t="s">
        <v>2647</v>
      </c>
      <c r="G947" s="45" t="s">
        <v>232</v>
      </c>
      <c r="H947" s="61">
        <v>44785</v>
      </c>
      <c r="I947" s="61">
        <v>44837</v>
      </c>
      <c r="J947" s="46"/>
      <c r="K947" s="46"/>
      <c r="L947" s="45" t="s">
        <v>233</v>
      </c>
      <c r="M947" s="45" t="s">
        <v>25</v>
      </c>
      <c r="N947" s="45" t="s">
        <v>26</v>
      </c>
      <c r="O947" s="45" t="s">
        <v>37</v>
      </c>
      <c r="P947" s="49">
        <v>0</v>
      </c>
      <c r="Q947" s="45" t="s">
        <v>49</v>
      </c>
      <c r="R947" s="46"/>
      <c r="S947" s="45" t="s">
        <v>234</v>
      </c>
      <c r="T947" s="45"/>
      <c r="U947" s="45" t="s">
        <v>235</v>
      </c>
      <c r="V947" s="45" t="s">
        <v>236</v>
      </c>
      <c r="W947" s="45" t="s">
        <v>237</v>
      </c>
      <c r="X947" s="49">
        <v>0</v>
      </c>
    </row>
    <row r="948" spans="1:24" hidden="1" x14ac:dyDescent="0.2">
      <c r="A948" s="1" t="e">
        <f>VLOOKUP(S:S,'KY all bookings 19.09.2022'!D:E,1,0)</f>
        <v>#N/A</v>
      </c>
      <c r="C948" s="1" t="e">
        <f>VLOOKUP(F:F,'RPM All Deposits'!$E:$F,1,0)</f>
        <v>#N/A</v>
      </c>
      <c r="D948" s="45" t="s">
        <v>20</v>
      </c>
      <c r="E948" s="45" t="s">
        <v>2646</v>
      </c>
      <c r="F948" s="45" t="s">
        <v>2648</v>
      </c>
      <c r="G948" s="45" t="s">
        <v>232</v>
      </c>
      <c r="H948" s="61">
        <v>44730</v>
      </c>
      <c r="I948" s="61">
        <v>44804</v>
      </c>
      <c r="J948" s="61">
        <v>44730</v>
      </c>
      <c r="K948" s="61">
        <v>44836</v>
      </c>
      <c r="L948" s="45" t="s">
        <v>353</v>
      </c>
      <c r="M948" s="45" t="s">
        <v>135</v>
      </c>
      <c r="N948" s="45" t="s">
        <v>26</v>
      </c>
      <c r="O948" s="45" t="s">
        <v>37</v>
      </c>
      <c r="P948" s="49">
        <v>0</v>
      </c>
      <c r="Q948" s="45" t="s">
        <v>49</v>
      </c>
      <c r="R948" s="46"/>
      <c r="S948" s="45" t="s">
        <v>234</v>
      </c>
      <c r="T948" s="45"/>
      <c r="U948" s="45" t="s">
        <v>235</v>
      </c>
      <c r="V948" s="45" t="s">
        <v>236</v>
      </c>
      <c r="W948" s="45" t="s">
        <v>237</v>
      </c>
      <c r="X948" s="49">
        <v>0</v>
      </c>
    </row>
    <row r="949" spans="1:24" hidden="1" x14ac:dyDescent="0.2">
      <c r="A949" s="1" t="e">
        <f>VLOOKUP(S:S,'KY all bookings 19.09.2022'!D:E,1,0)</f>
        <v>#N/A</v>
      </c>
      <c r="D949" s="45" t="s">
        <v>20</v>
      </c>
      <c r="E949" s="45" t="s">
        <v>2649</v>
      </c>
      <c r="F949" s="45" t="s">
        <v>2650</v>
      </c>
      <c r="G949" s="45" t="s">
        <v>232</v>
      </c>
      <c r="H949" s="61">
        <v>44777</v>
      </c>
      <c r="I949" s="61">
        <v>44926</v>
      </c>
      <c r="J949" s="46"/>
      <c r="K949" s="46"/>
      <c r="L949" s="45" t="s">
        <v>695</v>
      </c>
      <c r="M949" s="45" t="s">
        <v>25</v>
      </c>
      <c r="N949" s="45" t="s">
        <v>26</v>
      </c>
      <c r="O949" s="45" t="s">
        <v>239</v>
      </c>
      <c r="P949" s="49">
        <v>0</v>
      </c>
      <c r="Q949" s="45" t="s">
        <v>49</v>
      </c>
      <c r="R949" s="46"/>
      <c r="S949" s="45" t="s">
        <v>234</v>
      </c>
      <c r="T949" s="45"/>
      <c r="U949" s="45" t="s">
        <v>235</v>
      </c>
      <c r="V949" s="45" t="s">
        <v>236</v>
      </c>
      <c r="W949" s="45" t="s">
        <v>237</v>
      </c>
      <c r="X949" s="49">
        <v>0</v>
      </c>
    </row>
    <row r="950" spans="1:24" hidden="1" x14ac:dyDescent="0.2">
      <c r="A950" s="1" t="e">
        <f>VLOOKUP(S:S,'KY all bookings 19.09.2022'!D:E,1,0)</f>
        <v>#N/A</v>
      </c>
      <c r="D950" s="45" t="s">
        <v>20</v>
      </c>
      <c r="E950" s="45" t="s">
        <v>2649</v>
      </c>
      <c r="F950" s="45" t="s">
        <v>2651</v>
      </c>
      <c r="G950" s="45" t="s">
        <v>232</v>
      </c>
      <c r="H950" s="61">
        <v>44785</v>
      </c>
      <c r="I950" s="61">
        <v>44837</v>
      </c>
      <c r="J950" s="46"/>
      <c r="K950" s="46"/>
      <c r="L950" s="45" t="s">
        <v>233</v>
      </c>
      <c r="M950" s="45" t="s">
        <v>25</v>
      </c>
      <c r="N950" s="45" t="s">
        <v>26</v>
      </c>
      <c r="O950" s="45" t="s">
        <v>239</v>
      </c>
      <c r="P950" s="49">
        <v>0</v>
      </c>
      <c r="Q950" s="45" t="s">
        <v>49</v>
      </c>
      <c r="R950" s="46"/>
      <c r="S950" s="45" t="s">
        <v>234</v>
      </c>
      <c r="T950" s="45"/>
      <c r="U950" s="45" t="s">
        <v>235</v>
      </c>
      <c r="V950" s="45" t="s">
        <v>236</v>
      </c>
      <c r="W950" s="45" t="s">
        <v>237</v>
      </c>
      <c r="X950" s="49">
        <v>0</v>
      </c>
    </row>
    <row r="951" spans="1:24" hidden="1" x14ac:dyDescent="0.2">
      <c r="A951" s="1" t="e">
        <f>VLOOKUP(S:S,'KY all bookings 19.09.2022'!D:E,1,0)</f>
        <v>#N/A</v>
      </c>
      <c r="D951" s="45" t="s">
        <v>20</v>
      </c>
      <c r="E951" s="45" t="s">
        <v>2649</v>
      </c>
      <c r="F951" s="45" t="s">
        <v>2652</v>
      </c>
      <c r="G951" s="45" t="s">
        <v>232</v>
      </c>
      <c r="H951" s="61">
        <v>44730</v>
      </c>
      <c r="I951" s="61">
        <v>44804</v>
      </c>
      <c r="J951" s="61">
        <v>44730</v>
      </c>
      <c r="K951" s="61">
        <v>44836</v>
      </c>
      <c r="L951" s="45" t="s">
        <v>353</v>
      </c>
      <c r="M951" s="45" t="s">
        <v>25</v>
      </c>
      <c r="N951" s="45" t="s">
        <v>26</v>
      </c>
      <c r="O951" s="45" t="s">
        <v>239</v>
      </c>
      <c r="P951" s="49">
        <v>0</v>
      </c>
      <c r="Q951" s="45" t="s">
        <v>49</v>
      </c>
      <c r="R951" s="46"/>
      <c r="S951" s="45" t="s">
        <v>234</v>
      </c>
      <c r="T951" s="45"/>
      <c r="U951" s="45" t="s">
        <v>235</v>
      </c>
      <c r="V951" s="45" t="s">
        <v>236</v>
      </c>
      <c r="W951" s="45" t="s">
        <v>237</v>
      </c>
      <c r="X951" s="49">
        <v>0</v>
      </c>
    </row>
    <row r="952" spans="1:24" hidden="1" x14ac:dyDescent="0.2">
      <c r="A952" s="1" t="e">
        <f>VLOOKUP(S:S,'KY all bookings 19.09.2022'!D:E,1,0)</f>
        <v>#N/A</v>
      </c>
      <c r="D952" s="45" t="s">
        <v>20</v>
      </c>
      <c r="E952" s="45" t="s">
        <v>2653</v>
      </c>
      <c r="F952" s="45" t="s">
        <v>2654</v>
      </c>
      <c r="G952" s="45" t="s">
        <v>232</v>
      </c>
      <c r="H952" s="61">
        <v>44785</v>
      </c>
      <c r="I952" s="61">
        <v>44837</v>
      </c>
      <c r="J952" s="46"/>
      <c r="K952" s="46"/>
      <c r="L952" s="45" t="s">
        <v>233</v>
      </c>
      <c r="M952" s="45" t="s">
        <v>25</v>
      </c>
      <c r="N952" s="45" t="s">
        <v>26</v>
      </c>
      <c r="O952" s="45" t="s">
        <v>37</v>
      </c>
      <c r="P952" s="49">
        <v>0</v>
      </c>
      <c r="Q952" s="45" t="s">
        <v>49</v>
      </c>
      <c r="R952" s="46"/>
      <c r="S952" s="45" t="s">
        <v>234</v>
      </c>
      <c r="T952" s="45"/>
      <c r="U952" s="45" t="s">
        <v>235</v>
      </c>
      <c r="V952" s="45" t="s">
        <v>236</v>
      </c>
      <c r="W952" s="45" t="s">
        <v>237</v>
      </c>
      <c r="X952" s="49">
        <v>0</v>
      </c>
    </row>
    <row r="953" spans="1:24" hidden="1" x14ac:dyDescent="0.2">
      <c r="A953" s="1" t="e">
        <f>VLOOKUP(S:S,'KY all bookings 19.09.2022'!D:E,1,0)</f>
        <v>#N/A</v>
      </c>
      <c r="C953" s="1" t="e">
        <f>VLOOKUP(F:F,'RPM All Deposits'!$E:$F,1,0)</f>
        <v>#N/A</v>
      </c>
      <c r="D953" s="45" t="s">
        <v>20</v>
      </c>
      <c r="E953" s="45" t="s">
        <v>2653</v>
      </c>
      <c r="F953" s="45" t="s">
        <v>2655</v>
      </c>
      <c r="G953" s="45" t="s">
        <v>232</v>
      </c>
      <c r="H953" s="61">
        <v>44730</v>
      </c>
      <c r="I953" s="61">
        <v>44804</v>
      </c>
      <c r="J953" s="61">
        <v>44730</v>
      </c>
      <c r="K953" s="61">
        <v>44836</v>
      </c>
      <c r="L953" s="45" t="s">
        <v>353</v>
      </c>
      <c r="M953" s="45" t="s">
        <v>135</v>
      </c>
      <c r="N953" s="45" t="s">
        <v>26</v>
      </c>
      <c r="O953" s="45" t="s">
        <v>37</v>
      </c>
      <c r="P953" s="49">
        <v>0</v>
      </c>
      <c r="Q953" s="45" t="s">
        <v>49</v>
      </c>
      <c r="R953" s="46"/>
      <c r="S953" s="45" t="s">
        <v>234</v>
      </c>
      <c r="T953" s="45"/>
      <c r="U953" s="45" t="s">
        <v>235</v>
      </c>
      <c r="V953" s="45" t="s">
        <v>236</v>
      </c>
      <c r="W953" s="45" t="s">
        <v>237</v>
      </c>
      <c r="X953" s="49">
        <v>0</v>
      </c>
    </row>
    <row r="954" spans="1:24" hidden="1" x14ac:dyDescent="0.2">
      <c r="A954" s="1" t="e">
        <f>VLOOKUP(S:S,'KY all bookings 19.09.2022'!D:E,1,0)</f>
        <v>#N/A</v>
      </c>
      <c r="D954" s="45" t="s">
        <v>20</v>
      </c>
      <c r="E954" s="45" t="s">
        <v>2656</v>
      </c>
      <c r="F954" s="45" t="s">
        <v>2657</v>
      </c>
      <c r="G954" s="45" t="s">
        <v>232</v>
      </c>
      <c r="H954" s="61">
        <v>44777</v>
      </c>
      <c r="I954" s="61">
        <v>44926</v>
      </c>
      <c r="J954" s="46"/>
      <c r="K954" s="46"/>
      <c r="L954" s="45" t="s">
        <v>695</v>
      </c>
      <c r="M954" s="45" t="s">
        <v>25</v>
      </c>
      <c r="N954" s="45" t="s">
        <v>26</v>
      </c>
      <c r="O954" s="45" t="s">
        <v>239</v>
      </c>
      <c r="P954" s="49">
        <v>0</v>
      </c>
      <c r="Q954" s="45" t="s">
        <v>49</v>
      </c>
      <c r="R954" s="46"/>
      <c r="S954" s="45" t="s">
        <v>234</v>
      </c>
      <c r="T954" s="45"/>
      <c r="U954" s="45" t="s">
        <v>235</v>
      </c>
      <c r="V954" s="45" t="s">
        <v>236</v>
      </c>
      <c r="W954" s="45" t="s">
        <v>237</v>
      </c>
      <c r="X954" s="49">
        <v>0</v>
      </c>
    </row>
    <row r="955" spans="1:24" hidden="1" x14ac:dyDescent="0.2">
      <c r="A955" s="1" t="e">
        <f>VLOOKUP(S:S,'KY all bookings 19.09.2022'!D:E,1,0)</f>
        <v>#N/A</v>
      </c>
      <c r="D955" s="45" t="s">
        <v>20</v>
      </c>
      <c r="E955" s="45" t="s">
        <v>2656</v>
      </c>
      <c r="F955" s="45" t="s">
        <v>2658</v>
      </c>
      <c r="G955" s="45" t="s">
        <v>232</v>
      </c>
      <c r="H955" s="61">
        <v>44785</v>
      </c>
      <c r="I955" s="61">
        <v>44837</v>
      </c>
      <c r="J955" s="46"/>
      <c r="K955" s="46"/>
      <c r="L955" s="45" t="s">
        <v>233</v>
      </c>
      <c r="M955" s="45" t="s">
        <v>25</v>
      </c>
      <c r="N955" s="45" t="s">
        <v>26</v>
      </c>
      <c r="O955" s="45" t="s">
        <v>239</v>
      </c>
      <c r="P955" s="49">
        <v>0</v>
      </c>
      <c r="Q955" s="45" t="s">
        <v>49</v>
      </c>
      <c r="R955" s="46"/>
      <c r="S955" s="45" t="s">
        <v>234</v>
      </c>
      <c r="T955" s="45"/>
      <c r="U955" s="45" t="s">
        <v>235</v>
      </c>
      <c r="V955" s="45" t="s">
        <v>236</v>
      </c>
      <c r="W955" s="45" t="s">
        <v>237</v>
      </c>
      <c r="X955" s="49">
        <v>0</v>
      </c>
    </row>
    <row r="956" spans="1:24" hidden="1" x14ac:dyDescent="0.2">
      <c r="A956" s="1" t="e">
        <f>VLOOKUP(S:S,'KY all bookings 19.09.2022'!D:E,1,0)</f>
        <v>#N/A</v>
      </c>
      <c r="D956" s="45" t="s">
        <v>20</v>
      </c>
      <c r="E956" s="45" t="s">
        <v>2656</v>
      </c>
      <c r="F956" s="45" t="s">
        <v>2659</v>
      </c>
      <c r="G956" s="45" t="s">
        <v>232</v>
      </c>
      <c r="H956" s="61">
        <v>44730</v>
      </c>
      <c r="I956" s="61">
        <v>44804</v>
      </c>
      <c r="J956" s="61">
        <v>44730</v>
      </c>
      <c r="K956" s="61">
        <v>44836</v>
      </c>
      <c r="L956" s="45" t="s">
        <v>353</v>
      </c>
      <c r="M956" s="45" t="s">
        <v>25</v>
      </c>
      <c r="N956" s="45" t="s">
        <v>26</v>
      </c>
      <c r="O956" s="45" t="s">
        <v>239</v>
      </c>
      <c r="P956" s="49">
        <v>0</v>
      </c>
      <c r="Q956" s="45" t="s">
        <v>49</v>
      </c>
      <c r="R956" s="46"/>
      <c r="S956" s="45" t="s">
        <v>234</v>
      </c>
      <c r="T956" s="45"/>
      <c r="U956" s="45" t="s">
        <v>235</v>
      </c>
      <c r="V956" s="45" t="s">
        <v>236</v>
      </c>
      <c r="W956" s="45" t="s">
        <v>237</v>
      </c>
      <c r="X956" s="49">
        <v>0</v>
      </c>
    </row>
    <row r="957" spans="1:24" hidden="1" x14ac:dyDescent="0.2">
      <c r="A957" s="1" t="e">
        <f>VLOOKUP(S:S,'KY all bookings 19.09.2022'!D:E,1,0)</f>
        <v>#N/A</v>
      </c>
      <c r="D957" s="45" t="s">
        <v>20</v>
      </c>
      <c r="E957" s="45" t="s">
        <v>2660</v>
      </c>
      <c r="F957" s="45" t="s">
        <v>2661</v>
      </c>
      <c r="G957" s="45" t="s">
        <v>232</v>
      </c>
      <c r="H957" s="61">
        <v>44785</v>
      </c>
      <c r="I957" s="61">
        <v>44837</v>
      </c>
      <c r="J957" s="46"/>
      <c r="K957" s="46"/>
      <c r="L957" s="45" t="s">
        <v>233</v>
      </c>
      <c r="M957" s="45" t="s">
        <v>25</v>
      </c>
      <c r="N957" s="45" t="s">
        <v>26</v>
      </c>
      <c r="O957" s="45" t="s">
        <v>37</v>
      </c>
      <c r="P957" s="49">
        <v>0</v>
      </c>
      <c r="Q957" s="45" t="s">
        <v>49</v>
      </c>
      <c r="R957" s="46"/>
      <c r="S957" s="45" t="s">
        <v>234</v>
      </c>
      <c r="T957" s="45"/>
      <c r="U957" s="45" t="s">
        <v>235</v>
      </c>
      <c r="V957" s="45" t="s">
        <v>236</v>
      </c>
      <c r="W957" s="45" t="s">
        <v>237</v>
      </c>
      <c r="X957" s="49">
        <v>0</v>
      </c>
    </row>
    <row r="958" spans="1:24" hidden="1" x14ac:dyDescent="0.2">
      <c r="A958" s="1" t="e">
        <f>VLOOKUP(S:S,'KY all bookings 19.09.2022'!D:E,1,0)</f>
        <v>#N/A</v>
      </c>
      <c r="C958" s="1" t="e">
        <f>VLOOKUP(F:F,'RPM All Deposits'!$E:$F,1,0)</f>
        <v>#N/A</v>
      </c>
      <c r="D958" s="45" t="s">
        <v>20</v>
      </c>
      <c r="E958" s="45" t="s">
        <v>2660</v>
      </c>
      <c r="F958" s="45" t="s">
        <v>2662</v>
      </c>
      <c r="G958" s="45" t="s">
        <v>232</v>
      </c>
      <c r="H958" s="61">
        <v>44730</v>
      </c>
      <c r="I958" s="61">
        <v>44804</v>
      </c>
      <c r="J958" s="61">
        <v>44730</v>
      </c>
      <c r="K958" s="61">
        <v>44836</v>
      </c>
      <c r="L958" s="45" t="s">
        <v>353</v>
      </c>
      <c r="M958" s="45" t="s">
        <v>135</v>
      </c>
      <c r="N958" s="45" t="s">
        <v>26</v>
      </c>
      <c r="O958" s="45" t="s">
        <v>37</v>
      </c>
      <c r="P958" s="49">
        <v>0</v>
      </c>
      <c r="Q958" s="45" t="s">
        <v>49</v>
      </c>
      <c r="R958" s="46"/>
      <c r="S958" s="45" t="s">
        <v>234</v>
      </c>
      <c r="T958" s="45"/>
      <c r="U958" s="45" t="s">
        <v>235</v>
      </c>
      <c r="V958" s="45" t="s">
        <v>236</v>
      </c>
      <c r="W958" s="45" t="s">
        <v>237</v>
      </c>
      <c r="X958" s="49">
        <v>0</v>
      </c>
    </row>
    <row r="959" spans="1:24" hidden="1" x14ac:dyDescent="0.2">
      <c r="A959" s="1" t="e">
        <f>VLOOKUP(S:S,'KY all bookings 19.09.2022'!D:E,1,0)</f>
        <v>#N/A</v>
      </c>
      <c r="D959" s="45" t="s">
        <v>20</v>
      </c>
      <c r="E959" s="45" t="s">
        <v>2663</v>
      </c>
      <c r="F959" s="45" t="s">
        <v>2664</v>
      </c>
      <c r="G959" s="45" t="s">
        <v>232</v>
      </c>
      <c r="H959" s="61">
        <v>44777</v>
      </c>
      <c r="I959" s="61">
        <v>44926</v>
      </c>
      <c r="J959" s="46"/>
      <c r="K959" s="46"/>
      <c r="L959" s="45" t="s">
        <v>695</v>
      </c>
      <c r="M959" s="45" t="s">
        <v>25</v>
      </c>
      <c r="N959" s="45" t="s">
        <v>26</v>
      </c>
      <c r="O959" s="45" t="s">
        <v>239</v>
      </c>
      <c r="P959" s="49">
        <v>0</v>
      </c>
      <c r="Q959" s="45" t="s">
        <v>49</v>
      </c>
      <c r="R959" s="46"/>
      <c r="S959" s="45" t="s">
        <v>234</v>
      </c>
      <c r="T959" s="45"/>
      <c r="U959" s="45" t="s">
        <v>235</v>
      </c>
      <c r="V959" s="45" t="s">
        <v>236</v>
      </c>
      <c r="W959" s="45" t="s">
        <v>237</v>
      </c>
      <c r="X959" s="49">
        <v>0</v>
      </c>
    </row>
    <row r="960" spans="1:24" hidden="1" x14ac:dyDescent="0.2">
      <c r="A960" s="1" t="e">
        <f>VLOOKUP(S:S,'KY all bookings 19.09.2022'!D:E,1,0)</f>
        <v>#N/A</v>
      </c>
      <c r="D960" s="45" t="s">
        <v>20</v>
      </c>
      <c r="E960" s="45" t="s">
        <v>2663</v>
      </c>
      <c r="F960" s="45" t="s">
        <v>2665</v>
      </c>
      <c r="G960" s="45" t="s">
        <v>232</v>
      </c>
      <c r="H960" s="61">
        <v>44785</v>
      </c>
      <c r="I960" s="61">
        <v>44837</v>
      </c>
      <c r="J960" s="46"/>
      <c r="K960" s="46"/>
      <c r="L960" s="45" t="s">
        <v>233</v>
      </c>
      <c r="M960" s="45" t="s">
        <v>25</v>
      </c>
      <c r="N960" s="45" t="s">
        <v>26</v>
      </c>
      <c r="O960" s="45" t="s">
        <v>239</v>
      </c>
      <c r="P960" s="49">
        <v>0</v>
      </c>
      <c r="Q960" s="45" t="s">
        <v>49</v>
      </c>
      <c r="R960" s="46"/>
      <c r="S960" s="45" t="s">
        <v>234</v>
      </c>
      <c r="T960" s="45"/>
      <c r="U960" s="45" t="s">
        <v>235</v>
      </c>
      <c r="V960" s="45" t="s">
        <v>236</v>
      </c>
      <c r="W960" s="45" t="s">
        <v>237</v>
      </c>
      <c r="X960" s="49">
        <v>0</v>
      </c>
    </row>
    <row r="961" spans="1:24" hidden="1" x14ac:dyDescent="0.2">
      <c r="A961" s="1" t="e">
        <f>VLOOKUP(S:S,'KY all bookings 19.09.2022'!D:E,1,0)</f>
        <v>#N/A</v>
      </c>
      <c r="D961" s="45" t="s">
        <v>20</v>
      </c>
      <c r="E961" s="45" t="s">
        <v>2663</v>
      </c>
      <c r="F961" s="45" t="s">
        <v>2666</v>
      </c>
      <c r="G961" s="45" t="s">
        <v>232</v>
      </c>
      <c r="H961" s="61">
        <v>44730</v>
      </c>
      <c r="I961" s="61">
        <v>44804</v>
      </c>
      <c r="J961" s="61">
        <v>44730</v>
      </c>
      <c r="K961" s="61">
        <v>44836</v>
      </c>
      <c r="L961" s="45" t="s">
        <v>353</v>
      </c>
      <c r="M961" s="45" t="s">
        <v>25</v>
      </c>
      <c r="N961" s="45" t="s">
        <v>26</v>
      </c>
      <c r="O961" s="45" t="s">
        <v>239</v>
      </c>
      <c r="P961" s="49">
        <v>0</v>
      </c>
      <c r="Q961" s="45" t="s">
        <v>49</v>
      </c>
      <c r="R961" s="46"/>
      <c r="S961" s="45" t="s">
        <v>234</v>
      </c>
      <c r="T961" s="45"/>
      <c r="U961" s="45" t="s">
        <v>235</v>
      </c>
      <c r="V961" s="45" t="s">
        <v>236</v>
      </c>
      <c r="W961" s="45" t="s">
        <v>237</v>
      </c>
      <c r="X961" s="49">
        <v>0</v>
      </c>
    </row>
    <row r="962" spans="1:24" hidden="1" x14ac:dyDescent="0.2">
      <c r="A962" s="1" t="e">
        <f>VLOOKUP(S:S,'KY all bookings 19.09.2022'!D:E,1,0)</f>
        <v>#N/A</v>
      </c>
      <c r="D962" s="45" t="s">
        <v>20</v>
      </c>
      <c r="E962" s="45" t="s">
        <v>2667</v>
      </c>
      <c r="F962" s="45" t="s">
        <v>2668</v>
      </c>
      <c r="G962" s="45" t="s">
        <v>232</v>
      </c>
      <c r="H962" s="61">
        <v>44785</v>
      </c>
      <c r="I962" s="61">
        <v>44837</v>
      </c>
      <c r="J962" s="46"/>
      <c r="K962" s="46"/>
      <c r="L962" s="45" t="s">
        <v>233</v>
      </c>
      <c r="M962" s="45" t="s">
        <v>25</v>
      </c>
      <c r="N962" s="45" t="s">
        <v>26</v>
      </c>
      <c r="O962" s="45" t="s">
        <v>37</v>
      </c>
      <c r="P962" s="49">
        <v>0</v>
      </c>
      <c r="Q962" s="45" t="s">
        <v>49</v>
      </c>
      <c r="R962" s="46"/>
      <c r="S962" s="45" t="s">
        <v>234</v>
      </c>
      <c r="T962" s="45"/>
      <c r="U962" s="45" t="s">
        <v>235</v>
      </c>
      <c r="V962" s="45" t="s">
        <v>236</v>
      </c>
      <c r="W962" s="45" t="s">
        <v>237</v>
      </c>
      <c r="X962" s="49">
        <v>0</v>
      </c>
    </row>
    <row r="963" spans="1:24" hidden="1" x14ac:dyDescent="0.2">
      <c r="A963" s="1" t="e">
        <f>VLOOKUP(S:S,'KY all bookings 19.09.2022'!D:E,1,0)</f>
        <v>#N/A</v>
      </c>
      <c r="C963" s="1" t="e">
        <f>VLOOKUP(F:F,'RPM All Deposits'!$E:$F,1,0)</f>
        <v>#N/A</v>
      </c>
      <c r="D963" s="45" t="s">
        <v>20</v>
      </c>
      <c r="E963" s="45" t="s">
        <v>2667</v>
      </c>
      <c r="F963" s="45" t="s">
        <v>2669</v>
      </c>
      <c r="G963" s="45" t="s">
        <v>232</v>
      </c>
      <c r="H963" s="61">
        <v>44730</v>
      </c>
      <c r="I963" s="61">
        <v>44804</v>
      </c>
      <c r="J963" s="61">
        <v>44730</v>
      </c>
      <c r="K963" s="61">
        <v>44836</v>
      </c>
      <c r="L963" s="45" t="s">
        <v>353</v>
      </c>
      <c r="M963" s="45" t="s">
        <v>135</v>
      </c>
      <c r="N963" s="45" t="s">
        <v>26</v>
      </c>
      <c r="O963" s="45" t="s">
        <v>37</v>
      </c>
      <c r="P963" s="49">
        <v>0</v>
      </c>
      <c r="Q963" s="45" t="s">
        <v>49</v>
      </c>
      <c r="R963" s="46"/>
      <c r="S963" s="45" t="s">
        <v>234</v>
      </c>
      <c r="T963" s="45"/>
      <c r="U963" s="45" t="s">
        <v>235</v>
      </c>
      <c r="V963" s="45" t="s">
        <v>236</v>
      </c>
      <c r="W963" s="45" t="s">
        <v>237</v>
      </c>
      <c r="X963" s="49">
        <v>0</v>
      </c>
    </row>
    <row r="964" spans="1:24" hidden="1" x14ac:dyDescent="0.2">
      <c r="A964" s="1" t="e">
        <f>VLOOKUP(S:S,'KY all bookings 19.09.2022'!D:E,1,0)</f>
        <v>#N/A</v>
      </c>
      <c r="D964" s="45" t="s">
        <v>20</v>
      </c>
      <c r="E964" s="45" t="s">
        <v>2670</v>
      </c>
      <c r="F964" s="45" t="s">
        <v>2671</v>
      </c>
      <c r="G964" s="45" t="s">
        <v>232</v>
      </c>
      <c r="H964" s="61">
        <v>44777</v>
      </c>
      <c r="I964" s="61">
        <v>44926</v>
      </c>
      <c r="J964" s="46"/>
      <c r="K964" s="46"/>
      <c r="L964" s="45" t="s">
        <v>695</v>
      </c>
      <c r="M964" s="45" t="s">
        <v>25</v>
      </c>
      <c r="N964" s="45" t="s">
        <v>26</v>
      </c>
      <c r="O964" s="45" t="s">
        <v>239</v>
      </c>
      <c r="P964" s="49">
        <v>0</v>
      </c>
      <c r="Q964" s="45" t="s">
        <v>49</v>
      </c>
      <c r="R964" s="46"/>
      <c r="S964" s="45" t="s">
        <v>234</v>
      </c>
      <c r="T964" s="45"/>
      <c r="U964" s="45" t="s">
        <v>235</v>
      </c>
      <c r="V964" s="45" t="s">
        <v>236</v>
      </c>
      <c r="W964" s="45" t="s">
        <v>237</v>
      </c>
      <c r="X964" s="49">
        <v>0</v>
      </c>
    </row>
    <row r="965" spans="1:24" hidden="1" x14ac:dyDescent="0.2">
      <c r="A965" s="1" t="e">
        <f>VLOOKUP(S:S,'KY all bookings 19.09.2022'!D:E,1,0)</f>
        <v>#N/A</v>
      </c>
      <c r="D965" s="45" t="s">
        <v>20</v>
      </c>
      <c r="E965" s="45" t="s">
        <v>2670</v>
      </c>
      <c r="F965" s="45" t="s">
        <v>2672</v>
      </c>
      <c r="G965" s="45" t="s">
        <v>232</v>
      </c>
      <c r="H965" s="61">
        <v>44785</v>
      </c>
      <c r="I965" s="61">
        <v>44837</v>
      </c>
      <c r="J965" s="46"/>
      <c r="K965" s="46"/>
      <c r="L965" s="45" t="s">
        <v>233</v>
      </c>
      <c r="M965" s="45" t="s">
        <v>25</v>
      </c>
      <c r="N965" s="45" t="s">
        <v>26</v>
      </c>
      <c r="O965" s="45" t="s">
        <v>239</v>
      </c>
      <c r="P965" s="49">
        <v>0</v>
      </c>
      <c r="Q965" s="45" t="s">
        <v>49</v>
      </c>
      <c r="R965" s="46"/>
      <c r="S965" s="45" t="s">
        <v>234</v>
      </c>
      <c r="T965" s="45"/>
      <c r="U965" s="45" t="s">
        <v>235</v>
      </c>
      <c r="V965" s="45" t="s">
        <v>236</v>
      </c>
      <c r="W965" s="45" t="s">
        <v>237</v>
      </c>
      <c r="X965" s="49">
        <v>0</v>
      </c>
    </row>
    <row r="966" spans="1:24" hidden="1" x14ac:dyDescent="0.2">
      <c r="A966" s="1" t="e">
        <f>VLOOKUP(S:S,'KY all bookings 19.09.2022'!D:E,1,0)</f>
        <v>#N/A</v>
      </c>
      <c r="D966" s="45" t="s">
        <v>20</v>
      </c>
      <c r="E966" s="45" t="s">
        <v>2670</v>
      </c>
      <c r="F966" s="45" t="s">
        <v>2673</v>
      </c>
      <c r="G966" s="45" t="s">
        <v>232</v>
      </c>
      <c r="H966" s="61">
        <v>44730</v>
      </c>
      <c r="I966" s="61">
        <v>44804</v>
      </c>
      <c r="J966" s="61">
        <v>44730</v>
      </c>
      <c r="K966" s="61">
        <v>44836</v>
      </c>
      <c r="L966" s="45" t="s">
        <v>353</v>
      </c>
      <c r="M966" s="45" t="s">
        <v>25</v>
      </c>
      <c r="N966" s="45" t="s">
        <v>26</v>
      </c>
      <c r="O966" s="45" t="s">
        <v>239</v>
      </c>
      <c r="P966" s="49">
        <v>0</v>
      </c>
      <c r="Q966" s="45" t="s">
        <v>49</v>
      </c>
      <c r="R966" s="46"/>
      <c r="S966" s="45" t="s">
        <v>234</v>
      </c>
      <c r="T966" s="45"/>
      <c r="U966" s="45" t="s">
        <v>235</v>
      </c>
      <c r="V966" s="45" t="s">
        <v>236</v>
      </c>
      <c r="W966" s="45" t="s">
        <v>237</v>
      </c>
      <c r="X966" s="49">
        <v>0</v>
      </c>
    </row>
    <row r="967" spans="1:24" hidden="1" x14ac:dyDescent="0.2">
      <c r="A967" s="1" t="e">
        <f>VLOOKUP(S:S,'KY all bookings 19.09.2022'!D:E,1,0)</f>
        <v>#N/A</v>
      </c>
      <c r="D967" s="45" t="s">
        <v>20</v>
      </c>
      <c r="E967" s="45" t="s">
        <v>2674</v>
      </c>
      <c r="F967" s="45" t="s">
        <v>2675</v>
      </c>
      <c r="G967" s="45" t="s">
        <v>232</v>
      </c>
      <c r="H967" s="61">
        <v>44785</v>
      </c>
      <c r="I967" s="61">
        <v>44837</v>
      </c>
      <c r="J967" s="46"/>
      <c r="K967" s="46"/>
      <c r="L967" s="45" t="s">
        <v>233</v>
      </c>
      <c r="M967" s="45" t="s">
        <v>25</v>
      </c>
      <c r="N967" s="45" t="s">
        <v>26</v>
      </c>
      <c r="O967" s="45" t="s">
        <v>37</v>
      </c>
      <c r="P967" s="49">
        <v>0</v>
      </c>
      <c r="Q967" s="45" t="s">
        <v>49</v>
      </c>
      <c r="R967" s="46"/>
      <c r="S967" s="45" t="s">
        <v>234</v>
      </c>
      <c r="T967" s="45"/>
      <c r="U967" s="45" t="s">
        <v>235</v>
      </c>
      <c r="V967" s="45" t="s">
        <v>236</v>
      </c>
      <c r="W967" s="45" t="s">
        <v>237</v>
      </c>
      <c r="X967" s="49">
        <v>0</v>
      </c>
    </row>
    <row r="968" spans="1:24" hidden="1" x14ac:dyDescent="0.2">
      <c r="A968" s="1" t="e">
        <f>VLOOKUP(S:S,'KY all bookings 19.09.2022'!D:E,1,0)</f>
        <v>#N/A</v>
      </c>
      <c r="C968" s="1" t="e">
        <f>VLOOKUP(F:F,'RPM All Deposits'!$E:$F,1,0)</f>
        <v>#N/A</v>
      </c>
      <c r="D968" s="45" t="s">
        <v>20</v>
      </c>
      <c r="E968" s="45" t="s">
        <v>2674</v>
      </c>
      <c r="F968" s="45" t="s">
        <v>2676</v>
      </c>
      <c r="G968" s="45" t="s">
        <v>232</v>
      </c>
      <c r="H968" s="61">
        <v>44730</v>
      </c>
      <c r="I968" s="61">
        <v>44804</v>
      </c>
      <c r="J968" s="61">
        <v>44730</v>
      </c>
      <c r="K968" s="61">
        <v>44836</v>
      </c>
      <c r="L968" s="45" t="s">
        <v>353</v>
      </c>
      <c r="M968" s="45" t="s">
        <v>135</v>
      </c>
      <c r="N968" s="45" t="s">
        <v>26</v>
      </c>
      <c r="O968" s="45" t="s">
        <v>37</v>
      </c>
      <c r="P968" s="49">
        <v>0</v>
      </c>
      <c r="Q968" s="45" t="s">
        <v>49</v>
      </c>
      <c r="R968" s="46"/>
      <c r="S968" s="45" t="s">
        <v>234</v>
      </c>
      <c r="T968" s="45"/>
      <c r="U968" s="45" t="s">
        <v>235</v>
      </c>
      <c r="V968" s="45" t="s">
        <v>236</v>
      </c>
      <c r="W968" s="45" t="s">
        <v>237</v>
      </c>
      <c r="X968" s="49">
        <v>0</v>
      </c>
    </row>
    <row r="969" spans="1:24" hidden="1" x14ac:dyDescent="0.2">
      <c r="A969" s="1" t="e">
        <f>VLOOKUP(S:S,'KY all bookings 19.09.2022'!D:E,1,0)</f>
        <v>#N/A</v>
      </c>
      <c r="D969" s="45" t="s">
        <v>20</v>
      </c>
      <c r="E969" s="45" t="s">
        <v>2677</v>
      </c>
      <c r="F969" s="45" t="s">
        <v>2678</v>
      </c>
      <c r="G969" s="45" t="s">
        <v>232</v>
      </c>
      <c r="H969" s="61">
        <v>44777</v>
      </c>
      <c r="I969" s="61">
        <v>44926</v>
      </c>
      <c r="J969" s="46"/>
      <c r="K969" s="46"/>
      <c r="L969" s="45" t="s">
        <v>695</v>
      </c>
      <c r="M969" s="45" t="s">
        <v>25</v>
      </c>
      <c r="N969" s="45" t="s">
        <v>26</v>
      </c>
      <c r="O969" s="45" t="s">
        <v>239</v>
      </c>
      <c r="P969" s="49">
        <v>0</v>
      </c>
      <c r="Q969" s="45" t="s">
        <v>49</v>
      </c>
      <c r="R969" s="46"/>
      <c r="S969" s="45" t="s">
        <v>234</v>
      </c>
      <c r="T969" s="45"/>
      <c r="U969" s="45" t="s">
        <v>235</v>
      </c>
      <c r="V969" s="45" t="s">
        <v>236</v>
      </c>
      <c r="W969" s="45" t="s">
        <v>237</v>
      </c>
      <c r="X969" s="49">
        <v>0</v>
      </c>
    </row>
    <row r="970" spans="1:24" hidden="1" x14ac:dyDescent="0.2">
      <c r="A970" s="1" t="e">
        <f>VLOOKUP(S:S,'KY all bookings 19.09.2022'!D:E,1,0)</f>
        <v>#N/A</v>
      </c>
      <c r="D970" s="45" t="s">
        <v>20</v>
      </c>
      <c r="E970" s="45" t="s">
        <v>2677</v>
      </c>
      <c r="F970" s="45" t="s">
        <v>2679</v>
      </c>
      <c r="G970" s="45" t="s">
        <v>232</v>
      </c>
      <c r="H970" s="61">
        <v>44785</v>
      </c>
      <c r="I970" s="61">
        <v>44837</v>
      </c>
      <c r="J970" s="46"/>
      <c r="K970" s="46"/>
      <c r="L970" s="45" t="s">
        <v>233</v>
      </c>
      <c r="M970" s="45" t="s">
        <v>25</v>
      </c>
      <c r="N970" s="45" t="s">
        <v>26</v>
      </c>
      <c r="O970" s="45" t="s">
        <v>239</v>
      </c>
      <c r="P970" s="49">
        <v>0</v>
      </c>
      <c r="Q970" s="45" t="s">
        <v>49</v>
      </c>
      <c r="R970" s="46"/>
      <c r="S970" s="45" t="s">
        <v>234</v>
      </c>
      <c r="T970" s="45"/>
      <c r="U970" s="45" t="s">
        <v>235</v>
      </c>
      <c r="V970" s="45" t="s">
        <v>236</v>
      </c>
      <c r="W970" s="45" t="s">
        <v>237</v>
      </c>
      <c r="X970" s="49">
        <v>0</v>
      </c>
    </row>
    <row r="971" spans="1:24" hidden="1" x14ac:dyDescent="0.2">
      <c r="A971" s="1" t="e">
        <f>VLOOKUP(S:S,'KY all bookings 19.09.2022'!D:E,1,0)</f>
        <v>#N/A</v>
      </c>
      <c r="D971" s="45" t="s">
        <v>20</v>
      </c>
      <c r="E971" s="45" t="s">
        <v>2677</v>
      </c>
      <c r="F971" s="45" t="s">
        <v>2680</v>
      </c>
      <c r="G971" s="45" t="s">
        <v>232</v>
      </c>
      <c r="H971" s="61">
        <v>44730</v>
      </c>
      <c r="I971" s="61">
        <v>44804</v>
      </c>
      <c r="J971" s="61">
        <v>44730</v>
      </c>
      <c r="K971" s="61">
        <v>44836</v>
      </c>
      <c r="L971" s="45" t="s">
        <v>353</v>
      </c>
      <c r="M971" s="45" t="s">
        <v>25</v>
      </c>
      <c r="N971" s="45" t="s">
        <v>26</v>
      </c>
      <c r="O971" s="45" t="s">
        <v>239</v>
      </c>
      <c r="P971" s="49">
        <v>0</v>
      </c>
      <c r="Q971" s="45" t="s">
        <v>49</v>
      </c>
      <c r="R971" s="46"/>
      <c r="S971" s="45" t="s">
        <v>234</v>
      </c>
      <c r="T971" s="45"/>
      <c r="U971" s="45" t="s">
        <v>235</v>
      </c>
      <c r="V971" s="45" t="s">
        <v>236</v>
      </c>
      <c r="W971" s="45" t="s">
        <v>237</v>
      </c>
      <c r="X971" s="49">
        <v>0</v>
      </c>
    </row>
    <row r="972" spans="1:24" hidden="1" x14ac:dyDescent="0.2">
      <c r="A972" s="1" t="e">
        <f>VLOOKUP(S:S,'KY all bookings 19.09.2022'!D:E,1,0)</f>
        <v>#N/A</v>
      </c>
      <c r="D972" s="45" t="s">
        <v>20</v>
      </c>
      <c r="E972" s="45" t="s">
        <v>2681</v>
      </c>
      <c r="F972" s="45" t="s">
        <v>2682</v>
      </c>
      <c r="G972" s="45" t="s">
        <v>232</v>
      </c>
      <c r="H972" s="61">
        <v>44785</v>
      </c>
      <c r="I972" s="61">
        <v>44837</v>
      </c>
      <c r="J972" s="46"/>
      <c r="K972" s="46"/>
      <c r="L972" s="45" t="s">
        <v>233</v>
      </c>
      <c r="M972" s="45" t="s">
        <v>25</v>
      </c>
      <c r="N972" s="45" t="s">
        <v>26</v>
      </c>
      <c r="O972" s="45" t="s">
        <v>37</v>
      </c>
      <c r="P972" s="49">
        <v>0</v>
      </c>
      <c r="Q972" s="45" t="s">
        <v>49</v>
      </c>
      <c r="R972" s="46"/>
      <c r="S972" s="45" t="s">
        <v>234</v>
      </c>
      <c r="T972" s="45"/>
      <c r="U972" s="45" t="s">
        <v>235</v>
      </c>
      <c r="V972" s="45" t="s">
        <v>236</v>
      </c>
      <c r="W972" s="45" t="s">
        <v>237</v>
      </c>
      <c r="X972" s="49">
        <v>0</v>
      </c>
    </row>
    <row r="973" spans="1:24" hidden="1" x14ac:dyDescent="0.2">
      <c r="A973" s="1" t="e">
        <f>VLOOKUP(S:S,'KY all bookings 19.09.2022'!D:E,1,0)</f>
        <v>#N/A</v>
      </c>
      <c r="C973" s="1" t="e">
        <f>VLOOKUP(F:F,'RPM All Deposits'!$E:$F,1,0)</f>
        <v>#N/A</v>
      </c>
      <c r="D973" s="45" t="s">
        <v>20</v>
      </c>
      <c r="E973" s="45" t="s">
        <v>2681</v>
      </c>
      <c r="F973" s="45" t="s">
        <v>2683</v>
      </c>
      <c r="G973" s="45" t="s">
        <v>232</v>
      </c>
      <c r="H973" s="61">
        <v>44730</v>
      </c>
      <c r="I973" s="61">
        <v>44804</v>
      </c>
      <c r="J973" s="61">
        <v>44730</v>
      </c>
      <c r="K973" s="61">
        <v>44836</v>
      </c>
      <c r="L973" s="45" t="s">
        <v>353</v>
      </c>
      <c r="M973" s="45" t="s">
        <v>135</v>
      </c>
      <c r="N973" s="45" t="s">
        <v>26</v>
      </c>
      <c r="O973" s="45" t="s">
        <v>37</v>
      </c>
      <c r="P973" s="49">
        <v>0</v>
      </c>
      <c r="Q973" s="45" t="s">
        <v>49</v>
      </c>
      <c r="R973" s="46"/>
      <c r="S973" s="45" t="s">
        <v>234</v>
      </c>
      <c r="T973" s="45"/>
      <c r="U973" s="45" t="s">
        <v>235</v>
      </c>
      <c r="V973" s="45" t="s">
        <v>236</v>
      </c>
      <c r="W973" s="45" t="s">
        <v>237</v>
      </c>
      <c r="X973" s="49">
        <v>0</v>
      </c>
    </row>
    <row r="974" spans="1:24" hidden="1" x14ac:dyDescent="0.2">
      <c r="A974" s="1" t="e">
        <f>VLOOKUP(S:S,'KY all bookings 19.09.2022'!D:E,1,0)</f>
        <v>#N/A</v>
      </c>
      <c r="D974" s="45" t="s">
        <v>20</v>
      </c>
      <c r="E974" s="45" t="s">
        <v>2684</v>
      </c>
      <c r="F974" s="45" t="s">
        <v>2685</v>
      </c>
      <c r="G974" s="45" t="s">
        <v>232</v>
      </c>
      <c r="H974" s="61">
        <v>44730</v>
      </c>
      <c r="I974" s="61">
        <v>48590</v>
      </c>
      <c r="J974" s="61">
        <v>44730</v>
      </c>
      <c r="K974" s="61">
        <v>48590</v>
      </c>
      <c r="L974" s="45" t="s">
        <v>2686</v>
      </c>
      <c r="M974" s="45" t="s">
        <v>25</v>
      </c>
      <c r="N974" s="45" t="s">
        <v>26</v>
      </c>
      <c r="O974" s="45" t="s">
        <v>239</v>
      </c>
      <c r="P974" s="49">
        <v>0</v>
      </c>
      <c r="Q974" s="45" t="s">
        <v>49</v>
      </c>
      <c r="R974" s="46"/>
      <c r="S974" s="45" t="s">
        <v>234</v>
      </c>
      <c r="T974" s="45"/>
      <c r="U974" s="45" t="s">
        <v>235</v>
      </c>
      <c r="V974" s="45" t="s">
        <v>236</v>
      </c>
      <c r="W974" s="45" t="s">
        <v>237</v>
      </c>
      <c r="X974" s="49">
        <v>0</v>
      </c>
    </row>
    <row r="975" spans="1:24" hidden="1" x14ac:dyDescent="0.2">
      <c r="A975" s="1" t="e">
        <f>VLOOKUP(S:S,'KY all bookings 19.09.2022'!D:E,1,0)</f>
        <v>#N/A</v>
      </c>
      <c r="D975" s="45" t="s">
        <v>20</v>
      </c>
      <c r="E975" s="45" t="s">
        <v>2684</v>
      </c>
      <c r="F975" s="45" t="s">
        <v>2687</v>
      </c>
      <c r="G975" s="45" t="s">
        <v>232</v>
      </c>
      <c r="H975" s="61">
        <v>44785</v>
      </c>
      <c r="I975" s="61">
        <v>44937</v>
      </c>
      <c r="J975" s="46"/>
      <c r="K975" s="46"/>
      <c r="L975" s="45" t="s">
        <v>177</v>
      </c>
      <c r="M975" s="45" t="s">
        <v>25</v>
      </c>
      <c r="N975" s="45" t="s">
        <v>26</v>
      </c>
      <c r="O975" s="45" t="s">
        <v>239</v>
      </c>
      <c r="P975" s="49">
        <v>0</v>
      </c>
      <c r="Q975" s="45" t="s">
        <v>49</v>
      </c>
      <c r="R975" s="46"/>
      <c r="S975" s="45" t="s">
        <v>234</v>
      </c>
      <c r="T975" s="45"/>
      <c r="U975" s="45" t="s">
        <v>235</v>
      </c>
      <c r="V975" s="45" t="s">
        <v>236</v>
      </c>
      <c r="W975" s="45" t="s">
        <v>237</v>
      </c>
      <c r="X975" s="49">
        <v>0</v>
      </c>
    </row>
    <row r="976" spans="1:24" hidden="1" x14ac:dyDescent="0.2">
      <c r="A976" s="1" t="e">
        <f>VLOOKUP(S:S,'KY all bookings 19.09.2022'!D:E,1,0)</f>
        <v>#N/A</v>
      </c>
      <c r="D976" s="45" t="s">
        <v>20</v>
      </c>
      <c r="E976" s="45" t="s">
        <v>2688</v>
      </c>
      <c r="F976" s="45" t="s">
        <v>2689</v>
      </c>
      <c r="G976" s="45" t="s">
        <v>232</v>
      </c>
      <c r="H976" s="61">
        <v>44730</v>
      </c>
      <c r="I976" s="61">
        <v>48955</v>
      </c>
      <c r="J976" s="61">
        <v>44730</v>
      </c>
      <c r="K976" s="61">
        <v>48955</v>
      </c>
      <c r="L976" s="45" t="s">
        <v>2690</v>
      </c>
      <c r="M976" s="45" t="s">
        <v>25</v>
      </c>
      <c r="N976" s="45" t="s">
        <v>26</v>
      </c>
      <c r="O976" s="45" t="s">
        <v>239</v>
      </c>
      <c r="P976" s="49">
        <v>0</v>
      </c>
      <c r="Q976" s="45" t="s">
        <v>49</v>
      </c>
      <c r="R976" s="46"/>
      <c r="S976" s="45" t="s">
        <v>234</v>
      </c>
      <c r="T976" s="45"/>
      <c r="U976" s="45" t="s">
        <v>235</v>
      </c>
      <c r="V976" s="45" t="s">
        <v>236</v>
      </c>
      <c r="W976" s="45" t="s">
        <v>237</v>
      </c>
      <c r="X976" s="49">
        <v>0</v>
      </c>
    </row>
    <row r="977" spans="1:24" hidden="1" x14ac:dyDescent="0.2">
      <c r="A977" s="1" t="e">
        <f>VLOOKUP(S:S,'KY all bookings 19.09.2022'!D:E,1,0)</f>
        <v>#N/A</v>
      </c>
      <c r="D977" s="45" t="s">
        <v>20</v>
      </c>
      <c r="E977" s="45" t="s">
        <v>2688</v>
      </c>
      <c r="F977" s="45" t="s">
        <v>2691</v>
      </c>
      <c r="G977" s="45" t="s">
        <v>232</v>
      </c>
      <c r="H977" s="61">
        <v>44785</v>
      </c>
      <c r="I977" s="61">
        <v>44937</v>
      </c>
      <c r="J977" s="46"/>
      <c r="K977" s="46"/>
      <c r="L977" s="45" t="s">
        <v>177</v>
      </c>
      <c r="M977" s="45" t="s">
        <v>25</v>
      </c>
      <c r="N977" s="45" t="s">
        <v>26</v>
      </c>
      <c r="O977" s="45" t="s">
        <v>239</v>
      </c>
      <c r="P977" s="49">
        <v>0</v>
      </c>
      <c r="Q977" s="45" t="s">
        <v>49</v>
      </c>
      <c r="R977" s="46"/>
      <c r="S977" s="45" t="s">
        <v>234</v>
      </c>
      <c r="T977" s="45"/>
      <c r="U977" s="45" t="s">
        <v>235</v>
      </c>
      <c r="V977" s="45" t="s">
        <v>236</v>
      </c>
      <c r="W977" s="45" t="s">
        <v>237</v>
      </c>
      <c r="X977" s="49">
        <v>0</v>
      </c>
    </row>
    <row r="978" spans="1:24" hidden="1" x14ac:dyDescent="0.2">
      <c r="A978" s="1" t="e">
        <f>VLOOKUP(S:S,'KY all bookings 19.09.2022'!D:E,1,0)</f>
        <v>#N/A</v>
      </c>
      <c r="D978" s="45" t="s">
        <v>20</v>
      </c>
      <c r="E978" s="45" t="s">
        <v>2692</v>
      </c>
      <c r="F978" s="45" t="s">
        <v>2693</v>
      </c>
      <c r="G978" s="45" t="s">
        <v>232</v>
      </c>
      <c r="H978" s="61">
        <v>44730</v>
      </c>
      <c r="I978" s="61">
        <v>49320</v>
      </c>
      <c r="J978" s="61">
        <v>44730</v>
      </c>
      <c r="K978" s="61">
        <v>49320</v>
      </c>
      <c r="L978" s="45" t="s">
        <v>2694</v>
      </c>
      <c r="M978" s="45" t="s">
        <v>25</v>
      </c>
      <c r="N978" s="45" t="s">
        <v>26</v>
      </c>
      <c r="O978" s="45" t="s">
        <v>239</v>
      </c>
      <c r="P978" s="49">
        <v>0</v>
      </c>
      <c r="Q978" s="45" t="s">
        <v>49</v>
      </c>
      <c r="R978" s="46"/>
      <c r="S978" s="45" t="s">
        <v>234</v>
      </c>
      <c r="T978" s="45"/>
      <c r="U978" s="45" t="s">
        <v>235</v>
      </c>
      <c r="V978" s="45" t="s">
        <v>236</v>
      </c>
      <c r="W978" s="45" t="s">
        <v>237</v>
      </c>
      <c r="X978" s="49">
        <v>0</v>
      </c>
    </row>
    <row r="979" spans="1:24" hidden="1" x14ac:dyDescent="0.2">
      <c r="A979" s="1" t="e">
        <f>VLOOKUP(S:S,'KY all bookings 19.09.2022'!D:E,1,0)</f>
        <v>#N/A</v>
      </c>
      <c r="D979" s="45" t="s">
        <v>20</v>
      </c>
      <c r="E979" s="45" t="s">
        <v>2692</v>
      </c>
      <c r="F979" s="45" t="s">
        <v>2695</v>
      </c>
      <c r="G979" s="45" t="s">
        <v>232</v>
      </c>
      <c r="H979" s="61">
        <v>44785</v>
      </c>
      <c r="I979" s="61">
        <v>44937</v>
      </c>
      <c r="J979" s="46"/>
      <c r="K979" s="46"/>
      <c r="L979" s="45" t="s">
        <v>177</v>
      </c>
      <c r="M979" s="45" t="s">
        <v>25</v>
      </c>
      <c r="N979" s="45" t="s">
        <v>26</v>
      </c>
      <c r="O979" s="45" t="s">
        <v>239</v>
      </c>
      <c r="P979" s="49">
        <v>0</v>
      </c>
      <c r="Q979" s="45" t="s">
        <v>49</v>
      </c>
      <c r="R979" s="46"/>
      <c r="S979" s="45" t="s">
        <v>234</v>
      </c>
      <c r="T979" s="45"/>
      <c r="U979" s="45" t="s">
        <v>235</v>
      </c>
      <c r="V979" s="45" t="s">
        <v>236</v>
      </c>
      <c r="W979" s="45" t="s">
        <v>237</v>
      </c>
      <c r="X979" s="49">
        <v>0</v>
      </c>
    </row>
    <row r="980" spans="1:24" hidden="1" x14ac:dyDescent="0.2">
      <c r="A980" s="1" t="str">
        <f>VLOOKUP(S:S,'KY all bookings 19.09.2022'!D:E,1,0)</f>
        <v>08052</v>
      </c>
      <c r="B980" s="1" t="str">
        <f>VLOOKUP(T:T,'KY all bookings 19.09.2022'!$K:$L,1,0)</f>
        <v>08052 C141</v>
      </c>
      <c r="C980" s="1" t="str">
        <f>VLOOKUP(F:F,'RPM All Deposits'!$E:$F,1,0)</f>
        <v>1408</v>
      </c>
      <c r="D980" s="45" t="s">
        <v>20</v>
      </c>
      <c r="E980" s="45" t="s">
        <v>2696</v>
      </c>
      <c r="F980" s="45" t="s">
        <v>2697</v>
      </c>
      <c r="G980" s="45" t="s">
        <v>2698</v>
      </c>
      <c r="H980" s="61">
        <v>44805</v>
      </c>
      <c r="I980" s="61">
        <v>45107</v>
      </c>
      <c r="J980" s="61">
        <v>44728</v>
      </c>
      <c r="K980" s="61">
        <v>44743</v>
      </c>
      <c r="L980" s="45" t="s">
        <v>40</v>
      </c>
      <c r="M980" s="45" t="s">
        <v>377</v>
      </c>
      <c r="N980" s="45" t="s">
        <v>26</v>
      </c>
      <c r="O980" s="45" t="s">
        <v>37</v>
      </c>
      <c r="P980" s="49">
        <v>1600</v>
      </c>
      <c r="Q980" s="45" t="s">
        <v>49</v>
      </c>
      <c r="R980" s="45" t="s">
        <v>29</v>
      </c>
      <c r="S980" s="45" t="s">
        <v>2699</v>
      </c>
      <c r="T980" s="45" t="str">
        <f>S980&amp;" "&amp;E980</f>
        <v>08052 C141</v>
      </c>
      <c r="U980" s="45" t="s">
        <v>1588</v>
      </c>
      <c r="V980" s="45" t="s">
        <v>2700</v>
      </c>
      <c r="W980" s="45" t="s">
        <v>102</v>
      </c>
      <c r="X980" s="49">
        <v>200</v>
      </c>
    </row>
    <row r="981" spans="1:24" hidden="1" x14ac:dyDescent="0.2">
      <c r="A981" s="1" t="e">
        <f>VLOOKUP(S:S,'KY all bookings 19.09.2022'!D:E,1,0)</f>
        <v>#N/A</v>
      </c>
      <c r="D981" s="45" t="s">
        <v>20</v>
      </c>
      <c r="E981" s="45" t="s">
        <v>2701</v>
      </c>
      <c r="F981" s="45" t="s">
        <v>2702</v>
      </c>
      <c r="G981" s="45" t="s">
        <v>232</v>
      </c>
      <c r="H981" s="61">
        <v>44730</v>
      </c>
      <c r="I981" s="61">
        <v>49685</v>
      </c>
      <c r="J981" s="61">
        <v>44730</v>
      </c>
      <c r="K981" s="61">
        <v>49685</v>
      </c>
      <c r="L981" s="45" t="s">
        <v>2703</v>
      </c>
      <c r="M981" s="45" t="s">
        <v>25</v>
      </c>
      <c r="N981" s="45" t="s">
        <v>26</v>
      </c>
      <c r="O981" s="45" t="s">
        <v>239</v>
      </c>
      <c r="P981" s="49">
        <v>0</v>
      </c>
      <c r="Q981" s="45" t="s">
        <v>49</v>
      </c>
      <c r="R981" s="46"/>
      <c r="S981" s="45" t="s">
        <v>234</v>
      </c>
      <c r="T981" s="45"/>
      <c r="U981" s="45" t="s">
        <v>235</v>
      </c>
      <c r="V981" s="45" t="s">
        <v>236</v>
      </c>
      <c r="W981" s="45" t="s">
        <v>237</v>
      </c>
      <c r="X981" s="49">
        <v>0</v>
      </c>
    </row>
    <row r="982" spans="1:24" hidden="1" x14ac:dyDescent="0.2">
      <c r="A982" s="1" t="e">
        <f>VLOOKUP(S:S,'KY all bookings 19.09.2022'!D:E,1,0)</f>
        <v>#N/A</v>
      </c>
      <c r="D982" s="45" t="s">
        <v>20</v>
      </c>
      <c r="E982" s="45" t="s">
        <v>2701</v>
      </c>
      <c r="F982" s="45" t="s">
        <v>2704</v>
      </c>
      <c r="G982" s="45" t="s">
        <v>232</v>
      </c>
      <c r="H982" s="61">
        <v>44785</v>
      </c>
      <c r="I982" s="61">
        <v>44937</v>
      </c>
      <c r="J982" s="46"/>
      <c r="K982" s="46"/>
      <c r="L982" s="45" t="s">
        <v>177</v>
      </c>
      <c r="M982" s="45" t="s">
        <v>25</v>
      </c>
      <c r="N982" s="45" t="s">
        <v>26</v>
      </c>
      <c r="O982" s="45" t="s">
        <v>239</v>
      </c>
      <c r="P982" s="49">
        <v>0</v>
      </c>
      <c r="Q982" s="45" t="s">
        <v>49</v>
      </c>
      <c r="R982" s="46"/>
      <c r="S982" s="45" t="s">
        <v>234</v>
      </c>
      <c r="T982" s="45"/>
      <c r="U982" s="45" t="s">
        <v>235</v>
      </c>
      <c r="V982" s="45" t="s">
        <v>236</v>
      </c>
      <c r="W982" s="45" t="s">
        <v>237</v>
      </c>
      <c r="X982" s="49">
        <v>0</v>
      </c>
    </row>
    <row r="983" spans="1:24" hidden="1" x14ac:dyDescent="0.2">
      <c r="A983" s="1" t="e">
        <f>VLOOKUP(S:S,'KY all bookings 19.09.2022'!D:E,1,0)</f>
        <v>#N/A</v>
      </c>
      <c r="C983" s="1" t="e">
        <f>VLOOKUP(F:F,'RPM All Deposits'!$E:$F,1,0)</f>
        <v>#N/A</v>
      </c>
      <c r="D983" s="45" t="s">
        <v>20</v>
      </c>
      <c r="E983" s="45" t="s">
        <v>2705</v>
      </c>
      <c r="F983" s="45" t="s">
        <v>2706</v>
      </c>
      <c r="G983" s="45" t="s">
        <v>2707</v>
      </c>
      <c r="H983" s="61">
        <v>44728</v>
      </c>
      <c r="I983" s="61">
        <v>44742</v>
      </c>
      <c r="J983" s="61">
        <v>44728</v>
      </c>
      <c r="K983" s="61">
        <v>44743</v>
      </c>
      <c r="L983" s="45" t="s">
        <v>91</v>
      </c>
      <c r="M983" s="45" t="s">
        <v>92</v>
      </c>
      <c r="N983" s="45" t="s">
        <v>26</v>
      </c>
      <c r="O983" s="45" t="s">
        <v>27</v>
      </c>
      <c r="P983" s="49">
        <v>1935</v>
      </c>
      <c r="Q983" s="45" t="s">
        <v>49</v>
      </c>
      <c r="R983" s="46"/>
      <c r="S983" s="45" t="s">
        <v>2708</v>
      </c>
      <c r="T983" s="45"/>
      <c r="U983" s="45" t="s">
        <v>2709</v>
      </c>
      <c r="V983" s="45" t="s">
        <v>2710</v>
      </c>
      <c r="W983" s="45" t="s">
        <v>58</v>
      </c>
      <c r="X983" s="49">
        <v>0</v>
      </c>
    </row>
    <row r="984" spans="1:24" hidden="1" x14ac:dyDescent="0.2">
      <c r="A984" s="1" t="e">
        <f>VLOOKUP(S:S,'KY all bookings 19.09.2022'!D:E,1,0)</f>
        <v>#N/A</v>
      </c>
      <c r="D984" s="45" t="s">
        <v>20</v>
      </c>
      <c r="E984" s="45" t="s">
        <v>2705</v>
      </c>
      <c r="F984" s="45" t="s">
        <v>2711</v>
      </c>
      <c r="G984" s="45" t="s">
        <v>232</v>
      </c>
      <c r="H984" s="61">
        <v>44753</v>
      </c>
      <c r="I984" s="61">
        <v>44937</v>
      </c>
      <c r="J984" s="46"/>
      <c r="K984" s="46"/>
      <c r="L984" s="45" t="s">
        <v>458</v>
      </c>
      <c r="M984" s="45" t="s">
        <v>25</v>
      </c>
      <c r="N984" s="45" t="s">
        <v>26</v>
      </c>
      <c r="O984" s="45" t="s">
        <v>27</v>
      </c>
      <c r="P984" s="49">
        <v>0</v>
      </c>
      <c r="Q984" s="45" t="s">
        <v>49</v>
      </c>
      <c r="R984" s="46"/>
      <c r="S984" s="45" t="s">
        <v>234</v>
      </c>
      <c r="T984" s="45"/>
      <c r="U984" s="45" t="s">
        <v>235</v>
      </c>
      <c r="V984" s="45" t="s">
        <v>236</v>
      </c>
      <c r="W984" s="45" t="s">
        <v>237</v>
      </c>
      <c r="X984" s="49">
        <v>0</v>
      </c>
    </row>
    <row r="985" spans="1:24" hidden="1" x14ac:dyDescent="0.2">
      <c r="A985" s="1" t="e">
        <f>VLOOKUP(S:S,'KY all bookings 19.09.2022'!D:E,1,0)</f>
        <v>#N/A</v>
      </c>
      <c r="D985" s="45" t="s">
        <v>20</v>
      </c>
      <c r="E985" s="45" t="s">
        <v>2705</v>
      </c>
      <c r="F985" s="45" t="s">
        <v>2712</v>
      </c>
      <c r="G985" s="45" t="s">
        <v>232</v>
      </c>
      <c r="H985" s="61">
        <v>44785</v>
      </c>
      <c r="I985" s="61">
        <v>44937</v>
      </c>
      <c r="J985" s="46"/>
      <c r="K985" s="46"/>
      <c r="L985" s="45" t="s">
        <v>177</v>
      </c>
      <c r="M985" s="45" t="s">
        <v>25</v>
      </c>
      <c r="N985" s="45" t="s">
        <v>26</v>
      </c>
      <c r="O985" s="45" t="s">
        <v>27</v>
      </c>
      <c r="P985" s="49">
        <v>0</v>
      </c>
      <c r="Q985" s="45" t="s">
        <v>49</v>
      </c>
      <c r="R985" s="46"/>
      <c r="S985" s="45" t="s">
        <v>234</v>
      </c>
      <c r="T985" s="45"/>
      <c r="U985" s="45" t="s">
        <v>235</v>
      </c>
      <c r="V985" s="45" t="s">
        <v>236</v>
      </c>
      <c r="W985" s="45" t="s">
        <v>237</v>
      </c>
      <c r="X985" s="49">
        <v>0</v>
      </c>
    </row>
    <row r="986" spans="1:24" hidden="1" x14ac:dyDescent="0.2">
      <c r="A986" s="1" t="e">
        <f>VLOOKUP(S:S,'KY all bookings 19.09.2022'!D:E,1,0)</f>
        <v>#N/A</v>
      </c>
      <c r="D986" s="45" t="s">
        <v>20</v>
      </c>
      <c r="E986" s="45" t="s">
        <v>2713</v>
      </c>
      <c r="F986" s="45" t="s">
        <v>2714</v>
      </c>
      <c r="G986" s="45" t="s">
        <v>232</v>
      </c>
      <c r="H986" s="61">
        <v>44730</v>
      </c>
      <c r="I986" s="61">
        <v>51512</v>
      </c>
      <c r="J986" s="61">
        <v>44730</v>
      </c>
      <c r="K986" s="61">
        <v>51512</v>
      </c>
      <c r="L986" s="45" t="s">
        <v>2715</v>
      </c>
      <c r="M986" s="45" t="s">
        <v>25</v>
      </c>
      <c r="N986" s="45" t="s">
        <v>26</v>
      </c>
      <c r="O986" s="45" t="s">
        <v>27</v>
      </c>
      <c r="P986" s="49">
        <v>0</v>
      </c>
      <c r="Q986" s="45" t="s">
        <v>49</v>
      </c>
      <c r="R986" s="46"/>
      <c r="S986" s="45" t="s">
        <v>234</v>
      </c>
      <c r="T986" s="45"/>
      <c r="U986" s="45" t="s">
        <v>235</v>
      </c>
      <c r="V986" s="45" t="s">
        <v>236</v>
      </c>
      <c r="W986" s="45" t="s">
        <v>237</v>
      </c>
      <c r="X986" s="49">
        <v>0</v>
      </c>
    </row>
    <row r="987" spans="1:24" hidden="1" x14ac:dyDescent="0.2">
      <c r="A987" s="1" t="e">
        <f>VLOOKUP(S:S,'KY all bookings 19.09.2022'!D:E,1,0)</f>
        <v>#N/A</v>
      </c>
      <c r="D987" s="45" t="s">
        <v>20</v>
      </c>
      <c r="E987" s="45" t="s">
        <v>2713</v>
      </c>
      <c r="F987" s="45" t="s">
        <v>2716</v>
      </c>
      <c r="G987" s="45" t="s">
        <v>232</v>
      </c>
      <c r="H987" s="61">
        <v>44785</v>
      </c>
      <c r="I987" s="61">
        <v>44937</v>
      </c>
      <c r="J987" s="46"/>
      <c r="K987" s="46"/>
      <c r="L987" s="45" t="s">
        <v>177</v>
      </c>
      <c r="M987" s="45" t="s">
        <v>25</v>
      </c>
      <c r="N987" s="45" t="s">
        <v>26</v>
      </c>
      <c r="O987" s="45" t="s">
        <v>27</v>
      </c>
      <c r="P987" s="49">
        <v>0</v>
      </c>
      <c r="Q987" s="45" t="s">
        <v>49</v>
      </c>
      <c r="R987" s="46"/>
      <c r="S987" s="45" t="s">
        <v>234</v>
      </c>
      <c r="T987" s="45"/>
      <c r="U987" s="45" t="s">
        <v>235</v>
      </c>
      <c r="V987" s="45" t="s">
        <v>236</v>
      </c>
      <c r="W987" s="45" t="s">
        <v>237</v>
      </c>
      <c r="X987" s="49">
        <v>0</v>
      </c>
    </row>
    <row r="988" spans="1:24" hidden="1" x14ac:dyDescent="0.2">
      <c r="A988" s="1" t="e">
        <f>VLOOKUP(S:S,'KY all bookings 19.09.2022'!D:E,1,0)</f>
        <v>#N/A</v>
      </c>
      <c r="C988" s="1" t="str">
        <f>VLOOKUP(F:F,'RPM All Deposits'!$E:$F,1,0)</f>
        <v>28301</v>
      </c>
      <c r="D988" s="45" t="s">
        <v>20</v>
      </c>
      <c r="E988" s="45" t="s">
        <v>2063</v>
      </c>
      <c r="F988" s="45" t="s">
        <v>2065</v>
      </c>
      <c r="G988" s="45" t="s">
        <v>2066</v>
      </c>
      <c r="H988" s="61">
        <v>44835</v>
      </c>
      <c r="I988" s="61">
        <v>44985</v>
      </c>
      <c r="J988" s="61">
        <v>44835</v>
      </c>
      <c r="K988" s="61">
        <v>44985</v>
      </c>
      <c r="L988" s="45" t="s">
        <v>177</v>
      </c>
      <c r="M988" s="45" t="s">
        <v>135</v>
      </c>
      <c r="N988" s="45" t="s">
        <v>26</v>
      </c>
      <c r="O988" s="45" t="s">
        <v>37</v>
      </c>
      <c r="P988" s="49">
        <v>1680</v>
      </c>
      <c r="Q988" s="45" t="s">
        <v>28</v>
      </c>
      <c r="R988" s="45" t="s">
        <v>29</v>
      </c>
      <c r="S988" s="46"/>
      <c r="T988" s="46"/>
      <c r="U988" s="45" t="s">
        <v>2067</v>
      </c>
      <c r="V988" s="45" t="s">
        <v>2068</v>
      </c>
      <c r="W988" s="45" t="s">
        <v>32</v>
      </c>
      <c r="X988" s="49">
        <v>200</v>
      </c>
    </row>
    <row r="989" spans="1:24" hidden="1" x14ac:dyDescent="0.2">
      <c r="A989" s="1" t="e">
        <f>VLOOKUP(S:S,'KY all bookings 19.09.2022'!D:E,1,0)</f>
        <v>#N/A</v>
      </c>
      <c r="D989" s="45" t="s">
        <v>20</v>
      </c>
      <c r="E989" s="45" t="s">
        <v>2717</v>
      </c>
      <c r="F989" s="45" t="s">
        <v>2723</v>
      </c>
      <c r="G989" s="45" t="s">
        <v>232</v>
      </c>
      <c r="H989" s="61">
        <v>44836</v>
      </c>
      <c r="I989" s="61">
        <v>44865</v>
      </c>
      <c r="J989" s="46"/>
      <c r="K989" s="46"/>
      <c r="L989" s="45" t="s">
        <v>386</v>
      </c>
      <c r="M989" s="45" t="s">
        <v>25</v>
      </c>
      <c r="N989" s="45" t="s">
        <v>26</v>
      </c>
      <c r="O989" s="45" t="s">
        <v>48</v>
      </c>
      <c r="P989" s="49">
        <v>0</v>
      </c>
      <c r="Q989" s="45" t="s">
        <v>49</v>
      </c>
      <c r="R989" s="46"/>
      <c r="S989" s="45" t="s">
        <v>234</v>
      </c>
      <c r="T989" s="45"/>
      <c r="U989" s="45" t="s">
        <v>235</v>
      </c>
      <c r="V989" s="45" t="s">
        <v>236</v>
      </c>
      <c r="W989" s="45" t="s">
        <v>237</v>
      </c>
      <c r="X989" s="49">
        <v>0</v>
      </c>
    </row>
    <row r="990" spans="1:24" hidden="1" x14ac:dyDescent="0.2">
      <c r="A990" s="1" t="str">
        <f>VLOOKUP(S:S,'KY all bookings 19.09.2022'!D:E,1,0)</f>
        <v>09981</v>
      </c>
      <c r="B990" s="1" t="str">
        <f>VLOOKUP(T:T,'KY all bookings 19.09.2022'!$K:$L,1,0)</f>
        <v>09981 B506</v>
      </c>
      <c r="C990" s="1" t="str">
        <f>VLOOKUP(F:F,'RPM All Deposits'!$E:$F,1,0)</f>
        <v>1516</v>
      </c>
      <c r="D990" s="45" t="s">
        <v>20</v>
      </c>
      <c r="E990" s="45" t="s">
        <v>2269</v>
      </c>
      <c r="F990" s="45" t="s">
        <v>2274</v>
      </c>
      <c r="G990" s="45" t="s">
        <v>2275</v>
      </c>
      <c r="H990" s="61">
        <v>44805</v>
      </c>
      <c r="I990" s="61">
        <v>44985</v>
      </c>
      <c r="J990" s="61">
        <v>44805</v>
      </c>
      <c r="K990" s="61">
        <v>44986</v>
      </c>
      <c r="L990" s="45" t="s">
        <v>78</v>
      </c>
      <c r="M990" s="45" t="s">
        <v>377</v>
      </c>
      <c r="N990" s="45" t="s">
        <v>26</v>
      </c>
      <c r="O990" s="45" t="s">
        <v>37</v>
      </c>
      <c r="P990" s="49">
        <v>1680</v>
      </c>
      <c r="Q990" s="45" t="s">
        <v>49</v>
      </c>
      <c r="R990" s="45" t="s">
        <v>29</v>
      </c>
      <c r="S990" s="45" t="s">
        <v>2276</v>
      </c>
      <c r="T990" s="45" t="str">
        <f>S990&amp;" "&amp;E990</f>
        <v>09981 B506</v>
      </c>
      <c r="U990" s="45" t="s">
        <v>2277</v>
      </c>
      <c r="V990" s="45" t="s">
        <v>2278</v>
      </c>
      <c r="W990" s="45" t="s">
        <v>58</v>
      </c>
      <c r="X990" s="49">
        <v>200</v>
      </c>
    </row>
    <row r="991" spans="1:24" hidden="1" x14ac:dyDescent="0.2">
      <c r="A991" s="1" t="e">
        <f>VLOOKUP(S:S,'KY all bookings 19.09.2022'!D:E,1,0)</f>
        <v>#N/A</v>
      </c>
      <c r="D991" s="45" t="s">
        <v>20</v>
      </c>
      <c r="E991" s="45" t="s">
        <v>2724</v>
      </c>
      <c r="F991" s="45" t="s">
        <v>2730</v>
      </c>
      <c r="G991" s="45" t="s">
        <v>232</v>
      </c>
      <c r="H991" s="61">
        <v>44836</v>
      </c>
      <c r="I991" s="61">
        <v>44865</v>
      </c>
      <c r="J991" s="46"/>
      <c r="K991" s="46"/>
      <c r="L991" s="45" t="s">
        <v>386</v>
      </c>
      <c r="M991" s="45" t="s">
        <v>25</v>
      </c>
      <c r="N991" s="45" t="s">
        <v>26</v>
      </c>
      <c r="O991" s="45" t="s">
        <v>48</v>
      </c>
      <c r="P991" s="49">
        <v>0</v>
      </c>
      <c r="Q991" s="45" t="s">
        <v>49</v>
      </c>
      <c r="R991" s="46"/>
      <c r="S991" s="45" t="s">
        <v>234</v>
      </c>
      <c r="T991" s="45"/>
      <c r="U991" s="45" t="s">
        <v>235</v>
      </c>
      <c r="V991" s="45" t="s">
        <v>236</v>
      </c>
      <c r="W991" s="45" t="s">
        <v>237</v>
      </c>
      <c r="X991" s="49">
        <v>0</v>
      </c>
    </row>
    <row r="992" spans="1:24" hidden="1" x14ac:dyDescent="0.2">
      <c r="A992" s="1" t="str">
        <f>VLOOKUP(S:S,'KY all bookings 19.09.2022'!D:E,1,0)</f>
        <v>07394</v>
      </c>
      <c r="B992" s="1" t="str">
        <f>VLOOKUP(T:T,'KY all bookings 19.09.2022'!$K:$L,1,0)</f>
        <v>07394 A5101</v>
      </c>
      <c r="C992" s="1" t="str">
        <f>VLOOKUP(F:F,'RPM All Deposits'!$E:$F,1,0)</f>
        <v>33233</v>
      </c>
      <c r="D992" s="45" t="s">
        <v>20</v>
      </c>
      <c r="E992" s="45" t="s">
        <v>844</v>
      </c>
      <c r="F992" s="45" t="s">
        <v>849</v>
      </c>
      <c r="G992" s="45" t="s">
        <v>846</v>
      </c>
      <c r="H992" s="61">
        <v>44820</v>
      </c>
      <c r="I992" s="61">
        <v>45046</v>
      </c>
      <c r="J992" s="61">
        <v>44820</v>
      </c>
      <c r="K992" s="61">
        <v>45046</v>
      </c>
      <c r="L992" s="45" t="s">
        <v>850</v>
      </c>
      <c r="M992" s="45" t="s">
        <v>135</v>
      </c>
      <c r="N992" s="45" t="s">
        <v>26</v>
      </c>
      <c r="O992" s="45" t="s">
        <v>34</v>
      </c>
      <c r="P992" s="49">
        <v>1800</v>
      </c>
      <c r="Q992" s="45" t="s">
        <v>49</v>
      </c>
      <c r="R992" s="45" t="s">
        <v>29</v>
      </c>
      <c r="S992" s="45" t="s">
        <v>847</v>
      </c>
      <c r="T992" s="45" t="str">
        <f>S992&amp;" "&amp;E992</f>
        <v>07394 A5101</v>
      </c>
      <c r="U992" s="45" t="s">
        <v>773</v>
      </c>
      <c r="V992" s="45" t="s">
        <v>848</v>
      </c>
      <c r="W992" s="45" t="s">
        <v>650</v>
      </c>
      <c r="X992" s="49">
        <v>200</v>
      </c>
    </row>
    <row r="993" spans="1:24" hidden="1" x14ac:dyDescent="0.2">
      <c r="A993" s="1" t="e">
        <f>VLOOKUP(S:S,'KY all bookings 19.09.2022'!D:E,1,0)</f>
        <v>#N/A</v>
      </c>
      <c r="C993" s="1" t="e">
        <f>VLOOKUP(F:F,'RPM All Deposits'!$E:$F,1,0)</f>
        <v>#N/A</v>
      </c>
      <c r="D993" s="45" t="s">
        <v>20</v>
      </c>
      <c r="E993" s="45" t="s">
        <v>2736</v>
      </c>
      <c r="F993" s="45" t="s">
        <v>2737</v>
      </c>
      <c r="G993" s="45" t="s">
        <v>2738</v>
      </c>
      <c r="H993" s="61">
        <v>44728</v>
      </c>
      <c r="I993" s="61">
        <v>44742</v>
      </c>
      <c r="J993" s="61">
        <v>44728</v>
      </c>
      <c r="K993" s="61">
        <v>44743</v>
      </c>
      <c r="L993" s="45" t="s">
        <v>91</v>
      </c>
      <c r="M993" s="45" t="s">
        <v>92</v>
      </c>
      <c r="N993" s="45" t="s">
        <v>26</v>
      </c>
      <c r="O993" s="45" t="s">
        <v>34</v>
      </c>
      <c r="P993" s="49">
        <v>1485</v>
      </c>
      <c r="Q993" s="45" t="s">
        <v>49</v>
      </c>
      <c r="R993" s="46"/>
      <c r="S993" s="45" t="s">
        <v>2739</v>
      </c>
      <c r="T993" s="45"/>
      <c r="U993" s="45" t="s">
        <v>2740</v>
      </c>
      <c r="V993" s="45" t="s">
        <v>2741</v>
      </c>
      <c r="W993" s="45" t="s">
        <v>58</v>
      </c>
      <c r="X993" s="49">
        <v>0</v>
      </c>
    </row>
    <row r="994" spans="1:24" hidden="1" x14ac:dyDescent="0.2">
      <c r="A994" s="1" t="e">
        <f>VLOOKUP(S:S,'KY all bookings 19.09.2022'!D:E,1,0)</f>
        <v>#N/A</v>
      </c>
      <c r="C994" s="1" t="str">
        <f>VLOOKUP(F:F,'RPM All Deposits'!$E:$F,1,0)</f>
        <v>30320</v>
      </c>
      <c r="D994" s="45" t="s">
        <v>20</v>
      </c>
      <c r="E994" s="45" t="s">
        <v>1223</v>
      </c>
      <c r="F994" s="45" t="s">
        <v>1225</v>
      </c>
      <c r="G994" s="45" t="s">
        <v>258</v>
      </c>
      <c r="H994" s="61">
        <v>44809</v>
      </c>
      <c r="I994" s="61">
        <v>44985</v>
      </c>
      <c r="J994" s="61">
        <v>44809</v>
      </c>
      <c r="K994" s="61">
        <v>44985</v>
      </c>
      <c r="L994" s="45" t="s">
        <v>1226</v>
      </c>
      <c r="M994" s="45" t="s">
        <v>135</v>
      </c>
      <c r="N994" s="45" t="s">
        <v>26</v>
      </c>
      <c r="O994" s="45" t="s">
        <v>37</v>
      </c>
      <c r="P994" s="49">
        <v>1600</v>
      </c>
      <c r="Q994" s="45" t="s">
        <v>270</v>
      </c>
      <c r="R994" s="46"/>
      <c r="S994" s="46"/>
      <c r="T994" s="46"/>
      <c r="U994" s="45" t="s">
        <v>259</v>
      </c>
      <c r="V994" s="45" t="s">
        <v>260</v>
      </c>
      <c r="W994" s="45" t="s">
        <v>261</v>
      </c>
      <c r="X994" s="49">
        <v>0</v>
      </c>
    </row>
    <row r="995" spans="1:24" hidden="1" x14ac:dyDescent="0.2">
      <c r="A995" s="1" t="e">
        <f>VLOOKUP(S:S,'KY all bookings 19.09.2022'!D:E,1,0)</f>
        <v>#N/A</v>
      </c>
      <c r="C995" s="1" t="e">
        <f>VLOOKUP(F:F,'RPM All Deposits'!$E:$F,1,0)</f>
        <v>#N/A</v>
      </c>
      <c r="D995" s="45" t="s">
        <v>20</v>
      </c>
      <c r="E995" s="45" t="s">
        <v>2745</v>
      </c>
      <c r="F995" s="45" t="s">
        <v>2746</v>
      </c>
      <c r="G995" s="45" t="s">
        <v>2747</v>
      </c>
      <c r="H995" s="61">
        <v>44728</v>
      </c>
      <c r="I995" s="61">
        <v>44742</v>
      </c>
      <c r="J995" s="61">
        <v>44728</v>
      </c>
      <c r="K995" s="61">
        <v>44743</v>
      </c>
      <c r="L995" s="45" t="s">
        <v>91</v>
      </c>
      <c r="M995" s="45" t="s">
        <v>92</v>
      </c>
      <c r="N995" s="45" t="s">
        <v>26</v>
      </c>
      <c r="O995" s="45" t="s">
        <v>34</v>
      </c>
      <c r="P995" s="49">
        <v>1485</v>
      </c>
      <c r="Q995" s="45" t="s">
        <v>49</v>
      </c>
      <c r="R995" s="46"/>
      <c r="S995" s="45" t="s">
        <v>2748</v>
      </c>
      <c r="T995" s="45"/>
      <c r="U995" s="45" t="s">
        <v>2749</v>
      </c>
      <c r="V995" s="45" t="s">
        <v>2750</v>
      </c>
      <c r="W995" s="45" t="s">
        <v>58</v>
      </c>
      <c r="X995" s="49">
        <v>0</v>
      </c>
    </row>
    <row r="996" spans="1:24" hidden="1" x14ac:dyDescent="0.2">
      <c r="A996" s="1" t="e">
        <f>VLOOKUP(S:S,'KY all bookings 19.09.2022'!D:E,1,0)</f>
        <v>#N/A</v>
      </c>
      <c r="D996" s="45" t="s">
        <v>20</v>
      </c>
      <c r="E996" s="45" t="s">
        <v>2745</v>
      </c>
      <c r="F996" s="45" t="s">
        <v>2751</v>
      </c>
      <c r="G996" s="45" t="s">
        <v>232</v>
      </c>
      <c r="H996" s="61">
        <v>44753</v>
      </c>
      <c r="I996" s="61">
        <v>44937</v>
      </c>
      <c r="J996" s="46"/>
      <c r="K996" s="46"/>
      <c r="L996" s="45" t="s">
        <v>458</v>
      </c>
      <c r="M996" s="45" t="s">
        <v>25</v>
      </c>
      <c r="N996" s="45" t="s">
        <v>26</v>
      </c>
      <c r="O996" s="45" t="s">
        <v>34</v>
      </c>
      <c r="P996" s="49">
        <v>0</v>
      </c>
      <c r="Q996" s="45" t="s">
        <v>49</v>
      </c>
      <c r="R996" s="46"/>
      <c r="S996" s="45" t="s">
        <v>234</v>
      </c>
      <c r="T996" s="45"/>
      <c r="U996" s="45" t="s">
        <v>235</v>
      </c>
      <c r="V996" s="45" t="s">
        <v>236</v>
      </c>
      <c r="W996" s="45" t="s">
        <v>237</v>
      </c>
      <c r="X996" s="49">
        <v>0</v>
      </c>
    </row>
    <row r="997" spans="1:24" hidden="1" x14ac:dyDescent="0.2">
      <c r="A997" s="1" t="e">
        <f>VLOOKUP(S:S,'KY all bookings 19.09.2022'!D:E,1,0)</f>
        <v>#N/A</v>
      </c>
      <c r="D997" s="45" t="s">
        <v>20</v>
      </c>
      <c r="E997" s="45" t="s">
        <v>2745</v>
      </c>
      <c r="F997" s="45" t="s">
        <v>2752</v>
      </c>
      <c r="G997" s="45" t="s">
        <v>232</v>
      </c>
      <c r="H997" s="61">
        <v>44785</v>
      </c>
      <c r="I997" s="61">
        <v>44937</v>
      </c>
      <c r="J997" s="46"/>
      <c r="K997" s="46"/>
      <c r="L997" s="45" t="s">
        <v>177</v>
      </c>
      <c r="M997" s="45" t="s">
        <v>25</v>
      </c>
      <c r="N997" s="45" t="s">
        <v>26</v>
      </c>
      <c r="O997" s="45" t="s">
        <v>34</v>
      </c>
      <c r="P997" s="49">
        <v>0</v>
      </c>
      <c r="Q997" s="45" t="s">
        <v>49</v>
      </c>
      <c r="R997" s="46"/>
      <c r="S997" s="45" t="s">
        <v>234</v>
      </c>
      <c r="T997" s="45"/>
      <c r="U997" s="45" t="s">
        <v>235</v>
      </c>
      <c r="V997" s="45" t="s">
        <v>236</v>
      </c>
      <c r="W997" s="45" t="s">
        <v>237</v>
      </c>
      <c r="X997" s="49">
        <v>0</v>
      </c>
    </row>
    <row r="998" spans="1:24" hidden="1" x14ac:dyDescent="0.2">
      <c r="A998" s="1" t="e">
        <f>VLOOKUP(S:S,'KY all bookings 19.09.2022'!D:E,1,0)</f>
        <v>#N/A</v>
      </c>
      <c r="D998" s="45" t="s">
        <v>20</v>
      </c>
      <c r="E998" s="45" t="s">
        <v>2753</v>
      </c>
      <c r="F998" s="45" t="s">
        <v>2754</v>
      </c>
      <c r="G998" s="45" t="s">
        <v>232</v>
      </c>
      <c r="H998" s="61">
        <v>44785</v>
      </c>
      <c r="I998" s="61">
        <v>44937</v>
      </c>
      <c r="J998" s="46"/>
      <c r="K998" s="46"/>
      <c r="L998" s="45" t="s">
        <v>177</v>
      </c>
      <c r="M998" s="45" t="s">
        <v>25</v>
      </c>
      <c r="N998" s="45" t="s">
        <v>26</v>
      </c>
      <c r="O998" s="45" t="s">
        <v>34</v>
      </c>
      <c r="P998" s="49">
        <v>0</v>
      </c>
      <c r="Q998" s="45" t="s">
        <v>49</v>
      </c>
      <c r="R998" s="46"/>
      <c r="S998" s="45" t="s">
        <v>234</v>
      </c>
      <c r="T998" s="45"/>
      <c r="U998" s="45" t="s">
        <v>235</v>
      </c>
      <c r="V998" s="45" t="s">
        <v>236</v>
      </c>
      <c r="W998" s="45" t="s">
        <v>237</v>
      </c>
      <c r="X998" s="49">
        <v>0</v>
      </c>
    </row>
    <row r="999" spans="1:24" hidden="1" x14ac:dyDescent="0.2">
      <c r="A999" s="1" t="e">
        <f>VLOOKUP(S:S,'KY all bookings 19.09.2022'!D:E,1,0)</f>
        <v>#N/A</v>
      </c>
      <c r="C999" s="1" t="e">
        <f>VLOOKUP(F:F,'RPM All Deposits'!$E:$F,1,0)</f>
        <v>#N/A</v>
      </c>
      <c r="D999" s="45" t="s">
        <v>20</v>
      </c>
      <c r="E999" s="45" t="s">
        <v>2755</v>
      </c>
      <c r="F999" s="45" t="s">
        <v>2756</v>
      </c>
      <c r="G999" s="45" t="s">
        <v>2757</v>
      </c>
      <c r="H999" s="61">
        <v>44728</v>
      </c>
      <c r="I999" s="61">
        <v>44742</v>
      </c>
      <c r="J999" s="61">
        <v>44728</v>
      </c>
      <c r="K999" s="61">
        <v>44743</v>
      </c>
      <c r="L999" s="45" t="s">
        <v>91</v>
      </c>
      <c r="M999" s="45" t="s">
        <v>92</v>
      </c>
      <c r="N999" s="45" t="s">
        <v>26</v>
      </c>
      <c r="O999" s="45" t="s">
        <v>34</v>
      </c>
      <c r="P999" s="49">
        <v>1485</v>
      </c>
      <c r="Q999" s="45" t="s">
        <v>49</v>
      </c>
      <c r="R999" s="46"/>
      <c r="S999" s="45" t="s">
        <v>2758</v>
      </c>
      <c r="T999" s="45"/>
      <c r="U999" s="45" t="s">
        <v>189</v>
      </c>
      <c r="V999" s="45" t="s">
        <v>2759</v>
      </c>
      <c r="W999" s="45" t="s">
        <v>58</v>
      </c>
      <c r="X999" s="49">
        <v>0</v>
      </c>
    </row>
    <row r="1000" spans="1:24" hidden="1" x14ac:dyDescent="0.2">
      <c r="A1000" s="1" t="e">
        <f>VLOOKUP(S:S,'KY all bookings 19.09.2022'!D:E,1,0)</f>
        <v>#N/A</v>
      </c>
      <c r="C1000" s="1" t="str">
        <f>VLOOKUP(F:F,'RPM All Deposits'!$E:$F,1,0)</f>
        <v>17682</v>
      </c>
      <c r="D1000" s="45" t="s">
        <v>20</v>
      </c>
      <c r="E1000" s="45" t="s">
        <v>415</v>
      </c>
      <c r="F1000" s="45" t="s">
        <v>421</v>
      </c>
      <c r="G1000" s="45" t="s">
        <v>163</v>
      </c>
      <c r="H1000" s="61">
        <v>44805</v>
      </c>
      <c r="I1000" s="61">
        <v>45107</v>
      </c>
      <c r="J1000" s="61">
        <v>44805</v>
      </c>
      <c r="K1000" s="61">
        <v>45107</v>
      </c>
      <c r="L1000" s="45" t="s">
        <v>40</v>
      </c>
      <c r="M1000" s="45" t="s">
        <v>135</v>
      </c>
      <c r="N1000" s="45" t="s">
        <v>26</v>
      </c>
      <c r="O1000" s="45" t="s">
        <v>34</v>
      </c>
      <c r="P1000" s="49">
        <v>1800</v>
      </c>
      <c r="Q1000" s="45" t="s">
        <v>28</v>
      </c>
      <c r="R1000" s="45" t="s">
        <v>29</v>
      </c>
      <c r="S1000" s="46"/>
      <c r="T1000" s="46"/>
      <c r="U1000" s="45" t="s">
        <v>164</v>
      </c>
      <c r="V1000" s="45" t="s">
        <v>165</v>
      </c>
      <c r="W1000" s="45" t="s">
        <v>166</v>
      </c>
      <c r="X1000" s="49">
        <v>200</v>
      </c>
    </row>
    <row r="1001" spans="1:24" hidden="1" x14ac:dyDescent="0.2">
      <c r="A1001" s="1" t="e">
        <f>VLOOKUP(S:S,'KY all bookings 19.09.2022'!D:E,1,0)</f>
        <v>#N/A</v>
      </c>
      <c r="C1001" s="1" t="e">
        <f>VLOOKUP(F:F,'RPM All Deposits'!$E:$F,1,0)</f>
        <v>#N/A</v>
      </c>
      <c r="D1001" s="45" t="s">
        <v>20</v>
      </c>
      <c r="E1001" s="45" t="s">
        <v>2761</v>
      </c>
      <c r="F1001" s="45" t="s">
        <v>2762</v>
      </c>
      <c r="G1001" s="45" t="s">
        <v>2763</v>
      </c>
      <c r="H1001" s="61">
        <v>44728</v>
      </c>
      <c r="I1001" s="61">
        <v>44742</v>
      </c>
      <c r="J1001" s="61">
        <v>44728</v>
      </c>
      <c r="K1001" s="61">
        <v>44743</v>
      </c>
      <c r="L1001" s="45" t="s">
        <v>91</v>
      </c>
      <c r="M1001" s="45" t="s">
        <v>92</v>
      </c>
      <c r="N1001" s="45" t="s">
        <v>26</v>
      </c>
      <c r="O1001" s="45" t="s">
        <v>37</v>
      </c>
      <c r="P1001" s="49">
        <v>1300</v>
      </c>
      <c r="Q1001" s="45" t="s">
        <v>49</v>
      </c>
      <c r="R1001" s="46"/>
      <c r="S1001" s="45" t="s">
        <v>2764</v>
      </c>
      <c r="T1001" s="45"/>
      <c r="U1001" s="45" t="s">
        <v>485</v>
      </c>
      <c r="V1001" s="45" t="s">
        <v>2765</v>
      </c>
      <c r="W1001" s="45" t="s">
        <v>58</v>
      </c>
      <c r="X1001" s="49">
        <v>0</v>
      </c>
    </row>
    <row r="1002" spans="1:24" hidden="1" x14ac:dyDescent="0.2">
      <c r="A1002" s="1" t="e">
        <f>VLOOKUP(S:S,'KY all bookings 19.09.2022'!D:E,1,0)</f>
        <v>#N/A</v>
      </c>
      <c r="C1002" s="1" t="e">
        <f>VLOOKUP(F:F,'RPM All Deposits'!$E:$F,1,0)</f>
        <v>#N/A</v>
      </c>
      <c r="D1002" s="45" t="s">
        <v>20</v>
      </c>
      <c r="E1002" s="45" t="s">
        <v>2766</v>
      </c>
      <c r="F1002" s="45" t="s">
        <v>2767</v>
      </c>
      <c r="G1002" s="45" t="s">
        <v>2768</v>
      </c>
      <c r="H1002" s="61">
        <v>44728</v>
      </c>
      <c r="I1002" s="61">
        <v>44742</v>
      </c>
      <c r="J1002" s="61">
        <v>44728</v>
      </c>
      <c r="K1002" s="61">
        <v>44743</v>
      </c>
      <c r="L1002" s="45" t="s">
        <v>91</v>
      </c>
      <c r="M1002" s="45" t="s">
        <v>92</v>
      </c>
      <c r="N1002" s="45" t="s">
        <v>26</v>
      </c>
      <c r="O1002" s="45" t="s">
        <v>34</v>
      </c>
      <c r="P1002" s="49">
        <v>1485</v>
      </c>
      <c r="Q1002" s="45" t="s">
        <v>49</v>
      </c>
      <c r="R1002" s="46"/>
      <c r="S1002" s="45" t="s">
        <v>2769</v>
      </c>
      <c r="T1002" s="45"/>
      <c r="U1002" s="45" t="s">
        <v>2770</v>
      </c>
      <c r="V1002" s="45" t="s">
        <v>2771</v>
      </c>
      <c r="W1002" s="45" t="s">
        <v>58</v>
      </c>
      <c r="X1002" s="49">
        <v>0</v>
      </c>
    </row>
    <row r="1003" spans="1:24" hidden="1" x14ac:dyDescent="0.2">
      <c r="A1003" s="1" t="str">
        <f>VLOOKUP(S:S,'KY all bookings 19.09.2022'!D:E,1,0)</f>
        <v>09634</v>
      </c>
      <c r="B1003" s="1" t="str">
        <f>VLOOKUP(T:T,'KY all bookings 19.09.2022'!$K:$L,1,0)</f>
        <v>09634 A3100</v>
      </c>
      <c r="C1003" s="1" t="str">
        <f>VLOOKUP(F:F,'RPM All Deposits'!$E:$F,1,0)</f>
        <v>1483</v>
      </c>
      <c r="D1003" s="45" t="s">
        <v>20</v>
      </c>
      <c r="E1003" s="45" t="s">
        <v>362</v>
      </c>
      <c r="F1003" s="45" t="s">
        <v>368</v>
      </c>
      <c r="G1003" s="45" t="s">
        <v>369</v>
      </c>
      <c r="H1003" s="61">
        <v>44805</v>
      </c>
      <c r="I1003" s="61">
        <v>45107</v>
      </c>
      <c r="J1003" s="61">
        <v>44805</v>
      </c>
      <c r="K1003" s="61">
        <v>45108</v>
      </c>
      <c r="L1003" s="45" t="s">
        <v>40</v>
      </c>
      <c r="M1003" s="45" t="s">
        <v>135</v>
      </c>
      <c r="N1003" s="45" t="s">
        <v>26</v>
      </c>
      <c r="O1003" s="45" t="s">
        <v>37</v>
      </c>
      <c r="P1003" s="49">
        <v>1680</v>
      </c>
      <c r="Q1003" s="45" t="s">
        <v>49</v>
      </c>
      <c r="R1003" s="45" t="s">
        <v>29</v>
      </c>
      <c r="S1003" s="45" t="s">
        <v>370</v>
      </c>
      <c r="T1003" s="45" t="str">
        <f>S1003&amp;" "&amp;E1003</f>
        <v>09634 A3100</v>
      </c>
      <c r="U1003" s="45" t="s">
        <v>371</v>
      </c>
      <c r="V1003" s="45" t="s">
        <v>372</v>
      </c>
      <c r="W1003" s="45" t="s">
        <v>58</v>
      </c>
      <c r="X1003" s="49">
        <v>200</v>
      </c>
    </row>
    <row r="1004" spans="1:24" hidden="1" x14ac:dyDescent="0.2">
      <c r="A1004" s="1" t="str">
        <f>VLOOKUP(S:S,'KY all bookings 19.09.2022'!D:E,1,0)</f>
        <v>09098</v>
      </c>
      <c r="B1004" s="1" t="e">
        <f>VLOOKUP(T:T,'KY all bookings 19.09.2022'!$K:$L,1,0)</f>
        <v>#N/A</v>
      </c>
      <c r="D1004" s="45" t="s">
        <v>20</v>
      </c>
      <c r="E1004" s="45" t="s">
        <v>2766</v>
      </c>
      <c r="F1004" s="45" t="s">
        <v>2772</v>
      </c>
      <c r="G1004" s="45" t="s">
        <v>2773</v>
      </c>
      <c r="H1004" s="61">
        <v>44820</v>
      </c>
      <c r="I1004" s="61">
        <v>45107</v>
      </c>
      <c r="J1004" s="61">
        <v>44820</v>
      </c>
      <c r="K1004" s="61">
        <v>45107</v>
      </c>
      <c r="L1004" s="45" t="s">
        <v>1553</v>
      </c>
      <c r="M1004" s="45" t="s">
        <v>25</v>
      </c>
      <c r="N1004" s="45" t="s">
        <v>26</v>
      </c>
      <c r="O1004" s="45" t="s">
        <v>34</v>
      </c>
      <c r="P1004" s="49">
        <v>1890</v>
      </c>
      <c r="Q1004" s="45" t="s">
        <v>49</v>
      </c>
      <c r="R1004" s="45" t="s">
        <v>29</v>
      </c>
      <c r="S1004" s="45" t="s">
        <v>2774</v>
      </c>
      <c r="T1004" s="45" t="str">
        <f>S1004&amp;" "&amp;E1004</f>
        <v>09098 C161</v>
      </c>
      <c r="U1004" s="45" t="s">
        <v>831</v>
      </c>
      <c r="V1004" s="45" t="s">
        <v>2775</v>
      </c>
      <c r="W1004" s="45" t="s">
        <v>58</v>
      </c>
      <c r="X1004" s="49">
        <v>200</v>
      </c>
    </row>
    <row r="1005" spans="1:24" hidden="1" x14ac:dyDescent="0.2">
      <c r="A1005" s="1" t="str">
        <f>VLOOKUP(S:S,'KY all bookings 19.09.2022'!D:E,1,0)</f>
        <v>05758</v>
      </c>
      <c r="B1005" s="1" t="str">
        <f>VLOOKUP(T:T,'KY all bookings 19.09.2022'!$K:$L,1,0)</f>
        <v>05758 C162</v>
      </c>
      <c r="C1005" s="1" t="e">
        <f>VLOOKUP(F:F,'RPM All Deposits'!$E:$F,1,0)</f>
        <v>#N/A</v>
      </c>
      <c r="D1005" s="45" t="s">
        <v>20</v>
      </c>
      <c r="E1005" s="45" t="s">
        <v>2776</v>
      </c>
      <c r="F1005" s="45" t="s">
        <v>2777</v>
      </c>
      <c r="G1005" s="45" t="s">
        <v>2778</v>
      </c>
      <c r="H1005" s="61">
        <v>44728</v>
      </c>
      <c r="I1005" s="61">
        <v>44742</v>
      </c>
      <c r="J1005" s="61">
        <v>44728</v>
      </c>
      <c r="K1005" s="61">
        <v>44743</v>
      </c>
      <c r="L1005" s="45" t="s">
        <v>91</v>
      </c>
      <c r="M1005" s="45" t="s">
        <v>92</v>
      </c>
      <c r="N1005" s="45" t="s">
        <v>26</v>
      </c>
      <c r="O1005" s="45" t="s">
        <v>37</v>
      </c>
      <c r="P1005" s="49">
        <v>1087</v>
      </c>
      <c r="Q1005" s="45" t="s">
        <v>49</v>
      </c>
      <c r="R1005" s="46"/>
      <c r="S1005" s="45" t="s">
        <v>2779</v>
      </c>
      <c r="T1005" s="45" t="str">
        <f>S1005&amp;" "&amp;E1005</f>
        <v>05758 C162</v>
      </c>
      <c r="U1005" s="45" t="s">
        <v>2780</v>
      </c>
      <c r="V1005" s="45" t="s">
        <v>2781</v>
      </c>
      <c r="W1005" s="45" t="s">
        <v>32</v>
      </c>
      <c r="X1005" s="49">
        <v>0</v>
      </c>
    </row>
    <row r="1006" spans="1:24" hidden="1" x14ac:dyDescent="0.2">
      <c r="A1006" s="1" t="e">
        <f>VLOOKUP(S:S,'KY all bookings 19.09.2022'!D:E,1,0)</f>
        <v>#N/A</v>
      </c>
      <c r="C1006" s="1" t="str">
        <f>VLOOKUP(F:F,'RPM All Deposits'!$E:$F,1,0)</f>
        <v>18159</v>
      </c>
      <c r="D1006" s="45" t="s">
        <v>20</v>
      </c>
      <c r="E1006" s="45" t="s">
        <v>758</v>
      </c>
      <c r="F1006" s="45" t="s">
        <v>763</v>
      </c>
      <c r="G1006" s="45" t="s">
        <v>764</v>
      </c>
      <c r="H1006" s="61">
        <v>44757</v>
      </c>
      <c r="I1006" s="61">
        <v>44849</v>
      </c>
      <c r="J1006" s="61">
        <v>44757</v>
      </c>
      <c r="K1006" s="61">
        <v>45214</v>
      </c>
      <c r="L1006" s="45" t="s">
        <v>765</v>
      </c>
      <c r="M1006" s="45" t="s">
        <v>135</v>
      </c>
      <c r="N1006" s="45" t="s">
        <v>26</v>
      </c>
      <c r="O1006" s="45" t="s">
        <v>34</v>
      </c>
      <c r="P1006" s="49">
        <v>2250</v>
      </c>
      <c r="Q1006" s="45" t="s">
        <v>28</v>
      </c>
      <c r="R1006" s="45" t="s">
        <v>29</v>
      </c>
      <c r="S1006" s="46"/>
      <c r="T1006" s="46"/>
      <c r="U1006" s="45" t="s">
        <v>293</v>
      </c>
      <c r="V1006" s="45" t="s">
        <v>766</v>
      </c>
      <c r="W1006" s="45" t="s">
        <v>87</v>
      </c>
      <c r="X1006" s="49">
        <v>200</v>
      </c>
    </row>
    <row r="1007" spans="1:24" hidden="1" x14ac:dyDescent="0.2">
      <c r="A1007" s="1" t="e">
        <f>VLOOKUP(S:S,'KY all bookings 19.09.2022'!D:E,1,0)</f>
        <v>#N/A</v>
      </c>
      <c r="C1007" s="1" t="e">
        <f>VLOOKUP(F:F,'RPM All Deposits'!$E:$F,1,0)</f>
        <v>#N/A</v>
      </c>
      <c r="D1007" s="45" t="s">
        <v>20</v>
      </c>
      <c r="E1007" s="45" t="s">
        <v>2783</v>
      </c>
      <c r="F1007" s="45" t="s">
        <v>2784</v>
      </c>
      <c r="G1007" s="45" t="s">
        <v>2785</v>
      </c>
      <c r="H1007" s="61">
        <v>44728</v>
      </c>
      <c r="I1007" s="61">
        <v>44742</v>
      </c>
      <c r="J1007" s="61">
        <v>44728</v>
      </c>
      <c r="K1007" s="61">
        <v>44743</v>
      </c>
      <c r="L1007" s="45" t="s">
        <v>91</v>
      </c>
      <c r="M1007" s="45" t="s">
        <v>92</v>
      </c>
      <c r="N1007" s="45" t="s">
        <v>26</v>
      </c>
      <c r="O1007" s="45" t="s">
        <v>34</v>
      </c>
      <c r="P1007" s="49">
        <v>1650</v>
      </c>
      <c r="Q1007" s="45" t="s">
        <v>49</v>
      </c>
      <c r="R1007" s="46"/>
      <c r="S1007" s="45" t="s">
        <v>2786</v>
      </c>
      <c r="T1007" s="45"/>
      <c r="U1007" s="45" t="s">
        <v>2787</v>
      </c>
      <c r="V1007" s="45" t="s">
        <v>2788</v>
      </c>
      <c r="W1007" s="45" t="s">
        <v>2789</v>
      </c>
      <c r="X1007" s="49">
        <v>0</v>
      </c>
    </row>
    <row r="1008" spans="1:24" hidden="1" x14ac:dyDescent="0.2">
      <c r="A1008" s="1" t="e">
        <f>VLOOKUP(S:S,'KY all bookings 19.09.2022'!D:E,1,0)</f>
        <v>#N/A</v>
      </c>
      <c r="C1008" s="1" t="str">
        <f>VLOOKUP(F:F,'RPM All Deposits'!$E:$F,1,0)</f>
        <v>21407</v>
      </c>
      <c r="D1008" s="45" t="s">
        <v>20</v>
      </c>
      <c r="E1008" s="45" t="s">
        <v>2418</v>
      </c>
      <c r="F1008" s="45" t="s">
        <v>2419</v>
      </c>
      <c r="G1008" s="45" t="s">
        <v>2420</v>
      </c>
      <c r="H1008" s="61">
        <v>44805</v>
      </c>
      <c r="I1008" s="61">
        <v>45107</v>
      </c>
      <c r="J1008" s="61">
        <v>44805</v>
      </c>
      <c r="K1008" s="61">
        <v>45107</v>
      </c>
      <c r="L1008" s="45" t="s">
        <v>40</v>
      </c>
      <c r="M1008" s="45" t="s">
        <v>135</v>
      </c>
      <c r="N1008" s="45" t="s">
        <v>26</v>
      </c>
      <c r="O1008" s="45" t="s">
        <v>48</v>
      </c>
      <c r="P1008" s="49">
        <v>1900</v>
      </c>
      <c r="Q1008" s="45" t="s">
        <v>28</v>
      </c>
      <c r="R1008" s="45" t="s">
        <v>29</v>
      </c>
      <c r="S1008" s="46"/>
      <c r="T1008" s="46"/>
      <c r="U1008" s="45" t="s">
        <v>2421</v>
      </c>
      <c r="V1008" s="45" t="s">
        <v>2422</v>
      </c>
      <c r="W1008" s="45" t="s">
        <v>58</v>
      </c>
      <c r="X1008" s="49">
        <v>200</v>
      </c>
    </row>
    <row r="1009" spans="1:24" hidden="1" x14ac:dyDescent="0.2">
      <c r="A1009" s="1" t="e">
        <f>VLOOKUP(S:S,'KY all bookings 19.09.2022'!D:E,1,0)</f>
        <v>#N/A</v>
      </c>
      <c r="C1009" s="1" t="e">
        <f>VLOOKUP(F:F,'RPM All Deposits'!$E:$F,1,0)</f>
        <v>#N/A</v>
      </c>
      <c r="D1009" s="45" t="s">
        <v>20</v>
      </c>
      <c r="E1009" s="45" t="s">
        <v>2790</v>
      </c>
      <c r="F1009" s="45" t="s">
        <v>2794</v>
      </c>
      <c r="G1009" s="45" t="s">
        <v>2795</v>
      </c>
      <c r="H1009" s="61">
        <v>44728</v>
      </c>
      <c r="I1009" s="61">
        <v>44742</v>
      </c>
      <c r="J1009" s="61">
        <v>44728</v>
      </c>
      <c r="K1009" s="61">
        <v>44743</v>
      </c>
      <c r="L1009" s="45" t="s">
        <v>91</v>
      </c>
      <c r="M1009" s="45" t="s">
        <v>92</v>
      </c>
      <c r="N1009" s="45" t="s">
        <v>26</v>
      </c>
      <c r="O1009" s="45" t="s">
        <v>34</v>
      </c>
      <c r="P1009" s="49">
        <v>1485</v>
      </c>
      <c r="Q1009" s="45" t="s">
        <v>49</v>
      </c>
      <c r="R1009" s="46"/>
      <c r="S1009" s="45" t="s">
        <v>2796</v>
      </c>
      <c r="T1009" s="45"/>
      <c r="U1009" s="45" t="s">
        <v>877</v>
      </c>
      <c r="V1009" s="45" t="s">
        <v>2797</v>
      </c>
      <c r="W1009" s="45" t="s">
        <v>58</v>
      </c>
      <c r="X1009" s="49">
        <v>0</v>
      </c>
    </row>
    <row r="1010" spans="1:24" hidden="1" x14ac:dyDescent="0.2">
      <c r="A1010" s="1" t="e">
        <f>VLOOKUP(S:S,'KY all bookings 19.09.2022'!D:E,1,0)</f>
        <v>#N/A</v>
      </c>
      <c r="C1010" s="1" t="e">
        <f>VLOOKUP(F:F,'RPM All Deposits'!$E:$F,1,0)</f>
        <v>#N/A</v>
      </c>
      <c r="D1010" s="45" t="s">
        <v>20</v>
      </c>
      <c r="E1010" s="45" t="s">
        <v>2798</v>
      </c>
      <c r="F1010" s="45" t="s">
        <v>2799</v>
      </c>
      <c r="G1010" s="45" t="s">
        <v>2800</v>
      </c>
      <c r="H1010" s="61">
        <v>44728</v>
      </c>
      <c r="I1010" s="61">
        <v>44742</v>
      </c>
      <c r="J1010" s="61">
        <v>44728</v>
      </c>
      <c r="K1010" s="61">
        <v>44743</v>
      </c>
      <c r="L1010" s="45" t="s">
        <v>91</v>
      </c>
      <c r="M1010" s="45" t="s">
        <v>135</v>
      </c>
      <c r="N1010" s="45" t="s">
        <v>26</v>
      </c>
      <c r="O1010" s="45" t="s">
        <v>37</v>
      </c>
      <c r="P1010" s="49">
        <v>1450</v>
      </c>
      <c r="Q1010" s="45" t="s">
        <v>49</v>
      </c>
      <c r="R1010" s="46"/>
      <c r="S1010" s="45" t="s">
        <v>2801</v>
      </c>
      <c r="T1010" s="45"/>
      <c r="U1010" s="45" t="s">
        <v>2802</v>
      </c>
      <c r="V1010" s="45" t="s">
        <v>2803</v>
      </c>
      <c r="W1010" s="45" t="s">
        <v>32</v>
      </c>
      <c r="X1010" s="49">
        <v>0</v>
      </c>
    </row>
    <row r="1011" spans="1:24" hidden="1" x14ac:dyDescent="0.2">
      <c r="A1011" s="1" t="e">
        <f>VLOOKUP(S:S,'KY all bookings 19.09.2022'!D:E,1,0)</f>
        <v>#N/A</v>
      </c>
      <c r="C1011" s="1" t="str">
        <f>VLOOKUP(F:F,'RPM All Deposits'!$E:$F,1,0)</f>
        <v>19799</v>
      </c>
      <c r="D1011" s="45" t="s">
        <v>20</v>
      </c>
      <c r="E1011" s="45" t="s">
        <v>1075</v>
      </c>
      <c r="F1011" s="45" t="s">
        <v>1076</v>
      </c>
      <c r="G1011" s="45" t="s">
        <v>1077</v>
      </c>
      <c r="H1011" s="61">
        <v>44805</v>
      </c>
      <c r="I1011" s="61">
        <v>45107</v>
      </c>
      <c r="J1011" s="61">
        <v>44805</v>
      </c>
      <c r="K1011" s="61">
        <v>45107</v>
      </c>
      <c r="L1011" s="45" t="s">
        <v>40</v>
      </c>
      <c r="M1011" s="45" t="s">
        <v>135</v>
      </c>
      <c r="N1011" s="45" t="s">
        <v>26</v>
      </c>
      <c r="O1011" s="45" t="s">
        <v>37</v>
      </c>
      <c r="P1011" s="49">
        <v>1600</v>
      </c>
      <c r="Q1011" s="45" t="s">
        <v>28</v>
      </c>
      <c r="R1011" s="45" t="s">
        <v>29</v>
      </c>
      <c r="S1011" s="46"/>
      <c r="T1011" s="46"/>
      <c r="U1011" s="45" t="s">
        <v>1078</v>
      </c>
      <c r="V1011" s="45" t="s">
        <v>1079</v>
      </c>
      <c r="W1011" s="45" t="s">
        <v>58</v>
      </c>
      <c r="X1011" s="49">
        <v>200</v>
      </c>
    </row>
    <row r="1012" spans="1:24" hidden="1" x14ac:dyDescent="0.2">
      <c r="A1012" s="1" t="str">
        <f>VLOOKUP(S:S,'KY all bookings 19.09.2022'!D:E,1,0)</f>
        <v>08760</v>
      </c>
      <c r="B1012" s="1" t="str">
        <f>VLOOKUP(T:T,'KY all bookings 19.09.2022'!$K:$L,1,0)</f>
        <v>08760 C167</v>
      </c>
      <c r="D1012" s="45" t="s">
        <v>20</v>
      </c>
      <c r="E1012" s="45" t="s">
        <v>2807</v>
      </c>
      <c r="F1012" s="45" t="s">
        <v>2808</v>
      </c>
      <c r="G1012" s="45" t="s">
        <v>2809</v>
      </c>
      <c r="H1012" s="61">
        <v>44728</v>
      </c>
      <c r="I1012" s="61">
        <v>44746</v>
      </c>
      <c r="J1012" s="61">
        <v>44728</v>
      </c>
      <c r="K1012" s="61">
        <v>44746</v>
      </c>
      <c r="L1012" s="45" t="s">
        <v>2810</v>
      </c>
      <c r="M1012" s="45" t="s">
        <v>25</v>
      </c>
      <c r="N1012" s="45" t="s">
        <v>26</v>
      </c>
      <c r="O1012" s="45" t="s">
        <v>34</v>
      </c>
      <c r="P1012" s="49">
        <v>2180</v>
      </c>
      <c r="Q1012" s="45" t="s">
        <v>49</v>
      </c>
      <c r="R1012" s="46"/>
      <c r="S1012" s="45" t="s">
        <v>2811</v>
      </c>
      <c r="T1012" s="45" t="str">
        <f>S1012&amp;" "&amp;E1012</f>
        <v>08760 C167</v>
      </c>
      <c r="U1012" s="45" t="s">
        <v>2812</v>
      </c>
      <c r="V1012" s="45" t="s">
        <v>2813</v>
      </c>
      <c r="W1012" s="45" t="s">
        <v>839</v>
      </c>
      <c r="X1012" s="49">
        <v>0</v>
      </c>
    </row>
    <row r="1013" spans="1:24" hidden="1" x14ac:dyDescent="0.2">
      <c r="A1013" s="1" t="str">
        <f>VLOOKUP(S:S,'KY all bookings 19.09.2022'!D:E,1,0)</f>
        <v>08760</v>
      </c>
      <c r="B1013" s="1" t="str">
        <f>VLOOKUP(T:T,'KY all bookings 19.09.2022'!$K:$L,1,0)</f>
        <v>08760 C167</v>
      </c>
      <c r="D1013" s="45" t="s">
        <v>20</v>
      </c>
      <c r="E1013" s="45" t="s">
        <v>2807</v>
      </c>
      <c r="F1013" s="45" t="s">
        <v>2814</v>
      </c>
      <c r="G1013" s="45" t="s">
        <v>2809</v>
      </c>
      <c r="H1013" s="61">
        <v>44820</v>
      </c>
      <c r="I1013" s="61">
        <v>44841</v>
      </c>
      <c r="J1013" s="61">
        <v>44820</v>
      </c>
      <c r="K1013" s="61">
        <v>44841</v>
      </c>
      <c r="L1013" s="45" t="s">
        <v>2282</v>
      </c>
      <c r="M1013" s="45" t="s">
        <v>25</v>
      </c>
      <c r="N1013" s="45" t="s">
        <v>26</v>
      </c>
      <c r="O1013" s="45" t="s">
        <v>34</v>
      </c>
      <c r="P1013" s="49">
        <v>2180</v>
      </c>
      <c r="Q1013" s="45" t="s">
        <v>49</v>
      </c>
      <c r="R1013" s="46"/>
      <c r="S1013" s="45" t="s">
        <v>2811</v>
      </c>
      <c r="T1013" s="45" t="str">
        <f>S1013&amp;" "&amp;E1013</f>
        <v>08760 C167</v>
      </c>
      <c r="U1013" s="45" t="s">
        <v>2812</v>
      </c>
      <c r="V1013" s="45" t="s">
        <v>2813</v>
      </c>
      <c r="W1013" s="45" t="s">
        <v>839</v>
      </c>
      <c r="X1013" s="49">
        <v>0</v>
      </c>
    </row>
    <row r="1014" spans="1:24" hidden="1" x14ac:dyDescent="0.2">
      <c r="A1014" s="1" t="e">
        <f>VLOOKUP(S:S,'KY all bookings 19.09.2022'!D:E,1,0)</f>
        <v>#N/A</v>
      </c>
      <c r="C1014" s="1" t="e">
        <f>VLOOKUP(F:F,'RPM All Deposits'!$E:$F,1,0)</f>
        <v>#N/A</v>
      </c>
      <c r="D1014" s="45" t="s">
        <v>20</v>
      </c>
      <c r="E1014" s="45" t="s">
        <v>2815</v>
      </c>
      <c r="F1014" s="45" t="s">
        <v>2816</v>
      </c>
      <c r="G1014" s="45" t="s">
        <v>2817</v>
      </c>
      <c r="H1014" s="61">
        <v>44728</v>
      </c>
      <c r="I1014" s="61">
        <v>44742</v>
      </c>
      <c r="J1014" s="61">
        <v>44728</v>
      </c>
      <c r="K1014" s="61">
        <v>44743</v>
      </c>
      <c r="L1014" s="45" t="s">
        <v>91</v>
      </c>
      <c r="M1014" s="45" t="s">
        <v>92</v>
      </c>
      <c r="N1014" s="45" t="s">
        <v>26</v>
      </c>
      <c r="O1014" s="45" t="s">
        <v>37</v>
      </c>
      <c r="P1014" s="49">
        <v>1300</v>
      </c>
      <c r="Q1014" s="45" t="s">
        <v>49</v>
      </c>
      <c r="R1014" s="46"/>
      <c r="S1014" s="45" t="s">
        <v>2818</v>
      </c>
      <c r="T1014" s="45"/>
      <c r="U1014" s="45" t="s">
        <v>2819</v>
      </c>
      <c r="V1014" s="45" t="s">
        <v>2820</v>
      </c>
      <c r="W1014" s="45" t="s">
        <v>58</v>
      </c>
      <c r="X1014" s="49">
        <v>0</v>
      </c>
    </row>
    <row r="1015" spans="1:24" hidden="1" x14ac:dyDescent="0.2">
      <c r="A1015" s="1" t="str">
        <f>VLOOKUP(S:S,'KY all bookings 19.09.2022'!D:E,1,0)</f>
        <v>05776</v>
      </c>
      <c r="B1015" s="1" t="str">
        <f>VLOOKUP(T:T,'KY all bookings 19.09.2022'!$K:$L,1,0)</f>
        <v>05776 B305</v>
      </c>
      <c r="C1015" s="1" t="str">
        <f>VLOOKUP(F:F,'RPM All Deposits'!$E:$F,1,0)</f>
        <v>1288</v>
      </c>
      <c r="D1015" s="45" t="s">
        <v>20</v>
      </c>
      <c r="E1015" s="45" t="s">
        <v>1790</v>
      </c>
      <c r="F1015" s="45" t="s">
        <v>1791</v>
      </c>
      <c r="G1015" s="45" t="s">
        <v>1792</v>
      </c>
      <c r="H1015" s="61">
        <v>44805</v>
      </c>
      <c r="I1015" s="61">
        <v>44834</v>
      </c>
      <c r="J1015" s="61">
        <v>44728</v>
      </c>
      <c r="K1015" s="61">
        <v>44835</v>
      </c>
      <c r="L1015" s="45" t="s">
        <v>376</v>
      </c>
      <c r="M1015" s="45" t="s">
        <v>135</v>
      </c>
      <c r="N1015" s="45" t="s">
        <v>26</v>
      </c>
      <c r="O1015" s="45" t="s">
        <v>34</v>
      </c>
      <c r="P1015" s="49">
        <v>1400</v>
      </c>
      <c r="Q1015" s="45" t="s">
        <v>49</v>
      </c>
      <c r="R1015" s="45" t="s">
        <v>29</v>
      </c>
      <c r="S1015" s="45" t="s">
        <v>1793</v>
      </c>
      <c r="T1015" s="45" t="str">
        <f>S1015&amp;" "&amp;E1015</f>
        <v>05776 B305</v>
      </c>
      <c r="U1015" s="45" t="s">
        <v>1794</v>
      </c>
      <c r="V1015" s="45" t="s">
        <v>1795</v>
      </c>
      <c r="W1015" s="45" t="s">
        <v>572</v>
      </c>
      <c r="X1015" s="49">
        <v>200</v>
      </c>
    </row>
    <row r="1016" spans="1:24" hidden="1" x14ac:dyDescent="0.2">
      <c r="A1016" s="1" t="str">
        <f>VLOOKUP(S:S,'KY all bookings 19.09.2022'!D:E,1,0)</f>
        <v>08908</v>
      </c>
      <c r="B1016" s="1" t="str">
        <f>VLOOKUP(T:T,'KY all bookings 19.09.2022'!$K:$L,1,0)</f>
        <v>08908 A391</v>
      </c>
      <c r="C1016" s="1" t="str">
        <f>VLOOKUP(F:F,'RPM All Deposits'!$E:$F,1,0)</f>
        <v>1451</v>
      </c>
      <c r="D1016" s="45" t="s">
        <v>20</v>
      </c>
      <c r="E1016" s="45" t="s">
        <v>522</v>
      </c>
      <c r="F1016" s="45" t="s">
        <v>528</v>
      </c>
      <c r="G1016" s="45" t="s">
        <v>529</v>
      </c>
      <c r="H1016" s="61">
        <v>44805</v>
      </c>
      <c r="I1016" s="61">
        <v>45107</v>
      </c>
      <c r="J1016" s="61">
        <v>44805</v>
      </c>
      <c r="K1016" s="61">
        <v>45108</v>
      </c>
      <c r="L1016" s="45" t="s">
        <v>40</v>
      </c>
      <c r="M1016" s="45" t="s">
        <v>135</v>
      </c>
      <c r="N1016" s="45" t="s">
        <v>26</v>
      </c>
      <c r="O1016" s="45" t="s">
        <v>34</v>
      </c>
      <c r="P1016" s="49">
        <v>1890</v>
      </c>
      <c r="Q1016" s="45" t="s">
        <v>49</v>
      </c>
      <c r="R1016" s="45" t="s">
        <v>29</v>
      </c>
      <c r="S1016" s="45" t="s">
        <v>530</v>
      </c>
      <c r="T1016" s="45" t="str">
        <f>S1016&amp;" "&amp;E1016</f>
        <v>08908 A391</v>
      </c>
      <c r="U1016" s="45" t="s">
        <v>531</v>
      </c>
      <c r="V1016" s="45" t="s">
        <v>532</v>
      </c>
      <c r="W1016" s="45" t="s">
        <v>58</v>
      </c>
      <c r="X1016" s="49">
        <v>200</v>
      </c>
    </row>
    <row r="1017" spans="1:24" hidden="1" x14ac:dyDescent="0.2">
      <c r="A1017" s="1" t="e">
        <f>VLOOKUP(S:S,'KY all bookings 19.09.2022'!D:E,1,0)</f>
        <v>#N/A</v>
      </c>
      <c r="C1017" s="1" t="e">
        <f>VLOOKUP(F:F,'RPM All Deposits'!$E:$F,1,0)</f>
        <v>#N/A</v>
      </c>
      <c r="D1017" s="45" t="s">
        <v>20</v>
      </c>
      <c r="E1017" s="45" t="s">
        <v>2830</v>
      </c>
      <c r="F1017" s="45" t="s">
        <v>2831</v>
      </c>
      <c r="G1017" s="45" t="s">
        <v>2832</v>
      </c>
      <c r="H1017" s="61">
        <v>44728</v>
      </c>
      <c r="I1017" s="61">
        <v>44742</v>
      </c>
      <c r="J1017" s="61">
        <v>44728</v>
      </c>
      <c r="K1017" s="61">
        <v>44743</v>
      </c>
      <c r="L1017" s="45" t="s">
        <v>91</v>
      </c>
      <c r="M1017" s="45" t="s">
        <v>92</v>
      </c>
      <c r="N1017" s="45" t="s">
        <v>26</v>
      </c>
      <c r="O1017" s="45" t="s">
        <v>37</v>
      </c>
      <c r="P1017" s="49">
        <v>1300</v>
      </c>
      <c r="Q1017" s="45" t="s">
        <v>49</v>
      </c>
      <c r="R1017" s="46"/>
      <c r="S1017" s="45" t="s">
        <v>2833</v>
      </c>
      <c r="T1017" s="45"/>
      <c r="U1017" s="45" t="s">
        <v>2834</v>
      </c>
      <c r="V1017" s="45" t="s">
        <v>2835</v>
      </c>
      <c r="W1017" s="45" t="s">
        <v>58</v>
      </c>
      <c r="X1017" s="49">
        <v>0</v>
      </c>
    </row>
    <row r="1018" spans="1:24" hidden="1" x14ac:dyDescent="0.2">
      <c r="A1018" s="1" t="e">
        <f>VLOOKUP(S:S,'KY all bookings 19.09.2022'!D:E,1,0)</f>
        <v>#N/A</v>
      </c>
      <c r="C1018" s="1" t="e">
        <f>VLOOKUP(F:F,'RPM All Deposits'!$E:$F,1,0)</f>
        <v>#N/A</v>
      </c>
      <c r="D1018" s="45" t="s">
        <v>20</v>
      </c>
      <c r="E1018" s="45" t="s">
        <v>2836</v>
      </c>
      <c r="F1018" s="45" t="s">
        <v>2837</v>
      </c>
      <c r="G1018" s="45" t="s">
        <v>2838</v>
      </c>
      <c r="H1018" s="61">
        <v>44728</v>
      </c>
      <c r="I1018" s="61">
        <v>44742</v>
      </c>
      <c r="J1018" s="61">
        <v>44728</v>
      </c>
      <c r="K1018" s="61">
        <v>44743</v>
      </c>
      <c r="L1018" s="45" t="s">
        <v>91</v>
      </c>
      <c r="M1018" s="45" t="s">
        <v>92</v>
      </c>
      <c r="N1018" s="45" t="s">
        <v>26</v>
      </c>
      <c r="O1018" s="45" t="s">
        <v>37</v>
      </c>
      <c r="P1018" s="49">
        <v>1300</v>
      </c>
      <c r="Q1018" s="45" t="s">
        <v>49</v>
      </c>
      <c r="R1018" s="46"/>
      <c r="S1018" s="45" t="s">
        <v>2839</v>
      </c>
      <c r="T1018" s="45"/>
      <c r="U1018" s="45" t="s">
        <v>2749</v>
      </c>
      <c r="V1018" s="45" t="s">
        <v>2840</v>
      </c>
      <c r="W1018" s="45" t="s">
        <v>58</v>
      </c>
      <c r="X1018" s="49">
        <v>0</v>
      </c>
    </row>
    <row r="1019" spans="1:24" hidden="1" x14ac:dyDescent="0.2">
      <c r="A1019" s="1" t="e">
        <f>VLOOKUP(S:S,'KY all bookings 19.09.2022'!D:E,1,0)</f>
        <v>#N/A</v>
      </c>
      <c r="C1019" s="1" t="e">
        <f>VLOOKUP(F:F,'RPM All Deposits'!$E:$F,1,0)</f>
        <v>#N/A</v>
      </c>
      <c r="D1019" s="45" t="s">
        <v>20</v>
      </c>
      <c r="E1019" s="45" t="s">
        <v>2841</v>
      </c>
      <c r="F1019" s="45" t="s">
        <v>2842</v>
      </c>
      <c r="G1019" s="45" t="s">
        <v>2843</v>
      </c>
      <c r="H1019" s="61">
        <v>44728</v>
      </c>
      <c r="I1019" s="61">
        <v>44742</v>
      </c>
      <c r="J1019" s="61">
        <v>44728</v>
      </c>
      <c r="K1019" s="61">
        <v>44743</v>
      </c>
      <c r="L1019" s="45" t="s">
        <v>91</v>
      </c>
      <c r="M1019" s="45" t="s">
        <v>92</v>
      </c>
      <c r="N1019" s="45" t="s">
        <v>26</v>
      </c>
      <c r="O1019" s="45" t="s">
        <v>37</v>
      </c>
      <c r="P1019" s="49">
        <v>1087</v>
      </c>
      <c r="Q1019" s="45" t="s">
        <v>49</v>
      </c>
      <c r="R1019" s="46"/>
      <c r="S1019" s="45" t="s">
        <v>2844</v>
      </c>
      <c r="T1019" s="45"/>
      <c r="U1019" s="45" t="s">
        <v>2845</v>
      </c>
      <c r="V1019" s="45" t="s">
        <v>2846</v>
      </c>
      <c r="W1019" s="45" t="s">
        <v>966</v>
      </c>
      <c r="X1019" s="49">
        <v>0</v>
      </c>
    </row>
    <row r="1020" spans="1:24" hidden="1" x14ac:dyDescent="0.2">
      <c r="A1020" s="1" t="e">
        <f>VLOOKUP(S:S,'KY all bookings 19.09.2022'!D:E,1,0)</f>
        <v>#N/A</v>
      </c>
      <c r="C1020" s="1" t="e">
        <f>VLOOKUP(F:F,'RPM All Deposits'!$E:$F,1,0)</f>
        <v>#N/A</v>
      </c>
      <c r="D1020" s="45" t="s">
        <v>20</v>
      </c>
      <c r="E1020" s="45" t="s">
        <v>2847</v>
      </c>
      <c r="F1020" s="45" t="s">
        <v>2848</v>
      </c>
      <c r="G1020" s="45" t="s">
        <v>2849</v>
      </c>
      <c r="H1020" s="61">
        <v>44728</v>
      </c>
      <c r="I1020" s="61">
        <v>44742</v>
      </c>
      <c r="J1020" s="61">
        <v>44728</v>
      </c>
      <c r="K1020" s="61">
        <v>44743</v>
      </c>
      <c r="L1020" s="45" t="s">
        <v>91</v>
      </c>
      <c r="M1020" s="45" t="s">
        <v>92</v>
      </c>
      <c r="N1020" s="45" t="s">
        <v>26</v>
      </c>
      <c r="O1020" s="45" t="s">
        <v>37</v>
      </c>
      <c r="P1020" s="49">
        <v>984</v>
      </c>
      <c r="Q1020" s="45" t="s">
        <v>49</v>
      </c>
      <c r="R1020" s="46"/>
      <c r="S1020" s="45" t="s">
        <v>2850</v>
      </c>
      <c r="T1020" s="45"/>
      <c r="U1020" s="45" t="s">
        <v>2851</v>
      </c>
      <c r="V1020" s="45" t="s">
        <v>2852</v>
      </c>
      <c r="W1020" s="45" t="s">
        <v>1461</v>
      </c>
      <c r="X1020" s="49">
        <v>0</v>
      </c>
    </row>
    <row r="1021" spans="1:24" hidden="1" x14ac:dyDescent="0.2">
      <c r="A1021" s="1" t="e">
        <f>VLOOKUP(S:S,'KY all bookings 19.09.2022'!D:E,1,0)</f>
        <v>#N/A</v>
      </c>
      <c r="C1021" s="1" t="e">
        <f>VLOOKUP(F:F,'RPM All Deposits'!$E:$F,1,0)</f>
        <v>#N/A</v>
      </c>
      <c r="D1021" s="45" t="s">
        <v>20</v>
      </c>
      <c r="E1021" s="45" t="s">
        <v>2847</v>
      </c>
      <c r="F1021" s="45" t="s">
        <v>2853</v>
      </c>
      <c r="G1021" s="45" t="s">
        <v>2849</v>
      </c>
      <c r="H1021" s="61">
        <v>44743</v>
      </c>
      <c r="I1021" s="61">
        <v>44754</v>
      </c>
      <c r="J1021" s="61">
        <v>44743</v>
      </c>
      <c r="K1021" s="61">
        <v>44754</v>
      </c>
      <c r="L1021" s="45" t="s">
        <v>2854</v>
      </c>
      <c r="M1021" s="45" t="s">
        <v>92</v>
      </c>
      <c r="N1021" s="45" t="s">
        <v>26</v>
      </c>
      <c r="O1021" s="45" t="s">
        <v>37</v>
      </c>
      <c r="P1021" s="49">
        <v>568</v>
      </c>
      <c r="Q1021" s="45" t="s">
        <v>49</v>
      </c>
      <c r="R1021" s="46"/>
      <c r="S1021" s="45" t="s">
        <v>2850</v>
      </c>
      <c r="T1021" s="45"/>
      <c r="U1021" s="45" t="s">
        <v>2851</v>
      </c>
      <c r="V1021" s="45" t="s">
        <v>2852</v>
      </c>
      <c r="W1021" s="45" t="s">
        <v>1461</v>
      </c>
      <c r="X1021" s="49">
        <v>0</v>
      </c>
    </row>
    <row r="1022" spans="1:24" hidden="1" x14ac:dyDescent="0.2">
      <c r="A1022" s="1" t="str">
        <f>VLOOKUP(S:S,'KY all bookings 19.09.2022'!D:E,1,0)</f>
        <v>06078</v>
      </c>
      <c r="B1022" s="1" t="str">
        <f>VLOOKUP(T:T,'KY all bookings 19.09.2022'!$K:$L,1,0)</f>
        <v>06078 B405</v>
      </c>
      <c r="C1022" s="1" t="str">
        <f>VLOOKUP(F:F,'RPM All Deposits'!$E:$F,1,0)</f>
        <v>33213</v>
      </c>
      <c r="D1022" s="45" t="s">
        <v>20</v>
      </c>
      <c r="E1022" s="45" t="s">
        <v>2040</v>
      </c>
      <c r="F1022" s="45" t="s">
        <v>2047</v>
      </c>
      <c r="G1022" s="45" t="s">
        <v>2042</v>
      </c>
      <c r="H1022" s="61">
        <v>44820</v>
      </c>
      <c r="I1022" s="61">
        <v>45199</v>
      </c>
      <c r="J1022" s="61">
        <v>44820</v>
      </c>
      <c r="K1022" s="61">
        <v>44834</v>
      </c>
      <c r="L1022" s="45" t="s">
        <v>6657</v>
      </c>
      <c r="M1022" s="45" t="s">
        <v>377</v>
      </c>
      <c r="N1022" s="45" t="s">
        <v>26</v>
      </c>
      <c r="O1022" s="45" t="s">
        <v>48</v>
      </c>
      <c r="P1022" s="49">
        <v>1170</v>
      </c>
      <c r="Q1022" s="45" t="s">
        <v>49</v>
      </c>
      <c r="R1022" s="45" t="s">
        <v>29</v>
      </c>
      <c r="S1022" s="45" t="s">
        <v>2044</v>
      </c>
      <c r="T1022" s="45" t="str">
        <f>S1022&amp;" "&amp;E1022</f>
        <v>06078 B405</v>
      </c>
      <c r="U1022" s="45" t="s">
        <v>189</v>
      </c>
      <c r="V1022" s="45" t="s">
        <v>2045</v>
      </c>
      <c r="W1022" s="45" t="s">
        <v>102</v>
      </c>
      <c r="X1022" s="49">
        <v>200</v>
      </c>
    </row>
    <row r="1023" spans="1:24" hidden="1" x14ac:dyDescent="0.2">
      <c r="A1023" s="1" t="e">
        <f>VLOOKUP(S:S,'KY all bookings 19.09.2022'!D:E,1,0)</f>
        <v>#N/A</v>
      </c>
      <c r="C1023" s="1" t="e">
        <f>VLOOKUP(F:F,'RPM All Deposits'!$E:$F,1,0)</f>
        <v>#N/A</v>
      </c>
      <c r="D1023" s="45" t="s">
        <v>20</v>
      </c>
      <c r="E1023" s="45" t="s">
        <v>2859</v>
      </c>
      <c r="F1023" s="45" t="s">
        <v>2860</v>
      </c>
      <c r="G1023" s="45" t="s">
        <v>2861</v>
      </c>
      <c r="H1023" s="61">
        <v>44728</v>
      </c>
      <c r="I1023" s="61">
        <v>44742</v>
      </c>
      <c r="J1023" s="61">
        <v>44728</v>
      </c>
      <c r="K1023" s="61">
        <v>44743</v>
      </c>
      <c r="L1023" s="45" t="s">
        <v>91</v>
      </c>
      <c r="M1023" s="45" t="s">
        <v>92</v>
      </c>
      <c r="N1023" s="45" t="s">
        <v>26</v>
      </c>
      <c r="O1023" s="45" t="s">
        <v>37</v>
      </c>
      <c r="P1023" s="49">
        <v>1160</v>
      </c>
      <c r="Q1023" s="45" t="s">
        <v>49</v>
      </c>
      <c r="R1023" s="46"/>
      <c r="S1023" s="45" t="s">
        <v>2862</v>
      </c>
      <c r="T1023" s="45"/>
      <c r="U1023" s="45" t="s">
        <v>2863</v>
      </c>
      <c r="V1023" s="45" t="s">
        <v>2864</v>
      </c>
      <c r="W1023" s="45" t="s">
        <v>102</v>
      </c>
      <c r="X1023" s="49">
        <v>0</v>
      </c>
    </row>
    <row r="1024" spans="1:24" hidden="1" x14ac:dyDescent="0.2">
      <c r="A1024" s="1" t="e">
        <f>VLOOKUP(S:S,'KY all bookings 19.09.2022'!D:E,1,0)</f>
        <v>#N/A</v>
      </c>
      <c r="C1024" s="1" t="e">
        <f>VLOOKUP(F:F,'RPM All Deposits'!$E:$F,1,0)</f>
        <v>#N/A</v>
      </c>
      <c r="D1024" s="45" t="s">
        <v>20</v>
      </c>
      <c r="E1024" s="45" t="s">
        <v>2865</v>
      </c>
      <c r="F1024" s="45" t="s">
        <v>2866</v>
      </c>
      <c r="G1024" s="45" t="s">
        <v>2867</v>
      </c>
      <c r="H1024" s="61">
        <v>44728</v>
      </c>
      <c r="I1024" s="61">
        <v>44742</v>
      </c>
      <c r="J1024" s="61">
        <v>44728</v>
      </c>
      <c r="K1024" s="61">
        <v>44743</v>
      </c>
      <c r="L1024" s="45" t="s">
        <v>91</v>
      </c>
      <c r="M1024" s="45" t="s">
        <v>92</v>
      </c>
      <c r="N1024" s="45" t="s">
        <v>26</v>
      </c>
      <c r="O1024" s="45" t="s">
        <v>34</v>
      </c>
      <c r="P1024" s="49">
        <v>1485</v>
      </c>
      <c r="Q1024" s="45" t="s">
        <v>49</v>
      </c>
      <c r="R1024" s="46"/>
      <c r="S1024" s="45" t="s">
        <v>2868</v>
      </c>
      <c r="T1024" s="45"/>
      <c r="U1024" s="45" t="s">
        <v>303</v>
      </c>
      <c r="V1024" s="45" t="s">
        <v>2869</v>
      </c>
      <c r="W1024" s="45" t="s">
        <v>58</v>
      </c>
      <c r="X1024" s="49">
        <v>0</v>
      </c>
    </row>
    <row r="1025" spans="1:24" hidden="1" x14ac:dyDescent="0.2">
      <c r="A1025" s="1" t="e">
        <f>VLOOKUP(S:S,'KY all bookings 19.09.2022'!D:E,1,0)</f>
        <v>#N/A</v>
      </c>
      <c r="D1025" s="45" t="s">
        <v>20</v>
      </c>
      <c r="E1025" s="45" t="s">
        <v>2865</v>
      </c>
      <c r="F1025" s="45" t="s">
        <v>2870</v>
      </c>
      <c r="G1025" s="45" t="s">
        <v>232</v>
      </c>
      <c r="H1025" s="61">
        <v>44785</v>
      </c>
      <c r="I1025" s="61">
        <v>44937</v>
      </c>
      <c r="J1025" s="46"/>
      <c r="K1025" s="46"/>
      <c r="L1025" s="45" t="s">
        <v>177</v>
      </c>
      <c r="M1025" s="45" t="s">
        <v>25</v>
      </c>
      <c r="N1025" s="45" t="s">
        <v>26</v>
      </c>
      <c r="O1025" s="45" t="s">
        <v>34</v>
      </c>
      <c r="P1025" s="49">
        <v>0</v>
      </c>
      <c r="Q1025" s="45" t="s">
        <v>49</v>
      </c>
      <c r="R1025" s="46"/>
      <c r="S1025" s="45" t="s">
        <v>234</v>
      </c>
      <c r="T1025" s="45"/>
      <c r="U1025" s="45" t="s">
        <v>235</v>
      </c>
      <c r="V1025" s="45" t="s">
        <v>236</v>
      </c>
      <c r="W1025" s="45" t="s">
        <v>237</v>
      </c>
      <c r="X1025" s="49">
        <v>0</v>
      </c>
    </row>
    <row r="1026" spans="1:24" hidden="1" x14ac:dyDescent="0.2">
      <c r="A1026" s="1" t="e">
        <f>VLOOKUP(S:S,'KY all bookings 19.09.2022'!D:E,1,0)</f>
        <v>#N/A</v>
      </c>
      <c r="C1026" s="1" t="e">
        <f>VLOOKUP(F:F,'RPM All Deposits'!$E:$F,1,0)</f>
        <v>#N/A</v>
      </c>
      <c r="D1026" s="45" t="s">
        <v>20</v>
      </c>
      <c r="E1026" s="45" t="s">
        <v>2871</v>
      </c>
      <c r="F1026" s="45" t="s">
        <v>2872</v>
      </c>
      <c r="G1026" s="45" t="s">
        <v>2873</v>
      </c>
      <c r="H1026" s="61">
        <v>44728</v>
      </c>
      <c r="I1026" s="61">
        <v>44742</v>
      </c>
      <c r="J1026" s="61">
        <v>44728</v>
      </c>
      <c r="K1026" s="61">
        <v>44743</v>
      </c>
      <c r="L1026" s="45" t="s">
        <v>91</v>
      </c>
      <c r="M1026" s="45" t="s">
        <v>92</v>
      </c>
      <c r="N1026" s="45" t="s">
        <v>26</v>
      </c>
      <c r="O1026" s="45" t="s">
        <v>34</v>
      </c>
      <c r="P1026" s="49">
        <v>1485</v>
      </c>
      <c r="Q1026" s="45" t="s">
        <v>49</v>
      </c>
      <c r="R1026" s="46"/>
      <c r="S1026" s="45" t="s">
        <v>2874</v>
      </c>
      <c r="T1026" s="45"/>
      <c r="U1026" s="45" t="s">
        <v>1541</v>
      </c>
      <c r="V1026" s="45" t="s">
        <v>2875</v>
      </c>
      <c r="W1026" s="45" t="s">
        <v>58</v>
      </c>
      <c r="X1026" s="49">
        <v>0</v>
      </c>
    </row>
    <row r="1027" spans="1:24" hidden="1" x14ac:dyDescent="0.2">
      <c r="A1027" s="1" t="e">
        <f>VLOOKUP(S:S,'KY all bookings 19.09.2022'!D:E,1,0)</f>
        <v>#N/A</v>
      </c>
      <c r="D1027" s="45" t="s">
        <v>20</v>
      </c>
      <c r="E1027" s="45" t="s">
        <v>2871</v>
      </c>
      <c r="F1027" s="45" t="s">
        <v>2876</v>
      </c>
      <c r="G1027" s="45" t="s">
        <v>232</v>
      </c>
      <c r="H1027" s="61">
        <v>44753</v>
      </c>
      <c r="I1027" s="61">
        <v>44937</v>
      </c>
      <c r="J1027" s="46"/>
      <c r="K1027" s="46"/>
      <c r="L1027" s="45" t="s">
        <v>458</v>
      </c>
      <c r="M1027" s="45" t="s">
        <v>25</v>
      </c>
      <c r="N1027" s="45" t="s">
        <v>26</v>
      </c>
      <c r="O1027" s="45" t="s">
        <v>34</v>
      </c>
      <c r="P1027" s="49">
        <v>0</v>
      </c>
      <c r="Q1027" s="45" t="s">
        <v>49</v>
      </c>
      <c r="R1027" s="46"/>
      <c r="S1027" s="45" t="s">
        <v>234</v>
      </c>
      <c r="T1027" s="45"/>
      <c r="U1027" s="45" t="s">
        <v>235</v>
      </c>
      <c r="V1027" s="45" t="s">
        <v>236</v>
      </c>
      <c r="W1027" s="45" t="s">
        <v>237</v>
      </c>
      <c r="X1027" s="49">
        <v>0</v>
      </c>
    </row>
    <row r="1028" spans="1:24" hidden="1" x14ac:dyDescent="0.2">
      <c r="A1028" s="1" t="e">
        <f>VLOOKUP(S:S,'KY all bookings 19.09.2022'!D:E,1,0)</f>
        <v>#N/A</v>
      </c>
      <c r="D1028" s="45" t="s">
        <v>20</v>
      </c>
      <c r="E1028" s="45" t="s">
        <v>2871</v>
      </c>
      <c r="F1028" s="45" t="s">
        <v>2877</v>
      </c>
      <c r="G1028" s="45" t="s">
        <v>232</v>
      </c>
      <c r="H1028" s="61">
        <v>44785</v>
      </c>
      <c r="I1028" s="61">
        <v>44937</v>
      </c>
      <c r="J1028" s="46"/>
      <c r="K1028" s="46"/>
      <c r="L1028" s="45" t="s">
        <v>177</v>
      </c>
      <c r="M1028" s="45" t="s">
        <v>25</v>
      </c>
      <c r="N1028" s="45" t="s">
        <v>26</v>
      </c>
      <c r="O1028" s="45" t="s">
        <v>34</v>
      </c>
      <c r="P1028" s="49">
        <v>0</v>
      </c>
      <c r="Q1028" s="45" t="s">
        <v>49</v>
      </c>
      <c r="R1028" s="46"/>
      <c r="S1028" s="45" t="s">
        <v>234</v>
      </c>
      <c r="T1028" s="45"/>
      <c r="U1028" s="45" t="s">
        <v>235</v>
      </c>
      <c r="V1028" s="45" t="s">
        <v>236</v>
      </c>
      <c r="W1028" s="45" t="s">
        <v>237</v>
      </c>
      <c r="X1028" s="49">
        <v>0</v>
      </c>
    </row>
    <row r="1029" spans="1:24" hidden="1" x14ac:dyDescent="0.2">
      <c r="A1029" s="1" t="e">
        <f>VLOOKUP(S:S,'KY all bookings 19.09.2022'!D:E,1,0)</f>
        <v>#N/A</v>
      </c>
      <c r="C1029" s="1" t="e">
        <f>VLOOKUP(F:F,'RPM All Deposits'!$E:$F,1,0)</f>
        <v>#N/A</v>
      </c>
      <c r="D1029" s="45" t="s">
        <v>20</v>
      </c>
      <c r="E1029" s="45" t="s">
        <v>2878</v>
      </c>
      <c r="F1029" s="45" t="s">
        <v>2879</v>
      </c>
      <c r="G1029" s="45" t="s">
        <v>2880</v>
      </c>
      <c r="H1029" s="61">
        <v>44728</v>
      </c>
      <c r="I1029" s="61">
        <v>44742</v>
      </c>
      <c r="J1029" s="61">
        <v>44728</v>
      </c>
      <c r="K1029" s="61">
        <v>44743</v>
      </c>
      <c r="L1029" s="45" t="s">
        <v>91</v>
      </c>
      <c r="M1029" s="45" t="s">
        <v>92</v>
      </c>
      <c r="N1029" s="45" t="s">
        <v>26</v>
      </c>
      <c r="O1029" s="45" t="s">
        <v>34</v>
      </c>
      <c r="P1029" s="49">
        <v>1485</v>
      </c>
      <c r="Q1029" s="45" t="s">
        <v>49</v>
      </c>
      <c r="R1029" s="46"/>
      <c r="S1029" s="45" t="s">
        <v>2881</v>
      </c>
      <c r="T1029" s="45"/>
      <c r="U1029" s="45" t="s">
        <v>2882</v>
      </c>
      <c r="V1029" s="45" t="s">
        <v>2883</v>
      </c>
      <c r="W1029" s="45" t="s">
        <v>58</v>
      </c>
      <c r="X1029" s="49">
        <v>0</v>
      </c>
    </row>
    <row r="1030" spans="1:24" hidden="1" x14ac:dyDescent="0.2">
      <c r="A1030" s="1" t="e">
        <f>VLOOKUP(S:S,'KY all bookings 19.09.2022'!D:E,1,0)</f>
        <v>#N/A</v>
      </c>
      <c r="D1030" s="45" t="s">
        <v>20</v>
      </c>
      <c r="E1030" s="45" t="s">
        <v>2878</v>
      </c>
      <c r="F1030" s="45" t="s">
        <v>2884</v>
      </c>
      <c r="G1030" s="45" t="s">
        <v>232</v>
      </c>
      <c r="H1030" s="61">
        <v>44753</v>
      </c>
      <c r="I1030" s="61">
        <v>44937</v>
      </c>
      <c r="J1030" s="46"/>
      <c r="K1030" s="46"/>
      <c r="L1030" s="45" t="s">
        <v>458</v>
      </c>
      <c r="M1030" s="45" t="s">
        <v>25</v>
      </c>
      <c r="N1030" s="45" t="s">
        <v>26</v>
      </c>
      <c r="O1030" s="45" t="s">
        <v>34</v>
      </c>
      <c r="P1030" s="49">
        <v>0</v>
      </c>
      <c r="Q1030" s="45" t="s">
        <v>49</v>
      </c>
      <c r="R1030" s="46"/>
      <c r="S1030" s="45" t="s">
        <v>234</v>
      </c>
      <c r="T1030" s="45"/>
      <c r="U1030" s="45" t="s">
        <v>235</v>
      </c>
      <c r="V1030" s="45" t="s">
        <v>236</v>
      </c>
      <c r="W1030" s="45" t="s">
        <v>237</v>
      </c>
      <c r="X1030" s="49">
        <v>0</v>
      </c>
    </row>
    <row r="1031" spans="1:24" hidden="1" x14ac:dyDescent="0.2">
      <c r="A1031" s="1" t="e">
        <f>VLOOKUP(S:S,'KY all bookings 19.09.2022'!D:E,1,0)</f>
        <v>#N/A</v>
      </c>
      <c r="D1031" s="45" t="s">
        <v>20</v>
      </c>
      <c r="E1031" s="45" t="s">
        <v>2878</v>
      </c>
      <c r="F1031" s="45" t="s">
        <v>2885</v>
      </c>
      <c r="G1031" s="45" t="s">
        <v>232</v>
      </c>
      <c r="H1031" s="61">
        <v>44785</v>
      </c>
      <c r="I1031" s="61">
        <v>44937</v>
      </c>
      <c r="J1031" s="46"/>
      <c r="K1031" s="46"/>
      <c r="L1031" s="45" t="s">
        <v>177</v>
      </c>
      <c r="M1031" s="45" t="s">
        <v>25</v>
      </c>
      <c r="N1031" s="45" t="s">
        <v>26</v>
      </c>
      <c r="O1031" s="45" t="s">
        <v>34</v>
      </c>
      <c r="P1031" s="49">
        <v>0</v>
      </c>
      <c r="Q1031" s="45" t="s">
        <v>49</v>
      </c>
      <c r="R1031" s="46"/>
      <c r="S1031" s="45" t="s">
        <v>234</v>
      </c>
      <c r="T1031" s="45"/>
      <c r="U1031" s="45" t="s">
        <v>235</v>
      </c>
      <c r="V1031" s="45" t="s">
        <v>236</v>
      </c>
      <c r="W1031" s="45" t="s">
        <v>237</v>
      </c>
      <c r="X1031" s="49">
        <v>0</v>
      </c>
    </row>
    <row r="1032" spans="1:24" hidden="1" x14ac:dyDescent="0.2">
      <c r="A1032" s="1" t="e">
        <f>VLOOKUP(S:S,'KY all bookings 19.09.2022'!D:E,1,0)</f>
        <v>#N/A</v>
      </c>
      <c r="C1032" s="1" t="e">
        <f>VLOOKUP(F:F,'RPM All Deposits'!$E:$F,1,0)</f>
        <v>#N/A</v>
      </c>
      <c r="D1032" s="45" t="s">
        <v>20</v>
      </c>
      <c r="E1032" s="45" t="s">
        <v>2886</v>
      </c>
      <c r="F1032" s="45" t="s">
        <v>2887</v>
      </c>
      <c r="G1032" s="45" t="s">
        <v>2888</v>
      </c>
      <c r="H1032" s="61">
        <v>44728</v>
      </c>
      <c r="I1032" s="61">
        <v>44742</v>
      </c>
      <c r="J1032" s="61">
        <v>44728</v>
      </c>
      <c r="K1032" s="61">
        <v>44743</v>
      </c>
      <c r="L1032" s="45" t="s">
        <v>91</v>
      </c>
      <c r="M1032" s="45" t="s">
        <v>92</v>
      </c>
      <c r="N1032" s="45" t="s">
        <v>26</v>
      </c>
      <c r="O1032" s="45" t="s">
        <v>34</v>
      </c>
      <c r="P1032" s="49">
        <v>1485</v>
      </c>
      <c r="Q1032" s="45" t="s">
        <v>49</v>
      </c>
      <c r="R1032" s="46"/>
      <c r="S1032" s="45" t="s">
        <v>2889</v>
      </c>
      <c r="T1032" s="45"/>
      <c r="U1032" s="45" t="s">
        <v>977</v>
      </c>
      <c r="V1032" s="45" t="s">
        <v>2890</v>
      </c>
      <c r="W1032" s="45" t="s">
        <v>58</v>
      </c>
      <c r="X1032" s="49">
        <v>0</v>
      </c>
    </row>
    <row r="1033" spans="1:24" hidden="1" x14ac:dyDescent="0.2">
      <c r="A1033" s="1" t="e">
        <f>VLOOKUP(S:S,'KY all bookings 19.09.2022'!D:E,1,0)</f>
        <v>#N/A</v>
      </c>
      <c r="C1033" s="1" t="e">
        <f>VLOOKUP(F:F,'RPM All Deposits'!$E:$F,1,0)</f>
        <v>#N/A</v>
      </c>
      <c r="D1033" s="45" t="s">
        <v>20</v>
      </c>
      <c r="E1033" s="45" t="s">
        <v>2891</v>
      </c>
      <c r="F1033" s="45" t="s">
        <v>2892</v>
      </c>
      <c r="G1033" s="45" t="s">
        <v>2893</v>
      </c>
      <c r="H1033" s="61">
        <v>44728</v>
      </c>
      <c r="I1033" s="61">
        <v>44742</v>
      </c>
      <c r="J1033" s="61">
        <v>44728</v>
      </c>
      <c r="K1033" s="61">
        <v>44743</v>
      </c>
      <c r="L1033" s="45" t="s">
        <v>91</v>
      </c>
      <c r="M1033" s="45" t="s">
        <v>92</v>
      </c>
      <c r="N1033" s="45" t="s">
        <v>26</v>
      </c>
      <c r="O1033" s="45" t="s">
        <v>37</v>
      </c>
      <c r="P1033" s="49">
        <v>1087</v>
      </c>
      <c r="Q1033" s="45" t="s">
        <v>49</v>
      </c>
      <c r="R1033" s="46"/>
      <c r="S1033" s="45" t="s">
        <v>2894</v>
      </c>
      <c r="T1033" s="45"/>
      <c r="U1033" s="45" t="s">
        <v>2895</v>
      </c>
      <c r="V1033" s="45" t="s">
        <v>2896</v>
      </c>
      <c r="W1033" s="45" t="s">
        <v>58</v>
      </c>
      <c r="X1033" s="49">
        <v>0</v>
      </c>
    </row>
    <row r="1034" spans="1:24" hidden="1" x14ac:dyDescent="0.2">
      <c r="A1034" s="1" t="e">
        <f>VLOOKUP(S:S,'KY all bookings 19.09.2022'!D:E,1,0)</f>
        <v>#N/A</v>
      </c>
      <c r="D1034" s="45" t="s">
        <v>20</v>
      </c>
      <c r="E1034" s="45" t="s">
        <v>2897</v>
      </c>
      <c r="F1034" s="45" t="s">
        <v>809</v>
      </c>
      <c r="G1034" s="45" t="s">
        <v>232</v>
      </c>
      <c r="H1034" s="61">
        <v>44730</v>
      </c>
      <c r="I1034" s="61">
        <v>54799</v>
      </c>
      <c r="J1034" s="61">
        <v>44730</v>
      </c>
      <c r="K1034" s="61">
        <v>54799</v>
      </c>
      <c r="L1034" s="45" t="s">
        <v>2898</v>
      </c>
      <c r="M1034" s="45" t="s">
        <v>25</v>
      </c>
      <c r="N1034" s="45" t="s">
        <v>26</v>
      </c>
      <c r="O1034" s="45" t="s">
        <v>239</v>
      </c>
      <c r="P1034" s="49">
        <v>0</v>
      </c>
      <c r="Q1034" s="45" t="s">
        <v>49</v>
      </c>
      <c r="R1034" s="46"/>
      <c r="S1034" s="45" t="s">
        <v>234</v>
      </c>
      <c r="T1034" s="45"/>
      <c r="U1034" s="45" t="s">
        <v>235</v>
      </c>
      <c r="V1034" s="45" t="s">
        <v>236</v>
      </c>
      <c r="W1034" s="45" t="s">
        <v>237</v>
      </c>
      <c r="X1034" s="49">
        <v>0</v>
      </c>
    </row>
    <row r="1035" spans="1:24" hidden="1" x14ac:dyDescent="0.2">
      <c r="A1035" s="1" t="e">
        <f>VLOOKUP(S:S,'KY all bookings 19.09.2022'!D:E,1,0)</f>
        <v>#N/A</v>
      </c>
      <c r="D1035" s="45" t="s">
        <v>20</v>
      </c>
      <c r="E1035" s="45" t="s">
        <v>2897</v>
      </c>
      <c r="F1035" s="45" t="s">
        <v>2899</v>
      </c>
      <c r="G1035" s="45" t="s">
        <v>232</v>
      </c>
      <c r="H1035" s="61">
        <v>44785</v>
      </c>
      <c r="I1035" s="61">
        <v>44937</v>
      </c>
      <c r="J1035" s="46"/>
      <c r="K1035" s="46"/>
      <c r="L1035" s="45" t="s">
        <v>177</v>
      </c>
      <c r="M1035" s="45" t="s">
        <v>25</v>
      </c>
      <c r="N1035" s="45" t="s">
        <v>26</v>
      </c>
      <c r="O1035" s="45" t="s">
        <v>239</v>
      </c>
      <c r="P1035" s="49">
        <v>0</v>
      </c>
      <c r="Q1035" s="45" t="s">
        <v>49</v>
      </c>
      <c r="R1035" s="46"/>
      <c r="S1035" s="45" t="s">
        <v>234</v>
      </c>
      <c r="T1035" s="45"/>
      <c r="U1035" s="45" t="s">
        <v>235</v>
      </c>
      <c r="V1035" s="45" t="s">
        <v>236</v>
      </c>
      <c r="W1035" s="45" t="s">
        <v>237</v>
      </c>
      <c r="X1035" s="49">
        <v>0</v>
      </c>
    </row>
    <row r="1036" spans="1:24" hidden="1" x14ac:dyDescent="0.2">
      <c r="A1036" s="1" t="e">
        <f>VLOOKUP(S:S,'KY all bookings 19.09.2022'!D:E,1,0)</f>
        <v>#N/A</v>
      </c>
      <c r="D1036" s="45" t="s">
        <v>20</v>
      </c>
      <c r="E1036" s="45" t="s">
        <v>2900</v>
      </c>
      <c r="F1036" s="45" t="s">
        <v>2901</v>
      </c>
      <c r="G1036" s="45" t="s">
        <v>232</v>
      </c>
      <c r="H1036" s="61">
        <v>44730</v>
      </c>
      <c r="I1036" s="61">
        <v>55164</v>
      </c>
      <c r="J1036" s="61">
        <v>44730</v>
      </c>
      <c r="K1036" s="61">
        <v>55164</v>
      </c>
      <c r="L1036" s="45" t="s">
        <v>2902</v>
      </c>
      <c r="M1036" s="45" t="s">
        <v>25</v>
      </c>
      <c r="N1036" s="45" t="s">
        <v>26</v>
      </c>
      <c r="O1036" s="45" t="s">
        <v>239</v>
      </c>
      <c r="P1036" s="49">
        <v>0</v>
      </c>
      <c r="Q1036" s="45" t="s">
        <v>49</v>
      </c>
      <c r="R1036" s="46"/>
      <c r="S1036" s="45" t="s">
        <v>234</v>
      </c>
      <c r="T1036" s="45"/>
      <c r="U1036" s="45" t="s">
        <v>235</v>
      </c>
      <c r="V1036" s="45" t="s">
        <v>236</v>
      </c>
      <c r="W1036" s="45" t="s">
        <v>237</v>
      </c>
      <c r="X1036" s="49">
        <v>0</v>
      </c>
    </row>
    <row r="1037" spans="1:24" hidden="1" x14ac:dyDescent="0.2">
      <c r="A1037" s="1" t="e">
        <f>VLOOKUP(S:S,'KY all bookings 19.09.2022'!D:E,1,0)</f>
        <v>#N/A</v>
      </c>
      <c r="D1037" s="45" t="s">
        <v>20</v>
      </c>
      <c r="E1037" s="45" t="s">
        <v>2900</v>
      </c>
      <c r="F1037" s="45" t="s">
        <v>2903</v>
      </c>
      <c r="G1037" s="45" t="s">
        <v>232</v>
      </c>
      <c r="H1037" s="61">
        <v>44785</v>
      </c>
      <c r="I1037" s="61">
        <v>44937</v>
      </c>
      <c r="J1037" s="46"/>
      <c r="K1037" s="46"/>
      <c r="L1037" s="45" t="s">
        <v>177</v>
      </c>
      <c r="M1037" s="45" t="s">
        <v>25</v>
      </c>
      <c r="N1037" s="45" t="s">
        <v>26</v>
      </c>
      <c r="O1037" s="45" t="s">
        <v>239</v>
      </c>
      <c r="P1037" s="49">
        <v>0</v>
      </c>
      <c r="Q1037" s="45" t="s">
        <v>49</v>
      </c>
      <c r="R1037" s="46"/>
      <c r="S1037" s="45" t="s">
        <v>234</v>
      </c>
      <c r="T1037" s="45"/>
      <c r="U1037" s="45" t="s">
        <v>235</v>
      </c>
      <c r="V1037" s="45" t="s">
        <v>236</v>
      </c>
      <c r="W1037" s="45" t="s">
        <v>237</v>
      </c>
      <c r="X1037" s="49">
        <v>0</v>
      </c>
    </row>
    <row r="1038" spans="1:24" hidden="1" x14ac:dyDescent="0.2">
      <c r="A1038" s="1" t="e">
        <f>VLOOKUP(S:S,'KY all bookings 19.09.2022'!D:E,1,0)</f>
        <v>#N/A</v>
      </c>
      <c r="D1038" s="45" t="s">
        <v>20</v>
      </c>
      <c r="E1038" s="45" t="s">
        <v>2904</v>
      </c>
      <c r="F1038" s="45" t="s">
        <v>2905</v>
      </c>
      <c r="G1038" s="45" t="s">
        <v>232</v>
      </c>
      <c r="H1038" s="61">
        <v>44730</v>
      </c>
      <c r="I1038" s="61">
        <v>55529</v>
      </c>
      <c r="J1038" s="61">
        <v>44730</v>
      </c>
      <c r="K1038" s="61">
        <v>55529</v>
      </c>
      <c r="L1038" s="45" t="s">
        <v>2906</v>
      </c>
      <c r="M1038" s="45" t="s">
        <v>25</v>
      </c>
      <c r="N1038" s="45" t="s">
        <v>26</v>
      </c>
      <c r="O1038" s="45" t="s">
        <v>239</v>
      </c>
      <c r="P1038" s="49">
        <v>0</v>
      </c>
      <c r="Q1038" s="45" t="s">
        <v>49</v>
      </c>
      <c r="R1038" s="46"/>
      <c r="S1038" s="45" t="s">
        <v>234</v>
      </c>
      <c r="T1038" s="45"/>
      <c r="U1038" s="45" t="s">
        <v>235</v>
      </c>
      <c r="V1038" s="45" t="s">
        <v>236</v>
      </c>
      <c r="W1038" s="45" t="s">
        <v>237</v>
      </c>
      <c r="X1038" s="49">
        <v>0</v>
      </c>
    </row>
    <row r="1039" spans="1:24" hidden="1" x14ac:dyDescent="0.2">
      <c r="A1039" s="1" t="e">
        <f>VLOOKUP(S:S,'KY all bookings 19.09.2022'!D:E,1,0)</f>
        <v>#N/A</v>
      </c>
      <c r="D1039" s="45" t="s">
        <v>20</v>
      </c>
      <c r="E1039" s="45" t="s">
        <v>2904</v>
      </c>
      <c r="F1039" s="45" t="s">
        <v>2907</v>
      </c>
      <c r="G1039" s="45" t="s">
        <v>232</v>
      </c>
      <c r="H1039" s="61">
        <v>44785</v>
      </c>
      <c r="I1039" s="61">
        <v>44937</v>
      </c>
      <c r="J1039" s="46"/>
      <c r="K1039" s="46"/>
      <c r="L1039" s="45" t="s">
        <v>177</v>
      </c>
      <c r="M1039" s="45" t="s">
        <v>25</v>
      </c>
      <c r="N1039" s="45" t="s">
        <v>26</v>
      </c>
      <c r="O1039" s="45" t="s">
        <v>239</v>
      </c>
      <c r="P1039" s="49">
        <v>0</v>
      </c>
      <c r="Q1039" s="45" t="s">
        <v>49</v>
      </c>
      <c r="R1039" s="46"/>
      <c r="S1039" s="45" t="s">
        <v>234</v>
      </c>
      <c r="T1039" s="45"/>
      <c r="U1039" s="45" t="s">
        <v>235</v>
      </c>
      <c r="V1039" s="45" t="s">
        <v>236</v>
      </c>
      <c r="W1039" s="45" t="s">
        <v>237</v>
      </c>
      <c r="X1039" s="49">
        <v>0</v>
      </c>
    </row>
    <row r="1040" spans="1:24" hidden="1" x14ac:dyDescent="0.2">
      <c r="A1040" s="1" t="e">
        <f>VLOOKUP(S:S,'KY all bookings 19.09.2022'!D:E,1,0)</f>
        <v>#N/A</v>
      </c>
      <c r="D1040" s="45" t="s">
        <v>20</v>
      </c>
      <c r="E1040" s="45" t="s">
        <v>2908</v>
      </c>
      <c r="F1040" s="45" t="s">
        <v>2909</v>
      </c>
      <c r="G1040" s="45" t="s">
        <v>232</v>
      </c>
      <c r="H1040" s="61">
        <v>44730</v>
      </c>
      <c r="I1040" s="61">
        <v>55895</v>
      </c>
      <c r="J1040" s="61">
        <v>44730</v>
      </c>
      <c r="K1040" s="61">
        <v>55895</v>
      </c>
      <c r="L1040" s="45" t="s">
        <v>2910</v>
      </c>
      <c r="M1040" s="45" t="s">
        <v>25</v>
      </c>
      <c r="N1040" s="45" t="s">
        <v>26</v>
      </c>
      <c r="O1040" s="45" t="s">
        <v>239</v>
      </c>
      <c r="P1040" s="49">
        <v>0</v>
      </c>
      <c r="Q1040" s="45" t="s">
        <v>49</v>
      </c>
      <c r="R1040" s="46"/>
      <c r="S1040" s="45" t="s">
        <v>234</v>
      </c>
      <c r="T1040" s="45"/>
      <c r="U1040" s="45" t="s">
        <v>235</v>
      </c>
      <c r="V1040" s="45" t="s">
        <v>236</v>
      </c>
      <c r="W1040" s="45" t="s">
        <v>237</v>
      </c>
      <c r="X1040" s="49">
        <v>0</v>
      </c>
    </row>
    <row r="1041" spans="1:26" hidden="1" x14ac:dyDescent="0.2">
      <c r="A1041" s="1" t="e">
        <f>VLOOKUP(S:S,'KY all bookings 19.09.2022'!D:E,1,0)</f>
        <v>#N/A</v>
      </c>
      <c r="D1041" s="45" t="s">
        <v>20</v>
      </c>
      <c r="E1041" s="45" t="s">
        <v>2908</v>
      </c>
      <c r="F1041" s="45" t="s">
        <v>2911</v>
      </c>
      <c r="G1041" s="45" t="s">
        <v>232</v>
      </c>
      <c r="H1041" s="61">
        <v>44785</v>
      </c>
      <c r="I1041" s="61">
        <v>44937</v>
      </c>
      <c r="J1041" s="46"/>
      <c r="K1041" s="46"/>
      <c r="L1041" s="45" t="s">
        <v>177</v>
      </c>
      <c r="M1041" s="45" t="s">
        <v>25</v>
      </c>
      <c r="N1041" s="45" t="s">
        <v>26</v>
      </c>
      <c r="O1041" s="45" t="s">
        <v>239</v>
      </c>
      <c r="P1041" s="49">
        <v>0</v>
      </c>
      <c r="Q1041" s="45" t="s">
        <v>49</v>
      </c>
      <c r="R1041" s="46"/>
      <c r="S1041" s="45" t="s">
        <v>234</v>
      </c>
      <c r="T1041" s="45"/>
      <c r="U1041" s="45" t="s">
        <v>235</v>
      </c>
      <c r="V1041" s="45" t="s">
        <v>236</v>
      </c>
      <c r="W1041" s="45" t="s">
        <v>237</v>
      </c>
      <c r="X1041" s="49">
        <v>0</v>
      </c>
    </row>
    <row r="1042" spans="1:26" hidden="1" x14ac:dyDescent="0.2">
      <c r="A1042" s="1" t="e">
        <f>VLOOKUP(S:S,'KY all bookings 19.09.2022'!D:E,1,0)</f>
        <v>#N/A</v>
      </c>
      <c r="D1042" s="45" t="s">
        <v>20</v>
      </c>
      <c r="E1042" s="45" t="s">
        <v>2912</v>
      </c>
      <c r="F1042" s="45" t="s">
        <v>2913</v>
      </c>
      <c r="G1042" s="45" t="s">
        <v>232</v>
      </c>
      <c r="H1042" s="61">
        <v>44730</v>
      </c>
      <c r="I1042" s="61">
        <v>56990</v>
      </c>
      <c r="J1042" s="61">
        <v>44730</v>
      </c>
      <c r="K1042" s="61">
        <v>56990</v>
      </c>
      <c r="L1042" s="45" t="s">
        <v>2914</v>
      </c>
      <c r="M1042" s="45" t="s">
        <v>25</v>
      </c>
      <c r="N1042" s="45" t="s">
        <v>26</v>
      </c>
      <c r="O1042" s="45" t="s">
        <v>27</v>
      </c>
      <c r="P1042" s="49">
        <v>0</v>
      </c>
      <c r="Q1042" s="45" t="s">
        <v>49</v>
      </c>
      <c r="R1042" s="46"/>
      <c r="S1042" s="45" t="s">
        <v>234</v>
      </c>
      <c r="T1042" s="45"/>
      <c r="U1042" s="45" t="s">
        <v>235</v>
      </c>
      <c r="V1042" s="45" t="s">
        <v>236</v>
      </c>
      <c r="W1042" s="45" t="s">
        <v>237</v>
      </c>
      <c r="X1042" s="49">
        <v>0</v>
      </c>
    </row>
    <row r="1043" spans="1:26" hidden="1" x14ac:dyDescent="0.2">
      <c r="A1043" s="1" t="e">
        <f>VLOOKUP(S:S,'KY all bookings 19.09.2022'!D:E,1,0)</f>
        <v>#N/A</v>
      </c>
      <c r="D1043" s="45" t="s">
        <v>20</v>
      </c>
      <c r="E1043" s="45" t="s">
        <v>2912</v>
      </c>
      <c r="F1043" s="45" t="s">
        <v>2915</v>
      </c>
      <c r="G1043" s="45" t="s">
        <v>232</v>
      </c>
      <c r="H1043" s="61">
        <v>44785</v>
      </c>
      <c r="I1043" s="61">
        <v>44937</v>
      </c>
      <c r="J1043" s="46"/>
      <c r="K1043" s="46"/>
      <c r="L1043" s="45" t="s">
        <v>177</v>
      </c>
      <c r="M1043" s="45" t="s">
        <v>25</v>
      </c>
      <c r="N1043" s="45" t="s">
        <v>26</v>
      </c>
      <c r="O1043" s="45" t="s">
        <v>27</v>
      </c>
      <c r="P1043" s="49">
        <v>0</v>
      </c>
      <c r="Q1043" s="45" t="s">
        <v>49</v>
      </c>
      <c r="R1043" s="46"/>
      <c r="S1043" s="45" t="s">
        <v>234</v>
      </c>
      <c r="T1043" s="45"/>
      <c r="U1043" s="45" t="s">
        <v>235</v>
      </c>
      <c r="V1043" s="45" t="s">
        <v>236</v>
      </c>
      <c r="W1043" s="45" t="s">
        <v>237</v>
      </c>
      <c r="X1043" s="49">
        <v>0</v>
      </c>
    </row>
    <row r="1044" spans="1:26" hidden="1" x14ac:dyDescent="0.2">
      <c r="A1044" s="1" t="e">
        <f>VLOOKUP(S:S,'KY all bookings 19.09.2022'!D:E,1,0)</f>
        <v>#N/A</v>
      </c>
      <c r="D1044" s="45" t="s">
        <v>20</v>
      </c>
      <c r="E1044" s="45" t="s">
        <v>2916</v>
      </c>
      <c r="F1044" s="45" t="s">
        <v>2917</v>
      </c>
      <c r="G1044" s="45" t="s">
        <v>232</v>
      </c>
      <c r="H1044" s="61">
        <v>44730</v>
      </c>
      <c r="I1044" s="61">
        <v>57356</v>
      </c>
      <c r="J1044" s="61">
        <v>44730</v>
      </c>
      <c r="K1044" s="61">
        <v>57356</v>
      </c>
      <c r="L1044" s="45" t="s">
        <v>2918</v>
      </c>
      <c r="M1044" s="45" t="s">
        <v>25</v>
      </c>
      <c r="N1044" s="45" t="s">
        <v>26</v>
      </c>
      <c r="O1044" s="45" t="s">
        <v>27</v>
      </c>
      <c r="P1044" s="49">
        <v>0</v>
      </c>
      <c r="Q1044" s="45" t="s">
        <v>49</v>
      </c>
      <c r="R1044" s="46"/>
      <c r="S1044" s="45" t="s">
        <v>234</v>
      </c>
      <c r="T1044" s="45"/>
      <c r="U1044" s="45" t="s">
        <v>235</v>
      </c>
      <c r="V1044" s="45" t="s">
        <v>236</v>
      </c>
      <c r="W1044" s="45" t="s">
        <v>237</v>
      </c>
      <c r="X1044" s="49">
        <v>0</v>
      </c>
    </row>
    <row r="1045" spans="1:26" hidden="1" x14ac:dyDescent="0.2">
      <c r="A1045" s="1" t="e">
        <f>VLOOKUP(S:S,'KY all bookings 19.09.2022'!D:E,1,0)</f>
        <v>#N/A</v>
      </c>
      <c r="D1045" s="45" t="s">
        <v>20</v>
      </c>
      <c r="E1045" s="45" t="s">
        <v>2916</v>
      </c>
      <c r="F1045" s="45" t="s">
        <v>2919</v>
      </c>
      <c r="G1045" s="45" t="s">
        <v>232</v>
      </c>
      <c r="H1045" s="61">
        <v>44785</v>
      </c>
      <c r="I1045" s="61">
        <v>44937</v>
      </c>
      <c r="J1045" s="46"/>
      <c r="K1045" s="46"/>
      <c r="L1045" s="45" t="s">
        <v>177</v>
      </c>
      <c r="M1045" s="45" t="s">
        <v>25</v>
      </c>
      <c r="N1045" s="45" t="s">
        <v>26</v>
      </c>
      <c r="O1045" s="45" t="s">
        <v>27</v>
      </c>
      <c r="P1045" s="49">
        <v>0</v>
      </c>
      <c r="Q1045" s="45" t="s">
        <v>49</v>
      </c>
      <c r="R1045" s="46"/>
      <c r="S1045" s="45" t="s">
        <v>234</v>
      </c>
      <c r="T1045" s="45"/>
      <c r="U1045" s="45" t="s">
        <v>235</v>
      </c>
      <c r="V1045" s="45" t="s">
        <v>236</v>
      </c>
      <c r="W1045" s="45" t="s">
        <v>237</v>
      </c>
      <c r="X1045" s="49">
        <v>0</v>
      </c>
    </row>
    <row r="1046" spans="1:26" hidden="1" x14ac:dyDescent="0.2">
      <c r="A1046" s="1" t="e">
        <f>VLOOKUP(S:S,'KY all bookings 19.09.2022'!D:E,1,0)</f>
        <v>#N/A</v>
      </c>
      <c r="C1046" s="1" t="e">
        <f>VLOOKUP(F:F,'RPM All Deposits'!$E:$F,1,0)</f>
        <v>#N/A</v>
      </c>
      <c r="D1046" s="45" t="s">
        <v>20</v>
      </c>
      <c r="E1046" s="45" t="s">
        <v>2920</v>
      </c>
      <c r="F1046" s="45" t="s">
        <v>2921</v>
      </c>
      <c r="G1046" s="45" t="s">
        <v>344</v>
      </c>
      <c r="H1046" s="61">
        <v>44728</v>
      </c>
      <c r="I1046" s="61">
        <v>44742</v>
      </c>
      <c r="J1046" s="61">
        <v>44728</v>
      </c>
      <c r="K1046" s="61">
        <v>44743</v>
      </c>
      <c r="L1046" s="45" t="s">
        <v>91</v>
      </c>
      <c r="M1046" s="45" t="s">
        <v>92</v>
      </c>
      <c r="N1046" s="45" t="s">
        <v>26</v>
      </c>
      <c r="O1046" s="45" t="s">
        <v>48</v>
      </c>
      <c r="P1046" s="49">
        <v>1387</v>
      </c>
      <c r="Q1046" s="45" t="s">
        <v>49</v>
      </c>
      <c r="R1046" s="46"/>
      <c r="S1046" s="45" t="s">
        <v>2922</v>
      </c>
      <c r="T1046" s="45"/>
      <c r="U1046" s="45" t="s">
        <v>605</v>
      </c>
      <c r="V1046" s="45" t="s">
        <v>2923</v>
      </c>
      <c r="W1046" s="45" t="s">
        <v>102</v>
      </c>
      <c r="X1046" s="49">
        <v>0</v>
      </c>
    </row>
    <row r="1047" spans="1:26" hidden="1" x14ac:dyDescent="0.2">
      <c r="A1047" s="1" t="str">
        <f>VLOOKUP(S:S,'KY all bookings 19.09.2022'!D:E,1,0)</f>
        <v>05081</v>
      </c>
      <c r="B1047" s="1" t="str">
        <f>VLOOKUP(T:T,'KY all bookings 19.09.2022'!$K:$L,1,0)</f>
        <v>05081 C253</v>
      </c>
      <c r="C1047" s="1" t="e">
        <f>VLOOKUP(F:F,'RPM All Deposits'!$E:$F,1,0)</f>
        <v>#N/A</v>
      </c>
      <c r="D1047" s="45" t="s">
        <v>20</v>
      </c>
      <c r="E1047" s="45" t="s">
        <v>2924</v>
      </c>
      <c r="F1047" s="45" t="s">
        <v>2925</v>
      </c>
      <c r="G1047" s="45" t="s">
        <v>2926</v>
      </c>
      <c r="H1047" s="61">
        <v>44728</v>
      </c>
      <c r="I1047" s="61">
        <v>44742</v>
      </c>
      <c r="J1047" s="61">
        <v>44728</v>
      </c>
      <c r="K1047" s="61">
        <v>44743</v>
      </c>
      <c r="L1047" s="45" t="s">
        <v>91</v>
      </c>
      <c r="M1047" s="45" t="s">
        <v>92</v>
      </c>
      <c r="N1047" s="45" t="s">
        <v>26</v>
      </c>
      <c r="O1047" s="45" t="s">
        <v>48</v>
      </c>
      <c r="P1047" s="49">
        <v>1387</v>
      </c>
      <c r="Q1047" s="45" t="s">
        <v>49</v>
      </c>
      <c r="R1047" s="46"/>
      <c r="S1047" s="45" t="s">
        <v>2927</v>
      </c>
      <c r="T1047" s="45" t="str">
        <f>S1047&amp;" "&amp;E1047</f>
        <v>05081 C253</v>
      </c>
      <c r="U1047" s="45" t="s">
        <v>1085</v>
      </c>
      <c r="V1047" s="45" t="s">
        <v>2928</v>
      </c>
      <c r="W1047" s="45" t="s">
        <v>102</v>
      </c>
      <c r="X1047" s="49">
        <v>0</v>
      </c>
    </row>
    <row r="1048" spans="1:26" hidden="1" x14ac:dyDescent="0.2">
      <c r="A1048" s="1" t="str">
        <f>VLOOKUP(S:S,'KY all bookings 19.09.2022'!D:E,1,0)</f>
        <v>08704</v>
      </c>
      <c r="B1048" s="1" t="str">
        <f>VLOOKUP(T:T,'KY all bookings 19.09.2022'!$K:$L,1,0)</f>
        <v>08704 A384</v>
      </c>
      <c r="C1048" s="1" t="str">
        <f>VLOOKUP(F:F,'RPM All Deposits'!$E:$F,1,0)</f>
        <v>1442</v>
      </c>
      <c r="D1048" s="45" t="s">
        <v>20</v>
      </c>
      <c r="E1048" s="45" t="s">
        <v>460</v>
      </c>
      <c r="F1048" s="45" t="s">
        <v>461</v>
      </c>
      <c r="G1048" s="45" t="s">
        <v>462</v>
      </c>
      <c r="H1048" s="61">
        <v>44805</v>
      </c>
      <c r="I1048" s="61">
        <v>45107</v>
      </c>
      <c r="J1048" s="61">
        <v>44743</v>
      </c>
      <c r="K1048" s="61">
        <v>45108</v>
      </c>
      <c r="L1048" s="45" t="s">
        <v>40</v>
      </c>
      <c r="M1048" s="45" t="s">
        <v>377</v>
      </c>
      <c r="N1048" s="45" t="s">
        <v>26</v>
      </c>
      <c r="O1048" s="45" t="s">
        <v>218</v>
      </c>
      <c r="P1048" s="49">
        <v>2082</v>
      </c>
      <c r="Q1048" s="45" t="s">
        <v>49</v>
      </c>
      <c r="R1048" s="45" t="s">
        <v>29</v>
      </c>
      <c r="S1048" s="45" t="s">
        <v>463</v>
      </c>
      <c r="T1048" s="45" t="str">
        <f>S1048&amp;" "&amp;E1048</f>
        <v>08704 A384</v>
      </c>
      <c r="U1048" s="45" t="s">
        <v>464</v>
      </c>
      <c r="V1048" s="45" t="s">
        <v>465</v>
      </c>
      <c r="W1048" s="45" t="s">
        <v>102</v>
      </c>
      <c r="X1048" s="49">
        <v>400</v>
      </c>
    </row>
    <row r="1049" spans="1:26" hidden="1" x14ac:dyDescent="0.2">
      <c r="A1049" s="1" t="e">
        <f>VLOOKUP(S:S,'KY all bookings 19.09.2022'!D:E,1,0)</f>
        <v>#N/A</v>
      </c>
      <c r="C1049" s="1" t="e">
        <f>VLOOKUP(F:F,'RPM All Deposits'!$E:$F,1,0)</f>
        <v>#N/A</v>
      </c>
      <c r="D1049" s="45" t="s">
        <v>20</v>
      </c>
      <c r="E1049" s="45" t="s">
        <v>2930</v>
      </c>
      <c r="F1049" s="45" t="s">
        <v>2931</v>
      </c>
      <c r="G1049" s="45" t="s">
        <v>2932</v>
      </c>
      <c r="H1049" s="61">
        <v>44728</v>
      </c>
      <c r="I1049" s="61">
        <v>44742</v>
      </c>
      <c r="J1049" s="61">
        <v>44728</v>
      </c>
      <c r="K1049" s="61">
        <v>44743</v>
      </c>
      <c r="L1049" s="45" t="s">
        <v>91</v>
      </c>
      <c r="M1049" s="45" t="s">
        <v>135</v>
      </c>
      <c r="N1049" s="45" t="s">
        <v>26</v>
      </c>
      <c r="O1049" s="45" t="s">
        <v>48</v>
      </c>
      <c r="P1049" s="49">
        <v>1750</v>
      </c>
      <c r="Q1049" s="45" t="s">
        <v>49</v>
      </c>
      <c r="R1049" s="46"/>
      <c r="S1049" s="45" t="s">
        <v>2933</v>
      </c>
      <c r="T1049" s="45"/>
      <c r="U1049" s="45" t="s">
        <v>2934</v>
      </c>
      <c r="V1049" s="45" t="s">
        <v>2935</v>
      </c>
      <c r="W1049" s="45" t="s">
        <v>32</v>
      </c>
      <c r="X1049" s="49">
        <v>0</v>
      </c>
    </row>
    <row r="1050" spans="1:26" hidden="1" x14ac:dyDescent="0.2">
      <c r="A1050" s="1" t="e">
        <f>VLOOKUP(S:S,'KY all bookings 19.09.2022'!D:E,1,0)</f>
        <v>#N/A</v>
      </c>
      <c r="D1050" s="45" t="s">
        <v>20</v>
      </c>
      <c r="E1050" s="45" t="s">
        <v>2930</v>
      </c>
      <c r="F1050" s="45" t="s">
        <v>2936</v>
      </c>
      <c r="G1050" s="45" t="s">
        <v>232</v>
      </c>
      <c r="H1050" s="61">
        <v>44753</v>
      </c>
      <c r="I1050" s="61">
        <v>44937</v>
      </c>
      <c r="J1050" s="46"/>
      <c r="K1050" s="46"/>
      <c r="L1050" s="45" t="s">
        <v>458</v>
      </c>
      <c r="M1050" s="45" t="s">
        <v>25</v>
      </c>
      <c r="N1050" s="45" t="s">
        <v>26</v>
      </c>
      <c r="O1050" s="45" t="s">
        <v>48</v>
      </c>
      <c r="P1050" s="49">
        <v>0</v>
      </c>
      <c r="Q1050" s="45" t="s">
        <v>49</v>
      </c>
      <c r="R1050" s="46"/>
      <c r="S1050" s="45" t="s">
        <v>234</v>
      </c>
      <c r="T1050" s="45"/>
      <c r="U1050" s="45" t="s">
        <v>235</v>
      </c>
      <c r="V1050" s="45" t="s">
        <v>236</v>
      </c>
      <c r="W1050" s="45" t="s">
        <v>237</v>
      </c>
      <c r="X1050" s="49">
        <v>0</v>
      </c>
    </row>
    <row r="1051" spans="1:26" hidden="1" x14ac:dyDescent="0.2">
      <c r="A1051" s="1" t="e">
        <f>VLOOKUP(S:S,'KY all bookings 19.09.2022'!D:E,1,0)</f>
        <v>#N/A</v>
      </c>
      <c r="D1051" s="45" t="s">
        <v>20</v>
      </c>
      <c r="E1051" s="45" t="s">
        <v>2930</v>
      </c>
      <c r="F1051" s="45" t="s">
        <v>2937</v>
      </c>
      <c r="G1051" s="45" t="s">
        <v>232</v>
      </c>
      <c r="H1051" s="61">
        <v>44785</v>
      </c>
      <c r="I1051" s="61">
        <v>44937</v>
      </c>
      <c r="J1051" s="46"/>
      <c r="K1051" s="46"/>
      <c r="L1051" s="45" t="s">
        <v>177</v>
      </c>
      <c r="M1051" s="45" t="s">
        <v>25</v>
      </c>
      <c r="N1051" s="45" t="s">
        <v>26</v>
      </c>
      <c r="O1051" s="45" t="s">
        <v>48</v>
      </c>
      <c r="P1051" s="49">
        <v>0</v>
      </c>
      <c r="Q1051" s="45" t="s">
        <v>49</v>
      </c>
      <c r="R1051" s="46"/>
      <c r="S1051" s="45" t="s">
        <v>234</v>
      </c>
      <c r="T1051" s="45"/>
      <c r="U1051" s="45" t="s">
        <v>235</v>
      </c>
      <c r="V1051" s="45" t="s">
        <v>236</v>
      </c>
      <c r="W1051" s="45" t="s">
        <v>237</v>
      </c>
      <c r="X1051" s="49">
        <v>0</v>
      </c>
    </row>
    <row r="1052" spans="1:26" s="32" customFormat="1" x14ac:dyDescent="0.2">
      <c r="A1052" s="32" t="str">
        <f>VLOOKUP(S:S,'KY all bookings 19.09.2022'!D:E,1,0)</f>
        <v>06148</v>
      </c>
      <c r="B1052" s="32" t="e">
        <f>VLOOKUP(T:T,'KY all bookings 19.09.2022'!$K:$L,1,0)</f>
        <v>#N/A</v>
      </c>
      <c r="C1052" s="32" t="e">
        <f>VLOOKUP(F:F,'RPM All Deposits'!$E:$F,1,0)</f>
        <v>#N/A</v>
      </c>
      <c r="D1052" s="52" t="s">
        <v>20</v>
      </c>
      <c r="E1052" s="52" t="s">
        <v>2938</v>
      </c>
      <c r="F1052" s="52" t="s">
        <v>2939</v>
      </c>
      <c r="G1052" s="52" t="s">
        <v>2940</v>
      </c>
      <c r="H1052" s="63">
        <v>44728</v>
      </c>
      <c r="I1052" s="63">
        <v>45107</v>
      </c>
      <c r="J1052" s="63">
        <v>44728</v>
      </c>
      <c r="K1052" s="63">
        <v>44743</v>
      </c>
      <c r="L1052" s="52" t="s">
        <v>6657</v>
      </c>
      <c r="M1052" s="52" t="s">
        <v>92</v>
      </c>
      <c r="N1052" s="52" t="s">
        <v>26</v>
      </c>
      <c r="O1052" s="52" t="s">
        <v>37</v>
      </c>
      <c r="P1052" s="54">
        <v>1300</v>
      </c>
      <c r="Q1052" s="52" t="s">
        <v>49</v>
      </c>
      <c r="R1052" s="53"/>
      <c r="S1052" s="52" t="s">
        <v>2941</v>
      </c>
      <c r="T1052" s="52" t="str">
        <f>S1052&amp;" "&amp;E1052</f>
        <v>06148 C256</v>
      </c>
      <c r="U1052" s="52" t="s">
        <v>2942</v>
      </c>
      <c r="V1052" s="52" t="s">
        <v>2943</v>
      </c>
      <c r="W1052" s="52" t="s">
        <v>102</v>
      </c>
      <c r="X1052" s="54">
        <v>0</v>
      </c>
      <c r="Y1052" s="83" t="s">
        <v>6668</v>
      </c>
      <c r="Z1052" s="32" t="s">
        <v>6696</v>
      </c>
    </row>
    <row r="1053" spans="1:26" s="32" customFormat="1" x14ac:dyDescent="0.2">
      <c r="A1053" s="32" t="str">
        <f>VLOOKUP(S:S,'KY all bookings 19.09.2022'!D:E,1,0)</f>
        <v>05771</v>
      </c>
      <c r="B1053" s="32" t="str">
        <f>VLOOKUP(T:T,'KY all bookings 19.09.2022'!$K:$L,1,0)</f>
        <v>05771 C363</v>
      </c>
      <c r="C1053" s="32" t="str">
        <f>VLOOKUP(F:F,'RPM All Deposits'!$E:$F,1,0)</f>
        <v>1286</v>
      </c>
      <c r="D1053" s="52" t="s">
        <v>20</v>
      </c>
      <c r="E1053" s="52" t="s">
        <v>3221</v>
      </c>
      <c r="F1053" s="52" t="s">
        <v>3222</v>
      </c>
      <c r="G1053" s="52" t="s">
        <v>3223</v>
      </c>
      <c r="H1053" s="63">
        <v>44805</v>
      </c>
      <c r="I1053" s="63">
        <v>44834</v>
      </c>
      <c r="J1053" s="63">
        <v>44728</v>
      </c>
      <c r="K1053" s="63">
        <v>44835</v>
      </c>
      <c r="L1053" s="52" t="s">
        <v>376</v>
      </c>
      <c r="M1053" s="52" t="s">
        <v>377</v>
      </c>
      <c r="N1053" s="52" t="s">
        <v>26</v>
      </c>
      <c r="O1053" s="52" t="s">
        <v>34</v>
      </c>
      <c r="P1053" s="54">
        <v>1070</v>
      </c>
      <c r="Q1053" s="52" t="s">
        <v>49</v>
      </c>
      <c r="R1053" s="52" t="s">
        <v>29</v>
      </c>
      <c r="S1053" s="52" t="s">
        <v>3224</v>
      </c>
      <c r="T1053" s="52" t="str">
        <f>S1053&amp;" "&amp;E1053</f>
        <v>05771 C363</v>
      </c>
      <c r="U1053" s="52" t="s">
        <v>189</v>
      </c>
      <c r="V1053" s="52" t="s">
        <v>3225</v>
      </c>
      <c r="W1053" s="52" t="s">
        <v>102</v>
      </c>
      <c r="X1053" s="54">
        <v>200</v>
      </c>
      <c r="Y1053" s="83" t="s">
        <v>6667</v>
      </c>
      <c r="Z1053" s="32" t="s">
        <v>6697</v>
      </c>
    </row>
    <row r="1054" spans="1:26" hidden="1" x14ac:dyDescent="0.2">
      <c r="A1054" s="1" t="e">
        <f>VLOOKUP(S:S,'KY all bookings 19.09.2022'!D:E,1,0)</f>
        <v>#N/A</v>
      </c>
      <c r="C1054" s="1" t="e">
        <f>VLOOKUP(F:F,'RPM All Deposits'!$E:$F,1,0)</f>
        <v>#N/A</v>
      </c>
      <c r="D1054" s="45" t="s">
        <v>20</v>
      </c>
      <c r="E1054" s="45" t="s">
        <v>2946</v>
      </c>
      <c r="F1054" s="45" t="s">
        <v>2947</v>
      </c>
      <c r="G1054" s="45" t="s">
        <v>2948</v>
      </c>
      <c r="H1054" s="61">
        <v>44728</v>
      </c>
      <c r="I1054" s="61">
        <v>44742</v>
      </c>
      <c r="J1054" s="61">
        <v>44728</v>
      </c>
      <c r="K1054" s="61">
        <v>44743</v>
      </c>
      <c r="L1054" s="45" t="s">
        <v>91</v>
      </c>
      <c r="M1054" s="45" t="s">
        <v>92</v>
      </c>
      <c r="N1054" s="45" t="s">
        <v>26</v>
      </c>
      <c r="O1054" s="45" t="s">
        <v>34</v>
      </c>
      <c r="P1054" s="49">
        <v>1485</v>
      </c>
      <c r="Q1054" s="45" t="s">
        <v>49</v>
      </c>
      <c r="R1054" s="46"/>
      <c r="S1054" s="45" t="s">
        <v>2949</v>
      </c>
      <c r="T1054" s="45"/>
      <c r="U1054" s="45" t="s">
        <v>426</v>
      </c>
      <c r="V1054" s="45" t="s">
        <v>2950</v>
      </c>
      <c r="W1054" s="45" t="s">
        <v>102</v>
      </c>
      <c r="X1054" s="49">
        <v>0</v>
      </c>
    </row>
    <row r="1055" spans="1:26" hidden="1" x14ac:dyDescent="0.2">
      <c r="A1055" s="1" t="e">
        <f>VLOOKUP(S:S,'KY all bookings 19.09.2022'!D:E,1,0)</f>
        <v>#N/A</v>
      </c>
      <c r="C1055" s="1" t="str">
        <f>VLOOKUP(F:F,'RPM All Deposits'!$E:$F,1,0)</f>
        <v>30799</v>
      </c>
      <c r="D1055" s="45" t="s">
        <v>20</v>
      </c>
      <c r="E1055" s="45" t="s">
        <v>3221</v>
      </c>
      <c r="F1055" s="45" t="s">
        <v>3227</v>
      </c>
      <c r="G1055" s="45" t="s">
        <v>3228</v>
      </c>
      <c r="H1055" s="61">
        <v>44835</v>
      </c>
      <c r="I1055" s="61">
        <v>45107</v>
      </c>
      <c r="J1055" s="61">
        <v>44835</v>
      </c>
      <c r="K1055" s="61">
        <v>45107</v>
      </c>
      <c r="L1055" s="45" t="s">
        <v>182</v>
      </c>
      <c r="M1055" s="45" t="s">
        <v>135</v>
      </c>
      <c r="N1055" s="45" t="s">
        <v>26</v>
      </c>
      <c r="O1055" s="45" t="s">
        <v>34</v>
      </c>
      <c r="P1055" s="49">
        <v>1890</v>
      </c>
      <c r="Q1055" s="45" t="s">
        <v>270</v>
      </c>
      <c r="R1055" s="46"/>
      <c r="S1055" s="46"/>
      <c r="T1055" s="46"/>
      <c r="U1055" s="45" t="s">
        <v>189</v>
      </c>
      <c r="V1055" s="45" t="s">
        <v>3225</v>
      </c>
      <c r="W1055" s="45" t="s">
        <v>102</v>
      </c>
      <c r="X1055" s="49">
        <v>0</v>
      </c>
    </row>
    <row r="1056" spans="1:26" hidden="1" x14ac:dyDescent="0.2">
      <c r="A1056" s="1" t="e">
        <f>VLOOKUP(S:S,'KY all bookings 19.09.2022'!D:E,1,0)</f>
        <v>#N/A</v>
      </c>
      <c r="C1056" s="1" t="e">
        <f>VLOOKUP(F:F,'RPM All Deposits'!$E:$F,1,0)</f>
        <v>#N/A</v>
      </c>
      <c r="D1056" s="45" t="s">
        <v>20</v>
      </c>
      <c r="E1056" s="45" t="s">
        <v>2953</v>
      </c>
      <c r="F1056" s="45" t="s">
        <v>2954</v>
      </c>
      <c r="G1056" s="45" t="s">
        <v>2955</v>
      </c>
      <c r="H1056" s="61">
        <v>44728</v>
      </c>
      <c r="I1056" s="61">
        <v>44742</v>
      </c>
      <c r="J1056" s="61">
        <v>44728</v>
      </c>
      <c r="K1056" s="61">
        <v>44743</v>
      </c>
      <c r="L1056" s="45" t="s">
        <v>91</v>
      </c>
      <c r="M1056" s="45" t="s">
        <v>92</v>
      </c>
      <c r="N1056" s="45" t="s">
        <v>26</v>
      </c>
      <c r="O1056" s="45" t="s">
        <v>37</v>
      </c>
      <c r="P1056" s="49">
        <v>1300</v>
      </c>
      <c r="Q1056" s="45" t="s">
        <v>49</v>
      </c>
      <c r="R1056" s="46"/>
      <c r="S1056" s="45" t="s">
        <v>2956</v>
      </c>
      <c r="T1056" s="45"/>
      <c r="U1056" s="45" t="s">
        <v>259</v>
      </c>
      <c r="V1056" s="45" t="s">
        <v>2957</v>
      </c>
      <c r="W1056" s="45" t="s">
        <v>102</v>
      </c>
      <c r="X1056" s="49">
        <v>0</v>
      </c>
    </row>
    <row r="1057" spans="1:26" hidden="1" x14ac:dyDescent="0.2">
      <c r="A1057" s="1" t="e">
        <f>VLOOKUP(S:S,'KY all bookings 19.09.2022'!D:E,1,0)</f>
        <v>#N/A</v>
      </c>
      <c r="C1057" s="1" t="e">
        <f>VLOOKUP(F:F,'RPM All Deposits'!$E:$F,1,0)</f>
        <v>#N/A</v>
      </c>
      <c r="D1057" s="45" t="s">
        <v>20</v>
      </c>
      <c r="E1057" s="45" t="s">
        <v>2958</v>
      </c>
      <c r="F1057" s="45" t="s">
        <v>2959</v>
      </c>
      <c r="G1057" s="45" t="s">
        <v>2960</v>
      </c>
      <c r="H1057" s="61">
        <v>44728</v>
      </c>
      <c r="I1057" s="61">
        <v>44742</v>
      </c>
      <c r="J1057" s="61">
        <v>44728</v>
      </c>
      <c r="K1057" s="61">
        <v>44743</v>
      </c>
      <c r="L1057" s="45" t="s">
        <v>91</v>
      </c>
      <c r="M1057" s="45" t="s">
        <v>92</v>
      </c>
      <c r="N1057" s="45" t="s">
        <v>26</v>
      </c>
      <c r="O1057" s="45" t="s">
        <v>34</v>
      </c>
      <c r="P1057" s="49">
        <v>1650</v>
      </c>
      <c r="Q1057" s="45" t="s">
        <v>49</v>
      </c>
      <c r="R1057" s="46"/>
      <c r="S1057" s="45" t="s">
        <v>2961</v>
      </c>
      <c r="T1057" s="45"/>
      <c r="U1057" s="45" t="s">
        <v>2962</v>
      </c>
      <c r="V1057" s="45" t="s">
        <v>2963</v>
      </c>
      <c r="W1057" s="45" t="s">
        <v>895</v>
      </c>
      <c r="X1057" s="49">
        <v>0</v>
      </c>
    </row>
    <row r="1058" spans="1:26" hidden="1" x14ac:dyDescent="0.2">
      <c r="A1058" s="1" t="e">
        <f>VLOOKUP(S:S,'KY all bookings 19.09.2022'!D:E,1,0)</f>
        <v>#N/A</v>
      </c>
      <c r="C1058" s="1" t="e">
        <f>VLOOKUP(F:F,'RPM All Deposits'!$E:$F,1,0)</f>
        <v>#N/A</v>
      </c>
      <c r="D1058" s="45" t="s">
        <v>20</v>
      </c>
      <c r="E1058" s="45" t="s">
        <v>2964</v>
      </c>
      <c r="F1058" s="45" t="s">
        <v>2965</v>
      </c>
      <c r="G1058" s="45" t="s">
        <v>2966</v>
      </c>
      <c r="H1058" s="61">
        <v>44728</v>
      </c>
      <c r="I1058" s="61">
        <v>44742</v>
      </c>
      <c r="J1058" s="61">
        <v>44728</v>
      </c>
      <c r="K1058" s="61">
        <v>44743</v>
      </c>
      <c r="L1058" s="45" t="s">
        <v>91</v>
      </c>
      <c r="M1058" s="45" t="s">
        <v>92</v>
      </c>
      <c r="N1058" s="45" t="s">
        <v>26</v>
      </c>
      <c r="O1058" s="45" t="s">
        <v>37</v>
      </c>
      <c r="P1058" s="49">
        <v>1160</v>
      </c>
      <c r="Q1058" s="45" t="s">
        <v>49</v>
      </c>
      <c r="R1058" s="46"/>
      <c r="S1058" s="45" t="s">
        <v>2967</v>
      </c>
      <c r="T1058" s="45"/>
      <c r="U1058" s="45" t="s">
        <v>2968</v>
      </c>
      <c r="V1058" s="45" t="s">
        <v>2969</v>
      </c>
      <c r="W1058" s="45" t="s">
        <v>58</v>
      </c>
      <c r="X1058" s="49">
        <v>0</v>
      </c>
    </row>
    <row r="1059" spans="1:26" hidden="1" x14ac:dyDescent="0.2">
      <c r="A1059" s="1" t="e">
        <f>VLOOKUP(S:S,'KY all bookings 19.09.2022'!D:E,1,0)</f>
        <v>#N/A</v>
      </c>
      <c r="C1059" s="1" t="e">
        <f>VLOOKUP(F:F,'RPM All Deposits'!$E:$F,1,0)</f>
        <v>#N/A</v>
      </c>
      <c r="D1059" s="45" t="s">
        <v>20</v>
      </c>
      <c r="E1059" s="45" t="s">
        <v>2970</v>
      </c>
      <c r="F1059" s="45" t="s">
        <v>2971</v>
      </c>
      <c r="G1059" s="45" t="s">
        <v>2972</v>
      </c>
      <c r="H1059" s="61">
        <v>44728</v>
      </c>
      <c r="I1059" s="61">
        <v>44742</v>
      </c>
      <c r="J1059" s="61">
        <v>44728</v>
      </c>
      <c r="K1059" s="61">
        <v>44743</v>
      </c>
      <c r="L1059" s="45" t="s">
        <v>91</v>
      </c>
      <c r="M1059" s="45" t="s">
        <v>135</v>
      </c>
      <c r="N1059" s="45" t="s">
        <v>26</v>
      </c>
      <c r="O1059" s="45" t="s">
        <v>34</v>
      </c>
      <c r="P1059" s="49">
        <v>1045</v>
      </c>
      <c r="Q1059" s="45" t="s">
        <v>49</v>
      </c>
      <c r="R1059" s="46"/>
      <c r="S1059" s="45" t="s">
        <v>2973</v>
      </c>
      <c r="T1059" s="45"/>
      <c r="U1059" s="45" t="s">
        <v>2974</v>
      </c>
      <c r="V1059" s="45" t="s">
        <v>2975</v>
      </c>
      <c r="W1059" s="45" t="s">
        <v>166</v>
      </c>
      <c r="X1059" s="49">
        <v>0</v>
      </c>
    </row>
    <row r="1060" spans="1:26" hidden="1" x14ac:dyDescent="0.2">
      <c r="A1060" s="1" t="e">
        <f>VLOOKUP(S:S,'KY all bookings 19.09.2022'!D:E,1,0)</f>
        <v>#N/A</v>
      </c>
      <c r="C1060" s="1" t="str">
        <f>VLOOKUP(F:F,'RPM All Deposits'!$E:$F,1,0)</f>
        <v>21903</v>
      </c>
      <c r="D1060" s="45" t="s">
        <v>20</v>
      </c>
      <c r="E1060" s="45" t="s">
        <v>1846</v>
      </c>
      <c r="F1060" s="45" t="s">
        <v>1851</v>
      </c>
      <c r="G1060" s="45" t="s">
        <v>1852</v>
      </c>
      <c r="H1060" s="61">
        <v>44835</v>
      </c>
      <c r="I1060" s="61">
        <v>44985</v>
      </c>
      <c r="J1060" s="61">
        <v>44835</v>
      </c>
      <c r="K1060" s="61">
        <v>44985</v>
      </c>
      <c r="L1060" s="45" t="s">
        <v>177</v>
      </c>
      <c r="M1060" s="45" t="s">
        <v>135</v>
      </c>
      <c r="N1060" s="45" t="s">
        <v>26</v>
      </c>
      <c r="O1060" s="45" t="s">
        <v>48</v>
      </c>
      <c r="P1060" s="49">
        <v>2000</v>
      </c>
      <c r="Q1060" s="45" t="s">
        <v>28</v>
      </c>
      <c r="R1060" s="45" t="s">
        <v>29</v>
      </c>
      <c r="S1060" s="46"/>
      <c r="T1060" s="46"/>
      <c r="U1060" s="45" t="s">
        <v>366</v>
      </c>
      <c r="V1060" s="45" t="s">
        <v>1853</v>
      </c>
      <c r="W1060" s="45" t="s">
        <v>102</v>
      </c>
      <c r="X1060" s="49">
        <v>200</v>
      </c>
    </row>
    <row r="1061" spans="1:26" hidden="1" x14ac:dyDescent="0.2">
      <c r="A1061" s="1" t="e">
        <f>VLOOKUP(S:S,'KY all bookings 19.09.2022'!D:E,1,0)</f>
        <v>#N/A</v>
      </c>
      <c r="C1061" s="1" t="e">
        <f>VLOOKUP(F:F,'RPM All Deposits'!$E:$F,1,0)</f>
        <v>#N/A</v>
      </c>
      <c r="D1061" s="45" t="s">
        <v>20</v>
      </c>
      <c r="E1061" s="45" t="s">
        <v>2980</v>
      </c>
      <c r="F1061" s="45" t="s">
        <v>2981</v>
      </c>
      <c r="G1061" s="45" t="s">
        <v>2982</v>
      </c>
      <c r="H1061" s="61">
        <v>44728</v>
      </c>
      <c r="I1061" s="61">
        <v>44742</v>
      </c>
      <c r="J1061" s="61">
        <v>44728</v>
      </c>
      <c r="K1061" s="61">
        <v>44743</v>
      </c>
      <c r="L1061" s="45" t="s">
        <v>91</v>
      </c>
      <c r="M1061" s="45" t="s">
        <v>92</v>
      </c>
      <c r="N1061" s="45" t="s">
        <v>26</v>
      </c>
      <c r="O1061" s="45" t="s">
        <v>34</v>
      </c>
      <c r="P1061" s="49">
        <v>1650</v>
      </c>
      <c r="Q1061" s="45" t="s">
        <v>49</v>
      </c>
      <c r="R1061" s="46"/>
      <c r="S1061" s="45" t="s">
        <v>2983</v>
      </c>
      <c r="T1061" s="45"/>
      <c r="U1061" s="45" t="s">
        <v>2984</v>
      </c>
      <c r="V1061" s="45" t="s">
        <v>2985</v>
      </c>
      <c r="W1061" s="45" t="s">
        <v>166</v>
      </c>
      <c r="X1061" s="49">
        <v>0</v>
      </c>
    </row>
    <row r="1062" spans="1:26" hidden="1" x14ac:dyDescent="0.2">
      <c r="A1062" s="1" t="str">
        <f>VLOOKUP(S:S,'KY all bookings 19.09.2022'!D:E,1,0)</f>
        <v>05418</v>
      </c>
      <c r="B1062" s="1" t="str">
        <f>VLOOKUP(T:T,'KY all bookings 19.09.2022'!$K:$L,1,0)</f>
        <v>05418 C266</v>
      </c>
      <c r="D1062" s="45" t="s">
        <v>20</v>
      </c>
      <c r="E1062" s="45" t="s">
        <v>2986</v>
      </c>
      <c r="F1062" s="45" t="s">
        <v>2987</v>
      </c>
      <c r="G1062" s="45" t="s">
        <v>2988</v>
      </c>
      <c r="H1062" s="61">
        <v>44728</v>
      </c>
      <c r="I1062" s="61">
        <v>44742</v>
      </c>
      <c r="J1062" s="61">
        <v>44728</v>
      </c>
      <c r="K1062" s="61">
        <v>44743</v>
      </c>
      <c r="L1062" s="45" t="s">
        <v>91</v>
      </c>
      <c r="M1062" s="45" t="s">
        <v>25</v>
      </c>
      <c r="N1062" s="45" t="s">
        <v>26</v>
      </c>
      <c r="O1062" s="45" t="s">
        <v>37</v>
      </c>
      <c r="P1062" s="49">
        <v>1300</v>
      </c>
      <c r="Q1062" s="45" t="s">
        <v>49</v>
      </c>
      <c r="R1062" s="46"/>
      <c r="S1062" s="45" t="s">
        <v>2989</v>
      </c>
      <c r="T1062" s="45" t="str">
        <f>S1062&amp;" "&amp;E1062</f>
        <v>05418 C266</v>
      </c>
      <c r="U1062" s="45" t="s">
        <v>2990</v>
      </c>
      <c r="V1062" s="45" t="s">
        <v>2991</v>
      </c>
      <c r="W1062" s="45" t="s">
        <v>102</v>
      </c>
      <c r="X1062" s="49">
        <v>0</v>
      </c>
    </row>
    <row r="1063" spans="1:26" hidden="1" x14ac:dyDescent="0.2">
      <c r="A1063" s="1" t="e">
        <f>VLOOKUP(S:S,'KY all bookings 19.09.2022'!D:E,1,0)</f>
        <v>#N/A</v>
      </c>
      <c r="C1063" s="1" t="str">
        <f>VLOOKUP(F:F,'RPM All Deposits'!$E:$F,1,0)</f>
        <v>11288</v>
      </c>
      <c r="D1063" s="45" t="s">
        <v>20</v>
      </c>
      <c r="E1063" s="45" t="s">
        <v>2790</v>
      </c>
      <c r="F1063" s="45" t="s">
        <v>2791</v>
      </c>
      <c r="G1063" s="45" t="s">
        <v>2792</v>
      </c>
      <c r="H1063" s="61">
        <v>44743</v>
      </c>
      <c r="I1063" s="61">
        <v>44865</v>
      </c>
      <c r="J1063" s="61">
        <v>44743</v>
      </c>
      <c r="K1063" s="61">
        <v>44865</v>
      </c>
      <c r="L1063" s="45" t="s">
        <v>2243</v>
      </c>
      <c r="M1063" s="45" t="s">
        <v>135</v>
      </c>
      <c r="N1063" s="45" t="s">
        <v>26</v>
      </c>
      <c r="O1063" s="45" t="s">
        <v>34</v>
      </c>
      <c r="P1063" s="49">
        <v>1800</v>
      </c>
      <c r="Q1063" s="45" t="s">
        <v>28</v>
      </c>
      <c r="R1063" s="45" t="s">
        <v>29</v>
      </c>
      <c r="S1063" s="46"/>
      <c r="T1063" s="46"/>
      <c r="U1063" s="45" t="s">
        <v>2793</v>
      </c>
      <c r="V1063" s="45" t="s">
        <v>1689</v>
      </c>
      <c r="W1063" s="45" t="s">
        <v>166</v>
      </c>
      <c r="X1063" s="49">
        <v>200</v>
      </c>
    </row>
    <row r="1064" spans="1:26" hidden="1" x14ac:dyDescent="0.2">
      <c r="A1064" s="1" t="e">
        <f>VLOOKUP(S:S,'KY all bookings 19.09.2022'!D:E,1,0)</f>
        <v>#N/A</v>
      </c>
      <c r="C1064" s="1" t="e">
        <f>VLOOKUP(F:F,'RPM All Deposits'!$E:$F,1,0)</f>
        <v>#N/A</v>
      </c>
      <c r="D1064" s="45" t="s">
        <v>20</v>
      </c>
      <c r="E1064" s="45" t="s">
        <v>2993</v>
      </c>
      <c r="F1064" s="45" t="s">
        <v>2994</v>
      </c>
      <c r="G1064" s="45" t="s">
        <v>2995</v>
      </c>
      <c r="H1064" s="61">
        <v>44728</v>
      </c>
      <c r="I1064" s="61">
        <v>44742</v>
      </c>
      <c r="J1064" s="61">
        <v>44728</v>
      </c>
      <c r="K1064" s="61">
        <v>44743</v>
      </c>
      <c r="L1064" s="45" t="s">
        <v>91</v>
      </c>
      <c r="M1064" s="45" t="s">
        <v>92</v>
      </c>
      <c r="N1064" s="45" t="s">
        <v>26</v>
      </c>
      <c r="O1064" s="45" t="s">
        <v>34</v>
      </c>
      <c r="P1064" s="49">
        <v>707</v>
      </c>
      <c r="Q1064" s="45" t="s">
        <v>49</v>
      </c>
      <c r="R1064" s="46"/>
      <c r="S1064" s="45" t="s">
        <v>2996</v>
      </c>
      <c r="T1064" s="45"/>
      <c r="U1064" s="45" t="s">
        <v>2997</v>
      </c>
      <c r="V1064" s="45" t="s">
        <v>2998</v>
      </c>
      <c r="W1064" s="45" t="s">
        <v>340</v>
      </c>
      <c r="X1064" s="49">
        <v>0</v>
      </c>
    </row>
    <row r="1065" spans="1:26" s="32" customFormat="1" x14ac:dyDescent="0.2">
      <c r="A1065" s="32" t="str">
        <f>VLOOKUP(S:S,'KY all bookings 19.09.2022'!D:E,1,0)</f>
        <v>09060</v>
      </c>
      <c r="B1065" s="32" t="e">
        <f>VLOOKUP(T:T,'KY all bookings 19.09.2022'!$K:$L,1,0)</f>
        <v>#N/A</v>
      </c>
      <c r="C1065" s="32" t="str">
        <f>VLOOKUP(F:F,'RPM All Deposits'!$E:$F,1,0)</f>
        <v>1457</v>
      </c>
      <c r="D1065" s="52" t="s">
        <v>20</v>
      </c>
      <c r="E1065" s="52" t="s">
        <v>1526</v>
      </c>
      <c r="F1065" s="52" t="s">
        <v>1532</v>
      </c>
      <c r="G1065" s="52" t="s">
        <v>361</v>
      </c>
      <c r="H1065" s="63">
        <v>44835</v>
      </c>
      <c r="I1065" s="63">
        <v>44895</v>
      </c>
      <c r="J1065" s="63">
        <v>44835</v>
      </c>
      <c r="K1065" s="63">
        <v>44896</v>
      </c>
      <c r="L1065" s="52" t="s">
        <v>24</v>
      </c>
      <c r="M1065" s="52" t="s">
        <v>135</v>
      </c>
      <c r="N1065" s="52" t="s">
        <v>26</v>
      </c>
      <c r="O1065" s="52" t="s">
        <v>34</v>
      </c>
      <c r="P1065" s="54">
        <v>1980</v>
      </c>
      <c r="Q1065" s="52" t="s">
        <v>49</v>
      </c>
      <c r="R1065" s="52" t="s">
        <v>29</v>
      </c>
      <c r="S1065" s="52" t="s">
        <v>1533</v>
      </c>
      <c r="T1065" s="52" t="str">
        <f>S1065&amp;" "&amp;E1065</f>
        <v>09060 B202</v>
      </c>
      <c r="U1065" s="52" t="s">
        <v>621</v>
      </c>
      <c r="V1065" s="52" t="s">
        <v>1534</v>
      </c>
      <c r="W1065" s="52" t="s">
        <v>32</v>
      </c>
      <c r="X1065" s="54">
        <v>200</v>
      </c>
      <c r="Y1065" s="83" t="s">
        <v>6666</v>
      </c>
      <c r="Z1065" s="32" t="s">
        <v>6697</v>
      </c>
    </row>
    <row r="1066" spans="1:26" hidden="1" x14ac:dyDescent="0.2">
      <c r="A1066" s="1" t="e">
        <f>VLOOKUP(S:S,'KY all bookings 19.09.2022'!D:E,1,0)</f>
        <v>#N/A</v>
      </c>
      <c r="C1066" s="1" t="e">
        <f>VLOOKUP(F:F,'RPM All Deposits'!$E:$F,1,0)</f>
        <v>#N/A</v>
      </c>
      <c r="D1066" s="45" t="s">
        <v>20</v>
      </c>
      <c r="E1066" s="45" t="s">
        <v>3004</v>
      </c>
      <c r="F1066" s="45" t="s">
        <v>3005</v>
      </c>
      <c r="G1066" s="45" t="s">
        <v>3006</v>
      </c>
      <c r="H1066" s="61">
        <v>44728</v>
      </c>
      <c r="I1066" s="61">
        <v>44742</v>
      </c>
      <c r="J1066" s="61">
        <v>44728</v>
      </c>
      <c r="K1066" s="61">
        <v>44743</v>
      </c>
      <c r="L1066" s="45" t="s">
        <v>91</v>
      </c>
      <c r="M1066" s="45" t="s">
        <v>135</v>
      </c>
      <c r="N1066" s="45" t="s">
        <v>26</v>
      </c>
      <c r="O1066" s="45" t="s">
        <v>34</v>
      </c>
      <c r="P1066" s="49">
        <v>0</v>
      </c>
      <c r="Q1066" s="45" t="s">
        <v>49</v>
      </c>
      <c r="R1066" s="46"/>
      <c r="S1066" s="45" t="s">
        <v>3007</v>
      </c>
      <c r="T1066" s="45"/>
      <c r="U1066" s="45" t="s">
        <v>3008</v>
      </c>
      <c r="V1066" s="45" t="s">
        <v>3009</v>
      </c>
      <c r="W1066" s="45" t="s">
        <v>87</v>
      </c>
      <c r="X1066" s="49">
        <v>0</v>
      </c>
    </row>
    <row r="1067" spans="1:26" hidden="1" x14ac:dyDescent="0.2">
      <c r="A1067" s="1" t="e">
        <f>VLOOKUP(S:S,'KY all bookings 19.09.2022'!D:E,1,0)</f>
        <v>#N/A</v>
      </c>
      <c r="C1067" s="1" t="e">
        <f>VLOOKUP(F:F,'RPM All Deposits'!$E:$F,1,0)</f>
        <v>#N/A</v>
      </c>
      <c r="D1067" s="45" t="s">
        <v>20</v>
      </c>
      <c r="E1067" s="45" t="s">
        <v>3010</v>
      </c>
      <c r="F1067" s="45" t="s">
        <v>3011</v>
      </c>
      <c r="G1067" s="45" t="s">
        <v>3012</v>
      </c>
      <c r="H1067" s="61">
        <v>44728</v>
      </c>
      <c r="I1067" s="61">
        <v>44742</v>
      </c>
      <c r="J1067" s="61">
        <v>44728</v>
      </c>
      <c r="K1067" s="61">
        <v>44743</v>
      </c>
      <c r="L1067" s="45" t="s">
        <v>91</v>
      </c>
      <c r="M1067" s="45" t="s">
        <v>92</v>
      </c>
      <c r="N1067" s="45" t="s">
        <v>26</v>
      </c>
      <c r="O1067" s="45" t="s">
        <v>37</v>
      </c>
      <c r="P1067" s="49">
        <v>1450</v>
      </c>
      <c r="Q1067" s="45" t="s">
        <v>49</v>
      </c>
      <c r="R1067" s="46"/>
      <c r="S1067" s="45" t="s">
        <v>3013</v>
      </c>
      <c r="T1067" s="45"/>
      <c r="U1067" s="45" t="s">
        <v>977</v>
      </c>
      <c r="V1067" s="45" t="s">
        <v>3014</v>
      </c>
      <c r="W1067" s="45" t="s">
        <v>58</v>
      </c>
      <c r="X1067" s="49">
        <v>0</v>
      </c>
    </row>
    <row r="1068" spans="1:26" hidden="1" x14ac:dyDescent="0.2">
      <c r="A1068" s="1" t="e">
        <f>VLOOKUP(S:S,'KY all bookings 19.09.2022'!D:E,1,0)</f>
        <v>#N/A</v>
      </c>
      <c r="C1068" s="1" t="e">
        <f>VLOOKUP(F:F,'RPM All Deposits'!$E:$F,1,0)</f>
        <v>#N/A</v>
      </c>
      <c r="D1068" s="45" t="s">
        <v>20</v>
      </c>
      <c r="E1068" s="45" t="s">
        <v>3015</v>
      </c>
      <c r="F1068" s="45" t="s">
        <v>3016</v>
      </c>
      <c r="G1068" s="45" t="s">
        <v>3017</v>
      </c>
      <c r="H1068" s="61">
        <v>44728</v>
      </c>
      <c r="I1068" s="61">
        <v>44742</v>
      </c>
      <c r="J1068" s="61">
        <v>44728</v>
      </c>
      <c r="K1068" s="61">
        <v>44743</v>
      </c>
      <c r="L1068" s="45" t="s">
        <v>91</v>
      </c>
      <c r="M1068" s="45" t="s">
        <v>92</v>
      </c>
      <c r="N1068" s="45" t="s">
        <v>26</v>
      </c>
      <c r="O1068" s="45" t="s">
        <v>34</v>
      </c>
      <c r="P1068" s="49">
        <v>1485</v>
      </c>
      <c r="Q1068" s="45" t="s">
        <v>49</v>
      </c>
      <c r="R1068" s="46"/>
      <c r="S1068" s="45" t="s">
        <v>3018</v>
      </c>
      <c r="T1068" s="45"/>
      <c r="U1068" s="45" t="s">
        <v>3019</v>
      </c>
      <c r="V1068" s="45" t="s">
        <v>3020</v>
      </c>
      <c r="W1068" s="45" t="s">
        <v>58</v>
      </c>
      <c r="X1068" s="49">
        <v>0</v>
      </c>
    </row>
    <row r="1069" spans="1:26" hidden="1" x14ac:dyDescent="0.2">
      <c r="A1069" s="1" t="e">
        <f>VLOOKUP(S:S,'KY all bookings 19.09.2022'!D:E,1,0)</f>
        <v>#N/A</v>
      </c>
      <c r="D1069" s="45" t="s">
        <v>20</v>
      </c>
      <c r="E1069" s="45" t="s">
        <v>3015</v>
      </c>
      <c r="F1069" s="45" t="s">
        <v>3021</v>
      </c>
      <c r="G1069" s="45" t="s">
        <v>232</v>
      </c>
      <c r="H1069" s="61">
        <v>44753</v>
      </c>
      <c r="I1069" s="61">
        <v>44937</v>
      </c>
      <c r="J1069" s="46"/>
      <c r="K1069" s="46"/>
      <c r="L1069" s="45" t="s">
        <v>458</v>
      </c>
      <c r="M1069" s="45" t="s">
        <v>25</v>
      </c>
      <c r="N1069" s="45" t="s">
        <v>26</v>
      </c>
      <c r="O1069" s="45" t="s">
        <v>34</v>
      </c>
      <c r="P1069" s="49">
        <v>0</v>
      </c>
      <c r="Q1069" s="45" t="s">
        <v>49</v>
      </c>
      <c r="R1069" s="46"/>
      <c r="S1069" s="45" t="s">
        <v>234</v>
      </c>
      <c r="T1069" s="45"/>
      <c r="U1069" s="45" t="s">
        <v>235</v>
      </c>
      <c r="V1069" s="45" t="s">
        <v>236</v>
      </c>
      <c r="W1069" s="45" t="s">
        <v>237</v>
      </c>
      <c r="X1069" s="49">
        <v>0</v>
      </c>
    </row>
    <row r="1070" spans="1:26" hidden="1" x14ac:dyDescent="0.2">
      <c r="A1070" s="1" t="e">
        <f>VLOOKUP(S:S,'KY all bookings 19.09.2022'!D:E,1,0)</f>
        <v>#N/A</v>
      </c>
      <c r="D1070" s="45" t="s">
        <v>20</v>
      </c>
      <c r="E1070" s="45" t="s">
        <v>3015</v>
      </c>
      <c r="F1070" s="45" t="s">
        <v>3022</v>
      </c>
      <c r="G1070" s="45" t="s">
        <v>232</v>
      </c>
      <c r="H1070" s="61">
        <v>44785</v>
      </c>
      <c r="I1070" s="61">
        <v>44937</v>
      </c>
      <c r="J1070" s="46"/>
      <c r="K1070" s="46"/>
      <c r="L1070" s="45" t="s">
        <v>177</v>
      </c>
      <c r="M1070" s="45" t="s">
        <v>25</v>
      </c>
      <c r="N1070" s="45" t="s">
        <v>26</v>
      </c>
      <c r="O1070" s="45" t="s">
        <v>34</v>
      </c>
      <c r="P1070" s="49">
        <v>0</v>
      </c>
      <c r="Q1070" s="45" t="s">
        <v>49</v>
      </c>
      <c r="R1070" s="46"/>
      <c r="S1070" s="45" t="s">
        <v>234</v>
      </c>
      <c r="T1070" s="45"/>
      <c r="U1070" s="45" t="s">
        <v>235</v>
      </c>
      <c r="V1070" s="45" t="s">
        <v>236</v>
      </c>
      <c r="W1070" s="45" t="s">
        <v>237</v>
      </c>
      <c r="X1070" s="49">
        <v>0</v>
      </c>
    </row>
    <row r="1071" spans="1:26" hidden="1" x14ac:dyDescent="0.2">
      <c r="A1071" s="1" t="str">
        <f>VLOOKUP(S:S,'KY all bookings 19.09.2022'!D:E,1,0)</f>
        <v>07872</v>
      </c>
      <c r="B1071" s="1" t="str">
        <f>VLOOKUP(T:T,'KY all bookings 19.09.2022'!$K:$L,1,0)</f>
        <v>07872 C272</v>
      </c>
      <c r="C1071" s="1" t="str">
        <f>VLOOKUP(F:F,'RPM All Deposits'!$E:$F,1,0)</f>
        <v>1401</v>
      </c>
      <c r="D1071" s="45" t="s">
        <v>20</v>
      </c>
      <c r="E1071" s="45" t="s">
        <v>3023</v>
      </c>
      <c r="F1071" s="45" t="s">
        <v>3024</v>
      </c>
      <c r="G1071" s="45" t="s">
        <v>3025</v>
      </c>
      <c r="H1071" s="61">
        <v>44805</v>
      </c>
      <c r="I1071" s="61">
        <v>44957</v>
      </c>
      <c r="J1071" s="61">
        <v>44728</v>
      </c>
      <c r="K1071" s="61">
        <v>44743</v>
      </c>
      <c r="L1071" s="45" t="s">
        <v>177</v>
      </c>
      <c r="M1071" s="45" t="s">
        <v>135</v>
      </c>
      <c r="N1071" s="45" t="s">
        <v>26</v>
      </c>
      <c r="O1071" s="45" t="s">
        <v>37</v>
      </c>
      <c r="P1071" s="49">
        <v>1600</v>
      </c>
      <c r="Q1071" s="45" t="s">
        <v>49</v>
      </c>
      <c r="R1071" s="45" t="s">
        <v>29</v>
      </c>
      <c r="S1071" s="45" t="s">
        <v>3026</v>
      </c>
      <c r="T1071" s="45" t="str">
        <f>S1071&amp;" "&amp;E1071</f>
        <v>07872 C272</v>
      </c>
      <c r="U1071" s="45" t="s">
        <v>3027</v>
      </c>
      <c r="V1071" s="45" t="s">
        <v>3028</v>
      </c>
      <c r="W1071" s="45" t="s">
        <v>87</v>
      </c>
      <c r="X1071" s="49">
        <v>200</v>
      </c>
    </row>
    <row r="1072" spans="1:26" hidden="1" x14ac:dyDescent="0.2">
      <c r="A1072" s="1" t="e">
        <f>VLOOKUP(S:S,'KY all bookings 19.09.2022'!D:E,1,0)</f>
        <v>#N/A</v>
      </c>
      <c r="C1072" s="1" t="e">
        <f>VLOOKUP(F:F,'RPM All Deposits'!$E:$F,1,0)</f>
        <v>#N/A</v>
      </c>
      <c r="D1072" s="45" t="s">
        <v>20</v>
      </c>
      <c r="E1072" s="45" t="s">
        <v>3029</v>
      </c>
      <c r="F1072" s="45" t="s">
        <v>3030</v>
      </c>
      <c r="G1072" s="45" t="s">
        <v>3031</v>
      </c>
      <c r="H1072" s="61">
        <v>44728</v>
      </c>
      <c r="I1072" s="61">
        <v>44742</v>
      </c>
      <c r="J1072" s="61">
        <v>44728</v>
      </c>
      <c r="K1072" s="61">
        <v>44743</v>
      </c>
      <c r="L1072" s="45" t="s">
        <v>91</v>
      </c>
      <c r="M1072" s="45" t="s">
        <v>92</v>
      </c>
      <c r="N1072" s="45" t="s">
        <v>26</v>
      </c>
      <c r="O1072" s="45" t="s">
        <v>34</v>
      </c>
      <c r="P1072" s="49">
        <v>1287</v>
      </c>
      <c r="Q1072" s="45" t="s">
        <v>49</v>
      </c>
      <c r="R1072" s="46"/>
      <c r="S1072" s="45" t="s">
        <v>3032</v>
      </c>
      <c r="T1072" s="45"/>
      <c r="U1072" s="45" t="s">
        <v>3033</v>
      </c>
      <c r="V1072" s="45" t="s">
        <v>3034</v>
      </c>
      <c r="W1072" s="45" t="s">
        <v>102</v>
      </c>
      <c r="X1072" s="49">
        <v>0</v>
      </c>
    </row>
    <row r="1073" spans="1:26" s="32" customFormat="1" x14ac:dyDescent="0.2">
      <c r="A1073" s="32" t="e">
        <f>VLOOKUP(S:S,'KY all bookings 19.09.2022'!D:E,1,0)</f>
        <v>#N/A</v>
      </c>
      <c r="C1073" s="32" t="str">
        <f>VLOOKUP(F:F,'RPM All Deposits'!$E:$F,1,0)</f>
        <v>11074</v>
      </c>
      <c r="D1073" s="52" t="s">
        <v>20</v>
      </c>
      <c r="E1073" s="52" t="s">
        <v>1495</v>
      </c>
      <c r="F1073" s="52" t="s">
        <v>1496</v>
      </c>
      <c r="G1073" s="52" t="s">
        <v>1497</v>
      </c>
      <c r="H1073" s="63">
        <v>44835</v>
      </c>
      <c r="I1073" s="63">
        <v>45107</v>
      </c>
      <c r="J1073" s="63">
        <v>44835</v>
      </c>
      <c r="K1073" s="63">
        <v>45107</v>
      </c>
      <c r="L1073" s="52" t="s">
        <v>182</v>
      </c>
      <c r="M1073" s="52" t="s">
        <v>135</v>
      </c>
      <c r="N1073" s="52" t="s">
        <v>26</v>
      </c>
      <c r="O1073" s="52" t="s">
        <v>37</v>
      </c>
      <c r="P1073" s="54">
        <v>1680</v>
      </c>
      <c r="Q1073" s="52" t="s">
        <v>28</v>
      </c>
      <c r="R1073" s="52" t="s">
        <v>29</v>
      </c>
      <c r="S1073" s="52" t="s">
        <v>519</v>
      </c>
      <c r="T1073" s="52"/>
      <c r="U1073" s="52" t="s">
        <v>1498</v>
      </c>
      <c r="V1073" s="52" t="s">
        <v>1499</v>
      </c>
      <c r="W1073" s="52" t="s">
        <v>58</v>
      </c>
      <c r="X1073" s="54">
        <v>200</v>
      </c>
      <c r="Y1073" s="83" t="s">
        <v>6664</v>
      </c>
      <c r="Z1073" s="84" t="s">
        <v>6693</v>
      </c>
    </row>
    <row r="1074" spans="1:26" hidden="1" x14ac:dyDescent="0.2">
      <c r="A1074" s="1" t="str">
        <f>VLOOKUP(S:S,'KY all bookings 19.09.2022'!D:E,1,0)</f>
        <v>05768</v>
      </c>
      <c r="B1074" s="1" t="str">
        <f>VLOOKUP(T:T,'KY all bookings 19.09.2022'!$K:$L,1,0)</f>
        <v>05768 B214</v>
      </c>
      <c r="C1074" s="1" t="str">
        <f>VLOOKUP(F:F,'RPM All Deposits'!$E:$F,1,0)</f>
        <v>1285</v>
      </c>
      <c r="D1074" s="45" t="s">
        <v>20</v>
      </c>
      <c r="E1074" s="45" t="s">
        <v>1623</v>
      </c>
      <c r="F1074" s="45" t="s">
        <v>1624</v>
      </c>
      <c r="G1074" s="45" t="s">
        <v>1625</v>
      </c>
      <c r="H1074" s="61">
        <v>44805</v>
      </c>
      <c r="I1074" s="61">
        <v>45107</v>
      </c>
      <c r="J1074" s="61">
        <v>44728</v>
      </c>
      <c r="K1074" s="61">
        <v>44835</v>
      </c>
      <c r="L1074" s="45" t="s">
        <v>40</v>
      </c>
      <c r="M1074" s="45" t="s">
        <v>135</v>
      </c>
      <c r="N1074" s="45" t="s">
        <v>26</v>
      </c>
      <c r="O1074" s="45" t="s">
        <v>27</v>
      </c>
      <c r="P1074" s="49">
        <v>2420</v>
      </c>
      <c r="Q1074" s="45" t="s">
        <v>49</v>
      </c>
      <c r="R1074" s="46"/>
      <c r="S1074" s="45" t="s">
        <v>1626</v>
      </c>
      <c r="T1074" s="45" t="str">
        <f>S1074&amp;" "&amp;E1074</f>
        <v>05768 B214</v>
      </c>
      <c r="U1074" s="45" t="s">
        <v>1627</v>
      </c>
      <c r="V1074" s="45" t="s">
        <v>1628</v>
      </c>
      <c r="W1074" s="45" t="s">
        <v>32</v>
      </c>
      <c r="X1074" s="49">
        <v>0</v>
      </c>
    </row>
    <row r="1075" spans="1:26" hidden="1" x14ac:dyDescent="0.2">
      <c r="A1075" s="1" t="e">
        <f>VLOOKUP(S:S,'KY all bookings 19.09.2022'!D:E,1,0)</f>
        <v>#N/A</v>
      </c>
      <c r="D1075" s="45" t="s">
        <v>20</v>
      </c>
      <c r="E1075" s="45" t="s">
        <v>3039</v>
      </c>
      <c r="F1075" s="45" t="s">
        <v>3044</v>
      </c>
      <c r="G1075" s="45" t="s">
        <v>156</v>
      </c>
      <c r="H1075" s="61">
        <v>44835</v>
      </c>
      <c r="I1075" s="61">
        <v>45016</v>
      </c>
      <c r="J1075" s="61">
        <v>44835</v>
      </c>
      <c r="K1075" s="61">
        <v>45016</v>
      </c>
      <c r="L1075" s="45" t="s">
        <v>78</v>
      </c>
      <c r="M1075" s="45" t="s">
        <v>25</v>
      </c>
      <c r="N1075" s="45" t="s">
        <v>26</v>
      </c>
      <c r="O1075" s="45" t="s">
        <v>37</v>
      </c>
      <c r="P1075" s="49">
        <v>1680</v>
      </c>
      <c r="Q1075" s="45" t="s">
        <v>28</v>
      </c>
      <c r="R1075" s="45" t="s">
        <v>29</v>
      </c>
      <c r="S1075" s="46"/>
      <c r="T1075" s="46"/>
      <c r="U1075" s="45" t="s">
        <v>157</v>
      </c>
      <c r="V1075" s="45" t="s">
        <v>158</v>
      </c>
      <c r="W1075" s="45" t="s">
        <v>159</v>
      </c>
      <c r="X1075" s="49">
        <v>200</v>
      </c>
    </row>
    <row r="1076" spans="1:26" hidden="1" x14ac:dyDescent="0.2">
      <c r="A1076" s="1" t="e">
        <f>VLOOKUP(S:S,'KY all bookings 19.09.2022'!D:E,1,0)</f>
        <v>#N/A</v>
      </c>
      <c r="D1076" s="45" t="s">
        <v>20</v>
      </c>
      <c r="E1076" s="45" t="s">
        <v>3039</v>
      </c>
      <c r="F1076" s="45" t="s">
        <v>3045</v>
      </c>
      <c r="G1076" s="45" t="s">
        <v>232</v>
      </c>
      <c r="H1076" s="61">
        <v>44836</v>
      </c>
      <c r="I1076" s="61">
        <v>44865</v>
      </c>
      <c r="J1076" s="46"/>
      <c r="K1076" s="46"/>
      <c r="L1076" s="45" t="s">
        <v>386</v>
      </c>
      <c r="M1076" s="45" t="s">
        <v>25</v>
      </c>
      <c r="N1076" s="45" t="s">
        <v>26</v>
      </c>
      <c r="O1076" s="45" t="s">
        <v>37</v>
      </c>
      <c r="P1076" s="49">
        <v>0</v>
      </c>
      <c r="Q1076" s="45" t="s">
        <v>49</v>
      </c>
      <c r="R1076" s="46"/>
      <c r="S1076" s="45" t="s">
        <v>234</v>
      </c>
      <c r="T1076" s="45"/>
      <c r="U1076" s="45" t="s">
        <v>235</v>
      </c>
      <c r="V1076" s="45" t="s">
        <v>236</v>
      </c>
      <c r="W1076" s="45" t="s">
        <v>237</v>
      </c>
      <c r="X1076" s="49">
        <v>0</v>
      </c>
    </row>
    <row r="1077" spans="1:26" hidden="1" x14ac:dyDescent="0.2">
      <c r="A1077" s="1" t="e">
        <f>VLOOKUP(S:S,'KY all bookings 19.09.2022'!D:E,1,0)</f>
        <v>#N/A</v>
      </c>
      <c r="C1077" s="1" t="str">
        <f>VLOOKUP(F:F,'RPM All Deposits'!$E:$F,1,0)</f>
        <v>16513</v>
      </c>
      <c r="D1077" s="45" t="s">
        <v>20</v>
      </c>
      <c r="E1077" s="45" t="s">
        <v>1429</v>
      </c>
      <c r="F1077" s="45" t="s">
        <v>1435</v>
      </c>
      <c r="G1077" s="45" t="s">
        <v>1436</v>
      </c>
      <c r="H1077" s="61">
        <v>44805</v>
      </c>
      <c r="I1077" s="61">
        <v>45107</v>
      </c>
      <c r="J1077" s="61">
        <v>44805</v>
      </c>
      <c r="K1077" s="61">
        <v>45107</v>
      </c>
      <c r="L1077" s="45" t="s">
        <v>40</v>
      </c>
      <c r="M1077" s="45" t="s">
        <v>135</v>
      </c>
      <c r="N1077" s="45" t="s">
        <v>26</v>
      </c>
      <c r="O1077" s="45" t="s">
        <v>37</v>
      </c>
      <c r="P1077" s="49">
        <v>1600</v>
      </c>
      <c r="Q1077" s="45" t="s">
        <v>28</v>
      </c>
      <c r="R1077" s="45" t="s">
        <v>29</v>
      </c>
      <c r="S1077" s="46"/>
      <c r="T1077" s="46"/>
      <c r="U1077" s="45" t="s">
        <v>1437</v>
      </c>
      <c r="V1077" s="45" t="s">
        <v>1438</v>
      </c>
      <c r="W1077" s="45" t="s">
        <v>58</v>
      </c>
      <c r="X1077" s="49">
        <v>200</v>
      </c>
    </row>
    <row r="1078" spans="1:26" hidden="1" x14ac:dyDescent="0.2">
      <c r="A1078" s="1" t="e">
        <f>VLOOKUP(S:S,'KY all bookings 19.09.2022'!D:E,1,0)</f>
        <v>#N/A</v>
      </c>
      <c r="C1078" s="1" t="e">
        <f>VLOOKUP(F:F,'RPM All Deposits'!$E:$F,1,0)</f>
        <v>#N/A</v>
      </c>
      <c r="D1078" s="45" t="s">
        <v>20</v>
      </c>
      <c r="E1078" s="45" t="s">
        <v>3046</v>
      </c>
      <c r="F1078" s="45" t="s">
        <v>3050</v>
      </c>
      <c r="G1078" s="45" t="s">
        <v>3051</v>
      </c>
      <c r="H1078" s="61">
        <v>44728</v>
      </c>
      <c r="I1078" s="61">
        <v>44742</v>
      </c>
      <c r="J1078" s="61">
        <v>44728</v>
      </c>
      <c r="K1078" s="61">
        <v>44743</v>
      </c>
      <c r="L1078" s="45" t="s">
        <v>91</v>
      </c>
      <c r="M1078" s="45" t="s">
        <v>92</v>
      </c>
      <c r="N1078" s="45" t="s">
        <v>26</v>
      </c>
      <c r="O1078" s="45" t="s">
        <v>34</v>
      </c>
      <c r="P1078" s="49">
        <v>1485</v>
      </c>
      <c r="Q1078" s="45" t="s">
        <v>49</v>
      </c>
      <c r="R1078" s="46"/>
      <c r="S1078" s="45" t="s">
        <v>3052</v>
      </c>
      <c r="T1078" s="45"/>
      <c r="U1078" s="45" t="s">
        <v>3053</v>
      </c>
      <c r="V1078" s="45" t="s">
        <v>3054</v>
      </c>
      <c r="W1078" s="45" t="s">
        <v>102</v>
      </c>
      <c r="X1078" s="49">
        <v>0</v>
      </c>
    </row>
    <row r="1079" spans="1:26" hidden="1" x14ac:dyDescent="0.2">
      <c r="A1079" s="1" t="e">
        <f>VLOOKUP(S:S,'KY all bookings 19.09.2022'!D:E,1,0)</f>
        <v>#N/A</v>
      </c>
      <c r="C1079" s="1" t="str">
        <f>VLOOKUP(F:F,'RPM All Deposits'!$E:$F,1,0)</f>
        <v>18188</v>
      </c>
      <c r="D1079" s="45" t="s">
        <v>20</v>
      </c>
      <c r="E1079" s="45" t="s">
        <v>889</v>
      </c>
      <c r="F1079" s="45" t="s">
        <v>896</v>
      </c>
      <c r="G1079" s="45" t="s">
        <v>897</v>
      </c>
      <c r="H1079" s="61">
        <v>44805</v>
      </c>
      <c r="I1079" s="61">
        <v>44985</v>
      </c>
      <c r="J1079" s="61">
        <v>44805</v>
      </c>
      <c r="K1079" s="61">
        <v>44985</v>
      </c>
      <c r="L1079" s="45" t="s">
        <v>78</v>
      </c>
      <c r="M1079" s="45" t="s">
        <v>135</v>
      </c>
      <c r="N1079" s="45" t="s">
        <v>26</v>
      </c>
      <c r="O1079" s="45" t="s">
        <v>37</v>
      </c>
      <c r="P1079" s="49">
        <v>1600</v>
      </c>
      <c r="Q1079" s="45" t="s">
        <v>28</v>
      </c>
      <c r="R1079" s="45" t="s">
        <v>29</v>
      </c>
      <c r="S1079" s="46"/>
      <c r="T1079" s="46"/>
      <c r="U1079" s="45" t="s">
        <v>303</v>
      </c>
      <c r="V1079" s="45" t="s">
        <v>898</v>
      </c>
      <c r="W1079" s="45" t="s">
        <v>58</v>
      </c>
      <c r="X1079" s="49">
        <v>200</v>
      </c>
    </row>
    <row r="1080" spans="1:26" hidden="1" x14ac:dyDescent="0.2">
      <c r="A1080" s="1" t="str">
        <f>VLOOKUP(S:S,'KY all bookings 19.09.2022'!D:E,1,0)</f>
        <v>08619</v>
      </c>
      <c r="B1080" s="1" t="str">
        <f>VLOOKUP(T:T,'KY all bookings 19.09.2022'!$K:$L,1,0)</f>
        <v>08619 A398</v>
      </c>
      <c r="C1080" s="1" t="str">
        <f>VLOOKUP(F:F,'RPM All Deposits'!$E:$F,1,0)</f>
        <v>1437</v>
      </c>
      <c r="D1080" s="45" t="s">
        <v>20</v>
      </c>
      <c r="E1080" s="45" t="s">
        <v>591</v>
      </c>
      <c r="F1080" s="45" t="s">
        <v>597</v>
      </c>
      <c r="G1080" s="45" t="s">
        <v>593</v>
      </c>
      <c r="H1080" s="61">
        <v>44805</v>
      </c>
      <c r="I1080" s="61">
        <v>45107</v>
      </c>
      <c r="J1080" s="61">
        <v>44743</v>
      </c>
      <c r="K1080" s="61">
        <v>45107</v>
      </c>
      <c r="L1080" s="45" t="s">
        <v>40</v>
      </c>
      <c r="M1080" s="45" t="s">
        <v>135</v>
      </c>
      <c r="N1080" s="45" t="s">
        <v>26</v>
      </c>
      <c r="O1080" s="45" t="s">
        <v>37</v>
      </c>
      <c r="P1080" s="49">
        <v>1600</v>
      </c>
      <c r="Q1080" s="45" t="s">
        <v>49</v>
      </c>
      <c r="R1080" s="45" t="s">
        <v>29</v>
      </c>
      <c r="S1080" s="45" t="s">
        <v>594</v>
      </c>
      <c r="T1080" s="45" t="str">
        <f>S1080&amp;" "&amp;E1080</f>
        <v>08619 A398</v>
      </c>
      <c r="U1080" s="45" t="s">
        <v>595</v>
      </c>
      <c r="V1080" s="45" t="s">
        <v>596</v>
      </c>
      <c r="W1080" s="45" t="s">
        <v>87</v>
      </c>
      <c r="X1080" s="49">
        <v>200</v>
      </c>
    </row>
    <row r="1081" spans="1:26" hidden="1" x14ac:dyDescent="0.2">
      <c r="A1081" s="1" t="e">
        <f>VLOOKUP(S:S,'KY all bookings 19.09.2022'!D:E,1,0)</f>
        <v>#N/A</v>
      </c>
      <c r="D1081" s="45" t="s">
        <v>20</v>
      </c>
      <c r="E1081" s="45" t="s">
        <v>3055</v>
      </c>
      <c r="F1081" s="45" t="s">
        <v>3061</v>
      </c>
      <c r="G1081" s="45" t="s">
        <v>232</v>
      </c>
      <c r="H1081" s="61">
        <v>44836</v>
      </c>
      <c r="I1081" s="61">
        <v>44865</v>
      </c>
      <c r="J1081" s="46"/>
      <c r="K1081" s="46"/>
      <c r="L1081" s="45" t="s">
        <v>386</v>
      </c>
      <c r="M1081" s="45" t="s">
        <v>25</v>
      </c>
      <c r="N1081" s="45" t="s">
        <v>26</v>
      </c>
      <c r="O1081" s="45" t="s">
        <v>37</v>
      </c>
      <c r="P1081" s="49">
        <v>0</v>
      </c>
      <c r="Q1081" s="45" t="s">
        <v>49</v>
      </c>
      <c r="R1081" s="46"/>
      <c r="S1081" s="45" t="s">
        <v>234</v>
      </c>
      <c r="T1081" s="45"/>
      <c r="U1081" s="45" t="s">
        <v>235</v>
      </c>
      <c r="V1081" s="45" t="s">
        <v>236</v>
      </c>
      <c r="W1081" s="45" t="s">
        <v>237</v>
      </c>
      <c r="X1081" s="49">
        <v>0</v>
      </c>
    </row>
    <row r="1082" spans="1:26" s="32" customFormat="1" x14ac:dyDescent="0.2">
      <c r="A1082" s="32" t="str">
        <f>VLOOKUP(S:S,'KY all bookings 19.09.2022'!D:E,1,0)</f>
        <v>08704</v>
      </c>
      <c r="B1082" s="32" t="e">
        <f>VLOOKUP(T:T,'KY all bookings 19.09.2022'!$K:$L,1,0)</f>
        <v>#N/A</v>
      </c>
      <c r="C1082" s="32" t="e">
        <f>VLOOKUP(F:F,'RPM All Deposits'!$E:$F,1,0)</f>
        <v>#N/A</v>
      </c>
      <c r="D1082" s="52" t="s">
        <v>20</v>
      </c>
      <c r="E1082" s="52" t="s">
        <v>3062</v>
      </c>
      <c r="F1082" s="52" t="s">
        <v>3063</v>
      </c>
      <c r="G1082" s="52" t="s">
        <v>462</v>
      </c>
      <c r="H1082" s="63">
        <v>44728</v>
      </c>
      <c r="I1082" s="63">
        <v>45107</v>
      </c>
      <c r="J1082" s="63">
        <v>44728</v>
      </c>
      <c r="K1082" s="63">
        <v>44743</v>
      </c>
      <c r="L1082" s="52" t="s">
        <v>6657</v>
      </c>
      <c r="M1082" s="52" t="s">
        <v>135</v>
      </c>
      <c r="N1082" s="52" t="s">
        <v>26</v>
      </c>
      <c r="O1082" s="52" t="s">
        <v>218</v>
      </c>
      <c r="P1082" s="54">
        <v>739</v>
      </c>
      <c r="Q1082" s="52" t="s">
        <v>49</v>
      </c>
      <c r="R1082" s="53"/>
      <c r="S1082" s="52" t="s">
        <v>463</v>
      </c>
      <c r="T1082" s="52" t="str">
        <f>S1082&amp;" "&amp;E1082</f>
        <v>08704 C277</v>
      </c>
      <c r="U1082" s="52" t="s">
        <v>464</v>
      </c>
      <c r="V1082" s="52" t="s">
        <v>465</v>
      </c>
      <c r="W1082" s="52" t="s">
        <v>102</v>
      </c>
      <c r="X1082" s="54">
        <v>0</v>
      </c>
      <c r="Y1082" s="83" t="s">
        <v>6665</v>
      </c>
      <c r="Z1082" s="32" t="s">
        <v>6698</v>
      </c>
    </row>
    <row r="1083" spans="1:26" hidden="1" x14ac:dyDescent="0.2">
      <c r="A1083" s="1" t="e">
        <f>VLOOKUP(S:S,'KY all bookings 19.09.2022'!D:E,1,0)</f>
        <v>#N/A</v>
      </c>
      <c r="C1083" s="1" t="e">
        <f>VLOOKUP(F:F,'RPM All Deposits'!$E:$F,1,0)</f>
        <v>#N/A</v>
      </c>
      <c r="D1083" s="45" t="s">
        <v>20</v>
      </c>
      <c r="E1083" s="45" t="s">
        <v>3064</v>
      </c>
      <c r="F1083" s="45" t="s">
        <v>3065</v>
      </c>
      <c r="G1083" s="45" t="s">
        <v>3066</v>
      </c>
      <c r="H1083" s="61">
        <v>44728</v>
      </c>
      <c r="I1083" s="61">
        <v>44742</v>
      </c>
      <c r="J1083" s="61">
        <v>44728</v>
      </c>
      <c r="K1083" s="61">
        <v>44743</v>
      </c>
      <c r="L1083" s="45" t="s">
        <v>91</v>
      </c>
      <c r="M1083" s="45" t="s">
        <v>92</v>
      </c>
      <c r="N1083" s="45" t="s">
        <v>26</v>
      </c>
      <c r="O1083" s="45" t="s">
        <v>37</v>
      </c>
      <c r="P1083" s="49">
        <v>1300</v>
      </c>
      <c r="Q1083" s="45" t="s">
        <v>49</v>
      </c>
      <c r="R1083" s="46"/>
      <c r="S1083" s="45" t="s">
        <v>3067</v>
      </c>
      <c r="T1083" s="45"/>
      <c r="U1083" s="45" t="s">
        <v>1417</v>
      </c>
      <c r="V1083" s="45" t="s">
        <v>3068</v>
      </c>
      <c r="W1083" s="45" t="s">
        <v>3069</v>
      </c>
      <c r="X1083" s="49">
        <v>0</v>
      </c>
    </row>
    <row r="1084" spans="1:26" hidden="1" x14ac:dyDescent="0.2">
      <c r="A1084" s="1" t="str">
        <f>VLOOKUP(S:S,'KY all bookings 19.09.2022'!D:E,1,0)</f>
        <v>09650</v>
      </c>
      <c r="B1084" s="1" t="str">
        <f>VLOOKUP(T:T,'KY all bookings 19.09.2022'!$K:$L,1,0)</f>
        <v>09650 C482</v>
      </c>
      <c r="C1084" s="1" t="str">
        <f>VLOOKUP(F:F,'RPM All Deposits'!$E:$F,1,0)</f>
        <v>1484</v>
      </c>
      <c r="D1084" s="45" t="s">
        <v>20</v>
      </c>
      <c r="E1084" s="45" t="s">
        <v>3643</v>
      </c>
      <c r="F1084" s="45" t="s">
        <v>3644</v>
      </c>
      <c r="G1084" s="45" t="s">
        <v>3645</v>
      </c>
      <c r="H1084" s="61">
        <v>44805</v>
      </c>
      <c r="I1084" s="61">
        <v>45107</v>
      </c>
      <c r="J1084" s="61">
        <v>44805</v>
      </c>
      <c r="K1084" s="61">
        <v>45108</v>
      </c>
      <c r="L1084" s="45" t="s">
        <v>40</v>
      </c>
      <c r="M1084" s="45" t="s">
        <v>135</v>
      </c>
      <c r="N1084" s="45" t="s">
        <v>26</v>
      </c>
      <c r="O1084" s="45" t="s">
        <v>34</v>
      </c>
      <c r="P1084" s="49">
        <v>1890</v>
      </c>
      <c r="Q1084" s="45" t="s">
        <v>49</v>
      </c>
      <c r="R1084" s="45" t="s">
        <v>29</v>
      </c>
      <c r="S1084" s="45" t="s">
        <v>3646</v>
      </c>
      <c r="T1084" s="45" t="str">
        <f>S1084&amp;" "&amp;E1084</f>
        <v>09650 C482</v>
      </c>
      <c r="U1084" s="45" t="s">
        <v>3647</v>
      </c>
      <c r="V1084" s="45" t="s">
        <v>3648</v>
      </c>
      <c r="W1084" s="45" t="s">
        <v>58</v>
      </c>
      <c r="X1084" s="49">
        <v>200</v>
      </c>
    </row>
    <row r="1085" spans="1:26" hidden="1" x14ac:dyDescent="0.2">
      <c r="A1085" s="1" t="e">
        <f>VLOOKUP(S:S,'KY all bookings 19.09.2022'!D:E,1,0)</f>
        <v>#N/A</v>
      </c>
      <c r="C1085" s="1" t="e">
        <f>VLOOKUP(F:F,'RPM All Deposits'!$E:$F,1,0)</f>
        <v>#N/A</v>
      </c>
      <c r="D1085" s="45" t="s">
        <v>20</v>
      </c>
      <c r="E1085" s="45" t="s">
        <v>3072</v>
      </c>
      <c r="F1085" s="45" t="s">
        <v>3073</v>
      </c>
      <c r="G1085" s="45" t="s">
        <v>1580</v>
      </c>
      <c r="H1085" s="61">
        <v>44728</v>
      </c>
      <c r="I1085" s="61">
        <v>44742</v>
      </c>
      <c r="J1085" s="61">
        <v>44728</v>
      </c>
      <c r="K1085" s="61">
        <v>44743</v>
      </c>
      <c r="L1085" s="45" t="s">
        <v>91</v>
      </c>
      <c r="M1085" s="45" t="s">
        <v>92</v>
      </c>
      <c r="N1085" s="45" t="s">
        <v>26</v>
      </c>
      <c r="O1085" s="45" t="s">
        <v>37</v>
      </c>
      <c r="P1085" s="49">
        <v>713</v>
      </c>
      <c r="Q1085" s="45" t="s">
        <v>49</v>
      </c>
      <c r="R1085" s="46"/>
      <c r="S1085" s="45" t="s">
        <v>3074</v>
      </c>
      <c r="T1085" s="45"/>
      <c r="U1085" s="45" t="s">
        <v>3075</v>
      </c>
      <c r="V1085" s="45" t="s">
        <v>3076</v>
      </c>
      <c r="W1085" s="46"/>
      <c r="X1085" s="49">
        <v>0</v>
      </c>
    </row>
    <row r="1086" spans="1:26" hidden="1" x14ac:dyDescent="0.2">
      <c r="A1086" s="1" t="e">
        <f>VLOOKUP(S:S,'KY all bookings 19.09.2022'!D:E,1,0)</f>
        <v>#N/A</v>
      </c>
      <c r="C1086" s="1" t="e">
        <f>VLOOKUP(F:F,'RPM All Deposits'!$E:$F,1,0)</f>
        <v>#N/A</v>
      </c>
      <c r="D1086" s="45" t="s">
        <v>20</v>
      </c>
      <c r="E1086" s="45" t="s">
        <v>3077</v>
      </c>
      <c r="F1086" s="45" t="s">
        <v>3078</v>
      </c>
      <c r="G1086" s="45" t="s">
        <v>3079</v>
      </c>
      <c r="H1086" s="61">
        <v>44728</v>
      </c>
      <c r="I1086" s="61">
        <v>44742</v>
      </c>
      <c r="J1086" s="61">
        <v>44728</v>
      </c>
      <c r="K1086" s="61">
        <v>44743</v>
      </c>
      <c r="L1086" s="45" t="s">
        <v>91</v>
      </c>
      <c r="M1086" s="45" t="s">
        <v>92</v>
      </c>
      <c r="N1086" s="45" t="s">
        <v>26</v>
      </c>
      <c r="O1086" s="45" t="s">
        <v>37</v>
      </c>
      <c r="P1086" s="49">
        <v>1450</v>
      </c>
      <c r="Q1086" s="45" t="s">
        <v>49</v>
      </c>
      <c r="R1086" s="46"/>
      <c r="S1086" s="45" t="s">
        <v>3080</v>
      </c>
      <c r="T1086" s="45"/>
      <c r="U1086" s="45" t="s">
        <v>3081</v>
      </c>
      <c r="V1086" s="45" t="s">
        <v>3082</v>
      </c>
      <c r="W1086" s="45" t="s">
        <v>58</v>
      </c>
      <c r="X1086" s="49">
        <v>0</v>
      </c>
    </row>
    <row r="1087" spans="1:26" hidden="1" x14ac:dyDescent="0.2">
      <c r="A1087" s="1" t="e">
        <f>VLOOKUP(S:S,'KY all bookings 19.09.2022'!D:E,1,0)</f>
        <v>#N/A</v>
      </c>
      <c r="C1087" s="1" t="str">
        <f>VLOOKUP(F:F,'RPM All Deposits'!$E:$F,1,0)</f>
        <v>22373</v>
      </c>
      <c r="D1087" s="45" t="s">
        <v>20</v>
      </c>
      <c r="E1087" s="45" t="s">
        <v>1179</v>
      </c>
      <c r="F1087" s="45" t="s">
        <v>1180</v>
      </c>
      <c r="G1087" s="45" t="s">
        <v>1181</v>
      </c>
      <c r="H1087" s="61">
        <v>44805</v>
      </c>
      <c r="I1087" s="61">
        <v>44985</v>
      </c>
      <c r="J1087" s="61">
        <v>44805</v>
      </c>
      <c r="K1087" s="61">
        <v>44985</v>
      </c>
      <c r="L1087" s="45" t="s">
        <v>78</v>
      </c>
      <c r="M1087" s="45" t="s">
        <v>135</v>
      </c>
      <c r="N1087" s="45" t="s">
        <v>26</v>
      </c>
      <c r="O1087" s="45" t="s">
        <v>34</v>
      </c>
      <c r="P1087" s="49">
        <v>1800</v>
      </c>
      <c r="Q1087" s="45" t="s">
        <v>28</v>
      </c>
      <c r="R1087" s="45" t="s">
        <v>29</v>
      </c>
      <c r="S1087" s="46"/>
      <c r="T1087" s="46"/>
      <c r="U1087" s="45" t="s">
        <v>1182</v>
      </c>
      <c r="V1087" s="45" t="s">
        <v>1183</v>
      </c>
      <c r="W1087" s="45" t="s">
        <v>32</v>
      </c>
      <c r="X1087" s="49">
        <v>200</v>
      </c>
    </row>
    <row r="1088" spans="1:26" hidden="1" x14ac:dyDescent="0.2">
      <c r="A1088" s="1" t="e">
        <f>VLOOKUP(S:S,'KY all bookings 19.09.2022'!D:E,1,0)</f>
        <v>#N/A</v>
      </c>
      <c r="C1088" s="1" t="e">
        <f>VLOOKUP(F:F,'RPM All Deposits'!$E:$F,1,0)</f>
        <v>#N/A</v>
      </c>
      <c r="D1088" s="45" t="s">
        <v>20</v>
      </c>
      <c r="E1088" s="45" t="s">
        <v>3087</v>
      </c>
      <c r="F1088" s="45" t="s">
        <v>3088</v>
      </c>
      <c r="G1088" s="45" t="s">
        <v>3089</v>
      </c>
      <c r="H1088" s="61">
        <v>44728</v>
      </c>
      <c r="I1088" s="61">
        <v>44742</v>
      </c>
      <c r="J1088" s="61">
        <v>44728</v>
      </c>
      <c r="K1088" s="61">
        <v>44743</v>
      </c>
      <c r="L1088" s="45" t="s">
        <v>91</v>
      </c>
      <c r="M1088" s="45" t="s">
        <v>92</v>
      </c>
      <c r="N1088" s="45" t="s">
        <v>26</v>
      </c>
      <c r="O1088" s="45" t="s">
        <v>37</v>
      </c>
      <c r="P1088" s="49">
        <v>1450</v>
      </c>
      <c r="Q1088" s="45" t="s">
        <v>49</v>
      </c>
      <c r="R1088" s="46"/>
      <c r="S1088" s="45" t="s">
        <v>3090</v>
      </c>
      <c r="T1088" s="45"/>
      <c r="U1088" s="45" t="s">
        <v>1480</v>
      </c>
      <c r="V1088" s="45" t="s">
        <v>3091</v>
      </c>
      <c r="W1088" s="45" t="s">
        <v>58</v>
      </c>
      <c r="X1088" s="49">
        <v>0</v>
      </c>
    </row>
    <row r="1089" spans="1:26" hidden="1" x14ac:dyDescent="0.2">
      <c r="A1089" s="1" t="e">
        <f>VLOOKUP(S:S,'KY all bookings 19.09.2022'!D:E,1,0)</f>
        <v>#N/A</v>
      </c>
      <c r="C1089" s="1" t="e">
        <f>VLOOKUP(F:F,'RPM All Deposits'!$E:$F,1,0)</f>
        <v>#N/A</v>
      </c>
      <c r="D1089" s="45" t="s">
        <v>20</v>
      </c>
      <c r="E1089" s="45" t="s">
        <v>3092</v>
      </c>
      <c r="F1089" s="45" t="s">
        <v>3093</v>
      </c>
      <c r="G1089" s="45" t="s">
        <v>3094</v>
      </c>
      <c r="H1089" s="61">
        <v>44728</v>
      </c>
      <c r="I1089" s="61">
        <v>44742</v>
      </c>
      <c r="J1089" s="61">
        <v>44728</v>
      </c>
      <c r="K1089" s="61">
        <v>44743</v>
      </c>
      <c r="L1089" s="45" t="s">
        <v>91</v>
      </c>
      <c r="M1089" s="45" t="s">
        <v>92</v>
      </c>
      <c r="N1089" s="45" t="s">
        <v>26</v>
      </c>
      <c r="O1089" s="45" t="s">
        <v>34</v>
      </c>
      <c r="P1089" s="49">
        <v>1287</v>
      </c>
      <c r="Q1089" s="45" t="s">
        <v>49</v>
      </c>
      <c r="R1089" s="46"/>
      <c r="S1089" s="45" t="s">
        <v>3095</v>
      </c>
      <c r="T1089" s="45"/>
      <c r="U1089" s="45" t="s">
        <v>909</v>
      </c>
      <c r="V1089" s="45" t="s">
        <v>3096</v>
      </c>
      <c r="W1089" s="45" t="s">
        <v>102</v>
      </c>
      <c r="X1089" s="49">
        <v>0</v>
      </c>
    </row>
    <row r="1090" spans="1:26" hidden="1" x14ac:dyDescent="0.2">
      <c r="A1090" s="1" t="e">
        <f>VLOOKUP(S:S,'KY all bookings 19.09.2022'!D:E,1,0)</f>
        <v>#N/A</v>
      </c>
      <c r="C1090" s="1" t="str">
        <f>VLOOKUP(F:F,'RPM All Deposits'!$E:$F,1,0)</f>
        <v>18193</v>
      </c>
      <c r="D1090" s="45" t="s">
        <v>20</v>
      </c>
      <c r="E1090" s="45" t="s">
        <v>617</v>
      </c>
      <c r="F1090" s="45" t="s">
        <v>623</v>
      </c>
      <c r="G1090" s="45" t="s">
        <v>624</v>
      </c>
      <c r="H1090" s="61">
        <v>44805</v>
      </c>
      <c r="I1090" s="61">
        <v>45107</v>
      </c>
      <c r="J1090" s="61">
        <v>44805</v>
      </c>
      <c r="K1090" s="61">
        <v>45107</v>
      </c>
      <c r="L1090" s="45" t="s">
        <v>40</v>
      </c>
      <c r="M1090" s="45" t="s">
        <v>135</v>
      </c>
      <c r="N1090" s="45" t="s">
        <v>26</v>
      </c>
      <c r="O1090" s="45" t="s">
        <v>34</v>
      </c>
      <c r="P1090" s="49">
        <v>1800</v>
      </c>
      <c r="Q1090" s="45" t="s">
        <v>28</v>
      </c>
      <c r="R1090" s="45" t="s">
        <v>29</v>
      </c>
      <c r="S1090" s="46"/>
      <c r="T1090" s="46"/>
      <c r="U1090" s="45" t="s">
        <v>625</v>
      </c>
      <c r="V1090" s="45" t="s">
        <v>626</v>
      </c>
      <c r="W1090" s="45" t="s">
        <v>166</v>
      </c>
      <c r="X1090" s="49">
        <v>200</v>
      </c>
    </row>
    <row r="1091" spans="1:26" hidden="1" x14ac:dyDescent="0.2">
      <c r="A1091" s="1" t="e">
        <f>VLOOKUP(S:S,'KY all bookings 19.09.2022'!D:E,1,0)</f>
        <v>#N/A</v>
      </c>
      <c r="C1091" s="1" t="e">
        <f>VLOOKUP(F:F,'RPM All Deposits'!$E:$F,1,0)</f>
        <v>#N/A</v>
      </c>
      <c r="D1091" s="45" t="s">
        <v>20</v>
      </c>
      <c r="E1091" s="45" t="s">
        <v>3101</v>
      </c>
      <c r="F1091" s="45" t="s">
        <v>3102</v>
      </c>
      <c r="G1091" s="45" t="s">
        <v>3103</v>
      </c>
      <c r="H1091" s="61">
        <v>44728</v>
      </c>
      <c r="I1091" s="61">
        <v>44742</v>
      </c>
      <c r="J1091" s="61">
        <v>44728</v>
      </c>
      <c r="K1091" s="61">
        <v>44743</v>
      </c>
      <c r="L1091" s="45" t="s">
        <v>91</v>
      </c>
      <c r="M1091" s="45" t="s">
        <v>92</v>
      </c>
      <c r="N1091" s="45" t="s">
        <v>26</v>
      </c>
      <c r="O1091" s="45" t="s">
        <v>34</v>
      </c>
      <c r="P1091" s="49">
        <v>1287</v>
      </c>
      <c r="Q1091" s="45" t="s">
        <v>49</v>
      </c>
      <c r="R1091" s="46"/>
      <c r="S1091" s="45" t="s">
        <v>3104</v>
      </c>
      <c r="T1091" s="45"/>
      <c r="U1091" s="45" t="s">
        <v>3105</v>
      </c>
      <c r="V1091" s="45" t="s">
        <v>3106</v>
      </c>
      <c r="W1091" s="45" t="s">
        <v>58</v>
      </c>
      <c r="X1091" s="49">
        <v>0</v>
      </c>
    </row>
    <row r="1092" spans="1:26" hidden="1" x14ac:dyDescent="0.2">
      <c r="A1092" s="1" t="e">
        <f>VLOOKUP(S:S,'KY all bookings 19.09.2022'!D:E,1,0)</f>
        <v>#N/A</v>
      </c>
      <c r="C1092" s="1" t="e">
        <f>VLOOKUP(F:F,'RPM All Deposits'!$E:$F,1,0)</f>
        <v>#N/A</v>
      </c>
      <c r="D1092" s="45" t="s">
        <v>20</v>
      </c>
      <c r="E1092" s="45" t="s">
        <v>3107</v>
      </c>
      <c r="F1092" s="45" t="s">
        <v>3108</v>
      </c>
      <c r="G1092" s="45" t="s">
        <v>3109</v>
      </c>
      <c r="H1092" s="61">
        <v>44728</v>
      </c>
      <c r="I1092" s="61">
        <v>44742</v>
      </c>
      <c r="J1092" s="61">
        <v>44728</v>
      </c>
      <c r="K1092" s="61">
        <v>44743</v>
      </c>
      <c r="L1092" s="45" t="s">
        <v>91</v>
      </c>
      <c r="M1092" s="45" t="s">
        <v>92</v>
      </c>
      <c r="N1092" s="45" t="s">
        <v>26</v>
      </c>
      <c r="O1092" s="45" t="s">
        <v>34</v>
      </c>
      <c r="P1092" s="49">
        <v>1287</v>
      </c>
      <c r="Q1092" s="45" t="s">
        <v>49</v>
      </c>
      <c r="R1092" s="46"/>
      <c r="S1092" s="45" t="s">
        <v>3110</v>
      </c>
      <c r="T1092" s="45"/>
      <c r="U1092" s="45" t="s">
        <v>2345</v>
      </c>
      <c r="V1092" s="45" t="s">
        <v>3111</v>
      </c>
      <c r="W1092" s="45" t="s">
        <v>102</v>
      </c>
      <c r="X1092" s="49">
        <v>0</v>
      </c>
    </row>
    <row r="1093" spans="1:26" hidden="1" x14ac:dyDescent="0.2">
      <c r="A1093" s="1" t="e">
        <f>VLOOKUP(S:S,'KY all bookings 19.09.2022'!D:E,1,0)</f>
        <v>#N/A</v>
      </c>
      <c r="C1093" s="1" t="e">
        <f>VLOOKUP(F:F,'RPM All Deposits'!$E:$F,1,0)</f>
        <v>#N/A</v>
      </c>
      <c r="D1093" s="45" t="s">
        <v>20</v>
      </c>
      <c r="E1093" s="45" t="s">
        <v>3112</v>
      </c>
      <c r="F1093" s="45" t="s">
        <v>3113</v>
      </c>
      <c r="G1093" s="45" t="s">
        <v>3114</v>
      </c>
      <c r="H1093" s="61">
        <v>44728</v>
      </c>
      <c r="I1093" s="61">
        <v>44742</v>
      </c>
      <c r="J1093" s="61">
        <v>44728</v>
      </c>
      <c r="K1093" s="61">
        <v>44743</v>
      </c>
      <c r="L1093" s="45" t="s">
        <v>91</v>
      </c>
      <c r="M1093" s="45" t="s">
        <v>135</v>
      </c>
      <c r="N1093" s="45" t="s">
        <v>26</v>
      </c>
      <c r="O1093" s="45" t="s">
        <v>34</v>
      </c>
      <c r="P1093" s="49">
        <v>0</v>
      </c>
      <c r="Q1093" s="45" t="s">
        <v>49</v>
      </c>
      <c r="R1093" s="46"/>
      <c r="S1093" s="45" t="s">
        <v>3115</v>
      </c>
      <c r="T1093" s="45"/>
      <c r="U1093" s="45" t="s">
        <v>136</v>
      </c>
      <c r="V1093" s="45" t="s">
        <v>3116</v>
      </c>
      <c r="W1093" s="45" t="s">
        <v>87</v>
      </c>
      <c r="X1093" s="49">
        <v>0</v>
      </c>
    </row>
    <row r="1094" spans="1:26" hidden="1" x14ac:dyDescent="0.2">
      <c r="A1094" s="1" t="e">
        <f>VLOOKUP(S:S,'KY all bookings 19.09.2022'!D:E,1,0)</f>
        <v>#N/A</v>
      </c>
      <c r="C1094" s="1" t="e">
        <f>VLOOKUP(F:F,'RPM All Deposits'!$E:$F,1,0)</f>
        <v>#N/A</v>
      </c>
      <c r="D1094" s="45" t="s">
        <v>20</v>
      </c>
      <c r="E1094" s="45" t="s">
        <v>3117</v>
      </c>
      <c r="F1094" s="45" t="s">
        <v>3118</v>
      </c>
      <c r="G1094" s="45" t="s">
        <v>3119</v>
      </c>
      <c r="H1094" s="61">
        <v>44728</v>
      </c>
      <c r="I1094" s="61">
        <v>44742</v>
      </c>
      <c r="J1094" s="61">
        <v>44728</v>
      </c>
      <c r="K1094" s="61">
        <v>44743</v>
      </c>
      <c r="L1094" s="45" t="s">
        <v>91</v>
      </c>
      <c r="M1094" s="45" t="s">
        <v>92</v>
      </c>
      <c r="N1094" s="45" t="s">
        <v>26</v>
      </c>
      <c r="O1094" s="45" t="s">
        <v>37</v>
      </c>
      <c r="P1094" s="49">
        <v>1087</v>
      </c>
      <c r="Q1094" s="45" t="s">
        <v>49</v>
      </c>
      <c r="R1094" s="46"/>
      <c r="S1094" s="45" t="s">
        <v>3120</v>
      </c>
      <c r="T1094" s="45"/>
      <c r="U1094" s="45" t="s">
        <v>492</v>
      </c>
      <c r="V1094" s="45" t="s">
        <v>3121</v>
      </c>
      <c r="W1094" s="45" t="s">
        <v>102</v>
      </c>
      <c r="X1094" s="49">
        <v>0</v>
      </c>
    </row>
    <row r="1095" spans="1:26" hidden="1" x14ac:dyDescent="0.2">
      <c r="A1095" s="1" t="e">
        <f>VLOOKUP(S:S,'KY all bookings 19.09.2022'!D:E,1,0)</f>
        <v>#N/A</v>
      </c>
      <c r="C1095" s="1" t="e">
        <f>VLOOKUP(F:F,'RPM All Deposits'!$E:$F,1,0)</f>
        <v>#N/A</v>
      </c>
      <c r="D1095" s="45" t="s">
        <v>20</v>
      </c>
      <c r="E1095" s="45" t="s">
        <v>3122</v>
      </c>
      <c r="F1095" s="45" t="s">
        <v>3123</v>
      </c>
      <c r="G1095" s="45" t="s">
        <v>3124</v>
      </c>
      <c r="H1095" s="61">
        <v>44728</v>
      </c>
      <c r="I1095" s="61">
        <v>44742</v>
      </c>
      <c r="J1095" s="61">
        <v>44728</v>
      </c>
      <c r="K1095" s="61">
        <v>44743</v>
      </c>
      <c r="L1095" s="45" t="s">
        <v>91</v>
      </c>
      <c r="M1095" s="45" t="s">
        <v>92</v>
      </c>
      <c r="N1095" s="45" t="s">
        <v>26</v>
      </c>
      <c r="O1095" s="45" t="s">
        <v>37</v>
      </c>
      <c r="P1095" s="49">
        <v>912</v>
      </c>
      <c r="Q1095" s="45" t="s">
        <v>49</v>
      </c>
      <c r="R1095" s="46"/>
      <c r="S1095" s="45" t="s">
        <v>3125</v>
      </c>
      <c r="T1095" s="45"/>
      <c r="U1095" s="45" t="s">
        <v>434</v>
      </c>
      <c r="V1095" s="45" t="s">
        <v>3126</v>
      </c>
      <c r="W1095" s="45" t="s">
        <v>102</v>
      </c>
      <c r="X1095" s="49">
        <v>0</v>
      </c>
    </row>
    <row r="1096" spans="1:26" s="32" customFormat="1" x14ac:dyDescent="0.2">
      <c r="A1096" s="32" t="e">
        <f>VLOOKUP(S:S,'KY all bookings 19.09.2022'!D:E,1,0)</f>
        <v>#N/A</v>
      </c>
      <c r="C1096" s="32" t="e">
        <f>VLOOKUP(F:F,'RPM All Deposits'!$E:$F,1,0)</f>
        <v>#N/A</v>
      </c>
      <c r="D1096" s="52" t="s">
        <v>20</v>
      </c>
      <c r="E1096" s="52" t="s">
        <v>3558</v>
      </c>
      <c r="F1096" s="52" t="s">
        <v>3563</v>
      </c>
      <c r="G1096" s="52" t="s">
        <v>3564</v>
      </c>
      <c r="H1096" s="63">
        <v>44805</v>
      </c>
      <c r="I1096" s="63">
        <v>45107</v>
      </c>
      <c r="J1096" s="63">
        <v>44805</v>
      </c>
      <c r="K1096" s="63">
        <v>45108</v>
      </c>
      <c r="L1096" s="52" t="s">
        <v>40</v>
      </c>
      <c r="M1096" s="52" t="s">
        <v>135</v>
      </c>
      <c r="N1096" s="52" t="s">
        <v>26</v>
      </c>
      <c r="O1096" s="52" t="s">
        <v>37</v>
      </c>
      <c r="P1096" s="54">
        <v>1680</v>
      </c>
      <c r="Q1096" s="52" t="s">
        <v>49</v>
      </c>
      <c r="R1096" s="53"/>
      <c r="S1096" s="52" t="s">
        <v>2105</v>
      </c>
      <c r="T1096" s="52"/>
      <c r="U1096" s="52" t="s">
        <v>842</v>
      </c>
      <c r="V1096" s="52" t="s">
        <v>3565</v>
      </c>
      <c r="W1096" s="52" t="s">
        <v>58</v>
      </c>
      <c r="X1096" s="54">
        <v>0</v>
      </c>
      <c r="Y1096" s="83" t="s">
        <v>6664</v>
      </c>
      <c r="Z1096" s="32" t="s">
        <v>6697</v>
      </c>
    </row>
    <row r="1097" spans="1:26" hidden="1" x14ac:dyDescent="0.2">
      <c r="A1097" s="1" t="e">
        <f>VLOOKUP(S:S,'KY all bookings 19.09.2022'!D:E,1,0)</f>
        <v>#N/A</v>
      </c>
      <c r="D1097" s="45" t="s">
        <v>20</v>
      </c>
      <c r="E1097" s="45" t="s">
        <v>3129</v>
      </c>
      <c r="F1097" s="45" t="s">
        <v>3130</v>
      </c>
      <c r="G1097" s="45" t="s">
        <v>232</v>
      </c>
      <c r="H1097" s="61">
        <v>44730</v>
      </c>
      <c r="I1097" s="61">
        <v>61373</v>
      </c>
      <c r="J1097" s="61">
        <v>44730</v>
      </c>
      <c r="K1097" s="61">
        <v>61373</v>
      </c>
      <c r="L1097" s="45" t="s">
        <v>3131</v>
      </c>
      <c r="M1097" s="45" t="s">
        <v>25</v>
      </c>
      <c r="N1097" s="45" t="s">
        <v>26</v>
      </c>
      <c r="O1097" s="45" t="s">
        <v>239</v>
      </c>
      <c r="P1097" s="49">
        <v>0</v>
      </c>
      <c r="Q1097" s="45" t="s">
        <v>49</v>
      </c>
      <c r="R1097" s="46"/>
      <c r="S1097" s="45" t="s">
        <v>234</v>
      </c>
      <c r="T1097" s="45"/>
      <c r="U1097" s="45" t="s">
        <v>235</v>
      </c>
      <c r="V1097" s="45" t="s">
        <v>236</v>
      </c>
      <c r="W1097" s="45" t="s">
        <v>237</v>
      </c>
      <c r="X1097" s="49">
        <v>0</v>
      </c>
    </row>
    <row r="1098" spans="1:26" hidden="1" x14ac:dyDescent="0.2">
      <c r="A1098" s="1" t="e">
        <f>VLOOKUP(S:S,'KY all bookings 19.09.2022'!D:E,1,0)</f>
        <v>#N/A</v>
      </c>
      <c r="D1098" s="45" t="s">
        <v>20</v>
      </c>
      <c r="E1098" s="45" t="s">
        <v>3129</v>
      </c>
      <c r="F1098" s="45" t="s">
        <v>3132</v>
      </c>
      <c r="G1098" s="45" t="s">
        <v>232</v>
      </c>
      <c r="H1098" s="61">
        <v>44785</v>
      </c>
      <c r="I1098" s="61">
        <v>44937</v>
      </c>
      <c r="J1098" s="46"/>
      <c r="K1098" s="46"/>
      <c r="L1098" s="45" t="s">
        <v>177</v>
      </c>
      <c r="M1098" s="45" t="s">
        <v>25</v>
      </c>
      <c r="N1098" s="45" t="s">
        <v>26</v>
      </c>
      <c r="O1098" s="45" t="s">
        <v>239</v>
      </c>
      <c r="P1098" s="49">
        <v>0</v>
      </c>
      <c r="Q1098" s="45" t="s">
        <v>49</v>
      </c>
      <c r="R1098" s="46"/>
      <c r="S1098" s="45" t="s">
        <v>234</v>
      </c>
      <c r="T1098" s="45"/>
      <c r="U1098" s="45" t="s">
        <v>235</v>
      </c>
      <c r="V1098" s="45" t="s">
        <v>236</v>
      </c>
      <c r="W1098" s="45" t="s">
        <v>237</v>
      </c>
      <c r="X1098" s="49">
        <v>0</v>
      </c>
    </row>
    <row r="1099" spans="1:26" hidden="1" x14ac:dyDescent="0.2">
      <c r="A1099" s="1" t="e">
        <f>VLOOKUP(S:S,'KY all bookings 19.09.2022'!D:E,1,0)</f>
        <v>#N/A</v>
      </c>
      <c r="D1099" s="45" t="s">
        <v>20</v>
      </c>
      <c r="E1099" s="45" t="s">
        <v>3133</v>
      </c>
      <c r="F1099" s="45" t="s">
        <v>3134</v>
      </c>
      <c r="G1099" s="45" t="s">
        <v>232</v>
      </c>
      <c r="H1099" s="61">
        <v>44730</v>
      </c>
      <c r="I1099" s="61">
        <v>61739</v>
      </c>
      <c r="J1099" s="61">
        <v>44730</v>
      </c>
      <c r="K1099" s="61">
        <v>61739</v>
      </c>
      <c r="L1099" s="45" t="s">
        <v>3135</v>
      </c>
      <c r="M1099" s="45" t="s">
        <v>25</v>
      </c>
      <c r="N1099" s="45" t="s">
        <v>26</v>
      </c>
      <c r="O1099" s="45" t="s">
        <v>239</v>
      </c>
      <c r="P1099" s="49">
        <v>0</v>
      </c>
      <c r="Q1099" s="45" t="s">
        <v>49</v>
      </c>
      <c r="R1099" s="46"/>
      <c r="S1099" s="45" t="s">
        <v>234</v>
      </c>
      <c r="T1099" s="45"/>
      <c r="U1099" s="45" t="s">
        <v>235</v>
      </c>
      <c r="V1099" s="45" t="s">
        <v>236</v>
      </c>
      <c r="W1099" s="45" t="s">
        <v>237</v>
      </c>
      <c r="X1099" s="49">
        <v>0</v>
      </c>
    </row>
    <row r="1100" spans="1:26" hidden="1" x14ac:dyDescent="0.2">
      <c r="A1100" s="1" t="e">
        <f>VLOOKUP(S:S,'KY all bookings 19.09.2022'!D:E,1,0)</f>
        <v>#N/A</v>
      </c>
      <c r="D1100" s="45" t="s">
        <v>20</v>
      </c>
      <c r="E1100" s="45" t="s">
        <v>3133</v>
      </c>
      <c r="F1100" s="45" t="s">
        <v>3136</v>
      </c>
      <c r="G1100" s="45" t="s">
        <v>232</v>
      </c>
      <c r="H1100" s="61">
        <v>44785</v>
      </c>
      <c r="I1100" s="61">
        <v>44937</v>
      </c>
      <c r="J1100" s="46"/>
      <c r="K1100" s="46"/>
      <c r="L1100" s="45" t="s">
        <v>177</v>
      </c>
      <c r="M1100" s="45" t="s">
        <v>25</v>
      </c>
      <c r="N1100" s="45" t="s">
        <v>26</v>
      </c>
      <c r="O1100" s="45" t="s">
        <v>239</v>
      </c>
      <c r="P1100" s="49">
        <v>0</v>
      </c>
      <c r="Q1100" s="45" t="s">
        <v>49</v>
      </c>
      <c r="R1100" s="46"/>
      <c r="S1100" s="45" t="s">
        <v>234</v>
      </c>
      <c r="T1100" s="45"/>
      <c r="U1100" s="45" t="s">
        <v>235</v>
      </c>
      <c r="V1100" s="45" t="s">
        <v>236</v>
      </c>
      <c r="W1100" s="45" t="s">
        <v>237</v>
      </c>
      <c r="X1100" s="49">
        <v>0</v>
      </c>
    </row>
    <row r="1101" spans="1:26" hidden="1" x14ac:dyDescent="0.2">
      <c r="A1101" s="1" t="str">
        <f>VLOOKUP(S:S,'KY all bookings 19.09.2022'!D:E,1,0)</f>
        <v>06383</v>
      </c>
      <c r="B1101" s="1" t="str">
        <f>VLOOKUP(T:T,'KY all bookings 19.09.2022'!$K:$L,1,0)</f>
        <v>06383 C343</v>
      </c>
      <c r="C1101" s="1" t="e">
        <f>VLOOKUP(F:F,'RPM All Deposits'!$E:$F,1,0)</f>
        <v>#N/A</v>
      </c>
      <c r="D1101" s="45" t="s">
        <v>20</v>
      </c>
      <c r="E1101" s="45" t="s">
        <v>3137</v>
      </c>
      <c r="F1101" s="45" t="s">
        <v>3138</v>
      </c>
      <c r="G1101" s="45" t="s">
        <v>3139</v>
      </c>
      <c r="H1101" s="61">
        <v>44728</v>
      </c>
      <c r="I1101" s="61">
        <v>44742</v>
      </c>
      <c r="J1101" s="61">
        <v>44728</v>
      </c>
      <c r="K1101" s="61">
        <v>44743</v>
      </c>
      <c r="L1101" s="45" t="s">
        <v>91</v>
      </c>
      <c r="M1101" s="45" t="s">
        <v>92</v>
      </c>
      <c r="N1101" s="45" t="s">
        <v>26</v>
      </c>
      <c r="O1101" s="45" t="s">
        <v>37</v>
      </c>
      <c r="P1101" s="49">
        <v>631</v>
      </c>
      <c r="Q1101" s="45" t="s">
        <v>49</v>
      </c>
      <c r="R1101" s="46"/>
      <c r="S1101" s="45" t="s">
        <v>3140</v>
      </c>
      <c r="T1101" s="45" t="str">
        <f>S1101&amp;" "&amp;E1101</f>
        <v>06383 C343</v>
      </c>
      <c r="U1101" s="45" t="s">
        <v>3141</v>
      </c>
      <c r="V1101" s="45" t="s">
        <v>3142</v>
      </c>
      <c r="W1101" s="45" t="s">
        <v>572</v>
      </c>
      <c r="X1101" s="49">
        <v>0</v>
      </c>
    </row>
    <row r="1102" spans="1:26" hidden="1" x14ac:dyDescent="0.2">
      <c r="A1102" s="1" t="e">
        <f>VLOOKUP(S:S,'KY all bookings 19.09.2022'!D:E,1,0)</f>
        <v>#N/A</v>
      </c>
      <c r="C1102" s="1" t="e">
        <f>VLOOKUP(F:F,'RPM All Deposits'!$E:$F,1,0)</f>
        <v>#N/A</v>
      </c>
      <c r="D1102" s="45" t="s">
        <v>20</v>
      </c>
      <c r="E1102" s="45" t="s">
        <v>3137</v>
      </c>
      <c r="F1102" s="45" t="s">
        <v>3143</v>
      </c>
      <c r="G1102" s="45" t="s">
        <v>232</v>
      </c>
      <c r="H1102" s="61">
        <v>44836</v>
      </c>
      <c r="I1102" s="61">
        <v>44865</v>
      </c>
      <c r="J1102" s="46"/>
      <c r="K1102" s="46"/>
      <c r="L1102" s="45" t="s">
        <v>386</v>
      </c>
      <c r="M1102" s="45" t="s">
        <v>135</v>
      </c>
      <c r="N1102" s="45" t="s">
        <v>26</v>
      </c>
      <c r="O1102" s="45" t="s">
        <v>37</v>
      </c>
      <c r="P1102" s="49">
        <v>0</v>
      </c>
      <c r="Q1102" s="45" t="s">
        <v>49</v>
      </c>
      <c r="R1102" s="46"/>
      <c r="S1102" s="45" t="s">
        <v>234</v>
      </c>
      <c r="T1102" s="45"/>
      <c r="U1102" s="45" t="s">
        <v>235</v>
      </c>
      <c r="V1102" s="45" t="s">
        <v>236</v>
      </c>
      <c r="W1102" s="45" t="s">
        <v>237</v>
      </c>
      <c r="X1102" s="49">
        <v>0</v>
      </c>
    </row>
    <row r="1103" spans="1:26" hidden="1" x14ac:dyDescent="0.2">
      <c r="A1103" s="1" t="e">
        <f>VLOOKUP(S:S,'KY all bookings 19.09.2022'!D:E,1,0)</f>
        <v>#N/A</v>
      </c>
      <c r="C1103" s="1" t="str">
        <f>VLOOKUP(F:F,'RPM All Deposits'!$E:$F,1,0)</f>
        <v>11322</v>
      </c>
      <c r="D1103" s="45" t="s">
        <v>20</v>
      </c>
      <c r="E1103" s="45" t="s">
        <v>3451</v>
      </c>
      <c r="F1103" s="45" t="s">
        <v>3453</v>
      </c>
      <c r="G1103" s="45" t="s">
        <v>77</v>
      </c>
      <c r="H1103" s="61">
        <v>44805</v>
      </c>
      <c r="I1103" s="61">
        <v>45107</v>
      </c>
      <c r="J1103" s="61">
        <v>44805</v>
      </c>
      <c r="K1103" s="61">
        <v>45107</v>
      </c>
      <c r="L1103" s="45" t="s">
        <v>40</v>
      </c>
      <c r="M1103" s="45" t="s">
        <v>135</v>
      </c>
      <c r="N1103" s="45" t="s">
        <v>26</v>
      </c>
      <c r="O1103" s="45" t="s">
        <v>37</v>
      </c>
      <c r="P1103" s="49">
        <v>1680</v>
      </c>
      <c r="Q1103" s="45" t="s">
        <v>28</v>
      </c>
      <c r="R1103" s="45" t="s">
        <v>29</v>
      </c>
      <c r="S1103" s="46"/>
      <c r="T1103" s="46"/>
      <c r="U1103" s="45" t="s">
        <v>79</v>
      </c>
      <c r="V1103" s="45" t="s">
        <v>80</v>
      </c>
      <c r="W1103" s="45" t="s">
        <v>58</v>
      </c>
      <c r="X1103" s="49">
        <v>200</v>
      </c>
    </row>
    <row r="1104" spans="1:26" hidden="1" x14ac:dyDescent="0.2">
      <c r="A1104" s="1" t="e">
        <f>VLOOKUP(S:S,'KY all bookings 19.09.2022'!D:E,1,0)</f>
        <v>#N/A</v>
      </c>
      <c r="D1104" s="45" t="s">
        <v>20</v>
      </c>
      <c r="E1104" s="45" t="s">
        <v>3145</v>
      </c>
      <c r="F1104" s="45" t="s">
        <v>3146</v>
      </c>
      <c r="G1104" s="45" t="s">
        <v>232</v>
      </c>
      <c r="H1104" s="61">
        <v>44730</v>
      </c>
      <c r="I1104" s="61">
        <v>62104</v>
      </c>
      <c r="J1104" s="61">
        <v>44730</v>
      </c>
      <c r="K1104" s="61">
        <v>62104</v>
      </c>
      <c r="L1104" s="45" t="s">
        <v>3147</v>
      </c>
      <c r="M1104" s="45" t="s">
        <v>25</v>
      </c>
      <c r="N1104" s="45" t="s">
        <v>26</v>
      </c>
      <c r="O1104" s="45" t="s">
        <v>239</v>
      </c>
      <c r="P1104" s="49">
        <v>0</v>
      </c>
      <c r="Q1104" s="45" t="s">
        <v>49</v>
      </c>
      <c r="R1104" s="46"/>
      <c r="S1104" s="45" t="s">
        <v>234</v>
      </c>
      <c r="T1104" s="45"/>
      <c r="U1104" s="45" t="s">
        <v>235</v>
      </c>
      <c r="V1104" s="45" t="s">
        <v>236</v>
      </c>
      <c r="W1104" s="45" t="s">
        <v>237</v>
      </c>
      <c r="X1104" s="49">
        <v>0</v>
      </c>
    </row>
    <row r="1105" spans="1:24" hidden="1" x14ac:dyDescent="0.2">
      <c r="A1105" s="1" t="e">
        <f>VLOOKUP(S:S,'KY all bookings 19.09.2022'!D:E,1,0)</f>
        <v>#N/A</v>
      </c>
      <c r="D1105" s="45" t="s">
        <v>20</v>
      </c>
      <c r="E1105" s="45" t="s">
        <v>3145</v>
      </c>
      <c r="F1105" s="45" t="s">
        <v>3148</v>
      </c>
      <c r="G1105" s="45" t="s">
        <v>232</v>
      </c>
      <c r="H1105" s="61">
        <v>44785</v>
      </c>
      <c r="I1105" s="61">
        <v>44937</v>
      </c>
      <c r="J1105" s="46"/>
      <c r="K1105" s="46"/>
      <c r="L1105" s="45" t="s">
        <v>177</v>
      </c>
      <c r="M1105" s="45" t="s">
        <v>25</v>
      </c>
      <c r="N1105" s="45" t="s">
        <v>26</v>
      </c>
      <c r="O1105" s="45" t="s">
        <v>239</v>
      </c>
      <c r="P1105" s="49">
        <v>0</v>
      </c>
      <c r="Q1105" s="45" t="s">
        <v>49</v>
      </c>
      <c r="R1105" s="46"/>
      <c r="S1105" s="45" t="s">
        <v>234</v>
      </c>
      <c r="T1105" s="45"/>
      <c r="U1105" s="45" t="s">
        <v>235</v>
      </c>
      <c r="V1105" s="45" t="s">
        <v>236</v>
      </c>
      <c r="W1105" s="45" t="s">
        <v>237</v>
      </c>
      <c r="X1105" s="49">
        <v>0</v>
      </c>
    </row>
    <row r="1106" spans="1:24" hidden="1" x14ac:dyDescent="0.2">
      <c r="A1106" s="1" t="e">
        <f>VLOOKUP(S:S,'KY all bookings 19.09.2022'!D:E,1,0)</f>
        <v>#N/A</v>
      </c>
      <c r="C1106" s="1" t="e">
        <f>VLOOKUP(F:F,'RPM All Deposits'!$E:$F,1,0)</f>
        <v>#N/A</v>
      </c>
      <c r="D1106" s="45" t="s">
        <v>20</v>
      </c>
      <c r="E1106" s="45" t="s">
        <v>3149</v>
      </c>
      <c r="F1106" s="45" t="s">
        <v>3150</v>
      </c>
      <c r="G1106" s="45" t="s">
        <v>3151</v>
      </c>
      <c r="H1106" s="61">
        <v>44728</v>
      </c>
      <c r="I1106" s="61">
        <v>44750</v>
      </c>
      <c r="J1106" s="61">
        <v>44728</v>
      </c>
      <c r="K1106" s="61">
        <v>44750</v>
      </c>
      <c r="L1106" s="45" t="s">
        <v>1751</v>
      </c>
      <c r="M1106" s="45" t="s">
        <v>135</v>
      </c>
      <c r="N1106" s="45" t="s">
        <v>26</v>
      </c>
      <c r="O1106" s="45" t="s">
        <v>239</v>
      </c>
      <c r="P1106" s="49">
        <v>0</v>
      </c>
      <c r="Q1106" s="45" t="s">
        <v>49</v>
      </c>
      <c r="R1106" s="46"/>
      <c r="S1106" s="45" t="s">
        <v>3152</v>
      </c>
      <c r="T1106" s="45"/>
      <c r="U1106" s="45" t="s">
        <v>3153</v>
      </c>
      <c r="V1106" s="45" t="s">
        <v>3154</v>
      </c>
      <c r="W1106" s="45" t="s">
        <v>87</v>
      </c>
      <c r="X1106" s="49">
        <v>0</v>
      </c>
    </row>
    <row r="1107" spans="1:24" hidden="1" x14ac:dyDescent="0.2">
      <c r="A1107" s="1" t="e">
        <f>VLOOKUP(S:S,'KY all bookings 19.09.2022'!D:E,1,0)</f>
        <v>#N/A</v>
      </c>
      <c r="C1107" s="1" t="e">
        <f>VLOOKUP(F:F,'RPM All Deposits'!$E:$F,1,0)</f>
        <v>#N/A</v>
      </c>
      <c r="D1107" s="45" t="s">
        <v>20</v>
      </c>
      <c r="E1107" s="45" t="s">
        <v>3155</v>
      </c>
      <c r="F1107" s="45" t="s">
        <v>3156</v>
      </c>
      <c r="G1107" s="45" t="s">
        <v>232</v>
      </c>
      <c r="H1107" s="61">
        <v>44730</v>
      </c>
      <c r="I1107" s="61">
        <v>44742</v>
      </c>
      <c r="J1107" s="61">
        <v>44730</v>
      </c>
      <c r="K1107" s="61">
        <v>44742</v>
      </c>
      <c r="L1107" s="45" t="s">
        <v>360</v>
      </c>
      <c r="M1107" s="45" t="s">
        <v>135</v>
      </c>
      <c r="N1107" s="45" t="s">
        <v>26</v>
      </c>
      <c r="O1107" s="45" t="s">
        <v>37</v>
      </c>
      <c r="P1107" s="49">
        <v>0</v>
      </c>
      <c r="Q1107" s="45" t="s">
        <v>49</v>
      </c>
      <c r="R1107" s="46"/>
      <c r="S1107" s="45" t="s">
        <v>234</v>
      </c>
      <c r="T1107" s="45"/>
      <c r="U1107" s="45" t="s">
        <v>235</v>
      </c>
      <c r="V1107" s="45" t="s">
        <v>236</v>
      </c>
      <c r="W1107" s="45" t="s">
        <v>237</v>
      </c>
      <c r="X1107" s="49">
        <v>0</v>
      </c>
    </row>
    <row r="1108" spans="1:24" hidden="1" x14ac:dyDescent="0.2">
      <c r="A1108" s="1" t="e">
        <f>VLOOKUP(S:S,'KY all bookings 19.09.2022'!D:E,1,0)</f>
        <v>#N/A</v>
      </c>
      <c r="D1108" s="45" t="s">
        <v>20</v>
      </c>
      <c r="E1108" s="45" t="s">
        <v>3157</v>
      </c>
      <c r="F1108" s="45" t="s">
        <v>3158</v>
      </c>
      <c r="G1108" s="45" t="s">
        <v>232</v>
      </c>
      <c r="H1108" s="61">
        <v>44730</v>
      </c>
      <c r="I1108" s="61">
        <v>62834</v>
      </c>
      <c r="J1108" s="61">
        <v>44730</v>
      </c>
      <c r="K1108" s="61">
        <v>62834</v>
      </c>
      <c r="L1108" s="45" t="s">
        <v>3159</v>
      </c>
      <c r="M1108" s="45" t="s">
        <v>25</v>
      </c>
      <c r="N1108" s="45" t="s">
        <v>26</v>
      </c>
      <c r="O1108" s="45" t="s">
        <v>27</v>
      </c>
      <c r="P1108" s="49">
        <v>0</v>
      </c>
      <c r="Q1108" s="45" t="s">
        <v>49</v>
      </c>
      <c r="R1108" s="46"/>
      <c r="S1108" s="45" t="s">
        <v>234</v>
      </c>
      <c r="T1108" s="45"/>
      <c r="U1108" s="45" t="s">
        <v>235</v>
      </c>
      <c r="V1108" s="45" t="s">
        <v>236</v>
      </c>
      <c r="W1108" s="45" t="s">
        <v>237</v>
      </c>
      <c r="X1108" s="49">
        <v>0</v>
      </c>
    </row>
    <row r="1109" spans="1:24" hidden="1" x14ac:dyDescent="0.2">
      <c r="A1109" s="1" t="e">
        <f>VLOOKUP(S:S,'KY all bookings 19.09.2022'!D:E,1,0)</f>
        <v>#N/A</v>
      </c>
      <c r="D1109" s="45" t="s">
        <v>20</v>
      </c>
      <c r="E1109" s="45" t="s">
        <v>3157</v>
      </c>
      <c r="F1109" s="45" t="s">
        <v>3160</v>
      </c>
      <c r="G1109" s="45" t="s">
        <v>232</v>
      </c>
      <c r="H1109" s="61">
        <v>44785</v>
      </c>
      <c r="I1109" s="61">
        <v>44937</v>
      </c>
      <c r="J1109" s="46"/>
      <c r="K1109" s="46"/>
      <c r="L1109" s="45" t="s">
        <v>177</v>
      </c>
      <c r="M1109" s="45" t="s">
        <v>25</v>
      </c>
      <c r="N1109" s="45" t="s">
        <v>26</v>
      </c>
      <c r="O1109" s="45" t="s">
        <v>27</v>
      </c>
      <c r="P1109" s="49">
        <v>0</v>
      </c>
      <c r="Q1109" s="45" t="s">
        <v>49</v>
      </c>
      <c r="R1109" s="46"/>
      <c r="S1109" s="45" t="s">
        <v>234</v>
      </c>
      <c r="T1109" s="45"/>
      <c r="U1109" s="45" t="s">
        <v>235</v>
      </c>
      <c r="V1109" s="45" t="s">
        <v>236</v>
      </c>
      <c r="W1109" s="45" t="s">
        <v>237</v>
      </c>
      <c r="X1109" s="49">
        <v>0</v>
      </c>
    </row>
    <row r="1110" spans="1:24" hidden="1" x14ac:dyDescent="0.2">
      <c r="A1110" s="1" t="e">
        <f>VLOOKUP(S:S,'KY all bookings 19.09.2022'!D:E,1,0)</f>
        <v>#N/A</v>
      </c>
      <c r="C1110" s="1" t="e">
        <f>VLOOKUP(F:F,'RPM All Deposits'!$E:$F,1,0)</f>
        <v>#N/A</v>
      </c>
      <c r="D1110" s="45" t="s">
        <v>20</v>
      </c>
      <c r="E1110" s="45" t="s">
        <v>3161</v>
      </c>
      <c r="F1110" s="45" t="s">
        <v>3162</v>
      </c>
      <c r="G1110" s="45" t="s">
        <v>232</v>
      </c>
      <c r="H1110" s="61">
        <v>44730</v>
      </c>
      <c r="I1110" s="61">
        <v>44742</v>
      </c>
      <c r="J1110" s="61">
        <v>44730</v>
      </c>
      <c r="K1110" s="61">
        <v>44742</v>
      </c>
      <c r="L1110" s="45" t="s">
        <v>360</v>
      </c>
      <c r="M1110" s="45" t="s">
        <v>135</v>
      </c>
      <c r="N1110" s="45" t="s">
        <v>26</v>
      </c>
      <c r="O1110" s="45" t="s">
        <v>37</v>
      </c>
      <c r="P1110" s="49">
        <v>0</v>
      </c>
      <c r="Q1110" s="45" t="s">
        <v>49</v>
      </c>
      <c r="R1110" s="46"/>
      <c r="S1110" s="45" t="s">
        <v>234</v>
      </c>
      <c r="T1110" s="45"/>
      <c r="U1110" s="45" t="s">
        <v>235</v>
      </c>
      <c r="V1110" s="45" t="s">
        <v>236</v>
      </c>
      <c r="W1110" s="45" t="s">
        <v>237</v>
      </c>
      <c r="X1110" s="49">
        <v>0</v>
      </c>
    </row>
    <row r="1111" spans="1:24" hidden="1" x14ac:dyDescent="0.2">
      <c r="A1111" s="1" t="e">
        <f>VLOOKUP(S:S,'KY all bookings 19.09.2022'!D:E,1,0)</f>
        <v>#N/A</v>
      </c>
      <c r="D1111" s="45" t="s">
        <v>20</v>
      </c>
      <c r="E1111" s="45" t="s">
        <v>3163</v>
      </c>
      <c r="F1111" s="45" t="s">
        <v>3164</v>
      </c>
      <c r="G1111" s="45" t="s">
        <v>232</v>
      </c>
      <c r="H1111" s="61">
        <v>44730</v>
      </c>
      <c r="I1111" s="61">
        <v>63200</v>
      </c>
      <c r="J1111" s="61">
        <v>44730</v>
      </c>
      <c r="K1111" s="61">
        <v>63200</v>
      </c>
      <c r="L1111" s="45" t="s">
        <v>3165</v>
      </c>
      <c r="M1111" s="45" t="s">
        <v>25</v>
      </c>
      <c r="N1111" s="45" t="s">
        <v>26</v>
      </c>
      <c r="O1111" s="45" t="s">
        <v>27</v>
      </c>
      <c r="P1111" s="49">
        <v>0</v>
      </c>
      <c r="Q1111" s="45" t="s">
        <v>49</v>
      </c>
      <c r="R1111" s="46"/>
      <c r="S1111" s="45" t="s">
        <v>234</v>
      </c>
      <c r="T1111" s="45"/>
      <c r="U1111" s="45" t="s">
        <v>235</v>
      </c>
      <c r="V1111" s="45" t="s">
        <v>236</v>
      </c>
      <c r="W1111" s="45" t="s">
        <v>237</v>
      </c>
      <c r="X1111" s="49">
        <v>0</v>
      </c>
    </row>
    <row r="1112" spans="1:24" hidden="1" x14ac:dyDescent="0.2">
      <c r="A1112" s="1" t="e">
        <f>VLOOKUP(S:S,'KY all bookings 19.09.2022'!D:E,1,0)</f>
        <v>#N/A</v>
      </c>
      <c r="D1112" s="45" t="s">
        <v>20</v>
      </c>
      <c r="E1112" s="45" t="s">
        <v>3163</v>
      </c>
      <c r="F1112" s="45" t="s">
        <v>3166</v>
      </c>
      <c r="G1112" s="45" t="s">
        <v>232</v>
      </c>
      <c r="H1112" s="61">
        <v>44785</v>
      </c>
      <c r="I1112" s="61">
        <v>44937</v>
      </c>
      <c r="J1112" s="46"/>
      <c r="K1112" s="46"/>
      <c r="L1112" s="45" t="s">
        <v>177</v>
      </c>
      <c r="M1112" s="45" t="s">
        <v>25</v>
      </c>
      <c r="N1112" s="45" t="s">
        <v>26</v>
      </c>
      <c r="O1112" s="45" t="s">
        <v>27</v>
      </c>
      <c r="P1112" s="49">
        <v>0</v>
      </c>
      <c r="Q1112" s="45" t="s">
        <v>49</v>
      </c>
      <c r="R1112" s="46"/>
      <c r="S1112" s="45" t="s">
        <v>234</v>
      </c>
      <c r="T1112" s="45"/>
      <c r="U1112" s="45" t="s">
        <v>235</v>
      </c>
      <c r="V1112" s="45" t="s">
        <v>236</v>
      </c>
      <c r="W1112" s="45" t="s">
        <v>237</v>
      </c>
      <c r="X1112" s="49">
        <v>0</v>
      </c>
    </row>
    <row r="1113" spans="1:24" hidden="1" x14ac:dyDescent="0.2">
      <c r="A1113" s="1" t="e">
        <f>VLOOKUP(S:S,'KY all bookings 19.09.2022'!D:E,1,0)</f>
        <v>#N/A</v>
      </c>
      <c r="C1113" s="1" t="e">
        <f>VLOOKUP(F:F,'RPM All Deposits'!$E:$F,1,0)</f>
        <v>#N/A</v>
      </c>
      <c r="D1113" s="45" t="s">
        <v>20</v>
      </c>
      <c r="E1113" s="45" t="s">
        <v>3167</v>
      </c>
      <c r="F1113" s="45" t="s">
        <v>3168</v>
      </c>
      <c r="G1113" s="45" t="s">
        <v>232</v>
      </c>
      <c r="H1113" s="61">
        <v>44730</v>
      </c>
      <c r="I1113" s="61">
        <v>44742</v>
      </c>
      <c r="J1113" s="61">
        <v>44730</v>
      </c>
      <c r="K1113" s="61">
        <v>44742</v>
      </c>
      <c r="L1113" s="45" t="s">
        <v>360</v>
      </c>
      <c r="M1113" s="45" t="s">
        <v>135</v>
      </c>
      <c r="N1113" s="45" t="s">
        <v>26</v>
      </c>
      <c r="O1113" s="45" t="s">
        <v>37</v>
      </c>
      <c r="P1113" s="49">
        <v>0</v>
      </c>
      <c r="Q1113" s="45" t="s">
        <v>49</v>
      </c>
      <c r="R1113" s="46"/>
      <c r="S1113" s="45" t="s">
        <v>234</v>
      </c>
      <c r="T1113" s="45"/>
      <c r="U1113" s="45" t="s">
        <v>235</v>
      </c>
      <c r="V1113" s="45" t="s">
        <v>236</v>
      </c>
      <c r="W1113" s="45" t="s">
        <v>237</v>
      </c>
      <c r="X1113" s="49">
        <v>0</v>
      </c>
    </row>
    <row r="1114" spans="1:24" hidden="1" x14ac:dyDescent="0.2">
      <c r="A1114" s="1" t="e">
        <f>VLOOKUP(S:S,'KY all bookings 19.09.2022'!D:E,1,0)</f>
        <v>#N/A</v>
      </c>
      <c r="C1114" s="1" t="e">
        <f>VLOOKUP(F:F,'RPM All Deposits'!$E:$F,1,0)</f>
        <v>#N/A</v>
      </c>
      <c r="D1114" s="45" t="s">
        <v>20</v>
      </c>
      <c r="E1114" s="45" t="s">
        <v>3169</v>
      </c>
      <c r="F1114" s="45" t="s">
        <v>3170</v>
      </c>
      <c r="G1114" s="45" t="s">
        <v>3171</v>
      </c>
      <c r="H1114" s="61">
        <v>44728</v>
      </c>
      <c r="I1114" s="61">
        <v>44742</v>
      </c>
      <c r="J1114" s="61">
        <v>44728</v>
      </c>
      <c r="K1114" s="61">
        <v>44743</v>
      </c>
      <c r="L1114" s="45" t="s">
        <v>91</v>
      </c>
      <c r="M1114" s="45" t="s">
        <v>92</v>
      </c>
      <c r="N1114" s="45" t="s">
        <v>26</v>
      </c>
      <c r="O1114" s="45" t="s">
        <v>48</v>
      </c>
      <c r="P1114" s="49">
        <v>1387</v>
      </c>
      <c r="Q1114" s="45" t="s">
        <v>49</v>
      </c>
      <c r="R1114" s="46"/>
      <c r="S1114" s="45" t="s">
        <v>3172</v>
      </c>
      <c r="T1114" s="45"/>
      <c r="U1114" s="45" t="s">
        <v>3173</v>
      </c>
      <c r="V1114" s="45" t="s">
        <v>3174</v>
      </c>
      <c r="W1114" s="45" t="s">
        <v>102</v>
      </c>
      <c r="X1114" s="49">
        <v>0</v>
      </c>
    </row>
    <row r="1115" spans="1:24" hidden="1" x14ac:dyDescent="0.2">
      <c r="A1115" s="1" t="e">
        <f>VLOOKUP(S:S,'KY all bookings 19.09.2022'!D:E,1,0)</f>
        <v>#N/A</v>
      </c>
      <c r="C1115" s="1" t="str">
        <f>VLOOKUP(F:F,'RPM All Deposits'!$E:$F,1,0)</f>
        <v>22445</v>
      </c>
      <c r="D1115" s="45" t="s">
        <v>20</v>
      </c>
      <c r="E1115" s="45" t="s">
        <v>3480</v>
      </c>
      <c r="F1115" s="45" t="s">
        <v>3485</v>
      </c>
      <c r="G1115" s="45" t="s">
        <v>3486</v>
      </c>
      <c r="H1115" s="61">
        <v>44835</v>
      </c>
      <c r="I1115" s="61">
        <v>44985</v>
      </c>
      <c r="J1115" s="61">
        <v>44835</v>
      </c>
      <c r="K1115" s="61">
        <v>44985</v>
      </c>
      <c r="L1115" s="45" t="s">
        <v>177</v>
      </c>
      <c r="M1115" s="45" t="s">
        <v>135</v>
      </c>
      <c r="N1115" s="45" t="s">
        <v>26</v>
      </c>
      <c r="O1115" s="45" t="s">
        <v>34</v>
      </c>
      <c r="P1115" s="49">
        <v>1890</v>
      </c>
      <c r="Q1115" s="45" t="s">
        <v>28</v>
      </c>
      <c r="R1115" s="45" t="s">
        <v>29</v>
      </c>
      <c r="S1115" s="46"/>
      <c r="T1115" s="46"/>
      <c r="U1115" s="45" t="s">
        <v>3487</v>
      </c>
      <c r="V1115" s="45" t="s">
        <v>3488</v>
      </c>
      <c r="W1115" s="45" t="s">
        <v>32</v>
      </c>
      <c r="X1115" s="49">
        <v>200</v>
      </c>
    </row>
    <row r="1116" spans="1:24" hidden="1" x14ac:dyDescent="0.2">
      <c r="A1116" s="1" t="e">
        <f>VLOOKUP(S:S,'KY all bookings 19.09.2022'!D:E,1,0)</f>
        <v>#N/A</v>
      </c>
      <c r="C1116" s="1" t="e">
        <f>VLOOKUP(F:F,'RPM All Deposits'!$E:$F,1,0)</f>
        <v>#N/A</v>
      </c>
      <c r="D1116" s="45" t="s">
        <v>20</v>
      </c>
      <c r="E1116" s="45" t="s">
        <v>3177</v>
      </c>
      <c r="F1116" s="45" t="s">
        <v>3178</v>
      </c>
      <c r="G1116" s="45" t="s">
        <v>3179</v>
      </c>
      <c r="H1116" s="61">
        <v>44728</v>
      </c>
      <c r="I1116" s="61">
        <v>44742</v>
      </c>
      <c r="J1116" s="61">
        <v>44728</v>
      </c>
      <c r="K1116" s="61">
        <v>44743</v>
      </c>
      <c r="L1116" s="45" t="s">
        <v>91</v>
      </c>
      <c r="M1116" s="45" t="s">
        <v>92</v>
      </c>
      <c r="N1116" s="45" t="s">
        <v>26</v>
      </c>
      <c r="O1116" s="45" t="s">
        <v>48</v>
      </c>
      <c r="P1116" s="49">
        <v>1575</v>
      </c>
      <c r="Q1116" s="45" t="s">
        <v>49</v>
      </c>
      <c r="R1116" s="46"/>
      <c r="S1116" s="45" t="s">
        <v>3180</v>
      </c>
      <c r="T1116" s="45"/>
      <c r="U1116" s="45" t="s">
        <v>1158</v>
      </c>
      <c r="V1116" s="45" t="s">
        <v>1159</v>
      </c>
      <c r="W1116" s="45" t="s">
        <v>113</v>
      </c>
      <c r="X1116" s="49">
        <v>0</v>
      </c>
    </row>
    <row r="1117" spans="1:24" hidden="1" x14ac:dyDescent="0.2">
      <c r="A1117" s="1" t="e">
        <f>VLOOKUP(S:S,'KY all bookings 19.09.2022'!D:E,1,0)</f>
        <v>#N/A</v>
      </c>
      <c r="C1117" s="1" t="str">
        <f>VLOOKUP(F:F,'RPM All Deposits'!$E:$F,1,0)</f>
        <v>21616</v>
      </c>
      <c r="D1117" s="45" t="s">
        <v>20</v>
      </c>
      <c r="E1117" s="45" t="s">
        <v>1685</v>
      </c>
      <c r="F1117" s="45" t="s">
        <v>1691</v>
      </c>
      <c r="G1117" s="45" t="s">
        <v>1692</v>
      </c>
      <c r="H1117" s="61">
        <v>44805</v>
      </c>
      <c r="I1117" s="61">
        <v>45107</v>
      </c>
      <c r="J1117" s="61">
        <v>44805</v>
      </c>
      <c r="K1117" s="61">
        <v>45107</v>
      </c>
      <c r="L1117" s="45" t="s">
        <v>40</v>
      </c>
      <c r="M1117" s="45" t="s">
        <v>135</v>
      </c>
      <c r="N1117" s="45" t="s">
        <v>26</v>
      </c>
      <c r="O1117" s="45" t="s">
        <v>239</v>
      </c>
      <c r="P1117" s="49">
        <v>2900</v>
      </c>
      <c r="Q1117" s="45" t="s">
        <v>28</v>
      </c>
      <c r="R1117" s="45" t="s">
        <v>29</v>
      </c>
      <c r="S1117" s="46"/>
      <c r="T1117" s="46"/>
      <c r="U1117" s="45" t="s">
        <v>226</v>
      </c>
      <c r="V1117" s="45" t="s">
        <v>1693</v>
      </c>
      <c r="W1117" s="45" t="s">
        <v>102</v>
      </c>
      <c r="X1117" s="49">
        <v>200</v>
      </c>
    </row>
    <row r="1118" spans="1:24" hidden="1" x14ac:dyDescent="0.2">
      <c r="A1118" s="1" t="e">
        <f>VLOOKUP(S:S,'KY all bookings 19.09.2022'!D:E,1,0)</f>
        <v>#N/A</v>
      </c>
      <c r="C1118" s="1" t="e">
        <f>VLOOKUP(F:F,'RPM All Deposits'!$E:$F,1,0)</f>
        <v>#N/A</v>
      </c>
      <c r="D1118" s="45" t="s">
        <v>20</v>
      </c>
      <c r="E1118" s="45" t="s">
        <v>3186</v>
      </c>
      <c r="F1118" s="45" t="s">
        <v>3187</v>
      </c>
      <c r="G1118" s="45" t="s">
        <v>3188</v>
      </c>
      <c r="H1118" s="61">
        <v>44728</v>
      </c>
      <c r="I1118" s="61">
        <v>44742</v>
      </c>
      <c r="J1118" s="61">
        <v>44728</v>
      </c>
      <c r="K1118" s="61">
        <v>44743</v>
      </c>
      <c r="L1118" s="45" t="s">
        <v>91</v>
      </c>
      <c r="M1118" s="45" t="s">
        <v>92</v>
      </c>
      <c r="N1118" s="45" t="s">
        <v>26</v>
      </c>
      <c r="O1118" s="45" t="s">
        <v>48</v>
      </c>
      <c r="P1118" s="49">
        <v>1750</v>
      </c>
      <c r="Q1118" s="45" t="s">
        <v>49</v>
      </c>
      <c r="R1118" s="46"/>
      <c r="S1118" s="45" t="s">
        <v>3189</v>
      </c>
      <c r="T1118" s="45"/>
      <c r="U1118" s="45" t="s">
        <v>1975</v>
      </c>
      <c r="V1118" s="45" t="s">
        <v>3190</v>
      </c>
      <c r="W1118" s="45" t="s">
        <v>102</v>
      </c>
      <c r="X1118" s="49">
        <v>0</v>
      </c>
    </row>
    <row r="1119" spans="1:24" hidden="1" x14ac:dyDescent="0.2">
      <c r="A1119" s="1" t="str">
        <f>VLOOKUP(S:S,'KY all bookings 19.09.2022'!D:E,1,0)</f>
        <v>04723</v>
      </c>
      <c r="B1119" s="1" t="str">
        <f>VLOOKUP(T:T,'KY all bookings 19.09.2022'!$K:$L,1,0)</f>
        <v>04723 A3103</v>
      </c>
      <c r="C1119" s="1" t="str">
        <f>VLOOKUP(F:F,'RPM All Deposits'!$E:$F,1,0)</f>
        <v>1242</v>
      </c>
      <c r="D1119" s="45" t="s">
        <v>20</v>
      </c>
      <c r="E1119" s="45" t="s">
        <v>397</v>
      </c>
      <c r="F1119" s="45" t="s">
        <v>398</v>
      </c>
      <c r="G1119" s="45" t="s">
        <v>399</v>
      </c>
      <c r="H1119" s="61">
        <v>44805</v>
      </c>
      <c r="I1119" s="61">
        <v>45107</v>
      </c>
      <c r="J1119" s="61">
        <v>44728</v>
      </c>
      <c r="K1119" s="61">
        <v>44835</v>
      </c>
      <c r="L1119" s="45" t="s">
        <v>40</v>
      </c>
      <c r="M1119" s="45" t="s">
        <v>377</v>
      </c>
      <c r="N1119" s="45" t="s">
        <v>26</v>
      </c>
      <c r="O1119" s="45" t="s">
        <v>34</v>
      </c>
      <c r="P1119" s="49">
        <v>1890</v>
      </c>
      <c r="Q1119" s="45" t="s">
        <v>49</v>
      </c>
      <c r="R1119" s="45" t="s">
        <v>29</v>
      </c>
      <c r="S1119" s="45" t="s">
        <v>400</v>
      </c>
      <c r="T1119" s="45" t="str">
        <f>S1119&amp;" "&amp;E1119</f>
        <v>04723 A3103</v>
      </c>
      <c r="U1119" s="45" t="s">
        <v>401</v>
      </c>
      <c r="V1119" s="45" t="s">
        <v>402</v>
      </c>
      <c r="W1119" s="45" t="s">
        <v>102</v>
      </c>
      <c r="X1119" s="49">
        <v>200</v>
      </c>
    </row>
    <row r="1120" spans="1:24" hidden="1" x14ac:dyDescent="0.2">
      <c r="A1120" s="1" t="e">
        <f>VLOOKUP(S:S,'KY all bookings 19.09.2022'!D:E,1,0)</f>
        <v>#N/A</v>
      </c>
      <c r="C1120" s="1" t="e">
        <f>VLOOKUP(F:F,'RPM All Deposits'!$E:$F,1,0)</f>
        <v>#N/A</v>
      </c>
      <c r="D1120" s="45" t="s">
        <v>20</v>
      </c>
      <c r="E1120" s="45" t="s">
        <v>3193</v>
      </c>
      <c r="F1120" s="45" t="s">
        <v>3194</v>
      </c>
      <c r="G1120" s="45" t="s">
        <v>232</v>
      </c>
      <c r="H1120" s="61">
        <v>44730</v>
      </c>
      <c r="I1120" s="61">
        <v>44742</v>
      </c>
      <c r="J1120" s="61">
        <v>44730</v>
      </c>
      <c r="K1120" s="61">
        <v>44742</v>
      </c>
      <c r="L1120" s="45" t="s">
        <v>360</v>
      </c>
      <c r="M1120" s="45" t="s">
        <v>135</v>
      </c>
      <c r="N1120" s="45" t="s">
        <v>26</v>
      </c>
      <c r="O1120" s="45" t="s">
        <v>37</v>
      </c>
      <c r="P1120" s="49">
        <v>0</v>
      </c>
      <c r="Q1120" s="45" t="s">
        <v>49</v>
      </c>
      <c r="R1120" s="46"/>
      <c r="S1120" s="45" t="s">
        <v>234</v>
      </c>
      <c r="T1120" s="45"/>
      <c r="U1120" s="45" t="s">
        <v>235</v>
      </c>
      <c r="V1120" s="45" t="s">
        <v>236</v>
      </c>
      <c r="W1120" s="45" t="s">
        <v>237</v>
      </c>
      <c r="X1120" s="49">
        <v>0</v>
      </c>
    </row>
    <row r="1121" spans="1:25" hidden="1" x14ac:dyDescent="0.2">
      <c r="A1121" s="1" t="e">
        <f>VLOOKUP(S:S,'KY all bookings 19.09.2022'!D:E,1,0)</f>
        <v>#N/A</v>
      </c>
      <c r="C1121" s="1" t="e">
        <f>VLOOKUP(F:F,'RPM All Deposits'!$E:$F,1,0)</f>
        <v>#N/A</v>
      </c>
      <c r="D1121" s="45" t="s">
        <v>20</v>
      </c>
      <c r="E1121" s="45" t="s">
        <v>3195</v>
      </c>
      <c r="F1121" s="45" t="s">
        <v>3196</v>
      </c>
      <c r="G1121" s="45" t="s">
        <v>232</v>
      </c>
      <c r="H1121" s="61">
        <v>44730</v>
      </c>
      <c r="I1121" s="61">
        <v>44742</v>
      </c>
      <c r="J1121" s="61">
        <v>44730</v>
      </c>
      <c r="K1121" s="61">
        <v>44742</v>
      </c>
      <c r="L1121" s="45" t="s">
        <v>360</v>
      </c>
      <c r="M1121" s="45" t="s">
        <v>135</v>
      </c>
      <c r="N1121" s="45" t="s">
        <v>26</v>
      </c>
      <c r="O1121" s="45" t="s">
        <v>37</v>
      </c>
      <c r="P1121" s="49">
        <v>0</v>
      </c>
      <c r="Q1121" s="45" t="s">
        <v>49</v>
      </c>
      <c r="R1121" s="46"/>
      <c r="S1121" s="45" t="s">
        <v>234</v>
      </c>
      <c r="T1121" s="45"/>
      <c r="U1121" s="45" t="s">
        <v>235</v>
      </c>
      <c r="V1121" s="45" t="s">
        <v>236</v>
      </c>
      <c r="W1121" s="45" t="s">
        <v>237</v>
      </c>
      <c r="X1121" s="49">
        <v>0</v>
      </c>
    </row>
    <row r="1122" spans="1:25" hidden="1" x14ac:dyDescent="0.2">
      <c r="A1122" s="1" t="e">
        <f>VLOOKUP(S:S,'KY all bookings 19.09.2022'!D:E,1,0)</f>
        <v>#N/A</v>
      </c>
      <c r="C1122" s="1" t="e">
        <f>VLOOKUP(F:F,'RPM All Deposits'!$E:$F,1,0)</f>
        <v>#N/A</v>
      </c>
      <c r="D1122" s="45" t="s">
        <v>20</v>
      </c>
      <c r="E1122" s="45" t="s">
        <v>3197</v>
      </c>
      <c r="F1122" s="45" t="s">
        <v>3198</v>
      </c>
      <c r="G1122" s="45" t="s">
        <v>232</v>
      </c>
      <c r="H1122" s="61">
        <v>44730</v>
      </c>
      <c r="I1122" s="61">
        <v>44742</v>
      </c>
      <c r="J1122" s="61">
        <v>44730</v>
      </c>
      <c r="K1122" s="61">
        <v>44742</v>
      </c>
      <c r="L1122" s="45" t="s">
        <v>360</v>
      </c>
      <c r="M1122" s="45" t="s">
        <v>135</v>
      </c>
      <c r="N1122" s="45" t="s">
        <v>26</v>
      </c>
      <c r="O1122" s="45" t="s">
        <v>37</v>
      </c>
      <c r="P1122" s="49">
        <v>0</v>
      </c>
      <c r="Q1122" s="45" t="s">
        <v>49</v>
      </c>
      <c r="R1122" s="46"/>
      <c r="S1122" s="45" t="s">
        <v>234</v>
      </c>
      <c r="T1122" s="45"/>
      <c r="U1122" s="45" t="s">
        <v>235</v>
      </c>
      <c r="V1122" s="45" t="s">
        <v>236</v>
      </c>
      <c r="W1122" s="45" t="s">
        <v>237</v>
      </c>
      <c r="X1122" s="49">
        <v>0</v>
      </c>
    </row>
    <row r="1123" spans="1:25" hidden="1" x14ac:dyDescent="0.2">
      <c r="A1123" s="1" t="e">
        <f>VLOOKUP(S:S,'KY all bookings 19.09.2022'!D:E,1,0)</f>
        <v>#N/A</v>
      </c>
      <c r="C1123" s="1" t="e">
        <f>VLOOKUP(F:F,'RPM All Deposits'!$E:$F,1,0)</f>
        <v>#N/A</v>
      </c>
      <c r="D1123" s="45" t="s">
        <v>20</v>
      </c>
      <c r="E1123" s="45" t="s">
        <v>3199</v>
      </c>
      <c r="F1123" s="45" t="s">
        <v>3200</v>
      </c>
      <c r="G1123" s="45" t="s">
        <v>3201</v>
      </c>
      <c r="H1123" s="61">
        <v>44728</v>
      </c>
      <c r="I1123" s="61">
        <v>44742</v>
      </c>
      <c r="J1123" s="61">
        <v>44728</v>
      </c>
      <c r="K1123" s="61">
        <v>44743</v>
      </c>
      <c r="L1123" s="45" t="s">
        <v>91</v>
      </c>
      <c r="M1123" s="45" t="s">
        <v>135</v>
      </c>
      <c r="N1123" s="45" t="s">
        <v>26</v>
      </c>
      <c r="O1123" s="45" t="s">
        <v>34</v>
      </c>
      <c r="P1123" s="49">
        <v>1650</v>
      </c>
      <c r="Q1123" s="45" t="s">
        <v>49</v>
      </c>
      <c r="R1123" s="46"/>
      <c r="S1123" s="45" t="s">
        <v>3202</v>
      </c>
      <c r="T1123" s="45"/>
      <c r="U1123" s="45" t="s">
        <v>3203</v>
      </c>
      <c r="V1123" s="45" t="s">
        <v>3204</v>
      </c>
      <c r="W1123" s="45" t="s">
        <v>102</v>
      </c>
      <c r="X1123" s="49">
        <v>0</v>
      </c>
    </row>
    <row r="1124" spans="1:25" hidden="1" x14ac:dyDescent="0.2">
      <c r="A1124" s="1" t="e">
        <f>VLOOKUP(S:S,'KY all bookings 19.09.2022'!D:E,1,0)</f>
        <v>#N/A</v>
      </c>
      <c r="C1124" s="1" t="str">
        <f>VLOOKUP(F:F,'RPM All Deposits'!$E:$F,1,0)</f>
        <v>18583</v>
      </c>
      <c r="D1124" s="45" t="s">
        <v>20</v>
      </c>
      <c r="E1124" s="45" t="s">
        <v>557</v>
      </c>
      <c r="F1124" s="45" t="s">
        <v>562</v>
      </c>
      <c r="G1124" s="45" t="s">
        <v>563</v>
      </c>
      <c r="H1124" s="61">
        <v>44835</v>
      </c>
      <c r="I1124" s="61">
        <v>45016</v>
      </c>
      <c r="J1124" s="61">
        <v>44835</v>
      </c>
      <c r="K1124" s="61">
        <v>45016</v>
      </c>
      <c r="L1124" s="45" t="s">
        <v>78</v>
      </c>
      <c r="M1124" s="45" t="s">
        <v>135</v>
      </c>
      <c r="N1124" s="45" t="s">
        <v>26</v>
      </c>
      <c r="O1124" s="45" t="s">
        <v>37</v>
      </c>
      <c r="P1124" s="49">
        <v>1680</v>
      </c>
      <c r="Q1124" s="45" t="s">
        <v>28</v>
      </c>
      <c r="R1124" s="45" t="s">
        <v>29</v>
      </c>
      <c r="S1124" s="46"/>
      <c r="T1124" s="46"/>
      <c r="U1124" s="45" t="s">
        <v>303</v>
      </c>
      <c r="V1124" s="45" t="s">
        <v>564</v>
      </c>
      <c r="W1124" s="45" t="s">
        <v>102</v>
      </c>
      <c r="X1124" s="49">
        <v>200</v>
      </c>
    </row>
    <row r="1125" spans="1:25" hidden="1" x14ac:dyDescent="0.2">
      <c r="A1125" s="1" t="e">
        <f>VLOOKUP(S:S,'KY all bookings 19.09.2022'!D:E,1,0)</f>
        <v>#N/A</v>
      </c>
      <c r="C1125" s="1" t="e">
        <f>VLOOKUP(F:F,'RPM All Deposits'!$E:$F,1,0)</f>
        <v>#N/A</v>
      </c>
      <c r="D1125" s="45" t="s">
        <v>20</v>
      </c>
      <c r="E1125" s="45" t="s">
        <v>3208</v>
      </c>
      <c r="F1125" s="45" t="s">
        <v>3209</v>
      </c>
      <c r="G1125" s="45" t="s">
        <v>232</v>
      </c>
      <c r="H1125" s="61">
        <v>44730</v>
      </c>
      <c r="I1125" s="61">
        <v>44742</v>
      </c>
      <c r="J1125" s="61">
        <v>44730</v>
      </c>
      <c r="K1125" s="61">
        <v>44742</v>
      </c>
      <c r="L1125" s="45" t="s">
        <v>360</v>
      </c>
      <c r="M1125" s="45" t="s">
        <v>135</v>
      </c>
      <c r="N1125" s="45" t="s">
        <v>26</v>
      </c>
      <c r="O1125" s="45" t="s">
        <v>37</v>
      </c>
      <c r="P1125" s="49">
        <v>0</v>
      </c>
      <c r="Q1125" s="45" t="s">
        <v>49</v>
      </c>
      <c r="R1125" s="46"/>
      <c r="S1125" s="45" t="s">
        <v>234</v>
      </c>
      <c r="T1125" s="45"/>
      <c r="U1125" s="45" t="s">
        <v>235</v>
      </c>
      <c r="V1125" s="45" t="s">
        <v>236</v>
      </c>
      <c r="W1125" s="45" t="s">
        <v>237</v>
      </c>
      <c r="X1125" s="49">
        <v>0</v>
      </c>
    </row>
    <row r="1126" spans="1:25" hidden="1" x14ac:dyDescent="0.2">
      <c r="A1126" s="1" t="e">
        <f>VLOOKUP(S:S,'KY all bookings 19.09.2022'!D:E,1,0)</f>
        <v>#N/A</v>
      </c>
      <c r="C1126" s="1" t="e">
        <f>VLOOKUP(F:F,'RPM All Deposits'!$E:$F,1,0)</f>
        <v>#N/A</v>
      </c>
      <c r="D1126" s="45" t="s">
        <v>20</v>
      </c>
      <c r="E1126" s="45" t="s">
        <v>3210</v>
      </c>
      <c r="F1126" s="45" t="s">
        <v>3211</v>
      </c>
      <c r="G1126" s="45" t="s">
        <v>3212</v>
      </c>
      <c r="H1126" s="61">
        <v>44728</v>
      </c>
      <c r="I1126" s="61">
        <v>44742</v>
      </c>
      <c r="J1126" s="61">
        <v>44728</v>
      </c>
      <c r="K1126" s="61">
        <v>44743</v>
      </c>
      <c r="L1126" s="45" t="s">
        <v>91</v>
      </c>
      <c r="M1126" s="45" t="s">
        <v>92</v>
      </c>
      <c r="N1126" s="45" t="s">
        <v>26</v>
      </c>
      <c r="O1126" s="45" t="s">
        <v>34</v>
      </c>
      <c r="P1126" s="49">
        <v>1650</v>
      </c>
      <c r="Q1126" s="45" t="s">
        <v>49</v>
      </c>
      <c r="R1126" s="46"/>
      <c r="S1126" s="45" t="s">
        <v>3213</v>
      </c>
      <c r="T1126" s="45"/>
      <c r="U1126" s="45" t="s">
        <v>1948</v>
      </c>
      <c r="V1126" s="45" t="s">
        <v>3214</v>
      </c>
      <c r="W1126" s="45" t="s">
        <v>58</v>
      </c>
      <c r="X1126" s="49">
        <v>0</v>
      </c>
    </row>
    <row r="1127" spans="1:25" hidden="1" x14ac:dyDescent="0.2">
      <c r="A1127" s="1" t="e">
        <f>VLOOKUP(S:S,'KY all bookings 19.09.2022'!D:E,1,0)</f>
        <v>#N/A</v>
      </c>
      <c r="D1127" s="45" t="s">
        <v>20</v>
      </c>
      <c r="E1127" s="45" t="s">
        <v>3210</v>
      </c>
      <c r="F1127" s="45" t="s">
        <v>3215</v>
      </c>
      <c r="G1127" s="45" t="s">
        <v>232</v>
      </c>
      <c r="H1127" s="61">
        <v>44753</v>
      </c>
      <c r="I1127" s="61">
        <v>44937</v>
      </c>
      <c r="J1127" s="46"/>
      <c r="K1127" s="46"/>
      <c r="L1127" s="45" t="s">
        <v>458</v>
      </c>
      <c r="M1127" s="45" t="s">
        <v>25</v>
      </c>
      <c r="N1127" s="45" t="s">
        <v>26</v>
      </c>
      <c r="O1127" s="45" t="s">
        <v>34</v>
      </c>
      <c r="P1127" s="49">
        <v>0</v>
      </c>
      <c r="Q1127" s="45" t="s">
        <v>49</v>
      </c>
      <c r="R1127" s="46"/>
      <c r="S1127" s="45" t="s">
        <v>234</v>
      </c>
      <c r="T1127" s="45"/>
      <c r="U1127" s="45" t="s">
        <v>235</v>
      </c>
      <c r="V1127" s="45" t="s">
        <v>236</v>
      </c>
      <c r="W1127" s="45" t="s">
        <v>237</v>
      </c>
      <c r="X1127" s="49">
        <v>0</v>
      </c>
    </row>
    <row r="1128" spans="1:25" hidden="1" x14ac:dyDescent="0.2">
      <c r="A1128" s="1" t="e">
        <f>VLOOKUP(S:S,'KY all bookings 19.09.2022'!D:E,1,0)</f>
        <v>#N/A</v>
      </c>
      <c r="D1128" s="45" t="s">
        <v>20</v>
      </c>
      <c r="E1128" s="45" t="s">
        <v>3210</v>
      </c>
      <c r="F1128" s="45" t="s">
        <v>3216</v>
      </c>
      <c r="G1128" s="45" t="s">
        <v>232</v>
      </c>
      <c r="H1128" s="61">
        <v>44785</v>
      </c>
      <c r="I1128" s="61">
        <v>44937</v>
      </c>
      <c r="J1128" s="46"/>
      <c r="K1128" s="46"/>
      <c r="L1128" s="45" t="s">
        <v>177</v>
      </c>
      <c r="M1128" s="45" t="s">
        <v>25</v>
      </c>
      <c r="N1128" s="45" t="s">
        <v>26</v>
      </c>
      <c r="O1128" s="45" t="s">
        <v>34</v>
      </c>
      <c r="P1128" s="49">
        <v>0</v>
      </c>
      <c r="Q1128" s="45" t="s">
        <v>49</v>
      </c>
      <c r="R1128" s="46"/>
      <c r="S1128" s="45" t="s">
        <v>234</v>
      </c>
      <c r="T1128" s="45"/>
      <c r="U1128" s="45" t="s">
        <v>235</v>
      </c>
      <c r="V1128" s="45" t="s">
        <v>236</v>
      </c>
      <c r="W1128" s="45" t="s">
        <v>237</v>
      </c>
      <c r="X1128" s="49">
        <v>0</v>
      </c>
    </row>
    <row r="1129" spans="1:25" s="64" customFormat="1" hidden="1" x14ac:dyDescent="0.2">
      <c r="A1129" s="64" t="e">
        <f>VLOOKUP(S:S,'KY all bookings 19.09.2022'!D:E,1,0)</f>
        <v>#N/A</v>
      </c>
      <c r="C1129" s="64" t="e">
        <f>VLOOKUP(F:F,'RPM All Deposits'!$E:$F,1,0)</f>
        <v>#N/A</v>
      </c>
      <c r="D1129" s="66" t="s">
        <v>20</v>
      </c>
      <c r="E1129" s="67"/>
      <c r="F1129" s="66" t="s">
        <v>132</v>
      </c>
      <c r="G1129" s="66" t="s">
        <v>133</v>
      </c>
      <c r="H1129" s="68">
        <v>44774</v>
      </c>
      <c r="I1129" s="68">
        <v>45169</v>
      </c>
      <c r="J1129" s="67"/>
      <c r="K1129" s="67"/>
      <c r="L1129" s="66" t="s">
        <v>134</v>
      </c>
      <c r="M1129" s="66" t="s">
        <v>135</v>
      </c>
      <c r="N1129" s="66" t="s">
        <v>26</v>
      </c>
      <c r="O1129" s="66" t="s">
        <v>34</v>
      </c>
      <c r="P1129" s="65">
        <v>2250</v>
      </c>
      <c r="Q1129" s="66" t="s">
        <v>28</v>
      </c>
      <c r="R1129" s="66" t="s">
        <v>29</v>
      </c>
      <c r="S1129" s="67"/>
      <c r="T1129" s="67"/>
      <c r="U1129" s="66" t="s">
        <v>136</v>
      </c>
      <c r="V1129" s="66" t="s">
        <v>137</v>
      </c>
      <c r="W1129" s="66" t="s">
        <v>87</v>
      </c>
      <c r="X1129" s="65">
        <v>200</v>
      </c>
      <c r="Y1129" s="64" t="s">
        <v>6663</v>
      </c>
    </row>
    <row r="1130" spans="1:25" hidden="1" x14ac:dyDescent="0.2">
      <c r="A1130" s="1" t="e">
        <f>VLOOKUP(S:S,'KY all bookings 19.09.2022'!D:E,1,0)</f>
        <v>#N/A</v>
      </c>
      <c r="C1130" s="1" t="e">
        <f>VLOOKUP(F:F,'RPM All Deposits'!$E:$F,1,0)</f>
        <v>#N/A</v>
      </c>
      <c r="D1130" s="45" t="s">
        <v>20</v>
      </c>
      <c r="E1130" s="45" t="s">
        <v>3217</v>
      </c>
      <c r="F1130" s="45" t="s">
        <v>3220</v>
      </c>
      <c r="G1130" s="45" t="s">
        <v>232</v>
      </c>
      <c r="H1130" s="61">
        <v>44730</v>
      </c>
      <c r="I1130" s="61">
        <v>44742</v>
      </c>
      <c r="J1130" s="61">
        <v>44730</v>
      </c>
      <c r="K1130" s="61">
        <v>44742</v>
      </c>
      <c r="L1130" s="45" t="s">
        <v>360</v>
      </c>
      <c r="M1130" s="45" t="s">
        <v>135</v>
      </c>
      <c r="N1130" s="45" t="s">
        <v>26</v>
      </c>
      <c r="O1130" s="45" t="s">
        <v>37</v>
      </c>
      <c r="P1130" s="49">
        <v>0</v>
      </c>
      <c r="Q1130" s="45" t="s">
        <v>49</v>
      </c>
      <c r="R1130" s="46"/>
      <c r="S1130" s="45" t="s">
        <v>234</v>
      </c>
      <c r="T1130" s="45"/>
      <c r="U1130" s="45" t="s">
        <v>235</v>
      </c>
      <c r="V1130" s="45" t="s">
        <v>236</v>
      </c>
      <c r="W1130" s="45" t="s">
        <v>237</v>
      </c>
      <c r="X1130" s="49">
        <v>0</v>
      </c>
    </row>
    <row r="1131" spans="1:25" hidden="1" x14ac:dyDescent="0.2">
      <c r="A1131" s="1" t="e">
        <f>VLOOKUP(S:S,'KY all bookings 19.09.2022'!D:E,1,0)</f>
        <v>#N/A</v>
      </c>
      <c r="C1131" s="1" t="str">
        <f>VLOOKUP(F:F,'RPM All Deposits'!$E:$F,1,0)</f>
        <v>396</v>
      </c>
      <c r="D1131" s="45" t="s">
        <v>20</v>
      </c>
      <c r="E1131" s="45" t="s">
        <v>497</v>
      </c>
      <c r="F1131" s="45" t="s">
        <v>498</v>
      </c>
      <c r="G1131" s="45" t="s">
        <v>328</v>
      </c>
      <c r="H1131" s="61">
        <v>44805</v>
      </c>
      <c r="I1131" s="61">
        <v>44985</v>
      </c>
      <c r="J1131" s="61">
        <v>44805</v>
      </c>
      <c r="K1131" s="61">
        <v>44985</v>
      </c>
      <c r="L1131" s="45" t="s">
        <v>78</v>
      </c>
      <c r="M1131" s="45" t="s">
        <v>135</v>
      </c>
      <c r="N1131" s="45" t="s">
        <v>26</v>
      </c>
      <c r="O1131" s="45" t="s">
        <v>37</v>
      </c>
      <c r="P1131" s="49">
        <v>1680</v>
      </c>
      <c r="Q1131" s="45" t="s">
        <v>28</v>
      </c>
      <c r="R1131" s="46"/>
      <c r="S1131" s="46"/>
      <c r="T1131" s="46"/>
      <c r="U1131" s="45" t="s">
        <v>329</v>
      </c>
      <c r="V1131" s="45" t="s">
        <v>330</v>
      </c>
      <c r="W1131" s="45" t="s">
        <v>58</v>
      </c>
      <c r="X1131" s="49">
        <v>0</v>
      </c>
    </row>
    <row r="1132" spans="1:25" hidden="1" x14ac:dyDescent="0.2">
      <c r="A1132" s="1" t="e">
        <f>VLOOKUP(S:S,'KY all bookings 19.09.2022'!D:E,1,0)</f>
        <v>#N/A</v>
      </c>
      <c r="D1132" s="45" t="s">
        <v>20</v>
      </c>
      <c r="E1132" s="45" t="s">
        <v>3221</v>
      </c>
      <c r="F1132" s="45" t="s">
        <v>3226</v>
      </c>
      <c r="G1132" s="45" t="s">
        <v>232</v>
      </c>
      <c r="H1132" s="61">
        <v>44836</v>
      </c>
      <c r="I1132" s="61">
        <v>44865</v>
      </c>
      <c r="J1132" s="46"/>
      <c r="K1132" s="46"/>
      <c r="L1132" s="45" t="s">
        <v>386</v>
      </c>
      <c r="M1132" s="45" t="s">
        <v>25</v>
      </c>
      <c r="N1132" s="45" t="s">
        <v>26</v>
      </c>
      <c r="O1132" s="45" t="s">
        <v>34</v>
      </c>
      <c r="P1132" s="49">
        <v>0</v>
      </c>
      <c r="Q1132" s="45" t="s">
        <v>49</v>
      </c>
      <c r="R1132" s="46"/>
      <c r="S1132" s="45" t="s">
        <v>234</v>
      </c>
      <c r="T1132" s="45"/>
      <c r="U1132" s="45" t="s">
        <v>235</v>
      </c>
      <c r="V1132" s="45" t="s">
        <v>236</v>
      </c>
      <c r="W1132" s="45" t="s">
        <v>237</v>
      </c>
      <c r="X1132" s="49">
        <v>0</v>
      </c>
    </row>
    <row r="1133" spans="1:25" hidden="1" x14ac:dyDescent="0.2">
      <c r="A1133" s="1" t="e">
        <f>VLOOKUP(S:S,'KY all bookings 19.09.2022'!D:E,1,0)</f>
        <v>#N/A</v>
      </c>
      <c r="C1133" s="1" t="str">
        <f>VLOOKUP(F:F,'RPM All Deposits'!$E:$F,1,0)</f>
        <v>26743</v>
      </c>
      <c r="D1133" s="45" t="s">
        <v>20</v>
      </c>
      <c r="E1133" s="45" t="s">
        <v>3764</v>
      </c>
      <c r="F1133" s="45" t="s">
        <v>3770</v>
      </c>
      <c r="G1133" s="45" t="s">
        <v>213</v>
      </c>
      <c r="H1133" s="61">
        <v>44805</v>
      </c>
      <c r="I1133" s="61">
        <v>45107</v>
      </c>
      <c r="J1133" s="61">
        <v>44805</v>
      </c>
      <c r="K1133" s="61">
        <v>45107</v>
      </c>
      <c r="L1133" s="45" t="s">
        <v>40</v>
      </c>
      <c r="M1133" s="45" t="s">
        <v>135</v>
      </c>
      <c r="N1133" s="45" t="s">
        <v>26</v>
      </c>
      <c r="O1133" s="45" t="s">
        <v>34</v>
      </c>
      <c r="P1133" s="49">
        <v>2250</v>
      </c>
      <c r="Q1133" s="45" t="s">
        <v>28</v>
      </c>
      <c r="R1133" s="45" t="s">
        <v>29</v>
      </c>
      <c r="S1133" s="46"/>
      <c r="T1133" s="46"/>
      <c r="U1133" s="45" t="s">
        <v>214</v>
      </c>
      <c r="V1133" s="45" t="s">
        <v>57</v>
      </c>
      <c r="W1133" s="45" t="s">
        <v>58</v>
      </c>
      <c r="X1133" s="49">
        <v>200</v>
      </c>
    </row>
    <row r="1134" spans="1:25" hidden="1" x14ac:dyDescent="0.2">
      <c r="A1134" s="1" t="e">
        <f>VLOOKUP(S:S,'KY all bookings 19.09.2022'!D:E,1,0)</f>
        <v>#N/A</v>
      </c>
      <c r="C1134" s="1" t="e">
        <f>VLOOKUP(F:F,'RPM All Deposits'!$E:$F,1,0)</f>
        <v>#N/A</v>
      </c>
      <c r="D1134" s="45" t="s">
        <v>20</v>
      </c>
      <c r="E1134" s="45" t="s">
        <v>3229</v>
      </c>
      <c r="F1134" s="45" t="s">
        <v>3230</v>
      </c>
      <c r="G1134" s="45" t="s">
        <v>232</v>
      </c>
      <c r="H1134" s="61">
        <v>44730</v>
      </c>
      <c r="I1134" s="61">
        <v>44742</v>
      </c>
      <c r="J1134" s="61">
        <v>44730</v>
      </c>
      <c r="K1134" s="61">
        <v>44742</v>
      </c>
      <c r="L1134" s="45" t="s">
        <v>360</v>
      </c>
      <c r="M1134" s="45" t="s">
        <v>135</v>
      </c>
      <c r="N1134" s="45" t="s">
        <v>26</v>
      </c>
      <c r="O1134" s="45" t="s">
        <v>37</v>
      </c>
      <c r="P1134" s="49">
        <v>0</v>
      </c>
      <c r="Q1134" s="45" t="s">
        <v>49</v>
      </c>
      <c r="R1134" s="46"/>
      <c r="S1134" s="45" t="s">
        <v>234</v>
      </c>
      <c r="T1134" s="45"/>
      <c r="U1134" s="45" t="s">
        <v>235</v>
      </c>
      <c r="V1134" s="45" t="s">
        <v>236</v>
      </c>
      <c r="W1134" s="45" t="s">
        <v>237</v>
      </c>
      <c r="X1134" s="49">
        <v>0</v>
      </c>
    </row>
    <row r="1135" spans="1:25" hidden="1" x14ac:dyDescent="0.2">
      <c r="A1135" s="1" t="e">
        <f>VLOOKUP(S:S,'KY all bookings 19.09.2022'!D:E,1,0)</f>
        <v>#N/A</v>
      </c>
      <c r="C1135" s="1" t="e">
        <f>VLOOKUP(F:F,'RPM All Deposits'!$E:$F,1,0)</f>
        <v>#N/A</v>
      </c>
      <c r="D1135" s="45" t="s">
        <v>20</v>
      </c>
      <c r="E1135" s="45" t="s">
        <v>3231</v>
      </c>
      <c r="F1135" s="45" t="s">
        <v>3232</v>
      </c>
      <c r="G1135" s="45" t="s">
        <v>3233</v>
      </c>
      <c r="H1135" s="61">
        <v>44728</v>
      </c>
      <c r="I1135" s="61">
        <v>44742</v>
      </c>
      <c r="J1135" s="61">
        <v>44728</v>
      </c>
      <c r="K1135" s="61">
        <v>44743</v>
      </c>
      <c r="L1135" s="45" t="s">
        <v>91</v>
      </c>
      <c r="M1135" s="45" t="s">
        <v>92</v>
      </c>
      <c r="N1135" s="45" t="s">
        <v>26</v>
      </c>
      <c r="O1135" s="45" t="s">
        <v>34</v>
      </c>
      <c r="P1135" s="49">
        <v>1485</v>
      </c>
      <c r="Q1135" s="45" t="s">
        <v>49</v>
      </c>
      <c r="R1135" s="46"/>
      <c r="S1135" s="45" t="s">
        <v>3234</v>
      </c>
      <c r="T1135" s="45"/>
      <c r="U1135" s="45" t="s">
        <v>3235</v>
      </c>
      <c r="V1135" s="45" t="s">
        <v>3236</v>
      </c>
      <c r="W1135" s="45" t="s">
        <v>58</v>
      </c>
      <c r="X1135" s="49">
        <v>0</v>
      </c>
    </row>
    <row r="1136" spans="1:25" hidden="1" x14ac:dyDescent="0.2">
      <c r="A1136" s="1" t="e">
        <f>VLOOKUP(S:S,'KY all bookings 19.09.2022'!D:E,1,0)</f>
        <v>#N/A</v>
      </c>
      <c r="D1136" s="45" t="s">
        <v>20</v>
      </c>
      <c r="E1136" s="45" t="s">
        <v>3231</v>
      </c>
      <c r="F1136" s="45" t="s">
        <v>3237</v>
      </c>
      <c r="G1136" s="45" t="s">
        <v>232</v>
      </c>
      <c r="H1136" s="61">
        <v>44753</v>
      </c>
      <c r="I1136" s="61">
        <v>44937</v>
      </c>
      <c r="J1136" s="46"/>
      <c r="K1136" s="46"/>
      <c r="L1136" s="45" t="s">
        <v>458</v>
      </c>
      <c r="M1136" s="45" t="s">
        <v>25</v>
      </c>
      <c r="N1136" s="45" t="s">
        <v>26</v>
      </c>
      <c r="O1136" s="45" t="s">
        <v>34</v>
      </c>
      <c r="P1136" s="49">
        <v>0</v>
      </c>
      <c r="Q1136" s="45" t="s">
        <v>49</v>
      </c>
      <c r="R1136" s="46"/>
      <c r="S1136" s="45" t="s">
        <v>234</v>
      </c>
      <c r="T1136" s="45"/>
      <c r="U1136" s="45" t="s">
        <v>235</v>
      </c>
      <c r="V1136" s="45" t="s">
        <v>236</v>
      </c>
      <c r="W1136" s="45" t="s">
        <v>237</v>
      </c>
      <c r="X1136" s="49">
        <v>0</v>
      </c>
    </row>
    <row r="1137" spans="1:24" hidden="1" x14ac:dyDescent="0.2">
      <c r="A1137" s="1" t="e">
        <f>VLOOKUP(S:S,'KY all bookings 19.09.2022'!D:E,1,0)</f>
        <v>#N/A</v>
      </c>
      <c r="D1137" s="45" t="s">
        <v>20</v>
      </c>
      <c r="E1137" s="45" t="s">
        <v>3231</v>
      </c>
      <c r="F1137" s="45" t="s">
        <v>3238</v>
      </c>
      <c r="G1137" s="45" t="s">
        <v>232</v>
      </c>
      <c r="H1137" s="61">
        <v>44785</v>
      </c>
      <c r="I1137" s="61">
        <v>44937</v>
      </c>
      <c r="J1137" s="46"/>
      <c r="K1137" s="46"/>
      <c r="L1137" s="45" t="s">
        <v>177</v>
      </c>
      <c r="M1137" s="45" t="s">
        <v>25</v>
      </c>
      <c r="N1137" s="45" t="s">
        <v>26</v>
      </c>
      <c r="O1137" s="45" t="s">
        <v>34</v>
      </c>
      <c r="P1137" s="49">
        <v>0</v>
      </c>
      <c r="Q1137" s="45" t="s">
        <v>49</v>
      </c>
      <c r="R1137" s="46"/>
      <c r="S1137" s="45" t="s">
        <v>234</v>
      </c>
      <c r="T1137" s="45"/>
      <c r="U1137" s="45" t="s">
        <v>235</v>
      </c>
      <c r="V1137" s="45" t="s">
        <v>236</v>
      </c>
      <c r="W1137" s="45" t="s">
        <v>237</v>
      </c>
      <c r="X1137" s="49">
        <v>0</v>
      </c>
    </row>
    <row r="1138" spans="1:24" hidden="1" x14ac:dyDescent="0.2">
      <c r="A1138" s="1" t="e">
        <f>VLOOKUP(S:S,'KY all bookings 19.09.2022'!D:E,1,0)</f>
        <v>#N/A</v>
      </c>
      <c r="C1138" s="1" t="e">
        <f>VLOOKUP(F:F,'RPM All Deposits'!$E:$F,1,0)</f>
        <v>#N/A</v>
      </c>
      <c r="D1138" s="45" t="s">
        <v>20</v>
      </c>
      <c r="E1138" s="45" t="s">
        <v>3239</v>
      </c>
      <c r="F1138" s="45" t="s">
        <v>3240</v>
      </c>
      <c r="G1138" s="45" t="s">
        <v>232</v>
      </c>
      <c r="H1138" s="61">
        <v>44730</v>
      </c>
      <c r="I1138" s="61">
        <v>44742</v>
      </c>
      <c r="J1138" s="61">
        <v>44730</v>
      </c>
      <c r="K1138" s="61">
        <v>44742</v>
      </c>
      <c r="L1138" s="45" t="s">
        <v>360</v>
      </c>
      <c r="M1138" s="45" t="s">
        <v>135</v>
      </c>
      <c r="N1138" s="45" t="s">
        <v>26</v>
      </c>
      <c r="O1138" s="45" t="s">
        <v>37</v>
      </c>
      <c r="P1138" s="49">
        <v>0</v>
      </c>
      <c r="Q1138" s="45" t="s">
        <v>49</v>
      </c>
      <c r="R1138" s="46"/>
      <c r="S1138" s="45" t="s">
        <v>234</v>
      </c>
      <c r="T1138" s="45"/>
      <c r="U1138" s="45" t="s">
        <v>235</v>
      </c>
      <c r="V1138" s="45" t="s">
        <v>236</v>
      </c>
      <c r="W1138" s="45" t="s">
        <v>237</v>
      </c>
      <c r="X1138" s="49">
        <v>0</v>
      </c>
    </row>
    <row r="1139" spans="1:24" hidden="1" x14ac:dyDescent="0.2">
      <c r="A1139" s="1" t="e">
        <f>VLOOKUP(S:S,'KY all bookings 19.09.2022'!D:E,1,0)</f>
        <v>#N/A</v>
      </c>
      <c r="D1139" s="45" t="s">
        <v>20</v>
      </c>
      <c r="E1139" s="45" t="s">
        <v>3241</v>
      </c>
      <c r="F1139" s="45" t="s">
        <v>3242</v>
      </c>
      <c r="G1139" s="45" t="s">
        <v>3243</v>
      </c>
      <c r="H1139" s="61">
        <v>44728</v>
      </c>
      <c r="I1139" s="61">
        <v>44742</v>
      </c>
      <c r="J1139" s="61">
        <v>44728</v>
      </c>
      <c r="K1139" s="61">
        <v>44743</v>
      </c>
      <c r="L1139" s="45" t="s">
        <v>91</v>
      </c>
      <c r="M1139" s="45" t="s">
        <v>25</v>
      </c>
      <c r="N1139" s="45" t="s">
        <v>26</v>
      </c>
      <c r="O1139" s="45" t="s">
        <v>34</v>
      </c>
      <c r="P1139" s="49">
        <v>813</v>
      </c>
      <c r="Q1139" s="45" t="s">
        <v>49</v>
      </c>
      <c r="R1139" s="46"/>
      <c r="S1139" s="45" t="s">
        <v>3244</v>
      </c>
      <c r="T1139" s="45"/>
      <c r="U1139" s="45" t="s">
        <v>2284</v>
      </c>
      <c r="V1139" s="45" t="s">
        <v>3245</v>
      </c>
      <c r="W1139" s="45" t="s">
        <v>87</v>
      </c>
      <c r="X1139" s="49">
        <v>0</v>
      </c>
    </row>
    <row r="1140" spans="1:24" hidden="1" x14ac:dyDescent="0.2">
      <c r="A1140" s="1" t="e">
        <f>VLOOKUP(S:S,'KY all bookings 19.09.2022'!D:E,1,0)</f>
        <v>#N/A</v>
      </c>
      <c r="D1140" s="45" t="s">
        <v>20</v>
      </c>
      <c r="E1140" s="45" t="s">
        <v>3241</v>
      </c>
      <c r="F1140" s="45" t="s">
        <v>3246</v>
      </c>
      <c r="G1140" s="45" t="s">
        <v>232</v>
      </c>
      <c r="H1140" s="61">
        <v>44753</v>
      </c>
      <c r="I1140" s="61">
        <v>44937</v>
      </c>
      <c r="J1140" s="46"/>
      <c r="K1140" s="46"/>
      <c r="L1140" s="45" t="s">
        <v>458</v>
      </c>
      <c r="M1140" s="45" t="s">
        <v>25</v>
      </c>
      <c r="N1140" s="45" t="s">
        <v>26</v>
      </c>
      <c r="O1140" s="45" t="s">
        <v>34</v>
      </c>
      <c r="P1140" s="49">
        <v>0</v>
      </c>
      <c r="Q1140" s="45" t="s">
        <v>49</v>
      </c>
      <c r="R1140" s="46"/>
      <c r="S1140" s="45" t="s">
        <v>234</v>
      </c>
      <c r="T1140" s="45"/>
      <c r="U1140" s="45" t="s">
        <v>235</v>
      </c>
      <c r="V1140" s="45" t="s">
        <v>236</v>
      </c>
      <c r="W1140" s="45" t="s">
        <v>237</v>
      </c>
      <c r="X1140" s="49">
        <v>0</v>
      </c>
    </row>
    <row r="1141" spans="1:24" hidden="1" x14ac:dyDescent="0.2">
      <c r="A1141" s="1" t="e">
        <f>VLOOKUP(S:S,'KY all bookings 19.09.2022'!D:E,1,0)</f>
        <v>#N/A</v>
      </c>
      <c r="D1141" s="45" t="s">
        <v>20</v>
      </c>
      <c r="E1141" s="45" t="s">
        <v>3241</v>
      </c>
      <c r="F1141" s="45" t="s">
        <v>3247</v>
      </c>
      <c r="G1141" s="45" t="s">
        <v>232</v>
      </c>
      <c r="H1141" s="61">
        <v>44785</v>
      </c>
      <c r="I1141" s="61">
        <v>44937</v>
      </c>
      <c r="J1141" s="46"/>
      <c r="K1141" s="46"/>
      <c r="L1141" s="45" t="s">
        <v>177</v>
      </c>
      <c r="M1141" s="45" t="s">
        <v>25</v>
      </c>
      <c r="N1141" s="45" t="s">
        <v>26</v>
      </c>
      <c r="O1141" s="45" t="s">
        <v>34</v>
      </c>
      <c r="P1141" s="49">
        <v>0</v>
      </c>
      <c r="Q1141" s="45" t="s">
        <v>49</v>
      </c>
      <c r="R1141" s="46"/>
      <c r="S1141" s="45" t="s">
        <v>234</v>
      </c>
      <c r="T1141" s="45"/>
      <c r="U1141" s="45" t="s">
        <v>235</v>
      </c>
      <c r="V1141" s="45" t="s">
        <v>236</v>
      </c>
      <c r="W1141" s="45" t="s">
        <v>237</v>
      </c>
      <c r="X1141" s="49">
        <v>0</v>
      </c>
    </row>
    <row r="1142" spans="1:24" hidden="1" x14ac:dyDescent="0.2">
      <c r="A1142" s="1" t="e">
        <f>VLOOKUP(S:S,'KY all bookings 19.09.2022'!D:E,1,0)</f>
        <v>#N/A</v>
      </c>
      <c r="C1142" s="1" t="e">
        <f>VLOOKUP(F:F,'RPM All Deposits'!$E:$F,1,0)</f>
        <v>#N/A</v>
      </c>
      <c r="D1142" s="45" t="s">
        <v>20</v>
      </c>
      <c r="E1142" s="45" t="s">
        <v>3248</v>
      </c>
      <c r="F1142" s="45" t="s">
        <v>3249</v>
      </c>
      <c r="G1142" s="45" t="s">
        <v>232</v>
      </c>
      <c r="H1142" s="61">
        <v>44730</v>
      </c>
      <c r="I1142" s="61">
        <v>44742</v>
      </c>
      <c r="J1142" s="61">
        <v>44730</v>
      </c>
      <c r="K1142" s="61">
        <v>44742</v>
      </c>
      <c r="L1142" s="45" t="s">
        <v>360</v>
      </c>
      <c r="M1142" s="45" t="s">
        <v>135</v>
      </c>
      <c r="N1142" s="45" t="s">
        <v>26</v>
      </c>
      <c r="O1142" s="45" t="s">
        <v>37</v>
      </c>
      <c r="P1142" s="49">
        <v>0</v>
      </c>
      <c r="Q1142" s="45" t="s">
        <v>49</v>
      </c>
      <c r="R1142" s="46"/>
      <c r="S1142" s="45" t="s">
        <v>234</v>
      </c>
      <c r="T1142" s="45"/>
      <c r="U1142" s="45" t="s">
        <v>235</v>
      </c>
      <c r="V1142" s="45" t="s">
        <v>236</v>
      </c>
      <c r="W1142" s="45" t="s">
        <v>237</v>
      </c>
      <c r="X1142" s="49">
        <v>0</v>
      </c>
    </row>
    <row r="1143" spans="1:24" hidden="1" x14ac:dyDescent="0.2">
      <c r="A1143" s="1" t="e">
        <f>VLOOKUP(S:S,'KY all bookings 19.09.2022'!D:E,1,0)</f>
        <v>#N/A</v>
      </c>
      <c r="C1143" s="1" t="e">
        <f>VLOOKUP(F:F,'RPM All Deposits'!$E:$F,1,0)</f>
        <v>#N/A</v>
      </c>
      <c r="D1143" s="45" t="s">
        <v>20</v>
      </c>
      <c r="E1143" s="45" t="s">
        <v>3250</v>
      </c>
      <c r="F1143" s="45" t="s">
        <v>3251</v>
      </c>
      <c r="G1143" s="45" t="s">
        <v>3252</v>
      </c>
      <c r="H1143" s="61">
        <v>44728</v>
      </c>
      <c r="I1143" s="61">
        <v>44742</v>
      </c>
      <c r="J1143" s="61">
        <v>44728</v>
      </c>
      <c r="K1143" s="61">
        <v>44743</v>
      </c>
      <c r="L1143" s="45" t="s">
        <v>91</v>
      </c>
      <c r="M1143" s="45" t="s">
        <v>92</v>
      </c>
      <c r="N1143" s="45" t="s">
        <v>26</v>
      </c>
      <c r="O1143" s="45" t="s">
        <v>34</v>
      </c>
      <c r="P1143" s="49">
        <v>1485</v>
      </c>
      <c r="Q1143" s="45" t="s">
        <v>49</v>
      </c>
      <c r="R1143" s="46"/>
      <c r="S1143" s="45" t="s">
        <v>3253</v>
      </c>
      <c r="T1143" s="45"/>
      <c r="U1143" s="45" t="s">
        <v>831</v>
      </c>
      <c r="V1143" s="45" t="s">
        <v>3254</v>
      </c>
      <c r="W1143" s="45" t="s">
        <v>58</v>
      </c>
      <c r="X1143" s="49">
        <v>0</v>
      </c>
    </row>
    <row r="1144" spans="1:24" hidden="1" x14ac:dyDescent="0.2">
      <c r="A1144" s="1" t="e">
        <f>VLOOKUP(S:S,'KY all bookings 19.09.2022'!D:E,1,0)</f>
        <v>#N/A</v>
      </c>
      <c r="D1144" s="45" t="s">
        <v>20</v>
      </c>
      <c r="E1144" s="45" t="s">
        <v>3250</v>
      </c>
      <c r="F1144" s="45" t="s">
        <v>3255</v>
      </c>
      <c r="G1144" s="45" t="s">
        <v>232</v>
      </c>
      <c r="H1144" s="61">
        <v>44753</v>
      </c>
      <c r="I1144" s="61">
        <v>44937</v>
      </c>
      <c r="J1144" s="46"/>
      <c r="K1144" s="46"/>
      <c r="L1144" s="45" t="s">
        <v>458</v>
      </c>
      <c r="M1144" s="45" t="s">
        <v>25</v>
      </c>
      <c r="N1144" s="45" t="s">
        <v>26</v>
      </c>
      <c r="O1144" s="45" t="s">
        <v>34</v>
      </c>
      <c r="P1144" s="49">
        <v>0</v>
      </c>
      <c r="Q1144" s="45" t="s">
        <v>49</v>
      </c>
      <c r="R1144" s="46"/>
      <c r="S1144" s="45" t="s">
        <v>234</v>
      </c>
      <c r="T1144" s="45"/>
      <c r="U1144" s="45" t="s">
        <v>235</v>
      </c>
      <c r="V1144" s="45" t="s">
        <v>236</v>
      </c>
      <c r="W1144" s="45" t="s">
        <v>237</v>
      </c>
      <c r="X1144" s="49">
        <v>0</v>
      </c>
    </row>
    <row r="1145" spans="1:24" hidden="1" x14ac:dyDescent="0.2">
      <c r="A1145" s="1" t="e">
        <f>VLOOKUP(S:S,'KY all bookings 19.09.2022'!D:E,1,0)</f>
        <v>#N/A</v>
      </c>
      <c r="D1145" s="45" t="s">
        <v>20</v>
      </c>
      <c r="E1145" s="45" t="s">
        <v>3250</v>
      </c>
      <c r="F1145" s="45" t="s">
        <v>3256</v>
      </c>
      <c r="G1145" s="45" t="s">
        <v>232</v>
      </c>
      <c r="H1145" s="61">
        <v>44785</v>
      </c>
      <c r="I1145" s="61">
        <v>44937</v>
      </c>
      <c r="J1145" s="46"/>
      <c r="K1145" s="46"/>
      <c r="L1145" s="45" t="s">
        <v>177</v>
      </c>
      <c r="M1145" s="45" t="s">
        <v>25</v>
      </c>
      <c r="N1145" s="45" t="s">
        <v>26</v>
      </c>
      <c r="O1145" s="45" t="s">
        <v>34</v>
      </c>
      <c r="P1145" s="49">
        <v>0</v>
      </c>
      <c r="Q1145" s="45" t="s">
        <v>49</v>
      </c>
      <c r="R1145" s="46"/>
      <c r="S1145" s="45" t="s">
        <v>234</v>
      </c>
      <c r="T1145" s="45"/>
      <c r="U1145" s="45" t="s">
        <v>235</v>
      </c>
      <c r="V1145" s="45" t="s">
        <v>236</v>
      </c>
      <c r="W1145" s="45" t="s">
        <v>237</v>
      </c>
      <c r="X1145" s="49">
        <v>0</v>
      </c>
    </row>
    <row r="1146" spans="1:24" hidden="1" x14ac:dyDescent="0.2">
      <c r="A1146" s="1" t="e">
        <f>VLOOKUP(S:S,'KY all bookings 19.09.2022'!D:E,1,0)</f>
        <v>#N/A</v>
      </c>
      <c r="C1146" s="1" t="e">
        <f>VLOOKUP(F:F,'RPM All Deposits'!$E:$F,1,0)</f>
        <v>#N/A</v>
      </c>
      <c r="D1146" s="45" t="s">
        <v>20</v>
      </c>
      <c r="E1146" s="45" t="s">
        <v>3257</v>
      </c>
      <c r="F1146" s="45" t="s">
        <v>3258</v>
      </c>
      <c r="G1146" s="45" t="s">
        <v>232</v>
      </c>
      <c r="H1146" s="61">
        <v>44730</v>
      </c>
      <c r="I1146" s="61">
        <v>44742</v>
      </c>
      <c r="J1146" s="61">
        <v>44730</v>
      </c>
      <c r="K1146" s="61">
        <v>44742</v>
      </c>
      <c r="L1146" s="45" t="s">
        <v>360</v>
      </c>
      <c r="M1146" s="45" t="s">
        <v>135</v>
      </c>
      <c r="N1146" s="45" t="s">
        <v>26</v>
      </c>
      <c r="O1146" s="45" t="s">
        <v>37</v>
      </c>
      <c r="P1146" s="49">
        <v>0</v>
      </c>
      <c r="Q1146" s="45" t="s">
        <v>49</v>
      </c>
      <c r="R1146" s="46"/>
      <c r="S1146" s="45" t="s">
        <v>234</v>
      </c>
      <c r="T1146" s="45"/>
      <c r="U1146" s="45" t="s">
        <v>235</v>
      </c>
      <c r="V1146" s="45" t="s">
        <v>236</v>
      </c>
      <c r="W1146" s="45" t="s">
        <v>237</v>
      </c>
      <c r="X1146" s="49">
        <v>0</v>
      </c>
    </row>
    <row r="1147" spans="1:24" hidden="1" x14ac:dyDescent="0.2">
      <c r="A1147" s="1" t="e">
        <f>VLOOKUP(S:S,'KY all bookings 19.09.2022'!D:E,1,0)</f>
        <v>#N/A</v>
      </c>
      <c r="C1147" s="1" t="e">
        <f>VLOOKUP(F:F,'RPM All Deposits'!$E:$F,1,0)</f>
        <v>#N/A</v>
      </c>
      <c r="D1147" s="45" t="s">
        <v>20</v>
      </c>
      <c r="E1147" s="45" t="s">
        <v>3259</v>
      </c>
      <c r="F1147" s="45" t="s">
        <v>3260</v>
      </c>
      <c r="G1147" s="45" t="s">
        <v>3261</v>
      </c>
      <c r="H1147" s="61">
        <v>44728</v>
      </c>
      <c r="I1147" s="61">
        <v>44742</v>
      </c>
      <c r="J1147" s="61">
        <v>44728</v>
      </c>
      <c r="K1147" s="61">
        <v>44743</v>
      </c>
      <c r="L1147" s="45" t="s">
        <v>91</v>
      </c>
      <c r="M1147" s="45" t="s">
        <v>92</v>
      </c>
      <c r="N1147" s="45" t="s">
        <v>26</v>
      </c>
      <c r="O1147" s="45" t="s">
        <v>34</v>
      </c>
      <c r="P1147" s="49">
        <v>1485</v>
      </c>
      <c r="Q1147" s="45" t="s">
        <v>49</v>
      </c>
      <c r="R1147" s="46"/>
      <c r="S1147" s="45" t="s">
        <v>3262</v>
      </c>
      <c r="T1147" s="45"/>
      <c r="U1147" s="45" t="s">
        <v>3263</v>
      </c>
      <c r="V1147" s="45" t="s">
        <v>3264</v>
      </c>
      <c r="W1147" s="45" t="s">
        <v>58</v>
      </c>
      <c r="X1147" s="49">
        <v>0</v>
      </c>
    </row>
    <row r="1148" spans="1:24" hidden="1" x14ac:dyDescent="0.2">
      <c r="A1148" s="1" t="e">
        <f>VLOOKUP(S:S,'KY all bookings 19.09.2022'!D:E,1,0)</f>
        <v>#N/A</v>
      </c>
      <c r="D1148" s="45" t="s">
        <v>20</v>
      </c>
      <c r="E1148" s="45" t="s">
        <v>3259</v>
      </c>
      <c r="F1148" s="45" t="s">
        <v>3265</v>
      </c>
      <c r="G1148" s="45" t="s">
        <v>232</v>
      </c>
      <c r="H1148" s="61">
        <v>44753</v>
      </c>
      <c r="I1148" s="61">
        <v>44937</v>
      </c>
      <c r="J1148" s="46"/>
      <c r="K1148" s="46"/>
      <c r="L1148" s="45" t="s">
        <v>458</v>
      </c>
      <c r="M1148" s="45" t="s">
        <v>25</v>
      </c>
      <c r="N1148" s="45" t="s">
        <v>26</v>
      </c>
      <c r="O1148" s="45" t="s">
        <v>34</v>
      </c>
      <c r="P1148" s="49">
        <v>0</v>
      </c>
      <c r="Q1148" s="45" t="s">
        <v>49</v>
      </c>
      <c r="R1148" s="46"/>
      <c r="S1148" s="45" t="s">
        <v>234</v>
      </c>
      <c r="T1148" s="45"/>
      <c r="U1148" s="45" t="s">
        <v>235</v>
      </c>
      <c r="V1148" s="45" t="s">
        <v>236</v>
      </c>
      <c r="W1148" s="45" t="s">
        <v>237</v>
      </c>
      <c r="X1148" s="49">
        <v>0</v>
      </c>
    </row>
    <row r="1149" spans="1:24" hidden="1" x14ac:dyDescent="0.2">
      <c r="A1149" s="1" t="e">
        <f>VLOOKUP(S:S,'KY all bookings 19.09.2022'!D:E,1,0)</f>
        <v>#N/A</v>
      </c>
      <c r="D1149" s="45" t="s">
        <v>20</v>
      </c>
      <c r="E1149" s="45" t="s">
        <v>3259</v>
      </c>
      <c r="F1149" s="45" t="s">
        <v>3266</v>
      </c>
      <c r="G1149" s="45" t="s">
        <v>232</v>
      </c>
      <c r="H1149" s="61">
        <v>44785</v>
      </c>
      <c r="I1149" s="61">
        <v>44937</v>
      </c>
      <c r="J1149" s="46"/>
      <c r="K1149" s="46"/>
      <c r="L1149" s="45" t="s">
        <v>177</v>
      </c>
      <c r="M1149" s="45" t="s">
        <v>25</v>
      </c>
      <c r="N1149" s="45" t="s">
        <v>26</v>
      </c>
      <c r="O1149" s="45" t="s">
        <v>34</v>
      </c>
      <c r="P1149" s="49">
        <v>0</v>
      </c>
      <c r="Q1149" s="45" t="s">
        <v>49</v>
      </c>
      <c r="R1149" s="46"/>
      <c r="S1149" s="45" t="s">
        <v>234</v>
      </c>
      <c r="T1149" s="45"/>
      <c r="U1149" s="45" t="s">
        <v>235</v>
      </c>
      <c r="V1149" s="45" t="s">
        <v>236</v>
      </c>
      <c r="W1149" s="45" t="s">
        <v>237</v>
      </c>
      <c r="X1149" s="49">
        <v>0</v>
      </c>
    </row>
    <row r="1150" spans="1:24" hidden="1" x14ac:dyDescent="0.2">
      <c r="A1150" s="1" t="e">
        <f>VLOOKUP(S:S,'KY all bookings 19.09.2022'!D:E,1,0)</f>
        <v>#N/A</v>
      </c>
      <c r="C1150" s="1" t="e">
        <f>VLOOKUP(F:F,'RPM All Deposits'!$E:$F,1,0)</f>
        <v>#N/A</v>
      </c>
      <c r="D1150" s="45" t="s">
        <v>20</v>
      </c>
      <c r="E1150" s="45" t="s">
        <v>3267</v>
      </c>
      <c r="F1150" s="45" t="s">
        <v>3268</v>
      </c>
      <c r="G1150" s="45" t="s">
        <v>232</v>
      </c>
      <c r="H1150" s="61">
        <v>44730</v>
      </c>
      <c r="I1150" s="61">
        <v>44742</v>
      </c>
      <c r="J1150" s="61">
        <v>44730</v>
      </c>
      <c r="K1150" s="61">
        <v>44742</v>
      </c>
      <c r="L1150" s="45" t="s">
        <v>360</v>
      </c>
      <c r="M1150" s="45" t="s">
        <v>135</v>
      </c>
      <c r="N1150" s="45" t="s">
        <v>26</v>
      </c>
      <c r="O1150" s="45" t="s">
        <v>37</v>
      </c>
      <c r="P1150" s="49">
        <v>0</v>
      </c>
      <c r="Q1150" s="45" t="s">
        <v>49</v>
      </c>
      <c r="R1150" s="46"/>
      <c r="S1150" s="45" t="s">
        <v>234</v>
      </c>
      <c r="T1150" s="45"/>
      <c r="U1150" s="45" t="s">
        <v>235</v>
      </c>
      <c r="V1150" s="45" t="s">
        <v>236</v>
      </c>
      <c r="W1150" s="45" t="s">
        <v>237</v>
      </c>
      <c r="X1150" s="49">
        <v>0</v>
      </c>
    </row>
    <row r="1151" spans="1:24" hidden="1" x14ac:dyDescent="0.2">
      <c r="A1151" s="1" t="e">
        <f>VLOOKUP(S:S,'KY all bookings 19.09.2022'!D:E,1,0)</f>
        <v>#N/A</v>
      </c>
      <c r="D1151" s="45" t="s">
        <v>20</v>
      </c>
      <c r="E1151" s="45" t="s">
        <v>3269</v>
      </c>
      <c r="F1151" s="45" t="s">
        <v>3270</v>
      </c>
      <c r="G1151" s="45" t="s">
        <v>3271</v>
      </c>
      <c r="H1151" s="61">
        <v>44728</v>
      </c>
      <c r="I1151" s="61">
        <v>44742</v>
      </c>
      <c r="J1151" s="61">
        <v>44728</v>
      </c>
      <c r="K1151" s="61">
        <v>44743</v>
      </c>
      <c r="L1151" s="45" t="s">
        <v>91</v>
      </c>
      <c r="M1151" s="45" t="s">
        <v>25</v>
      </c>
      <c r="N1151" s="45" t="s">
        <v>26</v>
      </c>
      <c r="O1151" s="45" t="s">
        <v>34</v>
      </c>
      <c r="P1151" s="49">
        <v>1485</v>
      </c>
      <c r="Q1151" s="45" t="s">
        <v>49</v>
      </c>
      <c r="R1151" s="46"/>
      <c r="S1151" s="45" t="s">
        <v>3272</v>
      </c>
      <c r="T1151" s="45"/>
      <c r="U1151" s="45" t="s">
        <v>605</v>
      </c>
      <c r="V1151" s="45" t="s">
        <v>3273</v>
      </c>
      <c r="W1151" s="45" t="s">
        <v>58</v>
      </c>
      <c r="X1151" s="49">
        <v>0</v>
      </c>
    </row>
    <row r="1152" spans="1:24" hidden="1" x14ac:dyDescent="0.2">
      <c r="A1152" s="1" t="e">
        <f>VLOOKUP(S:S,'KY all bookings 19.09.2022'!D:E,1,0)</f>
        <v>#N/A</v>
      </c>
      <c r="D1152" s="45" t="s">
        <v>20</v>
      </c>
      <c r="E1152" s="45" t="s">
        <v>3269</v>
      </c>
      <c r="F1152" s="45" t="s">
        <v>3274</v>
      </c>
      <c r="G1152" s="45" t="s">
        <v>232</v>
      </c>
      <c r="H1152" s="61">
        <v>44753</v>
      </c>
      <c r="I1152" s="61">
        <v>44937</v>
      </c>
      <c r="J1152" s="46"/>
      <c r="K1152" s="46"/>
      <c r="L1152" s="45" t="s">
        <v>458</v>
      </c>
      <c r="M1152" s="45" t="s">
        <v>25</v>
      </c>
      <c r="N1152" s="45" t="s">
        <v>26</v>
      </c>
      <c r="O1152" s="45" t="s">
        <v>34</v>
      </c>
      <c r="P1152" s="49">
        <v>0</v>
      </c>
      <c r="Q1152" s="45" t="s">
        <v>49</v>
      </c>
      <c r="R1152" s="46"/>
      <c r="S1152" s="45" t="s">
        <v>234</v>
      </c>
      <c r="T1152" s="45"/>
      <c r="U1152" s="45" t="s">
        <v>235</v>
      </c>
      <c r="V1152" s="45" t="s">
        <v>236</v>
      </c>
      <c r="W1152" s="45" t="s">
        <v>237</v>
      </c>
      <c r="X1152" s="49">
        <v>0</v>
      </c>
    </row>
    <row r="1153" spans="1:24" hidden="1" x14ac:dyDescent="0.2">
      <c r="A1153" s="1" t="e">
        <f>VLOOKUP(S:S,'KY all bookings 19.09.2022'!D:E,1,0)</f>
        <v>#N/A</v>
      </c>
      <c r="D1153" s="45" t="s">
        <v>20</v>
      </c>
      <c r="E1153" s="45" t="s">
        <v>3269</v>
      </c>
      <c r="F1153" s="45" t="s">
        <v>3275</v>
      </c>
      <c r="G1153" s="45" t="s">
        <v>232</v>
      </c>
      <c r="H1153" s="61">
        <v>44785</v>
      </c>
      <c r="I1153" s="61">
        <v>44937</v>
      </c>
      <c r="J1153" s="46"/>
      <c r="K1153" s="46"/>
      <c r="L1153" s="45" t="s">
        <v>177</v>
      </c>
      <c r="M1153" s="45" t="s">
        <v>25</v>
      </c>
      <c r="N1153" s="45" t="s">
        <v>26</v>
      </c>
      <c r="O1153" s="45" t="s">
        <v>34</v>
      </c>
      <c r="P1153" s="49">
        <v>0</v>
      </c>
      <c r="Q1153" s="45" t="s">
        <v>49</v>
      </c>
      <c r="R1153" s="46"/>
      <c r="S1153" s="45" t="s">
        <v>234</v>
      </c>
      <c r="T1153" s="45"/>
      <c r="U1153" s="45" t="s">
        <v>235</v>
      </c>
      <c r="V1153" s="45" t="s">
        <v>236</v>
      </c>
      <c r="W1153" s="45" t="s">
        <v>237</v>
      </c>
      <c r="X1153" s="49">
        <v>0</v>
      </c>
    </row>
    <row r="1154" spans="1:24" hidden="1" x14ac:dyDescent="0.2">
      <c r="A1154" s="1" t="e">
        <f>VLOOKUP(S:S,'KY all bookings 19.09.2022'!D:E,1,0)</f>
        <v>#N/A</v>
      </c>
      <c r="C1154" s="1" t="e">
        <f>VLOOKUP(F:F,'RPM All Deposits'!$E:$F,1,0)</f>
        <v>#N/A</v>
      </c>
      <c r="D1154" s="45" t="s">
        <v>20</v>
      </c>
      <c r="E1154" s="45" t="s">
        <v>3276</v>
      </c>
      <c r="F1154" s="45" t="s">
        <v>3277</v>
      </c>
      <c r="G1154" s="45" t="s">
        <v>3278</v>
      </c>
      <c r="H1154" s="61">
        <v>44728</v>
      </c>
      <c r="I1154" s="61">
        <v>44742</v>
      </c>
      <c r="J1154" s="61">
        <v>44728</v>
      </c>
      <c r="K1154" s="61">
        <v>44743</v>
      </c>
      <c r="L1154" s="45" t="s">
        <v>91</v>
      </c>
      <c r="M1154" s="45" t="s">
        <v>92</v>
      </c>
      <c r="N1154" s="45" t="s">
        <v>26</v>
      </c>
      <c r="O1154" s="45" t="s">
        <v>37</v>
      </c>
      <c r="P1154" s="49">
        <v>1450</v>
      </c>
      <c r="Q1154" s="45" t="s">
        <v>49</v>
      </c>
      <c r="R1154" s="46"/>
      <c r="S1154" s="45" t="s">
        <v>3279</v>
      </c>
      <c r="T1154" s="45"/>
      <c r="U1154" s="45" t="s">
        <v>271</v>
      </c>
      <c r="V1154" s="45" t="s">
        <v>3280</v>
      </c>
      <c r="W1154" s="45" t="s">
        <v>950</v>
      </c>
      <c r="X1154" s="49">
        <v>0</v>
      </c>
    </row>
    <row r="1155" spans="1:24" hidden="1" x14ac:dyDescent="0.2">
      <c r="A1155" s="1" t="e">
        <f>VLOOKUP(S:S,'KY all bookings 19.09.2022'!D:E,1,0)</f>
        <v>#N/A</v>
      </c>
      <c r="C1155" s="1" t="str">
        <f>VLOOKUP(F:F,'RPM All Deposits'!$E:$F,1,0)</f>
        <v>10503</v>
      </c>
      <c r="D1155" s="45" t="s">
        <v>20</v>
      </c>
      <c r="E1155" s="45" t="s">
        <v>3281</v>
      </c>
      <c r="F1155" s="45" t="s">
        <v>3282</v>
      </c>
      <c r="G1155" s="45" t="s">
        <v>23</v>
      </c>
      <c r="H1155" s="61">
        <v>44752</v>
      </c>
      <c r="I1155" s="61">
        <v>44815</v>
      </c>
      <c r="J1155" s="61">
        <v>44752</v>
      </c>
      <c r="K1155" s="61">
        <v>44815</v>
      </c>
      <c r="L1155" s="45" t="s">
        <v>3283</v>
      </c>
      <c r="M1155" s="45" t="s">
        <v>135</v>
      </c>
      <c r="N1155" s="45" t="s">
        <v>26</v>
      </c>
      <c r="O1155" s="45" t="s">
        <v>34</v>
      </c>
      <c r="P1155" s="49">
        <v>1800</v>
      </c>
      <c r="Q1155" s="45" t="s">
        <v>28</v>
      </c>
      <c r="R1155" s="45" t="s">
        <v>29</v>
      </c>
      <c r="S1155" s="46"/>
      <c r="T1155" s="46"/>
      <c r="U1155" s="45" t="s">
        <v>30</v>
      </c>
      <c r="V1155" s="45" t="s">
        <v>31</v>
      </c>
      <c r="W1155" s="45" t="s">
        <v>32</v>
      </c>
      <c r="X1155" s="49">
        <v>200</v>
      </c>
    </row>
    <row r="1156" spans="1:24" hidden="1" x14ac:dyDescent="0.2">
      <c r="A1156" s="1" t="str">
        <f>VLOOKUP(S:S,'KY all bookings 19.09.2022'!D:E,1,0)</f>
        <v>08402</v>
      </c>
      <c r="B1156" s="1" t="str">
        <f>VLOOKUP(T:T,'KY all bookings 19.09.2022'!$K:$L,1,0)</f>
        <v>08402 C684</v>
      </c>
      <c r="C1156" s="1" t="str">
        <f>VLOOKUP(F:F,'RPM All Deposits'!$E:$F,1,0)</f>
        <v>1429</v>
      </c>
      <c r="D1156" s="45" t="s">
        <v>20</v>
      </c>
      <c r="E1156" s="45" t="s">
        <v>4025</v>
      </c>
      <c r="F1156" s="45" t="s">
        <v>4026</v>
      </c>
      <c r="G1156" s="45" t="s">
        <v>4027</v>
      </c>
      <c r="H1156" s="61">
        <v>44805</v>
      </c>
      <c r="I1156" s="61">
        <v>44985</v>
      </c>
      <c r="J1156" s="61">
        <v>44805</v>
      </c>
      <c r="K1156" s="61">
        <v>44986</v>
      </c>
      <c r="L1156" s="45" t="s">
        <v>78</v>
      </c>
      <c r="M1156" s="45" t="s">
        <v>135</v>
      </c>
      <c r="N1156" s="45" t="s">
        <v>26</v>
      </c>
      <c r="O1156" s="45" t="s">
        <v>34</v>
      </c>
      <c r="P1156" s="49">
        <v>1890</v>
      </c>
      <c r="Q1156" s="45" t="s">
        <v>49</v>
      </c>
      <c r="R1156" s="45" t="s">
        <v>29</v>
      </c>
      <c r="S1156" s="45" t="s">
        <v>4028</v>
      </c>
      <c r="T1156" s="45" t="str">
        <f>S1156&amp;" "&amp;E1156</f>
        <v>08402 C684</v>
      </c>
      <c r="U1156" s="45" t="s">
        <v>1480</v>
      </c>
      <c r="V1156" s="45" t="s">
        <v>4029</v>
      </c>
      <c r="W1156" s="45" t="s">
        <v>58</v>
      </c>
      <c r="X1156" s="49">
        <v>200</v>
      </c>
    </row>
    <row r="1157" spans="1:24" hidden="1" x14ac:dyDescent="0.2">
      <c r="A1157" s="1" t="e">
        <f>VLOOKUP(S:S,'KY all bookings 19.09.2022'!D:E,1,0)</f>
        <v>#N/A</v>
      </c>
      <c r="C1157" s="1" t="e">
        <f>VLOOKUP(F:F,'RPM All Deposits'!$E:$F,1,0)</f>
        <v>#N/A</v>
      </c>
      <c r="D1157" s="45" t="s">
        <v>20</v>
      </c>
      <c r="E1157" s="45" t="s">
        <v>3281</v>
      </c>
      <c r="F1157" s="45" t="s">
        <v>3285</v>
      </c>
      <c r="G1157" s="45" t="s">
        <v>3286</v>
      </c>
      <c r="H1157" s="61">
        <v>44728</v>
      </c>
      <c r="I1157" s="61">
        <v>44742</v>
      </c>
      <c r="J1157" s="61">
        <v>44728</v>
      </c>
      <c r="K1157" s="61">
        <v>44743</v>
      </c>
      <c r="L1157" s="45" t="s">
        <v>91</v>
      </c>
      <c r="M1157" s="45" t="s">
        <v>92</v>
      </c>
      <c r="N1157" s="45" t="s">
        <v>26</v>
      </c>
      <c r="O1157" s="45" t="s">
        <v>34</v>
      </c>
      <c r="P1157" s="49">
        <v>1485</v>
      </c>
      <c r="Q1157" s="45" t="s">
        <v>49</v>
      </c>
      <c r="R1157" s="46"/>
      <c r="S1157" s="45" t="s">
        <v>3287</v>
      </c>
      <c r="T1157" s="45"/>
      <c r="U1157" s="45" t="s">
        <v>3288</v>
      </c>
      <c r="V1157" s="45" t="s">
        <v>3289</v>
      </c>
      <c r="W1157" s="45" t="s">
        <v>58</v>
      </c>
      <c r="X1157" s="49">
        <v>0</v>
      </c>
    </row>
    <row r="1158" spans="1:24" hidden="1" x14ac:dyDescent="0.2">
      <c r="A1158" s="1" t="e">
        <f>VLOOKUP(S:S,'KY all bookings 19.09.2022'!D:E,1,0)</f>
        <v>#N/A</v>
      </c>
      <c r="C1158" s="1" t="e">
        <f>VLOOKUP(F:F,'RPM All Deposits'!$E:$F,1,0)</f>
        <v>#N/A</v>
      </c>
      <c r="D1158" s="45" t="s">
        <v>20</v>
      </c>
      <c r="E1158" s="45" t="s">
        <v>3290</v>
      </c>
      <c r="F1158" s="45" t="s">
        <v>3291</v>
      </c>
      <c r="G1158" s="45" t="s">
        <v>3292</v>
      </c>
      <c r="H1158" s="61">
        <v>44728</v>
      </c>
      <c r="I1158" s="61">
        <v>44742</v>
      </c>
      <c r="J1158" s="61">
        <v>44728</v>
      </c>
      <c r="K1158" s="61">
        <v>44743</v>
      </c>
      <c r="L1158" s="45" t="s">
        <v>91</v>
      </c>
      <c r="M1158" s="45" t="s">
        <v>92</v>
      </c>
      <c r="N1158" s="45" t="s">
        <v>26</v>
      </c>
      <c r="O1158" s="45" t="s">
        <v>37</v>
      </c>
      <c r="P1158" s="49">
        <v>1450</v>
      </c>
      <c r="Q1158" s="45" t="s">
        <v>49</v>
      </c>
      <c r="R1158" s="46"/>
      <c r="S1158" s="45" t="s">
        <v>3293</v>
      </c>
      <c r="T1158" s="45"/>
      <c r="U1158" s="45" t="s">
        <v>244</v>
      </c>
      <c r="V1158" s="45" t="s">
        <v>3294</v>
      </c>
      <c r="W1158" s="45" t="s">
        <v>58</v>
      </c>
      <c r="X1158" s="49">
        <v>0</v>
      </c>
    </row>
    <row r="1159" spans="1:24" hidden="1" x14ac:dyDescent="0.2">
      <c r="A1159" s="1" t="str">
        <f>VLOOKUP(S:S,'KY all bookings 19.09.2022'!D:E,1,0)</f>
        <v>09157</v>
      </c>
      <c r="B1159" s="1" t="str">
        <f>VLOOKUP(T:T,'KY all bookings 19.09.2022'!$K:$L,1,0)</f>
        <v>09157 A4103</v>
      </c>
      <c r="C1159" s="1" t="str">
        <f>VLOOKUP(F:F,'RPM All Deposits'!$E:$F,1,0)</f>
        <v>33262</v>
      </c>
      <c r="D1159" s="45" t="s">
        <v>20</v>
      </c>
      <c r="E1159" s="45" t="s">
        <v>638</v>
      </c>
      <c r="F1159" s="45" t="s">
        <v>1552</v>
      </c>
      <c r="G1159" s="45" t="s">
        <v>301</v>
      </c>
      <c r="H1159" s="61">
        <v>44820</v>
      </c>
      <c r="I1159" s="61">
        <v>45107</v>
      </c>
      <c r="J1159" s="61">
        <v>44820</v>
      </c>
      <c r="K1159" s="61">
        <v>45107</v>
      </c>
      <c r="L1159" s="45" t="s">
        <v>1553</v>
      </c>
      <c r="M1159" s="45" t="s">
        <v>135</v>
      </c>
      <c r="N1159" s="45" t="s">
        <v>26</v>
      </c>
      <c r="O1159" s="45" t="s">
        <v>34</v>
      </c>
      <c r="P1159" s="49">
        <v>1890</v>
      </c>
      <c r="Q1159" s="45" t="s">
        <v>49</v>
      </c>
      <c r="R1159" s="45" t="s">
        <v>29</v>
      </c>
      <c r="S1159" s="45" t="s">
        <v>302</v>
      </c>
      <c r="T1159" s="45" t="str">
        <f>S1159&amp;" "&amp;E1159</f>
        <v>09157 A4103</v>
      </c>
      <c r="U1159" s="45" t="s">
        <v>303</v>
      </c>
      <c r="V1159" s="45" t="s">
        <v>304</v>
      </c>
      <c r="W1159" s="45" t="s">
        <v>58</v>
      </c>
      <c r="X1159" s="49">
        <v>200</v>
      </c>
    </row>
    <row r="1160" spans="1:24" hidden="1" x14ac:dyDescent="0.2">
      <c r="A1160" s="1" t="e">
        <f>VLOOKUP(S:S,'KY all bookings 19.09.2022'!D:E,1,0)</f>
        <v>#N/A</v>
      </c>
      <c r="C1160" s="1" t="e">
        <f>VLOOKUP(F:F,'RPM All Deposits'!$E:$F,1,0)</f>
        <v>#N/A</v>
      </c>
      <c r="D1160" s="45" t="s">
        <v>20</v>
      </c>
      <c r="E1160" s="45" t="s">
        <v>3300</v>
      </c>
      <c r="F1160" s="45" t="s">
        <v>3301</v>
      </c>
      <c r="G1160" s="45" t="s">
        <v>3302</v>
      </c>
      <c r="H1160" s="61">
        <v>44728</v>
      </c>
      <c r="I1160" s="61">
        <v>44742</v>
      </c>
      <c r="J1160" s="61">
        <v>44728</v>
      </c>
      <c r="K1160" s="61">
        <v>44743</v>
      </c>
      <c r="L1160" s="45" t="s">
        <v>91</v>
      </c>
      <c r="M1160" s="45" t="s">
        <v>92</v>
      </c>
      <c r="N1160" s="45" t="s">
        <v>26</v>
      </c>
      <c r="O1160" s="45" t="s">
        <v>37</v>
      </c>
      <c r="P1160" s="49">
        <v>1450</v>
      </c>
      <c r="Q1160" s="45" t="s">
        <v>49</v>
      </c>
      <c r="R1160" s="46"/>
      <c r="S1160" s="45" t="s">
        <v>3303</v>
      </c>
      <c r="T1160" s="45"/>
      <c r="U1160" s="45" t="s">
        <v>508</v>
      </c>
      <c r="V1160" s="45" t="s">
        <v>3304</v>
      </c>
      <c r="W1160" s="45" t="s">
        <v>58</v>
      </c>
      <c r="X1160" s="49">
        <v>0</v>
      </c>
    </row>
    <row r="1161" spans="1:24" hidden="1" x14ac:dyDescent="0.2">
      <c r="A1161" s="1" t="e">
        <f>VLOOKUP(S:S,'KY all bookings 19.09.2022'!D:E,1,0)</f>
        <v>#N/A</v>
      </c>
      <c r="C1161" s="1" t="e">
        <f>VLOOKUP(F:F,'RPM All Deposits'!$E:$F,1,0)</f>
        <v>#N/A</v>
      </c>
      <c r="D1161" s="45" t="s">
        <v>20</v>
      </c>
      <c r="E1161" s="45" t="s">
        <v>3305</v>
      </c>
      <c r="F1161" s="45" t="s">
        <v>3306</v>
      </c>
      <c r="G1161" s="45" t="s">
        <v>3307</v>
      </c>
      <c r="H1161" s="61">
        <v>44728</v>
      </c>
      <c r="I1161" s="61">
        <v>44742</v>
      </c>
      <c r="J1161" s="61">
        <v>44728</v>
      </c>
      <c r="K1161" s="61">
        <v>44743</v>
      </c>
      <c r="L1161" s="45" t="s">
        <v>91</v>
      </c>
      <c r="M1161" s="45" t="s">
        <v>92</v>
      </c>
      <c r="N1161" s="45" t="s">
        <v>26</v>
      </c>
      <c r="O1161" s="45" t="s">
        <v>37</v>
      </c>
      <c r="P1161" s="49">
        <v>175</v>
      </c>
      <c r="Q1161" s="45" t="s">
        <v>49</v>
      </c>
      <c r="R1161" s="46"/>
      <c r="S1161" s="45" t="s">
        <v>3308</v>
      </c>
      <c r="T1161" s="45"/>
      <c r="U1161" s="45" t="s">
        <v>3053</v>
      </c>
      <c r="V1161" s="45" t="s">
        <v>3309</v>
      </c>
      <c r="W1161" s="45" t="s">
        <v>102</v>
      </c>
      <c r="X1161" s="49">
        <v>0</v>
      </c>
    </row>
    <row r="1162" spans="1:24" hidden="1" x14ac:dyDescent="0.2">
      <c r="A1162" s="1" t="e">
        <f>VLOOKUP(S:S,'KY all bookings 19.09.2022'!D:E,1,0)</f>
        <v>#N/A</v>
      </c>
      <c r="C1162" s="1" t="e">
        <f>VLOOKUP(F:F,'RPM All Deposits'!$E:$F,1,0)</f>
        <v>#N/A</v>
      </c>
      <c r="D1162" s="45" t="s">
        <v>20</v>
      </c>
      <c r="E1162" s="45" t="s">
        <v>3310</v>
      </c>
      <c r="F1162" s="45" t="s">
        <v>3311</v>
      </c>
      <c r="G1162" s="45" t="s">
        <v>3312</v>
      </c>
      <c r="H1162" s="61">
        <v>44728</v>
      </c>
      <c r="I1162" s="61">
        <v>44742</v>
      </c>
      <c r="J1162" s="61">
        <v>44728</v>
      </c>
      <c r="K1162" s="61">
        <v>44743</v>
      </c>
      <c r="L1162" s="45" t="s">
        <v>91</v>
      </c>
      <c r="M1162" s="45" t="s">
        <v>92</v>
      </c>
      <c r="N1162" s="45" t="s">
        <v>26</v>
      </c>
      <c r="O1162" s="45" t="s">
        <v>34</v>
      </c>
      <c r="P1162" s="49">
        <v>1485</v>
      </c>
      <c r="Q1162" s="45" t="s">
        <v>49</v>
      </c>
      <c r="R1162" s="46"/>
      <c r="S1162" s="45" t="s">
        <v>3313</v>
      </c>
      <c r="T1162" s="45"/>
      <c r="U1162" s="45" t="s">
        <v>334</v>
      </c>
      <c r="V1162" s="45" t="s">
        <v>3314</v>
      </c>
      <c r="W1162" s="45" t="s">
        <v>58</v>
      </c>
      <c r="X1162" s="49">
        <v>0</v>
      </c>
    </row>
    <row r="1163" spans="1:24" hidden="1" x14ac:dyDescent="0.2">
      <c r="A1163" s="1" t="e">
        <f>VLOOKUP(S:S,'KY all bookings 19.09.2022'!D:E,1,0)</f>
        <v>#N/A</v>
      </c>
      <c r="C1163" s="1" t="str">
        <f>VLOOKUP(F:F,'RPM All Deposits'!$E:$F,1,0)</f>
        <v>25666</v>
      </c>
      <c r="D1163" s="45" t="s">
        <v>20</v>
      </c>
      <c r="E1163" s="45" t="s">
        <v>1363</v>
      </c>
      <c r="F1163" s="45" t="s">
        <v>1364</v>
      </c>
      <c r="G1163" s="45" t="s">
        <v>221</v>
      </c>
      <c r="H1163" s="61">
        <v>44835</v>
      </c>
      <c r="I1163" s="61">
        <v>44985</v>
      </c>
      <c r="J1163" s="61">
        <v>44835</v>
      </c>
      <c r="K1163" s="61">
        <v>44985</v>
      </c>
      <c r="L1163" s="45" t="s">
        <v>177</v>
      </c>
      <c r="M1163" s="45" t="s">
        <v>135</v>
      </c>
      <c r="N1163" s="45" t="s">
        <v>26</v>
      </c>
      <c r="O1163" s="45" t="s">
        <v>48</v>
      </c>
      <c r="P1163" s="49">
        <v>2000</v>
      </c>
      <c r="Q1163" s="45" t="s">
        <v>28</v>
      </c>
      <c r="R1163" s="45" t="s">
        <v>29</v>
      </c>
      <c r="S1163" s="46"/>
      <c r="T1163" s="46"/>
      <c r="U1163" s="45" t="s">
        <v>222</v>
      </c>
      <c r="V1163" s="45" t="s">
        <v>223</v>
      </c>
      <c r="W1163" s="45" t="s">
        <v>102</v>
      </c>
      <c r="X1163" s="49">
        <v>200</v>
      </c>
    </row>
    <row r="1164" spans="1:24" hidden="1" x14ac:dyDescent="0.2">
      <c r="A1164" s="1" t="str">
        <f>VLOOKUP(S:S,'KY all bookings 19.09.2022'!D:E,1,0)</f>
        <v>07675</v>
      </c>
      <c r="B1164" s="1" t="str">
        <f>VLOOKUP(T:T,'KY all bookings 19.09.2022'!$K:$L,1,0)</f>
        <v>07675 C382</v>
      </c>
      <c r="C1164" s="1" t="e">
        <f>VLOOKUP(F:F,'RPM All Deposits'!$E:$F,1,0)</f>
        <v>#N/A</v>
      </c>
      <c r="D1164" s="45" t="s">
        <v>20</v>
      </c>
      <c r="E1164" s="45" t="s">
        <v>3320</v>
      </c>
      <c r="F1164" s="45" t="s">
        <v>3321</v>
      </c>
      <c r="G1164" s="45" t="s">
        <v>3322</v>
      </c>
      <c r="H1164" s="61">
        <v>44728</v>
      </c>
      <c r="I1164" s="61">
        <v>44773</v>
      </c>
      <c r="J1164" s="61">
        <v>44728</v>
      </c>
      <c r="K1164" s="61">
        <v>44774</v>
      </c>
      <c r="L1164" s="45" t="s">
        <v>1335</v>
      </c>
      <c r="M1164" s="45" t="s">
        <v>92</v>
      </c>
      <c r="N1164" s="45" t="s">
        <v>26</v>
      </c>
      <c r="O1164" s="45" t="s">
        <v>34</v>
      </c>
      <c r="P1164" s="49">
        <v>1800</v>
      </c>
      <c r="Q1164" s="45" t="s">
        <v>49</v>
      </c>
      <c r="R1164" s="46"/>
      <c r="S1164" s="45" t="s">
        <v>3323</v>
      </c>
      <c r="T1164" s="45" t="str">
        <f>S1164&amp;" "&amp;E1164</f>
        <v>07675 C382</v>
      </c>
      <c r="U1164" s="45" t="s">
        <v>3324</v>
      </c>
      <c r="V1164" s="45" t="s">
        <v>3325</v>
      </c>
      <c r="W1164" s="45" t="s">
        <v>3326</v>
      </c>
      <c r="X1164" s="49">
        <v>0</v>
      </c>
    </row>
    <row r="1165" spans="1:24" hidden="1" x14ac:dyDescent="0.2">
      <c r="A1165" s="1" t="str">
        <f>VLOOKUP(S:S,'KY all bookings 19.09.2022'!D:E,1,0)</f>
        <v>06383</v>
      </c>
      <c r="B1165" s="1" t="str">
        <f>VLOOKUP(T:T,'KY all bookings 19.09.2022'!$K:$L,1,0)</f>
        <v>06383 C343</v>
      </c>
      <c r="C1165" s="1" t="str">
        <f>VLOOKUP(F:F,'RPM All Deposits'!$E:$F,1,0)</f>
        <v>33227</v>
      </c>
      <c r="D1165" s="45" t="s">
        <v>20</v>
      </c>
      <c r="E1165" s="45" t="s">
        <v>3137</v>
      </c>
      <c r="F1165" s="45" t="s">
        <v>3144</v>
      </c>
      <c r="G1165" s="45" t="s">
        <v>3139</v>
      </c>
      <c r="H1165" s="61">
        <v>44820</v>
      </c>
      <c r="I1165" s="61">
        <v>44834</v>
      </c>
      <c r="J1165" s="61">
        <v>44820</v>
      </c>
      <c r="K1165" s="61">
        <v>44834</v>
      </c>
      <c r="L1165" s="45" t="s">
        <v>91</v>
      </c>
      <c r="M1165" s="45" t="s">
        <v>135</v>
      </c>
      <c r="N1165" s="45" t="s">
        <v>26</v>
      </c>
      <c r="O1165" s="45" t="s">
        <v>37</v>
      </c>
      <c r="P1165" s="49">
        <v>1087</v>
      </c>
      <c r="Q1165" s="45" t="s">
        <v>49</v>
      </c>
      <c r="R1165" s="45" t="s">
        <v>29</v>
      </c>
      <c r="S1165" s="45" t="s">
        <v>3140</v>
      </c>
      <c r="T1165" s="45" t="str">
        <f>S1165&amp;" "&amp;E1165</f>
        <v>06383 C343</v>
      </c>
      <c r="U1165" s="45" t="s">
        <v>3141</v>
      </c>
      <c r="V1165" s="45" t="s">
        <v>3142</v>
      </c>
      <c r="W1165" s="45" t="s">
        <v>572</v>
      </c>
      <c r="X1165" s="49">
        <v>116</v>
      </c>
    </row>
    <row r="1166" spans="1:24" hidden="1" x14ac:dyDescent="0.2">
      <c r="A1166" s="1" t="e">
        <f>VLOOKUP(S:S,'KY all bookings 19.09.2022'!D:E,1,0)</f>
        <v>#N/A</v>
      </c>
      <c r="C1166" s="1" t="e">
        <f>VLOOKUP(F:F,'RPM All Deposits'!$E:$F,1,0)</f>
        <v>#N/A</v>
      </c>
      <c r="D1166" s="45" t="s">
        <v>20</v>
      </c>
      <c r="E1166" s="45" t="s">
        <v>3328</v>
      </c>
      <c r="F1166" s="45" t="s">
        <v>3329</v>
      </c>
      <c r="G1166" s="45" t="s">
        <v>3330</v>
      </c>
      <c r="H1166" s="61">
        <v>44728</v>
      </c>
      <c r="I1166" s="61">
        <v>44742</v>
      </c>
      <c r="J1166" s="61">
        <v>44728</v>
      </c>
      <c r="K1166" s="61">
        <v>44743</v>
      </c>
      <c r="L1166" s="45" t="s">
        <v>91</v>
      </c>
      <c r="M1166" s="45" t="s">
        <v>92</v>
      </c>
      <c r="N1166" s="45" t="s">
        <v>26</v>
      </c>
      <c r="O1166" s="45" t="s">
        <v>34</v>
      </c>
      <c r="P1166" s="49">
        <v>1485</v>
      </c>
      <c r="Q1166" s="45" t="s">
        <v>49</v>
      </c>
      <c r="R1166" s="46"/>
      <c r="S1166" s="45" t="s">
        <v>3331</v>
      </c>
      <c r="T1166" s="45"/>
      <c r="U1166" s="45" t="s">
        <v>3332</v>
      </c>
      <c r="V1166" s="45" t="s">
        <v>3333</v>
      </c>
      <c r="W1166" s="45" t="s">
        <v>58</v>
      </c>
      <c r="X1166" s="49">
        <v>0</v>
      </c>
    </row>
    <row r="1167" spans="1:24" hidden="1" x14ac:dyDescent="0.2">
      <c r="A1167" s="1" t="e">
        <f>VLOOKUP(S:S,'KY all bookings 19.09.2022'!D:E,1,0)</f>
        <v>#N/A</v>
      </c>
      <c r="C1167" s="1" t="str">
        <f>VLOOKUP(F:F,'RPM All Deposits'!$E:$F,1,0)</f>
        <v>21265</v>
      </c>
      <c r="D1167" s="45" t="s">
        <v>20</v>
      </c>
      <c r="E1167" s="45" t="s">
        <v>1099</v>
      </c>
      <c r="F1167" s="45" t="s">
        <v>1100</v>
      </c>
      <c r="G1167" s="45" t="s">
        <v>1101</v>
      </c>
      <c r="H1167" s="61">
        <v>44805</v>
      </c>
      <c r="I1167" s="61">
        <v>44985</v>
      </c>
      <c r="J1167" s="61">
        <v>44805</v>
      </c>
      <c r="K1167" s="61">
        <v>44985</v>
      </c>
      <c r="L1167" s="45" t="s">
        <v>78</v>
      </c>
      <c r="M1167" s="45" t="s">
        <v>135</v>
      </c>
      <c r="N1167" s="45" t="s">
        <v>26</v>
      </c>
      <c r="O1167" s="45" t="s">
        <v>34</v>
      </c>
      <c r="P1167" s="49">
        <v>1800</v>
      </c>
      <c r="Q1167" s="45" t="s">
        <v>28</v>
      </c>
      <c r="R1167" s="45" t="s">
        <v>29</v>
      </c>
      <c r="S1167" s="46"/>
      <c r="T1167" s="46"/>
      <c r="U1167" s="45" t="s">
        <v>1102</v>
      </c>
      <c r="V1167" s="45" t="s">
        <v>1103</v>
      </c>
      <c r="W1167" s="45" t="s">
        <v>32</v>
      </c>
      <c r="X1167" s="49">
        <v>200</v>
      </c>
    </row>
    <row r="1168" spans="1:24" hidden="1" x14ac:dyDescent="0.2">
      <c r="A1168" s="1" t="e">
        <f>VLOOKUP(S:S,'KY all bookings 19.09.2022'!D:E,1,0)</f>
        <v>#N/A</v>
      </c>
      <c r="D1168" s="45" t="s">
        <v>20</v>
      </c>
      <c r="E1168" s="45" t="s">
        <v>3339</v>
      </c>
      <c r="F1168" s="45" t="s">
        <v>3340</v>
      </c>
      <c r="G1168" s="45" t="s">
        <v>232</v>
      </c>
      <c r="H1168" s="61">
        <v>44730</v>
      </c>
      <c r="I1168" s="61">
        <v>66487</v>
      </c>
      <c r="J1168" s="61">
        <v>44730</v>
      </c>
      <c r="K1168" s="61">
        <v>66487</v>
      </c>
      <c r="L1168" s="45" t="s">
        <v>3341</v>
      </c>
      <c r="M1168" s="45" t="s">
        <v>25</v>
      </c>
      <c r="N1168" s="45" t="s">
        <v>26</v>
      </c>
      <c r="O1168" s="45" t="s">
        <v>239</v>
      </c>
      <c r="P1168" s="49">
        <v>0</v>
      </c>
      <c r="Q1168" s="45" t="s">
        <v>49</v>
      </c>
      <c r="R1168" s="46"/>
      <c r="S1168" s="45" t="s">
        <v>234</v>
      </c>
      <c r="T1168" s="45"/>
      <c r="U1168" s="45" t="s">
        <v>235</v>
      </c>
      <c r="V1168" s="45" t="s">
        <v>236</v>
      </c>
      <c r="W1168" s="45" t="s">
        <v>237</v>
      </c>
      <c r="X1168" s="49">
        <v>0</v>
      </c>
    </row>
    <row r="1169" spans="1:24" hidden="1" x14ac:dyDescent="0.2">
      <c r="A1169" s="1" t="e">
        <f>VLOOKUP(S:S,'KY all bookings 19.09.2022'!D:E,1,0)</f>
        <v>#N/A</v>
      </c>
      <c r="D1169" s="45" t="s">
        <v>20</v>
      </c>
      <c r="E1169" s="45" t="s">
        <v>3339</v>
      </c>
      <c r="F1169" s="45" t="s">
        <v>3342</v>
      </c>
      <c r="G1169" s="45" t="s">
        <v>232</v>
      </c>
      <c r="H1169" s="61">
        <v>44785</v>
      </c>
      <c r="I1169" s="61">
        <v>44937</v>
      </c>
      <c r="J1169" s="46"/>
      <c r="K1169" s="46"/>
      <c r="L1169" s="45" t="s">
        <v>177</v>
      </c>
      <c r="M1169" s="45" t="s">
        <v>25</v>
      </c>
      <c r="N1169" s="45" t="s">
        <v>26</v>
      </c>
      <c r="O1169" s="45" t="s">
        <v>239</v>
      </c>
      <c r="P1169" s="49">
        <v>0</v>
      </c>
      <c r="Q1169" s="45" t="s">
        <v>49</v>
      </c>
      <c r="R1169" s="46"/>
      <c r="S1169" s="45" t="s">
        <v>234</v>
      </c>
      <c r="T1169" s="45"/>
      <c r="U1169" s="45" t="s">
        <v>235</v>
      </c>
      <c r="V1169" s="45" t="s">
        <v>236</v>
      </c>
      <c r="W1169" s="45" t="s">
        <v>237</v>
      </c>
      <c r="X1169" s="49">
        <v>0</v>
      </c>
    </row>
    <row r="1170" spans="1:24" hidden="1" x14ac:dyDescent="0.2">
      <c r="A1170" s="1" t="e">
        <f>VLOOKUP(S:S,'KY all bookings 19.09.2022'!D:E,1,0)</f>
        <v>#N/A</v>
      </c>
      <c r="C1170" s="1" t="e">
        <f>VLOOKUP(F:F,'RPM All Deposits'!$E:$F,1,0)</f>
        <v>#N/A</v>
      </c>
      <c r="D1170" s="45" t="s">
        <v>20</v>
      </c>
      <c r="E1170" s="45" t="s">
        <v>3343</v>
      </c>
      <c r="F1170" s="45" t="s">
        <v>3344</v>
      </c>
      <c r="G1170" s="45" t="s">
        <v>232</v>
      </c>
      <c r="H1170" s="61">
        <v>44730</v>
      </c>
      <c r="I1170" s="61">
        <v>44742</v>
      </c>
      <c r="J1170" s="61">
        <v>44730</v>
      </c>
      <c r="K1170" s="61">
        <v>44742</v>
      </c>
      <c r="L1170" s="45" t="s">
        <v>360</v>
      </c>
      <c r="M1170" s="45" t="s">
        <v>135</v>
      </c>
      <c r="N1170" s="45" t="s">
        <v>26</v>
      </c>
      <c r="O1170" s="45" t="s">
        <v>37</v>
      </c>
      <c r="P1170" s="49">
        <v>0</v>
      </c>
      <c r="Q1170" s="45" t="s">
        <v>49</v>
      </c>
      <c r="R1170" s="46"/>
      <c r="S1170" s="45" t="s">
        <v>234</v>
      </c>
      <c r="T1170" s="45"/>
      <c r="U1170" s="45" t="s">
        <v>235</v>
      </c>
      <c r="V1170" s="45" t="s">
        <v>236</v>
      </c>
      <c r="W1170" s="45" t="s">
        <v>237</v>
      </c>
      <c r="X1170" s="49">
        <v>0</v>
      </c>
    </row>
    <row r="1171" spans="1:24" hidden="1" x14ac:dyDescent="0.2">
      <c r="A1171" s="1" t="str">
        <f>VLOOKUP(S:S,'KY all bookings 19.09.2022'!D:E,1,0)</f>
        <v>09772</v>
      </c>
      <c r="B1171" s="1" t="str">
        <f>VLOOKUP(T:T,'KY all bookings 19.09.2022'!$K:$L,1,0)</f>
        <v>09772 A595</v>
      </c>
      <c r="C1171" s="1" t="str">
        <f>VLOOKUP(F:F,'RPM All Deposits'!$E:$F,1,0)</f>
        <v>1499</v>
      </c>
      <c r="D1171" s="45" t="s">
        <v>20</v>
      </c>
      <c r="E1171" s="45" t="s">
        <v>999</v>
      </c>
      <c r="F1171" s="45" t="s">
        <v>1003</v>
      </c>
      <c r="G1171" s="45" t="s">
        <v>1004</v>
      </c>
      <c r="H1171" s="61">
        <v>44805</v>
      </c>
      <c r="I1171" s="61">
        <v>44985</v>
      </c>
      <c r="J1171" s="61">
        <v>44774</v>
      </c>
      <c r="K1171" s="61">
        <v>44986</v>
      </c>
      <c r="L1171" s="45" t="s">
        <v>78</v>
      </c>
      <c r="M1171" s="45" t="s">
        <v>135</v>
      </c>
      <c r="N1171" s="45" t="s">
        <v>26</v>
      </c>
      <c r="O1171" s="45" t="s">
        <v>34</v>
      </c>
      <c r="P1171" s="49">
        <v>1800</v>
      </c>
      <c r="Q1171" s="45" t="s">
        <v>49</v>
      </c>
      <c r="R1171" s="45" t="s">
        <v>29</v>
      </c>
      <c r="S1171" s="45" t="s">
        <v>1005</v>
      </c>
      <c r="T1171" s="45" t="str">
        <f>S1171&amp;" "&amp;E1171</f>
        <v>09772 A595</v>
      </c>
      <c r="U1171" s="45" t="s">
        <v>1006</v>
      </c>
      <c r="V1171" s="45" t="s">
        <v>1007</v>
      </c>
      <c r="W1171" s="45" t="s">
        <v>87</v>
      </c>
      <c r="X1171" s="49">
        <v>200</v>
      </c>
    </row>
    <row r="1172" spans="1:24" hidden="1" x14ac:dyDescent="0.2">
      <c r="A1172" s="1" t="e">
        <f>VLOOKUP(S:S,'KY all bookings 19.09.2022'!D:E,1,0)</f>
        <v>#N/A</v>
      </c>
      <c r="C1172" s="1" t="e">
        <f>VLOOKUP(F:F,'RPM All Deposits'!$E:$F,1,0)</f>
        <v>#N/A</v>
      </c>
      <c r="D1172" s="45" t="s">
        <v>20</v>
      </c>
      <c r="E1172" s="45" t="s">
        <v>3345</v>
      </c>
      <c r="F1172" s="45" t="s">
        <v>3351</v>
      </c>
      <c r="G1172" s="45" t="s">
        <v>232</v>
      </c>
      <c r="H1172" s="61">
        <v>44836</v>
      </c>
      <c r="I1172" s="61">
        <v>44865</v>
      </c>
      <c r="J1172" s="46"/>
      <c r="K1172" s="46"/>
      <c r="L1172" s="45" t="s">
        <v>386</v>
      </c>
      <c r="M1172" s="45" t="s">
        <v>135</v>
      </c>
      <c r="N1172" s="45" t="s">
        <v>26</v>
      </c>
      <c r="O1172" s="45" t="s">
        <v>239</v>
      </c>
      <c r="P1172" s="49">
        <v>0</v>
      </c>
      <c r="Q1172" s="45" t="s">
        <v>49</v>
      </c>
      <c r="R1172" s="46"/>
      <c r="S1172" s="45" t="s">
        <v>234</v>
      </c>
      <c r="T1172" s="45"/>
      <c r="U1172" s="45" t="s">
        <v>235</v>
      </c>
      <c r="V1172" s="45" t="s">
        <v>236</v>
      </c>
      <c r="W1172" s="45" t="s">
        <v>237</v>
      </c>
      <c r="X1172" s="49">
        <v>0</v>
      </c>
    </row>
    <row r="1173" spans="1:24" hidden="1" x14ac:dyDescent="0.2">
      <c r="A1173" s="1" t="e">
        <f>VLOOKUP(S:S,'KY all bookings 19.09.2022'!D:E,1,0)</f>
        <v>#N/A</v>
      </c>
      <c r="C1173" s="1" t="e">
        <f>VLOOKUP(F:F,'RPM All Deposits'!$E:$F,1,0)</f>
        <v>#N/A</v>
      </c>
      <c r="D1173" s="45" t="s">
        <v>20</v>
      </c>
      <c r="E1173" s="45" t="s">
        <v>3352</v>
      </c>
      <c r="F1173" s="45" t="s">
        <v>3353</v>
      </c>
      <c r="G1173" s="45" t="s">
        <v>232</v>
      </c>
      <c r="H1173" s="61">
        <v>44730</v>
      </c>
      <c r="I1173" s="61">
        <v>44742</v>
      </c>
      <c r="J1173" s="61">
        <v>44730</v>
      </c>
      <c r="K1173" s="61">
        <v>44742</v>
      </c>
      <c r="L1173" s="45" t="s">
        <v>360</v>
      </c>
      <c r="M1173" s="45" t="s">
        <v>135</v>
      </c>
      <c r="N1173" s="45" t="s">
        <v>26</v>
      </c>
      <c r="O1173" s="45" t="s">
        <v>37</v>
      </c>
      <c r="P1173" s="49">
        <v>0</v>
      </c>
      <c r="Q1173" s="45" t="s">
        <v>49</v>
      </c>
      <c r="R1173" s="46"/>
      <c r="S1173" s="45" t="s">
        <v>234</v>
      </c>
      <c r="T1173" s="45"/>
      <c r="U1173" s="45" t="s">
        <v>235</v>
      </c>
      <c r="V1173" s="45" t="s">
        <v>236</v>
      </c>
      <c r="W1173" s="45" t="s">
        <v>237</v>
      </c>
      <c r="X1173" s="49">
        <v>0</v>
      </c>
    </row>
    <row r="1174" spans="1:24" hidden="1" x14ac:dyDescent="0.2">
      <c r="A1174" s="1" t="e">
        <f>VLOOKUP(S:S,'KY all bookings 19.09.2022'!D:E,1,0)</f>
        <v>#N/A</v>
      </c>
      <c r="D1174" s="45" t="s">
        <v>20</v>
      </c>
      <c r="E1174" s="45" t="s">
        <v>3354</v>
      </c>
      <c r="F1174" s="45" t="s">
        <v>3355</v>
      </c>
      <c r="G1174" s="45" t="s">
        <v>232</v>
      </c>
      <c r="H1174" s="61">
        <v>44730</v>
      </c>
      <c r="I1174" s="61">
        <v>66852</v>
      </c>
      <c r="J1174" s="61">
        <v>44730</v>
      </c>
      <c r="K1174" s="61">
        <v>66852</v>
      </c>
      <c r="L1174" s="45" t="s">
        <v>3356</v>
      </c>
      <c r="M1174" s="45" t="s">
        <v>25</v>
      </c>
      <c r="N1174" s="45" t="s">
        <v>26</v>
      </c>
      <c r="O1174" s="45" t="s">
        <v>239</v>
      </c>
      <c r="P1174" s="49">
        <v>0</v>
      </c>
      <c r="Q1174" s="45" t="s">
        <v>49</v>
      </c>
      <c r="R1174" s="46"/>
      <c r="S1174" s="45" t="s">
        <v>234</v>
      </c>
      <c r="T1174" s="45"/>
      <c r="U1174" s="45" t="s">
        <v>235</v>
      </c>
      <c r="V1174" s="45" t="s">
        <v>236</v>
      </c>
      <c r="W1174" s="45" t="s">
        <v>237</v>
      </c>
      <c r="X1174" s="49">
        <v>0</v>
      </c>
    </row>
    <row r="1175" spans="1:24" hidden="1" x14ac:dyDescent="0.2">
      <c r="A1175" s="1" t="e">
        <f>VLOOKUP(S:S,'KY all bookings 19.09.2022'!D:E,1,0)</f>
        <v>#N/A</v>
      </c>
      <c r="D1175" s="45" t="s">
        <v>20</v>
      </c>
      <c r="E1175" s="45" t="s">
        <v>3354</v>
      </c>
      <c r="F1175" s="45" t="s">
        <v>3357</v>
      </c>
      <c r="G1175" s="45" t="s">
        <v>232</v>
      </c>
      <c r="H1175" s="61">
        <v>44785</v>
      </c>
      <c r="I1175" s="61">
        <v>44937</v>
      </c>
      <c r="J1175" s="46"/>
      <c r="K1175" s="46"/>
      <c r="L1175" s="45" t="s">
        <v>177</v>
      </c>
      <c r="M1175" s="45" t="s">
        <v>25</v>
      </c>
      <c r="N1175" s="45" t="s">
        <v>26</v>
      </c>
      <c r="O1175" s="45" t="s">
        <v>239</v>
      </c>
      <c r="P1175" s="49">
        <v>0</v>
      </c>
      <c r="Q1175" s="45" t="s">
        <v>49</v>
      </c>
      <c r="R1175" s="46"/>
      <c r="S1175" s="45" t="s">
        <v>234</v>
      </c>
      <c r="T1175" s="45"/>
      <c r="U1175" s="45" t="s">
        <v>235</v>
      </c>
      <c r="V1175" s="45" t="s">
        <v>236</v>
      </c>
      <c r="W1175" s="45" t="s">
        <v>237</v>
      </c>
      <c r="X1175" s="49">
        <v>0</v>
      </c>
    </row>
    <row r="1176" spans="1:24" hidden="1" x14ac:dyDescent="0.2">
      <c r="A1176" s="1" t="e">
        <f>VLOOKUP(S:S,'KY all bookings 19.09.2022'!D:E,1,0)</f>
        <v>#N/A</v>
      </c>
      <c r="C1176" s="1" t="e">
        <f>VLOOKUP(F:F,'RPM All Deposits'!$E:$F,1,0)</f>
        <v>#N/A</v>
      </c>
      <c r="D1176" s="45" t="s">
        <v>20</v>
      </c>
      <c r="E1176" s="45" t="s">
        <v>3358</v>
      </c>
      <c r="F1176" s="45" t="s">
        <v>3359</v>
      </c>
      <c r="G1176" s="45" t="s">
        <v>232</v>
      </c>
      <c r="H1176" s="61">
        <v>44730</v>
      </c>
      <c r="I1176" s="61">
        <v>44742</v>
      </c>
      <c r="J1176" s="61">
        <v>44730</v>
      </c>
      <c r="K1176" s="61">
        <v>44742</v>
      </c>
      <c r="L1176" s="45" t="s">
        <v>360</v>
      </c>
      <c r="M1176" s="45" t="s">
        <v>135</v>
      </c>
      <c r="N1176" s="45" t="s">
        <v>26</v>
      </c>
      <c r="O1176" s="45" t="s">
        <v>37</v>
      </c>
      <c r="P1176" s="49">
        <v>0</v>
      </c>
      <c r="Q1176" s="45" t="s">
        <v>49</v>
      </c>
      <c r="R1176" s="46"/>
      <c r="S1176" s="45" t="s">
        <v>234</v>
      </c>
      <c r="T1176" s="45"/>
      <c r="U1176" s="45" t="s">
        <v>235</v>
      </c>
      <c r="V1176" s="45" t="s">
        <v>236</v>
      </c>
      <c r="W1176" s="45" t="s">
        <v>237</v>
      </c>
      <c r="X1176" s="49">
        <v>0</v>
      </c>
    </row>
    <row r="1177" spans="1:24" hidden="1" x14ac:dyDescent="0.2">
      <c r="A1177" s="1" t="e">
        <f>VLOOKUP(S:S,'KY all bookings 19.09.2022'!D:E,1,0)</f>
        <v>#N/A</v>
      </c>
      <c r="C1177" s="1" t="e">
        <f>VLOOKUP(F:F,'RPM All Deposits'!$E:$F,1,0)</f>
        <v>#N/A</v>
      </c>
      <c r="D1177" s="45" t="s">
        <v>20</v>
      </c>
      <c r="E1177" s="45" t="s">
        <v>3358</v>
      </c>
      <c r="F1177" s="45" t="s">
        <v>3360</v>
      </c>
      <c r="G1177" s="45" t="s">
        <v>3361</v>
      </c>
      <c r="H1177" s="61">
        <v>44756</v>
      </c>
      <c r="I1177" s="61">
        <v>44764</v>
      </c>
      <c r="J1177" s="61">
        <v>44756</v>
      </c>
      <c r="K1177" s="61">
        <v>44764</v>
      </c>
      <c r="L1177" s="45" t="s">
        <v>3362</v>
      </c>
      <c r="M1177" s="45" t="s">
        <v>135</v>
      </c>
      <c r="N1177" s="45" t="s">
        <v>26</v>
      </c>
      <c r="O1177" s="45" t="s">
        <v>37</v>
      </c>
      <c r="P1177" s="49">
        <v>0</v>
      </c>
      <c r="Q1177" s="45" t="s">
        <v>49</v>
      </c>
      <c r="R1177" s="46"/>
      <c r="S1177" s="45" t="s">
        <v>3363</v>
      </c>
      <c r="T1177" s="45"/>
      <c r="U1177" s="45" t="s">
        <v>3364</v>
      </c>
      <c r="V1177" s="45" t="s">
        <v>3365</v>
      </c>
      <c r="W1177" s="45" t="s">
        <v>3366</v>
      </c>
      <c r="X1177" s="49">
        <v>0</v>
      </c>
    </row>
    <row r="1178" spans="1:24" hidden="1" x14ac:dyDescent="0.2">
      <c r="A1178" s="1" t="e">
        <f>VLOOKUP(S:S,'KY all bookings 19.09.2022'!D:E,1,0)</f>
        <v>#N/A</v>
      </c>
      <c r="C1178" s="1" t="e">
        <f>VLOOKUP(F:F,'RPM All Deposits'!$E:$F,1,0)</f>
        <v>#N/A</v>
      </c>
      <c r="D1178" s="45" t="s">
        <v>20</v>
      </c>
      <c r="E1178" s="46"/>
      <c r="F1178" s="45" t="s">
        <v>314</v>
      </c>
      <c r="G1178" s="45" t="s">
        <v>315</v>
      </c>
      <c r="H1178" s="61">
        <v>44835</v>
      </c>
      <c r="I1178" s="61">
        <v>45016</v>
      </c>
      <c r="J1178" s="46"/>
      <c r="K1178" s="46"/>
      <c r="L1178" s="45" t="s">
        <v>78</v>
      </c>
      <c r="M1178" s="45" t="s">
        <v>92</v>
      </c>
      <c r="N1178" s="45" t="s">
        <v>26</v>
      </c>
      <c r="O1178" s="45" t="s">
        <v>34</v>
      </c>
      <c r="P1178" s="49">
        <v>1890</v>
      </c>
      <c r="Q1178" s="45" t="s">
        <v>270</v>
      </c>
      <c r="R1178" s="46"/>
      <c r="S1178" s="46"/>
      <c r="T1178" s="46"/>
      <c r="U1178" s="45" t="s">
        <v>316</v>
      </c>
      <c r="V1178" s="45" t="s">
        <v>317</v>
      </c>
      <c r="W1178" s="45" t="s">
        <v>102</v>
      </c>
      <c r="X1178" s="49">
        <v>0</v>
      </c>
    </row>
    <row r="1179" spans="1:24" hidden="1" x14ac:dyDescent="0.2">
      <c r="A1179" s="1" t="e">
        <f>VLOOKUP(S:S,'KY all bookings 19.09.2022'!D:E,1,0)</f>
        <v>#N/A</v>
      </c>
      <c r="D1179" s="45" t="s">
        <v>20</v>
      </c>
      <c r="E1179" s="45" t="s">
        <v>3370</v>
      </c>
      <c r="F1179" s="45" t="s">
        <v>3371</v>
      </c>
      <c r="G1179" s="45" t="s">
        <v>232</v>
      </c>
      <c r="H1179" s="61">
        <v>44730</v>
      </c>
      <c r="I1179" s="61">
        <v>67217</v>
      </c>
      <c r="J1179" s="61">
        <v>44730</v>
      </c>
      <c r="K1179" s="61">
        <v>67217</v>
      </c>
      <c r="L1179" s="45" t="s">
        <v>3372</v>
      </c>
      <c r="M1179" s="45" t="s">
        <v>25</v>
      </c>
      <c r="N1179" s="45" t="s">
        <v>26</v>
      </c>
      <c r="O1179" s="45" t="s">
        <v>239</v>
      </c>
      <c r="P1179" s="49">
        <v>0</v>
      </c>
      <c r="Q1179" s="45" t="s">
        <v>49</v>
      </c>
      <c r="R1179" s="46"/>
      <c r="S1179" s="45" t="s">
        <v>234</v>
      </c>
      <c r="T1179" s="45"/>
      <c r="U1179" s="45" t="s">
        <v>235</v>
      </c>
      <c r="V1179" s="45" t="s">
        <v>236</v>
      </c>
      <c r="W1179" s="45" t="s">
        <v>237</v>
      </c>
      <c r="X1179" s="49">
        <v>0</v>
      </c>
    </row>
    <row r="1180" spans="1:24" hidden="1" x14ac:dyDescent="0.2">
      <c r="A1180" s="1" t="e">
        <f>VLOOKUP(S:S,'KY all bookings 19.09.2022'!D:E,1,0)</f>
        <v>#N/A</v>
      </c>
      <c r="D1180" s="45" t="s">
        <v>20</v>
      </c>
      <c r="E1180" s="45" t="s">
        <v>3370</v>
      </c>
      <c r="F1180" s="45" t="s">
        <v>3373</v>
      </c>
      <c r="G1180" s="45" t="s">
        <v>232</v>
      </c>
      <c r="H1180" s="61">
        <v>44785</v>
      </c>
      <c r="I1180" s="61">
        <v>44937</v>
      </c>
      <c r="J1180" s="46"/>
      <c r="K1180" s="46"/>
      <c r="L1180" s="45" t="s">
        <v>177</v>
      </c>
      <c r="M1180" s="45" t="s">
        <v>25</v>
      </c>
      <c r="N1180" s="45" t="s">
        <v>26</v>
      </c>
      <c r="O1180" s="45" t="s">
        <v>239</v>
      </c>
      <c r="P1180" s="49">
        <v>0</v>
      </c>
      <c r="Q1180" s="45" t="s">
        <v>49</v>
      </c>
      <c r="R1180" s="46"/>
      <c r="S1180" s="45" t="s">
        <v>234</v>
      </c>
      <c r="T1180" s="45"/>
      <c r="U1180" s="45" t="s">
        <v>235</v>
      </c>
      <c r="V1180" s="45" t="s">
        <v>236</v>
      </c>
      <c r="W1180" s="45" t="s">
        <v>237</v>
      </c>
      <c r="X1180" s="49">
        <v>0</v>
      </c>
    </row>
    <row r="1181" spans="1:24" hidden="1" x14ac:dyDescent="0.2">
      <c r="A1181" s="1" t="e">
        <f>VLOOKUP(S:S,'KY all bookings 19.09.2022'!D:E,1,0)</f>
        <v>#N/A</v>
      </c>
      <c r="C1181" s="1" t="e">
        <f>VLOOKUP(F:F,'RPM All Deposits'!$E:$F,1,0)</f>
        <v>#N/A</v>
      </c>
      <c r="D1181" s="45" t="s">
        <v>20</v>
      </c>
      <c r="E1181" s="45" t="s">
        <v>3374</v>
      </c>
      <c r="F1181" s="45" t="s">
        <v>3375</v>
      </c>
      <c r="G1181" s="45" t="s">
        <v>232</v>
      </c>
      <c r="H1181" s="61">
        <v>44730</v>
      </c>
      <c r="I1181" s="61">
        <v>44742</v>
      </c>
      <c r="J1181" s="61">
        <v>44730</v>
      </c>
      <c r="K1181" s="61">
        <v>44742</v>
      </c>
      <c r="L1181" s="45" t="s">
        <v>360</v>
      </c>
      <c r="M1181" s="45" t="s">
        <v>135</v>
      </c>
      <c r="N1181" s="45" t="s">
        <v>26</v>
      </c>
      <c r="O1181" s="45" t="s">
        <v>37</v>
      </c>
      <c r="P1181" s="49">
        <v>0</v>
      </c>
      <c r="Q1181" s="45" t="s">
        <v>49</v>
      </c>
      <c r="R1181" s="46"/>
      <c r="S1181" s="45" t="s">
        <v>234</v>
      </c>
      <c r="T1181" s="45"/>
      <c r="U1181" s="45" t="s">
        <v>235</v>
      </c>
      <c r="V1181" s="45" t="s">
        <v>236</v>
      </c>
      <c r="W1181" s="45" t="s">
        <v>237</v>
      </c>
      <c r="X1181" s="49">
        <v>0</v>
      </c>
    </row>
    <row r="1182" spans="1:24" hidden="1" x14ac:dyDescent="0.2">
      <c r="A1182" s="1" t="e">
        <f>VLOOKUP(S:S,'KY all bookings 19.09.2022'!D:E,1,0)</f>
        <v>#N/A</v>
      </c>
      <c r="D1182" s="45" t="s">
        <v>20</v>
      </c>
      <c r="E1182" s="45" t="s">
        <v>3376</v>
      </c>
      <c r="F1182" s="45" t="s">
        <v>3377</v>
      </c>
      <c r="G1182" s="45" t="s">
        <v>232</v>
      </c>
      <c r="H1182" s="61">
        <v>44730</v>
      </c>
      <c r="I1182" s="61">
        <v>69044</v>
      </c>
      <c r="J1182" s="61">
        <v>44730</v>
      </c>
      <c r="K1182" s="61">
        <v>69044</v>
      </c>
      <c r="L1182" s="45" t="s">
        <v>3378</v>
      </c>
      <c r="M1182" s="45" t="s">
        <v>25</v>
      </c>
      <c r="N1182" s="45" t="s">
        <v>26</v>
      </c>
      <c r="O1182" s="45" t="s">
        <v>27</v>
      </c>
      <c r="P1182" s="49">
        <v>0</v>
      </c>
      <c r="Q1182" s="45" t="s">
        <v>49</v>
      </c>
      <c r="R1182" s="46"/>
      <c r="S1182" s="45" t="s">
        <v>234</v>
      </c>
      <c r="T1182" s="45"/>
      <c r="U1182" s="45" t="s">
        <v>235</v>
      </c>
      <c r="V1182" s="45" t="s">
        <v>236</v>
      </c>
      <c r="W1182" s="45" t="s">
        <v>237</v>
      </c>
      <c r="X1182" s="49">
        <v>0</v>
      </c>
    </row>
    <row r="1183" spans="1:24" hidden="1" x14ac:dyDescent="0.2">
      <c r="A1183" s="1" t="e">
        <f>VLOOKUP(S:S,'KY all bookings 19.09.2022'!D:E,1,0)</f>
        <v>#N/A</v>
      </c>
      <c r="D1183" s="45" t="s">
        <v>20</v>
      </c>
      <c r="E1183" s="45" t="s">
        <v>3376</v>
      </c>
      <c r="F1183" s="45" t="s">
        <v>3379</v>
      </c>
      <c r="G1183" s="45" t="s">
        <v>232</v>
      </c>
      <c r="H1183" s="61">
        <v>44785</v>
      </c>
      <c r="I1183" s="61">
        <v>44937</v>
      </c>
      <c r="J1183" s="46"/>
      <c r="K1183" s="46"/>
      <c r="L1183" s="45" t="s">
        <v>177</v>
      </c>
      <c r="M1183" s="45" t="s">
        <v>25</v>
      </c>
      <c r="N1183" s="45" t="s">
        <v>26</v>
      </c>
      <c r="O1183" s="45" t="s">
        <v>27</v>
      </c>
      <c r="P1183" s="49">
        <v>0</v>
      </c>
      <c r="Q1183" s="45" t="s">
        <v>49</v>
      </c>
      <c r="R1183" s="46"/>
      <c r="S1183" s="45" t="s">
        <v>234</v>
      </c>
      <c r="T1183" s="45"/>
      <c r="U1183" s="45" t="s">
        <v>235</v>
      </c>
      <c r="V1183" s="45" t="s">
        <v>236</v>
      </c>
      <c r="W1183" s="45" t="s">
        <v>237</v>
      </c>
      <c r="X1183" s="49">
        <v>0</v>
      </c>
    </row>
    <row r="1184" spans="1:24" hidden="1" x14ac:dyDescent="0.2">
      <c r="A1184" s="1" t="e">
        <f>VLOOKUP(S:S,'KY all bookings 19.09.2022'!D:E,1,0)</f>
        <v>#N/A</v>
      </c>
      <c r="C1184" s="1" t="e">
        <f>VLOOKUP(F:F,'RPM All Deposits'!$E:$F,1,0)</f>
        <v>#N/A</v>
      </c>
      <c r="D1184" s="45" t="s">
        <v>20</v>
      </c>
      <c r="E1184" s="45" t="s">
        <v>3380</v>
      </c>
      <c r="F1184" s="45" t="s">
        <v>3381</v>
      </c>
      <c r="G1184" s="45" t="s">
        <v>232</v>
      </c>
      <c r="H1184" s="61">
        <v>44730</v>
      </c>
      <c r="I1184" s="61">
        <v>44742</v>
      </c>
      <c r="J1184" s="61">
        <v>44730</v>
      </c>
      <c r="K1184" s="61">
        <v>44742</v>
      </c>
      <c r="L1184" s="45" t="s">
        <v>360</v>
      </c>
      <c r="M1184" s="45" t="s">
        <v>135</v>
      </c>
      <c r="N1184" s="45" t="s">
        <v>26</v>
      </c>
      <c r="O1184" s="45" t="s">
        <v>37</v>
      </c>
      <c r="P1184" s="49">
        <v>0</v>
      </c>
      <c r="Q1184" s="45" t="s">
        <v>49</v>
      </c>
      <c r="R1184" s="46"/>
      <c r="S1184" s="45" t="s">
        <v>234</v>
      </c>
      <c r="T1184" s="45"/>
      <c r="U1184" s="45" t="s">
        <v>235</v>
      </c>
      <c r="V1184" s="45" t="s">
        <v>236</v>
      </c>
      <c r="W1184" s="45" t="s">
        <v>237</v>
      </c>
      <c r="X1184" s="49">
        <v>0</v>
      </c>
    </row>
    <row r="1185" spans="1:24" hidden="1" x14ac:dyDescent="0.2">
      <c r="A1185" s="1" t="e">
        <f>VLOOKUP(S:S,'KY all bookings 19.09.2022'!D:E,1,0)</f>
        <v>#N/A</v>
      </c>
      <c r="D1185" s="45" t="s">
        <v>20</v>
      </c>
      <c r="E1185" s="45" t="s">
        <v>3382</v>
      </c>
      <c r="F1185" s="45" t="s">
        <v>3383</v>
      </c>
      <c r="G1185" s="45" t="s">
        <v>232</v>
      </c>
      <c r="H1185" s="61">
        <v>44730</v>
      </c>
      <c r="I1185" s="61">
        <v>69409</v>
      </c>
      <c r="J1185" s="61">
        <v>44730</v>
      </c>
      <c r="K1185" s="61">
        <v>69409</v>
      </c>
      <c r="L1185" s="45" t="s">
        <v>3384</v>
      </c>
      <c r="M1185" s="45" t="s">
        <v>25</v>
      </c>
      <c r="N1185" s="45" t="s">
        <v>26</v>
      </c>
      <c r="O1185" s="45" t="s">
        <v>27</v>
      </c>
      <c r="P1185" s="49">
        <v>0</v>
      </c>
      <c r="Q1185" s="45" t="s">
        <v>49</v>
      </c>
      <c r="R1185" s="46"/>
      <c r="S1185" s="45" t="s">
        <v>234</v>
      </c>
      <c r="T1185" s="45"/>
      <c r="U1185" s="45" t="s">
        <v>235</v>
      </c>
      <c r="V1185" s="45" t="s">
        <v>236</v>
      </c>
      <c r="W1185" s="45" t="s">
        <v>237</v>
      </c>
      <c r="X1185" s="49">
        <v>0</v>
      </c>
    </row>
    <row r="1186" spans="1:24" hidden="1" x14ac:dyDescent="0.2">
      <c r="A1186" s="1" t="e">
        <f>VLOOKUP(S:S,'KY all bookings 19.09.2022'!D:E,1,0)</f>
        <v>#N/A</v>
      </c>
      <c r="D1186" s="45" t="s">
        <v>20</v>
      </c>
      <c r="E1186" s="45" t="s">
        <v>3382</v>
      </c>
      <c r="F1186" s="45" t="s">
        <v>3385</v>
      </c>
      <c r="G1186" s="45" t="s">
        <v>232</v>
      </c>
      <c r="H1186" s="61">
        <v>44785</v>
      </c>
      <c r="I1186" s="61">
        <v>44937</v>
      </c>
      <c r="J1186" s="46"/>
      <c r="K1186" s="46"/>
      <c r="L1186" s="45" t="s">
        <v>177</v>
      </c>
      <c r="M1186" s="45" t="s">
        <v>25</v>
      </c>
      <c r="N1186" s="45" t="s">
        <v>26</v>
      </c>
      <c r="O1186" s="45" t="s">
        <v>27</v>
      </c>
      <c r="P1186" s="49">
        <v>0</v>
      </c>
      <c r="Q1186" s="45" t="s">
        <v>49</v>
      </c>
      <c r="R1186" s="46"/>
      <c r="S1186" s="45" t="s">
        <v>234</v>
      </c>
      <c r="T1186" s="45"/>
      <c r="U1186" s="45" t="s">
        <v>235</v>
      </c>
      <c r="V1186" s="45" t="s">
        <v>236</v>
      </c>
      <c r="W1186" s="45" t="s">
        <v>237</v>
      </c>
      <c r="X1186" s="49">
        <v>0</v>
      </c>
    </row>
    <row r="1187" spans="1:24" hidden="1" x14ac:dyDescent="0.2">
      <c r="A1187" s="1" t="e">
        <f>VLOOKUP(S:S,'KY all bookings 19.09.2022'!D:E,1,0)</f>
        <v>#N/A</v>
      </c>
      <c r="C1187" s="1" t="e">
        <f>VLOOKUP(F:F,'RPM All Deposits'!$E:$F,1,0)</f>
        <v>#N/A</v>
      </c>
      <c r="D1187" s="45" t="s">
        <v>20</v>
      </c>
      <c r="E1187" s="45" t="s">
        <v>3386</v>
      </c>
      <c r="F1187" s="45" t="s">
        <v>3387</v>
      </c>
      <c r="G1187" s="45" t="s">
        <v>3388</v>
      </c>
      <c r="H1187" s="61">
        <v>44728</v>
      </c>
      <c r="I1187" s="61">
        <v>44742</v>
      </c>
      <c r="J1187" s="61">
        <v>44728</v>
      </c>
      <c r="K1187" s="61">
        <v>44743</v>
      </c>
      <c r="L1187" s="45" t="s">
        <v>91</v>
      </c>
      <c r="M1187" s="45" t="s">
        <v>92</v>
      </c>
      <c r="N1187" s="45" t="s">
        <v>26</v>
      </c>
      <c r="O1187" s="45" t="s">
        <v>37</v>
      </c>
      <c r="P1187" s="49">
        <v>1450</v>
      </c>
      <c r="Q1187" s="45" t="s">
        <v>49</v>
      </c>
      <c r="R1187" s="46"/>
      <c r="S1187" s="45" t="s">
        <v>3389</v>
      </c>
      <c r="T1187" s="45"/>
      <c r="U1187" s="45" t="s">
        <v>3390</v>
      </c>
      <c r="V1187" s="45" t="s">
        <v>3391</v>
      </c>
      <c r="W1187" s="45" t="s">
        <v>166</v>
      </c>
      <c r="X1187" s="49">
        <v>0</v>
      </c>
    </row>
    <row r="1188" spans="1:24" hidden="1" x14ac:dyDescent="0.2">
      <c r="A1188" s="1" t="e">
        <f>VLOOKUP(S:S,'KY all bookings 19.09.2022'!D:E,1,0)</f>
        <v>#N/A</v>
      </c>
      <c r="C1188" s="1" t="e">
        <f>VLOOKUP(F:F,'RPM All Deposits'!$E:$F,1,0)</f>
        <v>#N/A</v>
      </c>
      <c r="D1188" s="45" t="s">
        <v>20</v>
      </c>
      <c r="E1188" s="45" t="s">
        <v>3386</v>
      </c>
      <c r="F1188" s="45" t="s">
        <v>3392</v>
      </c>
      <c r="G1188" s="45" t="s">
        <v>3393</v>
      </c>
      <c r="H1188" s="61">
        <v>44745</v>
      </c>
      <c r="I1188" s="61">
        <v>44765</v>
      </c>
      <c r="J1188" s="61">
        <v>44745</v>
      </c>
      <c r="K1188" s="61">
        <v>44765</v>
      </c>
      <c r="L1188" s="45" t="s">
        <v>3394</v>
      </c>
      <c r="M1188" s="45" t="s">
        <v>135</v>
      </c>
      <c r="N1188" s="45" t="s">
        <v>26</v>
      </c>
      <c r="O1188" s="45" t="s">
        <v>37</v>
      </c>
      <c r="P1188" s="49">
        <v>1100</v>
      </c>
      <c r="Q1188" s="45" t="s">
        <v>49</v>
      </c>
      <c r="R1188" s="46"/>
      <c r="S1188" s="45" t="s">
        <v>1396</v>
      </c>
      <c r="T1188" s="45"/>
      <c r="U1188" s="45" t="s">
        <v>3395</v>
      </c>
      <c r="V1188" s="45" t="s">
        <v>3396</v>
      </c>
      <c r="W1188" s="46"/>
      <c r="X1188" s="49">
        <v>0</v>
      </c>
    </row>
    <row r="1189" spans="1:24" hidden="1" x14ac:dyDescent="0.2">
      <c r="A1189" s="1" t="e">
        <f>VLOOKUP(S:S,'KY all bookings 19.09.2022'!D:E,1,0)</f>
        <v>#N/A</v>
      </c>
      <c r="C1189" s="1" t="e">
        <f>VLOOKUP(F:F,'RPM All Deposits'!$E:$F,1,0)</f>
        <v>#N/A</v>
      </c>
      <c r="D1189" s="45" t="s">
        <v>20</v>
      </c>
      <c r="E1189" s="45" t="s">
        <v>3397</v>
      </c>
      <c r="F1189" s="45" t="s">
        <v>3398</v>
      </c>
      <c r="G1189" s="45" t="s">
        <v>3399</v>
      </c>
      <c r="H1189" s="61">
        <v>44728</v>
      </c>
      <c r="I1189" s="61">
        <v>44742</v>
      </c>
      <c r="J1189" s="61">
        <v>44728</v>
      </c>
      <c r="K1189" s="61">
        <v>44743</v>
      </c>
      <c r="L1189" s="45" t="s">
        <v>91</v>
      </c>
      <c r="M1189" s="45" t="s">
        <v>92</v>
      </c>
      <c r="N1189" s="45" t="s">
        <v>26</v>
      </c>
      <c r="O1189" s="45" t="s">
        <v>48</v>
      </c>
      <c r="P1189" s="49">
        <v>750</v>
      </c>
      <c r="Q1189" s="45" t="s">
        <v>49</v>
      </c>
      <c r="R1189" s="46"/>
      <c r="S1189" s="45" t="s">
        <v>3400</v>
      </c>
      <c r="T1189" s="45"/>
      <c r="U1189" s="45" t="s">
        <v>3401</v>
      </c>
      <c r="V1189" s="45" t="s">
        <v>3402</v>
      </c>
      <c r="W1189" s="45" t="s">
        <v>32</v>
      </c>
      <c r="X1189" s="49">
        <v>0</v>
      </c>
    </row>
    <row r="1190" spans="1:24" hidden="1" x14ac:dyDescent="0.2">
      <c r="A1190" s="1" t="e">
        <f>VLOOKUP(S:S,'KY all bookings 19.09.2022'!D:E,1,0)</f>
        <v>#N/A</v>
      </c>
      <c r="C1190" s="1" t="str">
        <f>VLOOKUP(F:F,'RPM All Deposits'!$E:$F,1,0)</f>
        <v>34152</v>
      </c>
      <c r="D1190" s="45" t="s">
        <v>20</v>
      </c>
      <c r="E1190" s="45" t="s">
        <v>3948</v>
      </c>
      <c r="F1190" s="45" t="s">
        <v>3950</v>
      </c>
      <c r="G1190" s="45" t="s">
        <v>315</v>
      </c>
      <c r="H1190" s="61">
        <v>44835</v>
      </c>
      <c r="I1190" s="61">
        <v>44985</v>
      </c>
      <c r="J1190" s="61">
        <v>44835</v>
      </c>
      <c r="K1190" s="61">
        <v>44985</v>
      </c>
      <c r="L1190" s="45" t="s">
        <v>177</v>
      </c>
      <c r="M1190" s="45" t="s">
        <v>135</v>
      </c>
      <c r="N1190" s="45" t="s">
        <v>26</v>
      </c>
      <c r="O1190" s="45" t="s">
        <v>34</v>
      </c>
      <c r="P1190" s="49">
        <v>1890</v>
      </c>
      <c r="Q1190" s="45" t="s">
        <v>270</v>
      </c>
      <c r="R1190" s="46"/>
      <c r="S1190" s="46"/>
      <c r="T1190" s="46"/>
      <c r="U1190" s="45" t="s">
        <v>316</v>
      </c>
      <c r="V1190" s="45" t="s">
        <v>317</v>
      </c>
      <c r="W1190" s="45" t="s">
        <v>102</v>
      </c>
      <c r="X1190" s="49">
        <v>0</v>
      </c>
    </row>
    <row r="1191" spans="1:24" hidden="1" x14ac:dyDescent="0.2">
      <c r="A1191" s="1" t="e">
        <f>VLOOKUP(S:S,'KY all bookings 19.09.2022'!D:E,1,0)</f>
        <v>#N/A</v>
      </c>
      <c r="C1191" s="1" t="e">
        <f>VLOOKUP(F:F,'RPM All Deposits'!$E:$F,1,0)</f>
        <v>#N/A</v>
      </c>
      <c r="D1191" s="45" t="s">
        <v>20</v>
      </c>
      <c r="E1191" s="45" t="s">
        <v>3406</v>
      </c>
      <c r="F1191" s="45" t="s">
        <v>3407</v>
      </c>
      <c r="G1191" s="45" t="s">
        <v>3408</v>
      </c>
      <c r="H1191" s="61">
        <v>44728</v>
      </c>
      <c r="I1191" s="61">
        <v>44742</v>
      </c>
      <c r="J1191" s="61">
        <v>44728</v>
      </c>
      <c r="K1191" s="61">
        <v>44743</v>
      </c>
      <c r="L1191" s="45" t="s">
        <v>91</v>
      </c>
      <c r="M1191" s="45" t="s">
        <v>92</v>
      </c>
      <c r="N1191" s="45" t="s">
        <v>26</v>
      </c>
      <c r="O1191" s="45" t="s">
        <v>48</v>
      </c>
      <c r="P1191" s="49">
        <v>750</v>
      </c>
      <c r="Q1191" s="45" t="s">
        <v>49</v>
      </c>
      <c r="R1191" s="46"/>
      <c r="S1191" s="45" t="s">
        <v>3409</v>
      </c>
      <c r="T1191" s="45"/>
      <c r="U1191" s="45" t="s">
        <v>3410</v>
      </c>
      <c r="V1191" s="45" t="s">
        <v>3411</v>
      </c>
      <c r="W1191" s="45" t="s">
        <v>32</v>
      </c>
      <c r="X1191" s="49">
        <v>0</v>
      </c>
    </row>
    <row r="1192" spans="1:24" hidden="1" x14ac:dyDescent="0.2">
      <c r="A1192" s="1" t="e">
        <f>VLOOKUP(S:S,'KY all bookings 19.09.2022'!D:E,1,0)</f>
        <v>#N/A</v>
      </c>
      <c r="C1192" s="1" t="e">
        <f>VLOOKUP(F:F,'RPM All Deposits'!$E:$F,1,0)</f>
        <v>#N/A</v>
      </c>
      <c r="D1192" s="45" t="s">
        <v>20</v>
      </c>
      <c r="E1192" s="45" t="s">
        <v>3412</v>
      </c>
      <c r="F1192" s="45" t="s">
        <v>3413</v>
      </c>
      <c r="G1192" s="45" t="s">
        <v>3414</v>
      </c>
      <c r="H1192" s="61">
        <v>44728</v>
      </c>
      <c r="I1192" s="61">
        <v>44742</v>
      </c>
      <c r="J1192" s="61">
        <v>44728</v>
      </c>
      <c r="K1192" s="61">
        <v>44743</v>
      </c>
      <c r="L1192" s="45" t="s">
        <v>91</v>
      </c>
      <c r="M1192" s="45" t="s">
        <v>92</v>
      </c>
      <c r="N1192" s="45" t="s">
        <v>26</v>
      </c>
      <c r="O1192" s="45" t="s">
        <v>48</v>
      </c>
      <c r="P1192" s="49">
        <v>750</v>
      </c>
      <c r="Q1192" s="45" t="s">
        <v>49</v>
      </c>
      <c r="R1192" s="46"/>
      <c r="S1192" s="45" t="s">
        <v>3415</v>
      </c>
      <c r="T1192" s="45"/>
      <c r="U1192" s="45" t="s">
        <v>855</v>
      </c>
      <c r="V1192" s="45" t="s">
        <v>3416</v>
      </c>
      <c r="W1192" s="45" t="s">
        <v>32</v>
      </c>
      <c r="X1192" s="49">
        <v>0</v>
      </c>
    </row>
    <row r="1193" spans="1:24" hidden="1" x14ac:dyDescent="0.2">
      <c r="A1193" s="1" t="e">
        <f>VLOOKUP(S:S,'KY all bookings 19.09.2022'!D:E,1,0)</f>
        <v>#N/A</v>
      </c>
      <c r="C1193" s="1" t="e">
        <f>VLOOKUP(F:F,'RPM All Deposits'!$E:$F,1,0)</f>
        <v>#N/A</v>
      </c>
      <c r="D1193" s="45" t="s">
        <v>20</v>
      </c>
      <c r="E1193" s="45" t="s">
        <v>3417</v>
      </c>
      <c r="F1193" s="45" t="s">
        <v>3418</v>
      </c>
      <c r="G1193" s="45" t="s">
        <v>232</v>
      </c>
      <c r="H1193" s="61">
        <v>44730</v>
      </c>
      <c r="I1193" s="61">
        <v>44742</v>
      </c>
      <c r="J1193" s="61">
        <v>44730</v>
      </c>
      <c r="K1193" s="61">
        <v>44742</v>
      </c>
      <c r="L1193" s="45" t="s">
        <v>360</v>
      </c>
      <c r="M1193" s="45" t="s">
        <v>135</v>
      </c>
      <c r="N1193" s="45" t="s">
        <v>26</v>
      </c>
      <c r="O1193" s="45" t="s">
        <v>37</v>
      </c>
      <c r="P1193" s="49">
        <v>0</v>
      </c>
      <c r="Q1193" s="45" t="s">
        <v>49</v>
      </c>
      <c r="R1193" s="46"/>
      <c r="S1193" s="45" t="s">
        <v>234</v>
      </c>
      <c r="T1193" s="45"/>
      <c r="U1193" s="45" t="s">
        <v>235</v>
      </c>
      <c r="V1193" s="45" t="s">
        <v>236</v>
      </c>
      <c r="W1193" s="45" t="s">
        <v>237</v>
      </c>
      <c r="X1193" s="49">
        <v>0</v>
      </c>
    </row>
    <row r="1194" spans="1:24" hidden="1" x14ac:dyDescent="0.2">
      <c r="A1194" s="1" t="e">
        <f>VLOOKUP(S:S,'KY all bookings 19.09.2022'!D:E,1,0)</f>
        <v>#N/A</v>
      </c>
      <c r="C1194" s="1" t="e">
        <f>VLOOKUP(F:F,'RPM All Deposits'!$E:$F,1,0)</f>
        <v>#N/A</v>
      </c>
      <c r="D1194" s="45" t="s">
        <v>20</v>
      </c>
      <c r="E1194" s="45" t="s">
        <v>3417</v>
      </c>
      <c r="F1194" s="45" t="s">
        <v>3419</v>
      </c>
      <c r="G1194" s="45" t="s">
        <v>3420</v>
      </c>
      <c r="H1194" s="61">
        <v>44745</v>
      </c>
      <c r="I1194" s="61">
        <v>44765</v>
      </c>
      <c r="J1194" s="61">
        <v>44745</v>
      </c>
      <c r="K1194" s="61">
        <v>44765</v>
      </c>
      <c r="L1194" s="45" t="s">
        <v>3394</v>
      </c>
      <c r="M1194" s="45" t="s">
        <v>135</v>
      </c>
      <c r="N1194" s="45" t="s">
        <v>26</v>
      </c>
      <c r="O1194" s="45" t="s">
        <v>37</v>
      </c>
      <c r="P1194" s="49">
        <v>710</v>
      </c>
      <c r="Q1194" s="45" t="s">
        <v>49</v>
      </c>
      <c r="R1194" s="46"/>
      <c r="S1194" s="45" t="s">
        <v>1385</v>
      </c>
      <c r="T1194" s="45"/>
      <c r="U1194" s="45" t="s">
        <v>3421</v>
      </c>
      <c r="V1194" s="45" t="s">
        <v>3422</v>
      </c>
      <c r="W1194" s="45" t="s">
        <v>1764</v>
      </c>
      <c r="X1194" s="49">
        <v>0</v>
      </c>
    </row>
    <row r="1195" spans="1:24" hidden="1" x14ac:dyDescent="0.2">
      <c r="A1195" s="1" t="str">
        <f>VLOOKUP(S:S,'KY all bookings 19.09.2022'!D:E,1,0)</f>
        <v>07584</v>
      </c>
      <c r="B1195" s="1" t="str">
        <f>VLOOKUP(T:T,'KY all bookings 19.09.2022'!$K:$L,1,0)</f>
        <v>07584 B503</v>
      </c>
      <c r="C1195" s="1" t="str">
        <f>VLOOKUP(F:F,'RPM All Deposits'!$E:$F,1,0)</f>
        <v>1384</v>
      </c>
      <c r="D1195" s="45" t="s">
        <v>20</v>
      </c>
      <c r="E1195" s="45" t="s">
        <v>2247</v>
      </c>
      <c r="F1195" s="45" t="s">
        <v>2249</v>
      </c>
      <c r="G1195" s="45" t="s">
        <v>46</v>
      </c>
      <c r="H1195" s="61">
        <v>44805</v>
      </c>
      <c r="I1195" s="61">
        <v>44973</v>
      </c>
      <c r="J1195" s="61">
        <v>44743</v>
      </c>
      <c r="K1195" s="61">
        <v>44973</v>
      </c>
      <c r="L1195" s="45" t="s">
        <v>297</v>
      </c>
      <c r="M1195" s="45" t="s">
        <v>135</v>
      </c>
      <c r="N1195" s="45" t="s">
        <v>26</v>
      </c>
      <c r="O1195" s="45" t="s">
        <v>48</v>
      </c>
      <c r="P1195" s="49">
        <v>1900</v>
      </c>
      <c r="Q1195" s="45" t="s">
        <v>49</v>
      </c>
      <c r="R1195" s="45" t="s">
        <v>29</v>
      </c>
      <c r="S1195" s="45" t="s">
        <v>50</v>
      </c>
      <c r="T1195" s="45" t="str">
        <f>S1195&amp;" "&amp;E1195</f>
        <v>07584 B503</v>
      </c>
      <c r="U1195" s="45" t="s">
        <v>51</v>
      </c>
      <c r="V1195" s="45" t="s">
        <v>52</v>
      </c>
      <c r="W1195" s="45" t="s">
        <v>53</v>
      </c>
      <c r="X1195" s="49">
        <v>200</v>
      </c>
    </row>
    <row r="1196" spans="1:24" hidden="1" x14ac:dyDescent="0.2">
      <c r="A1196" s="1" t="e">
        <f>VLOOKUP(S:S,'KY all bookings 19.09.2022'!D:E,1,0)</f>
        <v>#N/A</v>
      </c>
      <c r="C1196" s="1" t="e">
        <f>VLOOKUP(F:F,'RPM All Deposits'!$E:$F,1,0)</f>
        <v>#N/A</v>
      </c>
      <c r="D1196" s="45" t="s">
        <v>20</v>
      </c>
      <c r="E1196" s="45" t="s">
        <v>3428</v>
      </c>
      <c r="F1196" s="45" t="s">
        <v>3429</v>
      </c>
      <c r="G1196" s="45" t="s">
        <v>232</v>
      </c>
      <c r="H1196" s="61">
        <v>44730</v>
      </c>
      <c r="I1196" s="61">
        <v>44742</v>
      </c>
      <c r="J1196" s="61">
        <v>44730</v>
      </c>
      <c r="K1196" s="61">
        <v>44742</v>
      </c>
      <c r="L1196" s="45" t="s">
        <v>360</v>
      </c>
      <c r="M1196" s="45" t="s">
        <v>135</v>
      </c>
      <c r="N1196" s="45" t="s">
        <v>26</v>
      </c>
      <c r="O1196" s="45" t="s">
        <v>37</v>
      </c>
      <c r="P1196" s="49">
        <v>0</v>
      </c>
      <c r="Q1196" s="45" t="s">
        <v>49</v>
      </c>
      <c r="R1196" s="46"/>
      <c r="S1196" s="45" t="s">
        <v>234</v>
      </c>
      <c r="T1196" s="45"/>
      <c r="U1196" s="45" t="s">
        <v>235</v>
      </c>
      <c r="V1196" s="45" t="s">
        <v>236</v>
      </c>
      <c r="W1196" s="45" t="s">
        <v>237</v>
      </c>
      <c r="X1196" s="49">
        <v>0</v>
      </c>
    </row>
    <row r="1197" spans="1:24" hidden="1" x14ac:dyDescent="0.2">
      <c r="A1197" s="1" t="e">
        <f>VLOOKUP(S:S,'KY all bookings 19.09.2022'!D:E,1,0)</f>
        <v>#N/A</v>
      </c>
      <c r="C1197" s="1" t="e">
        <f>VLOOKUP(F:F,'RPM All Deposits'!$E:$F,1,0)</f>
        <v>#N/A</v>
      </c>
      <c r="D1197" s="45" t="s">
        <v>20</v>
      </c>
      <c r="E1197" s="45" t="s">
        <v>3428</v>
      </c>
      <c r="F1197" s="45" t="s">
        <v>3430</v>
      </c>
      <c r="G1197" s="45" t="s">
        <v>3431</v>
      </c>
      <c r="H1197" s="61">
        <v>44744</v>
      </c>
      <c r="I1197" s="61">
        <v>44766</v>
      </c>
      <c r="J1197" s="61">
        <v>44744</v>
      </c>
      <c r="K1197" s="61">
        <v>44766</v>
      </c>
      <c r="L1197" s="45" t="s">
        <v>1751</v>
      </c>
      <c r="M1197" s="45" t="s">
        <v>135</v>
      </c>
      <c r="N1197" s="45" t="s">
        <v>26</v>
      </c>
      <c r="O1197" s="45" t="s">
        <v>37</v>
      </c>
      <c r="P1197" s="49">
        <v>1100</v>
      </c>
      <c r="Q1197" s="45" t="s">
        <v>49</v>
      </c>
      <c r="R1197" s="46"/>
      <c r="S1197" s="45" t="s">
        <v>3432</v>
      </c>
      <c r="T1197" s="45"/>
      <c r="U1197" s="45" t="s">
        <v>3433</v>
      </c>
      <c r="V1197" s="45" t="s">
        <v>3434</v>
      </c>
      <c r="W1197" s="45" t="s">
        <v>53</v>
      </c>
      <c r="X1197" s="49">
        <v>0</v>
      </c>
    </row>
    <row r="1198" spans="1:24" hidden="1" x14ac:dyDescent="0.2">
      <c r="A1198" s="1" t="e">
        <f>VLOOKUP(S:S,'KY all bookings 19.09.2022'!D:E,1,0)</f>
        <v>#N/A</v>
      </c>
      <c r="C1198" s="1" t="str">
        <f>VLOOKUP(F:F,'RPM All Deposits'!$E:$F,1,0)</f>
        <v>31960</v>
      </c>
      <c r="D1198" s="45" t="s">
        <v>20</v>
      </c>
      <c r="E1198" s="45" t="s">
        <v>1265</v>
      </c>
      <c r="F1198" s="45" t="s">
        <v>1267</v>
      </c>
      <c r="G1198" s="45" t="s">
        <v>1268</v>
      </c>
      <c r="H1198" s="61">
        <v>44812</v>
      </c>
      <c r="I1198" s="61">
        <v>44957</v>
      </c>
      <c r="J1198" s="61">
        <v>44812</v>
      </c>
      <c r="K1198" s="61">
        <v>44985</v>
      </c>
      <c r="L1198" s="45" t="s">
        <v>1269</v>
      </c>
      <c r="M1198" s="45" t="s">
        <v>135</v>
      </c>
      <c r="N1198" s="45" t="s">
        <v>26</v>
      </c>
      <c r="O1198" s="45" t="s">
        <v>34</v>
      </c>
      <c r="P1198" s="49">
        <v>1800</v>
      </c>
      <c r="Q1198" s="45" t="s">
        <v>270</v>
      </c>
      <c r="R1198" s="46"/>
      <c r="S1198" s="46"/>
      <c r="T1198" s="46"/>
      <c r="U1198" s="45" t="s">
        <v>1270</v>
      </c>
      <c r="V1198" s="45" t="s">
        <v>1271</v>
      </c>
      <c r="W1198" s="45" t="s">
        <v>87</v>
      </c>
      <c r="X1198" s="49">
        <v>0</v>
      </c>
    </row>
    <row r="1199" spans="1:24" hidden="1" x14ac:dyDescent="0.2">
      <c r="A1199" s="1" t="e">
        <f>VLOOKUP(S:S,'KY all bookings 19.09.2022'!D:E,1,0)</f>
        <v>#N/A</v>
      </c>
      <c r="C1199" s="1" t="e">
        <f>VLOOKUP(F:F,'RPM All Deposits'!$E:$F,1,0)</f>
        <v>#N/A</v>
      </c>
      <c r="D1199" s="45" t="s">
        <v>20</v>
      </c>
      <c r="E1199" s="45" t="s">
        <v>3440</v>
      </c>
      <c r="F1199" s="45" t="s">
        <v>3441</v>
      </c>
      <c r="G1199" s="45" t="s">
        <v>232</v>
      </c>
      <c r="H1199" s="61">
        <v>44730</v>
      </c>
      <c r="I1199" s="61">
        <v>44742</v>
      </c>
      <c r="J1199" s="61">
        <v>44730</v>
      </c>
      <c r="K1199" s="61">
        <v>44742</v>
      </c>
      <c r="L1199" s="45" t="s">
        <v>360</v>
      </c>
      <c r="M1199" s="45" t="s">
        <v>135</v>
      </c>
      <c r="N1199" s="45" t="s">
        <v>26</v>
      </c>
      <c r="O1199" s="45" t="s">
        <v>37</v>
      </c>
      <c r="P1199" s="49">
        <v>0</v>
      </c>
      <c r="Q1199" s="45" t="s">
        <v>49</v>
      </c>
      <c r="R1199" s="46"/>
      <c r="S1199" s="45" t="s">
        <v>234</v>
      </c>
      <c r="T1199" s="45"/>
      <c r="U1199" s="45" t="s">
        <v>235</v>
      </c>
      <c r="V1199" s="45" t="s">
        <v>236</v>
      </c>
      <c r="W1199" s="45" t="s">
        <v>237</v>
      </c>
      <c r="X1199" s="49">
        <v>0</v>
      </c>
    </row>
    <row r="1200" spans="1:24" hidden="1" x14ac:dyDescent="0.2">
      <c r="A1200" s="1" t="e">
        <f>VLOOKUP(S:S,'KY all bookings 19.09.2022'!D:E,1,0)</f>
        <v>#N/A</v>
      </c>
      <c r="C1200" s="1" t="str">
        <f>VLOOKUP(F:F,'RPM All Deposits'!$E:$F,1,0)</f>
        <v>17375</v>
      </c>
      <c r="D1200" s="45" t="s">
        <v>20</v>
      </c>
      <c r="E1200" s="45" t="s">
        <v>784</v>
      </c>
      <c r="F1200" s="45" t="s">
        <v>793</v>
      </c>
      <c r="G1200" s="45" t="s">
        <v>794</v>
      </c>
      <c r="H1200" s="61">
        <v>44805</v>
      </c>
      <c r="I1200" s="61">
        <v>44985</v>
      </c>
      <c r="J1200" s="61">
        <v>44805</v>
      </c>
      <c r="K1200" s="61">
        <v>44985</v>
      </c>
      <c r="L1200" s="45" t="s">
        <v>78</v>
      </c>
      <c r="M1200" s="45" t="s">
        <v>135</v>
      </c>
      <c r="N1200" s="45" t="s">
        <v>26</v>
      </c>
      <c r="O1200" s="45" t="s">
        <v>34</v>
      </c>
      <c r="P1200" s="49">
        <v>1800</v>
      </c>
      <c r="Q1200" s="45" t="s">
        <v>28</v>
      </c>
      <c r="R1200" s="45" t="s">
        <v>29</v>
      </c>
      <c r="S1200" s="46"/>
      <c r="T1200" s="46"/>
      <c r="U1200" s="45" t="s">
        <v>464</v>
      </c>
      <c r="V1200" s="45" t="s">
        <v>795</v>
      </c>
      <c r="W1200" s="45" t="s">
        <v>556</v>
      </c>
      <c r="X1200" s="49">
        <v>200</v>
      </c>
    </row>
    <row r="1201" spans="1:26" hidden="1" x14ac:dyDescent="0.2">
      <c r="A1201" s="1" t="e">
        <f>VLOOKUP(S:S,'KY all bookings 19.09.2022'!D:E,1,0)</f>
        <v>#N/A</v>
      </c>
      <c r="C1201" s="1" t="e">
        <f>VLOOKUP(F:F,'RPM All Deposits'!$E:$F,1,0)</f>
        <v>#N/A</v>
      </c>
      <c r="D1201" s="45" t="s">
        <v>20</v>
      </c>
      <c r="E1201" s="45" t="s">
        <v>3440</v>
      </c>
      <c r="F1201" s="45" t="s">
        <v>3446</v>
      </c>
      <c r="G1201" s="45" t="s">
        <v>3447</v>
      </c>
      <c r="H1201" s="61">
        <v>44746</v>
      </c>
      <c r="I1201" s="61">
        <v>44764</v>
      </c>
      <c r="J1201" s="61">
        <v>44746</v>
      </c>
      <c r="K1201" s="61">
        <v>44764</v>
      </c>
      <c r="L1201" s="45" t="s">
        <v>2810</v>
      </c>
      <c r="M1201" s="45" t="s">
        <v>135</v>
      </c>
      <c r="N1201" s="45" t="s">
        <v>26</v>
      </c>
      <c r="O1201" s="45" t="s">
        <v>37</v>
      </c>
      <c r="P1201" s="49">
        <v>35</v>
      </c>
      <c r="Q1201" s="45" t="s">
        <v>49</v>
      </c>
      <c r="R1201" s="46"/>
      <c r="S1201" s="45" t="s">
        <v>2909</v>
      </c>
      <c r="T1201" s="45"/>
      <c r="U1201" s="45" t="s">
        <v>3448</v>
      </c>
      <c r="V1201" s="45" t="s">
        <v>3449</v>
      </c>
      <c r="W1201" s="45" t="s">
        <v>3450</v>
      </c>
      <c r="X1201" s="49">
        <v>0</v>
      </c>
    </row>
    <row r="1202" spans="1:26" hidden="1" x14ac:dyDescent="0.2">
      <c r="A1202" s="1" t="e">
        <f>VLOOKUP(S:S,'KY all bookings 19.09.2022'!D:E,1,0)</f>
        <v>#N/A</v>
      </c>
      <c r="C1202" s="1" t="e">
        <f>VLOOKUP(F:F,'RPM All Deposits'!$E:$F,1,0)</f>
        <v>#N/A</v>
      </c>
      <c r="D1202" s="45" t="s">
        <v>20</v>
      </c>
      <c r="E1202" s="45" t="s">
        <v>3451</v>
      </c>
      <c r="F1202" s="45" t="s">
        <v>3452</v>
      </c>
      <c r="G1202" s="45" t="s">
        <v>232</v>
      </c>
      <c r="H1202" s="61">
        <v>44730</v>
      </c>
      <c r="I1202" s="61">
        <v>44742</v>
      </c>
      <c r="J1202" s="61">
        <v>44730</v>
      </c>
      <c r="K1202" s="61">
        <v>44742</v>
      </c>
      <c r="L1202" s="45" t="s">
        <v>360</v>
      </c>
      <c r="M1202" s="45" t="s">
        <v>135</v>
      </c>
      <c r="N1202" s="45" t="s">
        <v>26</v>
      </c>
      <c r="O1202" s="45" t="s">
        <v>37</v>
      </c>
      <c r="P1202" s="49">
        <v>0</v>
      </c>
      <c r="Q1202" s="45" t="s">
        <v>49</v>
      </c>
      <c r="R1202" s="46"/>
      <c r="S1202" s="45" t="s">
        <v>234</v>
      </c>
      <c r="T1202" s="45"/>
      <c r="U1202" s="45" t="s">
        <v>235</v>
      </c>
      <c r="V1202" s="45" t="s">
        <v>236</v>
      </c>
      <c r="W1202" s="45" t="s">
        <v>237</v>
      </c>
      <c r="X1202" s="49">
        <v>0</v>
      </c>
    </row>
    <row r="1203" spans="1:26" hidden="1" x14ac:dyDescent="0.2">
      <c r="A1203" s="1" t="str">
        <f>VLOOKUP(S:S,'KY all bookings 19.09.2022'!D:E,1,0)</f>
        <v>08780</v>
      </c>
      <c r="B1203" s="1" t="str">
        <f>VLOOKUP(T:T,'KY all bookings 19.09.2022'!$K:$L,1,0)</f>
        <v>08780 C465</v>
      </c>
      <c r="C1203" s="1" t="str">
        <f>VLOOKUP(F:F,'RPM All Deposits'!$E:$F,1,0)</f>
        <v>33255</v>
      </c>
      <c r="D1203" s="45" t="s">
        <v>20</v>
      </c>
      <c r="E1203" s="45" t="s">
        <v>3520</v>
      </c>
      <c r="F1203" s="45" t="s">
        <v>3527</v>
      </c>
      <c r="G1203" s="45" t="s">
        <v>3522</v>
      </c>
      <c r="H1203" s="61">
        <v>44820</v>
      </c>
      <c r="I1203" s="61">
        <v>44926</v>
      </c>
      <c r="J1203" s="61">
        <v>44820</v>
      </c>
      <c r="K1203" s="61">
        <v>44926</v>
      </c>
      <c r="L1203" s="45" t="s">
        <v>342</v>
      </c>
      <c r="M1203" s="45" t="s">
        <v>135</v>
      </c>
      <c r="N1203" s="45" t="s">
        <v>26</v>
      </c>
      <c r="O1203" s="45" t="s">
        <v>34</v>
      </c>
      <c r="P1203" s="49">
        <v>1800</v>
      </c>
      <c r="Q1203" s="45" t="s">
        <v>49</v>
      </c>
      <c r="R1203" s="45" t="s">
        <v>29</v>
      </c>
      <c r="S1203" s="45" t="s">
        <v>3523</v>
      </c>
      <c r="T1203" s="45" t="str">
        <f>S1203&amp;" "&amp;E1203</f>
        <v>08780 C465</v>
      </c>
      <c r="U1203" s="45" t="s">
        <v>3524</v>
      </c>
      <c r="V1203" s="45" t="s">
        <v>3525</v>
      </c>
      <c r="W1203" s="45" t="s">
        <v>3526</v>
      </c>
      <c r="X1203" s="49">
        <v>200</v>
      </c>
    </row>
    <row r="1204" spans="1:26" hidden="1" x14ac:dyDescent="0.2">
      <c r="A1204" s="1" t="e">
        <f>VLOOKUP(S:S,'KY all bookings 19.09.2022'!D:E,1,0)</f>
        <v>#N/A</v>
      </c>
      <c r="C1204" s="1" t="e">
        <f>VLOOKUP(F:F,'RPM All Deposits'!$E:$F,1,0)</f>
        <v>#N/A</v>
      </c>
      <c r="D1204" s="45" t="s">
        <v>20</v>
      </c>
      <c r="E1204" s="45" t="s">
        <v>3451</v>
      </c>
      <c r="F1204" s="45" t="s">
        <v>3454</v>
      </c>
      <c r="G1204" s="45" t="s">
        <v>3455</v>
      </c>
      <c r="H1204" s="61">
        <v>44745</v>
      </c>
      <c r="I1204" s="61">
        <v>44763</v>
      </c>
      <c r="J1204" s="61">
        <v>44745</v>
      </c>
      <c r="K1204" s="61">
        <v>44763</v>
      </c>
      <c r="L1204" s="45" t="s">
        <v>2810</v>
      </c>
      <c r="M1204" s="45" t="s">
        <v>135</v>
      </c>
      <c r="N1204" s="45" t="s">
        <v>26</v>
      </c>
      <c r="O1204" s="45" t="s">
        <v>37</v>
      </c>
      <c r="P1204" s="49">
        <v>1100</v>
      </c>
      <c r="Q1204" s="45" t="s">
        <v>49</v>
      </c>
      <c r="R1204" s="46"/>
      <c r="S1204" s="45" t="s">
        <v>2702</v>
      </c>
      <c r="T1204" s="45"/>
      <c r="U1204" s="45" t="s">
        <v>3456</v>
      </c>
      <c r="V1204" s="45" t="s">
        <v>3457</v>
      </c>
      <c r="W1204" s="45" t="s">
        <v>966</v>
      </c>
      <c r="X1204" s="49">
        <v>0</v>
      </c>
    </row>
    <row r="1205" spans="1:26" hidden="1" x14ac:dyDescent="0.2">
      <c r="A1205" s="1" t="str">
        <f>VLOOKUP(S:S,'KY all bookings 19.09.2022'!D:E,1,0)</f>
        <v>07675</v>
      </c>
      <c r="B1205" s="1" t="str">
        <f>VLOOKUP(T:T,'KY all bookings 19.09.2022'!$K:$L,1,0)</f>
        <v>07675 C382</v>
      </c>
      <c r="C1205" s="1" t="str">
        <f>VLOOKUP(F:F,'RPM All Deposits'!$E:$F,1,0)</f>
        <v>33237</v>
      </c>
      <c r="D1205" s="45" t="s">
        <v>20</v>
      </c>
      <c r="E1205" s="45" t="s">
        <v>3320</v>
      </c>
      <c r="F1205" s="45" t="s">
        <v>3327</v>
      </c>
      <c r="G1205" s="45" t="s">
        <v>3322</v>
      </c>
      <c r="H1205" s="61">
        <v>44820</v>
      </c>
      <c r="I1205" s="61">
        <v>44926</v>
      </c>
      <c r="J1205" s="61">
        <v>44820</v>
      </c>
      <c r="K1205" s="61">
        <v>44926</v>
      </c>
      <c r="L1205" s="45" t="s">
        <v>342</v>
      </c>
      <c r="M1205" s="45" t="s">
        <v>135</v>
      </c>
      <c r="N1205" s="45" t="s">
        <v>26</v>
      </c>
      <c r="O1205" s="45" t="s">
        <v>34</v>
      </c>
      <c r="P1205" s="49">
        <v>1800</v>
      </c>
      <c r="Q1205" s="45" t="s">
        <v>49</v>
      </c>
      <c r="R1205" s="45" t="s">
        <v>29</v>
      </c>
      <c r="S1205" s="45" t="s">
        <v>3323</v>
      </c>
      <c r="T1205" s="45" t="str">
        <f>S1205&amp;" "&amp;E1205</f>
        <v>07675 C382</v>
      </c>
      <c r="U1205" s="45" t="s">
        <v>3324</v>
      </c>
      <c r="V1205" s="45" t="s">
        <v>3325</v>
      </c>
      <c r="W1205" s="45" t="s">
        <v>3326</v>
      </c>
      <c r="X1205" s="49">
        <v>400</v>
      </c>
    </row>
    <row r="1206" spans="1:26" hidden="1" x14ac:dyDescent="0.2">
      <c r="A1206" s="1" t="str">
        <f>VLOOKUP(S:S,'KY all bookings 19.09.2022'!D:E,1,0)</f>
        <v>06498</v>
      </c>
      <c r="B1206" s="1" t="str">
        <f>VLOOKUP(T:T,'KY all bookings 19.09.2022'!$K:$L,1,0)</f>
        <v>06498 B332</v>
      </c>
      <c r="C1206" s="1" t="str">
        <f>VLOOKUP(F:F,'RPM All Deposits'!$E:$F,1,0)</f>
        <v>1342</v>
      </c>
      <c r="D1206" s="45" t="s">
        <v>20</v>
      </c>
      <c r="E1206" s="45" t="s">
        <v>1971</v>
      </c>
      <c r="F1206" s="45" t="s">
        <v>1972</v>
      </c>
      <c r="G1206" s="45" t="s">
        <v>1973</v>
      </c>
      <c r="H1206" s="61">
        <v>44805</v>
      </c>
      <c r="I1206" s="61">
        <v>44834</v>
      </c>
      <c r="J1206" s="61">
        <v>44728</v>
      </c>
      <c r="K1206" s="61">
        <v>44835</v>
      </c>
      <c r="L1206" s="45" t="s">
        <v>376</v>
      </c>
      <c r="M1206" s="45" t="s">
        <v>135</v>
      </c>
      <c r="N1206" s="45" t="s">
        <v>26</v>
      </c>
      <c r="O1206" s="45" t="s">
        <v>239</v>
      </c>
      <c r="P1206" s="49">
        <v>1720</v>
      </c>
      <c r="Q1206" s="45" t="s">
        <v>49</v>
      </c>
      <c r="R1206" s="45" t="s">
        <v>29</v>
      </c>
      <c r="S1206" s="45" t="s">
        <v>1974</v>
      </c>
      <c r="T1206" s="45" t="str">
        <f>S1206&amp;" "&amp;E1206</f>
        <v>06498 B332</v>
      </c>
      <c r="U1206" s="45" t="s">
        <v>1975</v>
      </c>
      <c r="V1206" s="45" t="s">
        <v>1976</v>
      </c>
      <c r="W1206" s="45" t="s">
        <v>102</v>
      </c>
      <c r="X1206" s="49">
        <v>400</v>
      </c>
    </row>
    <row r="1207" spans="1:26" hidden="1" x14ac:dyDescent="0.2">
      <c r="A1207" s="1" t="e">
        <f>VLOOKUP(S:S,'KY all bookings 19.09.2022'!D:E,1,0)</f>
        <v>#N/A</v>
      </c>
      <c r="D1207" s="45" t="s">
        <v>20</v>
      </c>
      <c r="E1207" s="45" t="s">
        <v>3458</v>
      </c>
      <c r="F1207" s="45" t="s">
        <v>3468</v>
      </c>
      <c r="G1207" s="45" t="s">
        <v>232</v>
      </c>
      <c r="H1207" s="61">
        <v>44836</v>
      </c>
      <c r="I1207" s="61">
        <v>44865</v>
      </c>
      <c r="J1207" s="46"/>
      <c r="K1207" s="46"/>
      <c r="L1207" s="45" t="s">
        <v>386</v>
      </c>
      <c r="M1207" s="45" t="s">
        <v>25</v>
      </c>
      <c r="N1207" s="45" t="s">
        <v>26</v>
      </c>
      <c r="O1207" s="45" t="s">
        <v>34</v>
      </c>
      <c r="P1207" s="49">
        <v>0</v>
      </c>
      <c r="Q1207" s="45" t="s">
        <v>49</v>
      </c>
      <c r="R1207" s="46"/>
      <c r="S1207" s="45" t="s">
        <v>234</v>
      </c>
      <c r="T1207" s="45"/>
      <c r="U1207" s="45" t="s">
        <v>235</v>
      </c>
      <c r="V1207" s="45" t="s">
        <v>236</v>
      </c>
      <c r="W1207" s="45" t="s">
        <v>237</v>
      </c>
      <c r="X1207" s="49">
        <v>0</v>
      </c>
    </row>
    <row r="1208" spans="1:26" hidden="1" x14ac:dyDescent="0.2">
      <c r="A1208" s="1" t="e">
        <f>VLOOKUP(S:S,'KY all bookings 19.09.2022'!D:E,1,0)</f>
        <v>#N/A</v>
      </c>
      <c r="C1208" s="1" t="e">
        <f>VLOOKUP(F:F,'RPM All Deposits'!$E:$F,1,0)</f>
        <v>#N/A</v>
      </c>
      <c r="D1208" s="45" t="s">
        <v>20</v>
      </c>
      <c r="E1208" s="45" t="s">
        <v>3469</v>
      </c>
      <c r="F1208" s="45" t="s">
        <v>3470</v>
      </c>
      <c r="G1208" s="45" t="s">
        <v>3471</v>
      </c>
      <c r="H1208" s="61">
        <v>44743</v>
      </c>
      <c r="I1208" s="61">
        <v>44765</v>
      </c>
      <c r="J1208" s="61">
        <v>44743</v>
      </c>
      <c r="K1208" s="61">
        <v>44765</v>
      </c>
      <c r="L1208" s="45" t="s">
        <v>1751</v>
      </c>
      <c r="M1208" s="45" t="s">
        <v>135</v>
      </c>
      <c r="N1208" s="45" t="s">
        <v>26</v>
      </c>
      <c r="O1208" s="45" t="s">
        <v>37</v>
      </c>
      <c r="P1208" s="49">
        <v>1100</v>
      </c>
      <c r="Q1208" s="45" t="s">
        <v>49</v>
      </c>
      <c r="R1208" s="46"/>
      <c r="S1208" s="45" t="s">
        <v>3134</v>
      </c>
      <c r="T1208" s="45"/>
      <c r="U1208" s="45" t="s">
        <v>3472</v>
      </c>
      <c r="V1208" s="45" t="s">
        <v>3473</v>
      </c>
      <c r="W1208" s="45" t="s">
        <v>3474</v>
      </c>
      <c r="X1208" s="49">
        <v>0</v>
      </c>
    </row>
    <row r="1209" spans="1:26" s="32" customFormat="1" x14ac:dyDescent="0.2">
      <c r="A1209" s="32" t="e">
        <f>VLOOKUP(S:S,'KY all bookings 19.09.2022'!D:E,1,0)</f>
        <v>#N/A</v>
      </c>
      <c r="C1209" s="32" t="e">
        <f>VLOOKUP(F:F,'RPM All Deposits'!$E:$F,1,0)</f>
        <v>#N/A</v>
      </c>
      <c r="D1209" s="52" t="s">
        <v>20</v>
      </c>
      <c r="E1209" s="52" t="s">
        <v>3345</v>
      </c>
      <c r="F1209" s="52" t="s">
        <v>3346</v>
      </c>
      <c r="G1209" s="52" t="s">
        <v>3347</v>
      </c>
      <c r="H1209" s="63">
        <v>44728</v>
      </c>
      <c r="I1209" s="63">
        <v>44820</v>
      </c>
      <c r="J1209" s="63">
        <v>44728</v>
      </c>
      <c r="K1209" s="63">
        <v>44835</v>
      </c>
      <c r="L1209" s="52" t="s">
        <v>765</v>
      </c>
      <c r="M1209" s="52" t="s">
        <v>135</v>
      </c>
      <c r="N1209" s="52" t="s">
        <v>26</v>
      </c>
      <c r="O1209" s="52" t="s">
        <v>239</v>
      </c>
      <c r="P1209" s="54">
        <v>1955</v>
      </c>
      <c r="Q1209" s="52" t="s">
        <v>49</v>
      </c>
      <c r="R1209" s="53"/>
      <c r="S1209" s="52" t="s">
        <v>3348</v>
      </c>
      <c r="T1209" s="52"/>
      <c r="U1209" s="52" t="s">
        <v>3349</v>
      </c>
      <c r="V1209" s="52" t="s">
        <v>3350</v>
      </c>
      <c r="W1209" s="52" t="s">
        <v>102</v>
      </c>
      <c r="X1209" s="54">
        <v>0</v>
      </c>
      <c r="Y1209" s="83" t="s">
        <v>6661</v>
      </c>
      <c r="Z1209" s="32" t="s">
        <v>6697</v>
      </c>
    </row>
    <row r="1210" spans="1:26" hidden="1" x14ac:dyDescent="0.2">
      <c r="A1210" s="1" t="e">
        <f>VLOOKUP(S:S,'KY all bookings 19.09.2022'!D:E,1,0)</f>
        <v>#N/A</v>
      </c>
      <c r="C1210" s="1" t="e">
        <f>VLOOKUP(F:F,'RPM All Deposits'!$E:$F,1,0)</f>
        <v>#N/A</v>
      </c>
      <c r="D1210" s="45" t="s">
        <v>20</v>
      </c>
      <c r="E1210" s="45" t="s">
        <v>3469</v>
      </c>
      <c r="F1210" s="45" t="s">
        <v>3479</v>
      </c>
      <c r="G1210" s="45" t="s">
        <v>232</v>
      </c>
      <c r="H1210" s="61">
        <v>44730</v>
      </c>
      <c r="I1210" s="61">
        <v>44742</v>
      </c>
      <c r="J1210" s="61">
        <v>44730</v>
      </c>
      <c r="K1210" s="61">
        <v>44742</v>
      </c>
      <c r="L1210" s="45" t="s">
        <v>360</v>
      </c>
      <c r="M1210" s="45" t="s">
        <v>135</v>
      </c>
      <c r="N1210" s="45" t="s">
        <v>26</v>
      </c>
      <c r="O1210" s="45" t="s">
        <v>37</v>
      </c>
      <c r="P1210" s="49">
        <v>0</v>
      </c>
      <c r="Q1210" s="45" t="s">
        <v>49</v>
      </c>
      <c r="R1210" s="46"/>
      <c r="S1210" s="45" t="s">
        <v>234</v>
      </c>
      <c r="T1210" s="45"/>
      <c r="U1210" s="45" t="s">
        <v>235</v>
      </c>
      <c r="V1210" s="45" t="s">
        <v>236</v>
      </c>
      <c r="W1210" s="45" t="s">
        <v>237</v>
      </c>
      <c r="X1210" s="49">
        <v>0</v>
      </c>
    </row>
    <row r="1211" spans="1:26" hidden="1" x14ac:dyDescent="0.2">
      <c r="A1211" s="1" t="e">
        <f>VLOOKUP(S:S,'KY all bookings 19.09.2022'!D:E,1,0)</f>
        <v>#N/A</v>
      </c>
      <c r="C1211" s="1" t="e">
        <f>VLOOKUP(F:F,'RPM All Deposits'!$E:$F,1,0)</f>
        <v>#N/A</v>
      </c>
      <c r="D1211" s="45" t="s">
        <v>20</v>
      </c>
      <c r="E1211" s="45" t="s">
        <v>3480</v>
      </c>
      <c r="F1211" s="45" t="s">
        <v>3481</v>
      </c>
      <c r="G1211" s="45" t="s">
        <v>343</v>
      </c>
      <c r="H1211" s="61">
        <v>44728</v>
      </c>
      <c r="I1211" s="61">
        <v>44742</v>
      </c>
      <c r="J1211" s="61">
        <v>44728</v>
      </c>
      <c r="K1211" s="61">
        <v>44743</v>
      </c>
      <c r="L1211" s="45" t="s">
        <v>91</v>
      </c>
      <c r="M1211" s="45" t="s">
        <v>92</v>
      </c>
      <c r="N1211" s="45" t="s">
        <v>26</v>
      </c>
      <c r="O1211" s="45" t="s">
        <v>34</v>
      </c>
      <c r="P1211" s="49">
        <v>1287</v>
      </c>
      <c r="Q1211" s="45" t="s">
        <v>49</v>
      </c>
      <c r="R1211" s="46"/>
      <c r="S1211" s="45" t="s">
        <v>3482</v>
      </c>
      <c r="T1211" s="45"/>
      <c r="U1211" s="45" t="s">
        <v>3483</v>
      </c>
      <c r="V1211" s="45" t="s">
        <v>3484</v>
      </c>
      <c r="W1211" s="45" t="s">
        <v>102</v>
      </c>
      <c r="X1211" s="49">
        <v>0</v>
      </c>
    </row>
    <row r="1212" spans="1:26" hidden="1" x14ac:dyDescent="0.2">
      <c r="A1212" s="1" t="str">
        <f>VLOOKUP(S:S,'KY all bookings 19.09.2022'!D:E,1,0)</f>
        <v>10072</v>
      </c>
      <c r="B1212" s="1" t="str">
        <f>VLOOKUP(T:T,'KY all bookings 19.09.2022'!$K:$L,1,0)</f>
        <v>10072 B534</v>
      </c>
      <c r="C1212" s="1" t="str">
        <f>VLOOKUP(F:F,'RPM All Deposits'!$E:$F,1,0)</f>
        <v>33301</v>
      </c>
      <c r="D1212" s="45" t="s">
        <v>20</v>
      </c>
      <c r="E1212" s="45" t="s">
        <v>2393</v>
      </c>
      <c r="F1212" s="45" t="s">
        <v>2396</v>
      </c>
      <c r="G1212" s="45" t="s">
        <v>2397</v>
      </c>
      <c r="H1212" s="61">
        <v>44805</v>
      </c>
      <c r="I1212" s="61">
        <v>44865</v>
      </c>
      <c r="J1212" s="61">
        <v>44835</v>
      </c>
      <c r="K1212" s="61">
        <v>44865</v>
      </c>
      <c r="L1212" s="45" t="s">
        <v>24</v>
      </c>
      <c r="M1212" s="45" t="s">
        <v>377</v>
      </c>
      <c r="N1212" s="45" t="s">
        <v>26</v>
      </c>
      <c r="O1212" s="45" t="s">
        <v>239</v>
      </c>
      <c r="P1212" s="49">
        <v>2700</v>
      </c>
      <c r="Q1212" s="45" t="s">
        <v>49</v>
      </c>
      <c r="R1212" s="46"/>
      <c r="S1212" s="45" t="s">
        <v>2115</v>
      </c>
      <c r="T1212" s="45" t="str">
        <f>S1212&amp;" "&amp;E1212</f>
        <v>10072 B534</v>
      </c>
      <c r="U1212" s="45" t="s">
        <v>2398</v>
      </c>
      <c r="V1212" s="45" t="s">
        <v>2399</v>
      </c>
      <c r="W1212" s="45" t="s">
        <v>87</v>
      </c>
      <c r="X1212" s="49">
        <v>0</v>
      </c>
    </row>
    <row r="1213" spans="1:26" hidden="1" x14ac:dyDescent="0.2">
      <c r="A1213" s="1" t="e">
        <f>VLOOKUP(S:S,'KY all bookings 19.09.2022'!D:E,1,0)</f>
        <v>#N/A</v>
      </c>
      <c r="C1213" s="1" t="e">
        <f>VLOOKUP(F:F,'RPM All Deposits'!$E:$F,1,0)</f>
        <v>#N/A</v>
      </c>
      <c r="D1213" s="45" t="s">
        <v>20</v>
      </c>
      <c r="E1213" s="45" t="s">
        <v>3489</v>
      </c>
      <c r="F1213" s="45" t="s">
        <v>3490</v>
      </c>
      <c r="G1213" s="45" t="s">
        <v>3491</v>
      </c>
      <c r="H1213" s="61">
        <v>44756</v>
      </c>
      <c r="I1213" s="61">
        <v>44764</v>
      </c>
      <c r="J1213" s="61">
        <v>44756</v>
      </c>
      <c r="K1213" s="61">
        <v>44764</v>
      </c>
      <c r="L1213" s="45" t="s">
        <v>3362</v>
      </c>
      <c r="M1213" s="45" t="s">
        <v>135</v>
      </c>
      <c r="N1213" s="45" t="s">
        <v>26</v>
      </c>
      <c r="O1213" s="45" t="s">
        <v>37</v>
      </c>
      <c r="P1213" s="49">
        <v>0</v>
      </c>
      <c r="Q1213" s="45" t="s">
        <v>49</v>
      </c>
      <c r="R1213" s="46"/>
      <c r="S1213" s="45" t="s">
        <v>3492</v>
      </c>
      <c r="T1213" s="45"/>
      <c r="U1213" s="45" t="s">
        <v>3493</v>
      </c>
      <c r="V1213" s="45" t="s">
        <v>3494</v>
      </c>
      <c r="W1213" s="45" t="s">
        <v>58</v>
      </c>
      <c r="X1213" s="49">
        <v>0</v>
      </c>
    </row>
    <row r="1214" spans="1:26" hidden="1" x14ac:dyDescent="0.2">
      <c r="A1214" s="1" t="e">
        <f>VLOOKUP(S:S,'KY all bookings 19.09.2022'!D:E,1,0)</f>
        <v>#N/A</v>
      </c>
      <c r="C1214" s="1" t="str">
        <f>VLOOKUP(F:F,'RPM All Deposits'!$E:$F,1,0)</f>
        <v>33980</v>
      </c>
      <c r="D1214" s="45" t="s">
        <v>20</v>
      </c>
      <c r="E1214" s="45" t="s">
        <v>1971</v>
      </c>
      <c r="F1214" s="45" t="s">
        <v>1978</v>
      </c>
      <c r="G1214" s="45" t="s">
        <v>1979</v>
      </c>
      <c r="H1214" s="61">
        <v>44835</v>
      </c>
      <c r="I1214" s="61">
        <v>45016</v>
      </c>
      <c r="J1214" s="61">
        <v>44835</v>
      </c>
      <c r="K1214" s="61">
        <v>45016</v>
      </c>
      <c r="L1214" s="45" t="s">
        <v>78</v>
      </c>
      <c r="M1214" s="45" t="s">
        <v>135</v>
      </c>
      <c r="N1214" s="45" t="s">
        <v>26</v>
      </c>
      <c r="O1214" s="45" t="s">
        <v>239</v>
      </c>
      <c r="P1214" s="49">
        <v>2580</v>
      </c>
      <c r="Q1214" s="45" t="s">
        <v>270</v>
      </c>
      <c r="R1214" s="46"/>
      <c r="S1214" s="46"/>
      <c r="T1214" s="46"/>
      <c r="U1214" s="45" t="s">
        <v>183</v>
      </c>
      <c r="V1214" s="45" t="s">
        <v>1980</v>
      </c>
      <c r="W1214" s="45" t="s">
        <v>102</v>
      </c>
      <c r="X1214" s="49">
        <v>0</v>
      </c>
    </row>
    <row r="1215" spans="1:26" hidden="1" x14ac:dyDescent="0.2">
      <c r="A1215" s="1" t="e">
        <f>VLOOKUP(S:S,'KY all bookings 19.09.2022'!D:E,1,0)</f>
        <v>#N/A</v>
      </c>
      <c r="C1215" s="1" t="e">
        <f>VLOOKUP(F:F,'RPM All Deposits'!$E:$F,1,0)</f>
        <v>#N/A</v>
      </c>
      <c r="D1215" s="45" t="s">
        <v>20</v>
      </c>
      <c r="E1215" s="45" t="s">
        <v>3489</v>
      </c>
      <c r="F1215" s="45" t="s">
        <v>3498</v>
      </c>
      <c r="G1215" s="45" t="s">
        <v>232</v>
      </c>
      <c r="H1215" s="61">
        <v>44730</v>
      </c>
      <c r="I1215" s="61">
        <v>44742</v>
      </c>
      <c r="J1215" s="61">
        <v>44730</v>
      </c>
      <c r="K1215" s="61">
        <v>44742</v>
      </c>
      <c r="L1215" s="45" t="s">
        <v>360</v>
      </c>
      <c r="M1215" s="45" t="s">
        <v>135</v>
      </c>
      <c r="N1215" s="45" t="s">
        <v>26</v>
      </c>
      <c r="O1215" s="45" t="s">
        <v>37</v>
      </c>
      <c r="P1215" s="49">
        <v>0</v>
      </c>
      <c r="Q1215" s="45" t="s">
        <v>49</v>
      </c>
      <c r="R1215" s="46"/>
      <c r="S1215" s="45" t="s">
        <v>234</v>
      </c>
      <c r="T1215" s="45"/>
      <c r="U1215" s="45" t="s">
        <v>235</v>
      </c>
      <c r="V1215" s="45" t="s">
        <v>236</v>
      </c>
      <c r="W1215" s="45" t="s">
        <v>237</v>
      </c>
      <c r="X1215" s="49">
        <v>0</v>
      </c>
    </row>
    <row r="1216" spans="1:26" hidden="1" x14ac:dyDescent="0.2">
      <c r="A1216" s="1" t="e">
        <f>VLOOKUP(S:S,'KY all bookings 19.09.2022'!D:E,1,0)</f>
        <v>#N/A</v>
      </c>
      <c r="C1216" s="1" t="e">
        <f>VLOOKUP(F:F,'RPM All Deposits'!$E:$F,1,0)</f>
        <v>#N/A</v>
      </c>
      <c r="D1216" s="45" t="s">
        <v>20</v>
      </c>
      <c r="E1216" s="45" t="s">
        <v>3499</v>
      </c>
      <c r="F1216" s="45" t="s">
        <v>3500</v>
      </c>
      <c r="G1216" s="45" t="s">
        <v>345</v>
      </c>
      <c r="H1216" s="61">
        <v>44728</v>
      </c>
      <c r="I1216" s="61">
        <v>44742</v>
      </c>
      <c r="J1216" s="61">
        <v>44728</v>
      </c>
      <c r="K1216" s="61">
        <v>44743</v>
      </c>
      <c r="L1216" s="45" t="s">
        <v>91</v>
      </c>
      <c r="M1216" s="45" t="s">
        <v>92</v>
      </c>
      <c r="N1216" s="45" t="s">
        <v>26</v>
      </c>
      <c r="O1216" s="45" t="s">
        <v>34</v>
      </c>
      <c r="P1216" s="49">
        <v>1287</v>
      </c>
      <c r="Q1216" s="45" t="s">
        <v>49</v>
      </c>
      <c r="R1216" s="46"/>
      <c r="S1216" s="45" t="s">
        <v>3501</v>
      </c>
      <c r="T1216" s="45"/>
      <c r="U1216" s="45" t="s">
        <v>3502</v>
      </c>
      <c r="V1216" s="45" t="s">
        <v>3503</v>
      </c>
      <c r="W1216" s="45" t="s">
        <v>102</v>
      </c>
      <c r="X1216" s="49">
        <v>0</v>
      </c>
    </row>
    <row r="1217" spans="1:24" hidden="1" x14ac:dyDescent="0.2">
      <c r="A1217" s="1" t="e">
        <f>VLOOKUP(S:S,'KY all bookings 19.09.2022'!D:E,1,0)</f>
        <v>#N/A</v>
      </c>
      <c r="C1217" s="1" t="str">
        <f>VLOOKUP(F:F,'RPM All Deposits'!$E:$F,1,0)</f>
        <v>28305</v>
      </c>
      <c r="D1217" s="45" t="s">
        <v>20</v>
      </c>
      <c r="E1217" s="45" t="s">
        <v>1855</v>
      </c>
      <c r="F1217" s="45" t="s">
        <v>1862</v>
      </c>
      <c r="G1217" s="45" t="s">
        <v>1863</v>
      </c>
      <c r="H1217" s="61">
        <v>44805</v>
      </c>
      <c r="I1217" s="61">
        <v>45107</v>
      </c>
      <c r="J1217" s="61">
        <v>44805</v>
      </c>
      <c r="K1217" s="61">
        <v>45107</v>
      </c>
      <c r="L1217" s="45" t="s">
        <v>40</v>
      </c>
      <c r="M1217" s="45" t="s">
        <v>135</v>
      </c>
      <c r="N1217" s="45" t="s">
        <v>26</v>
      </c>
      <c r="O1217" s="45" t="s">
        <v>27</v>
      </c>
      <c r="P1217" s="49">
        <v>2300</v>
      </c>
      <c r="Q1217" s="45" t="s">
        <v>28</v>
      </c>
      <c r="R1217" s="45" t="s">
        <v>29</v>
      </c>
      <c r="S1217" s="46"/>
      <c r="T1217" s="46"/>
      <c r="U1217" s="45" t="s">
        <v>1129</v>
      </c>
      <c r="V1217" s="45" t="s">
        <v>1860</v>
      </c>
      <c r="W1217" s="45" t="s">
        <v>1861</v>
      </c>
      <c r="X1217" s="49">
        <v>200</v>
      </c>
    </row>
    <row r="1218" spans="1:24" hidden="1" x14ac:dyDescent="0.2">
      <c r="A1218" s="1" t="e">
        <f>VLOOKUP(S:S,'KY all bookings 19.09.2022'!D:E,1,0)</f>
        <v>#N/A</v>
      </c>
      <c r="C1218" s="1" t="e">
        <f>VLOOKUP(F:F,'RPM All Deposits'!$E:$F,1,0)</f>
        <v>#N/A</v>
      </c>
      <c r="D1218" s="45" t="s">
        <v>20</v>
      </c>
      <c r="E1218" s="45" t="s">
        <v>3508</v>
      </c>
      <c r="F1218" s="45" t="s">
        <v>3509</v>
      </c>
      <c r="G1218" s="45" t="s">
        <v>3510</v>
      </c>
      <c r="H1218" s="61">
        <v>44748</v>
      </c>
      <c r="I1218" s="61">
        <v>44772</v>
      </c>
      <c r="J1218" s="61">
        <v>44748</v>
      </c>
      <c r="K1218" s="61">
        <v>44772</v>
      </c>
      <c r="L1218" s="45" t="s">
        <v>2050</v>
      </c>
      <c r="M1218" s="45" t="s">
        <v>135</v>
      </c>
      <c r="N1218" s="45" t="s">
        <v>26</v>
      </c>
      <c r="O1218" s="45" t="s">
        <v>37</v>
      </c>
      <c r="P1218" s="49">
        <v>1660</v>
      </c>
      <c r="Q1218" s="45" t="s">
        <v>49</v>
      </c>
      <c r="R1218" s="46"/>
      <c r="S1218" s="45" t="s">
        <v>3511</v>
      </c>
      <c r="T1218" s="45"/>
      <c r="U1218" s="45" t="s">
        <v>3512</v>
      </c>
      <c r="V1218" s="45" t="s">
        <v>3513</v>
      </c>
      <c r="W1218" s="45" t="s">
        <v>3514</v>
      </c>
      <c r="X1218" s="49">
        <v>0</v>
      </c>
    </row>
    <row r="1219" spans="1:24" hidden="1" x14ac:dyDescent="0.2">
      <c r="A1219" s="1" t="e">
        <f>VLOOKUP(S:S,'KY all bookings 19.09.2022'!D:E,1,0)</f>
        <v>#N/A</v>
      </c>
      <c r="D1219" s="45" t="s">
        <v>20</v>
      </c>
      <c r="E1219" s="45" t="s">
        <v>3508</v>
      </c>
      <c r="F1219" s="45" t="s">
        <v>3515</v>
      </c>
      <c r="G1219" s="45" t="s">
        <v>3516</v>
      </c>
      <c r="H1219" s="61">
        <v>44805</v>
      </c>
      <c r="I1219" s="61">
        <v>45107</v>
      </c>
      <c r="J1219" s="61">
        <v>44805</v>
      </c>
      <c r="K1219" s="61">
        <v>45108</v>
      </c>
      <c r="L1219" s="45" t="s">
        <v>40</v>
      </c>
      <c r="M1219" s="45" t="s">
        <v>25</v>
      </c>
      <c r="N1219" s="45" t="s">
        <v>26</v>
      </c>
      <c r="O1219" s="45" t="s">
        <v>37</v>
      </c>
      <c r="P1219" s="49">
        <v>1680</v>
      </c>
      <c r="Q1219" s="45" t="s">
        <v>49</v>
      </c>
      <c r="R1219" s="46"/>
      <c r="S1219" s="45" t="s">
        <v>3517</v>
      </c>
      <c r="T1219" s="45"/>
      <c r="U1219" s="45" t="s">
        <v>666</v>
      </c>
      <c r="V1219" s="45" t="s">
        <v>3518</v>
      </c>
      <c r="W1219" s="45" t="s">
        <v>58</v>
      </c>
      <c r="X1219" s="49">
        <v>0</v>
      </c>
    </row>
    <row r="1220" spans="1:24" hidden="1" x14ac:dyDescent="0.2">
      <c r="A1220" s="1" t="e">
        <f>VLOOKUP(S:S,'KY all bookings 19.09.2022'!D:E,1,0)</f>
        <v>#N/A</v>
      </c>
      <c r="C1220" s="1" t="e">
        <f>VLOOKUP(F:F,'RPM All Deposits'!$E:$F,1,0)</f>
        <v>#N/A</v>
      </c>
      <c r="D1220" s="45" t="s">
        <v>20</v>
      </c>
      <c r="E1220" s="45" t="s">
        <v>3508</v>
      </c>
      <c r="F1220" s="45" t="s">
        <v>3519</v>
      </c>
      <c r="G1220" s="45" t="s">
        <v>232</v>
      </c>
      <c r="H1220" s="61">
        <v>44730</v>
      </c>
      <c r="I1220" s="61">
        <v>44742</v>
      </c>
      <c r="J1220" s="61">
        <v>44730</v>
      </c>
      <c r="K1220" s="61">
        <v>44742</v>
      </c>
      <c r="L1220" s="45" t="s">
        <v>360</v>
      </c>
      <c r="M1220" s="45" t="s">
        <v>135</v>
      </c>
      <c r="N1220" s="45" t="s">
        <v>26</v>
      </c>
      <c r="O1220" s="45" t="s">
        <v>37</v>
      </c>
      <c r="P1220" s="49">
        <v>0</v>
      </c>
      <c r="Q1220" s="45" t="s">
        <v>49</v>
      </c>
      <c r="R1220" s="46"/>
      <c r="S1220" s="45" t="s">
        <v>234</v>
      </c>
      <c r="T1220" s="45"/>
      <c r="U1220" s="45" t="s">
        <v>235</v>
      </c>
      <c r="V1220" s="45" t="s">
        <v>236</v>
      </c>
      <c r="W1220" s="45" t="s">
        <v>237</v>
      </c>
      <c r="X1220" s="49">
        <v>0</v>
      </c>
    </row>
    <row r="1221" spans="1:24" hidden="1" x14ac:dyDescent="0.2">
      <c r="A1221" s="1" t="str">
        <f>VLOOKUP(S:S,'KY all bookings 19.09.2022'!D:E,1,0)</f>
        <v>08780</v>
      </c>
      <c r="B1221" s="1" t="str">
        <f>VLOOKUP(T:T,'KY all bookings 19.09.2022'!$K:$L,1,0)</f>
        <v>08780 C465</v>
      </c>
      <c r="C1221" s="1" t="e">
        <f>VLOOKUP(F:F,'RPM All Deposits'!$E:$F,1,0)</f>
        <v>#N/A</v>
      </c>
      <c r="D1221" s="45" t="s">
        <v>20</v>
      </c>
      <c r="E1221" s="45" t="s">
        <v>3520</v>
      </c>
      <c r="F1221" s="45" t="s">
        <v>3521</v>
      </c>
      <c r="G1221" s="45" t="s">
        <v>3522</v>
      </c>
      <c r="H1221" s="61">
        <v>44728</v>
      </c>
      <c r="I1221" s="61">
        <v>44742</v>
      </c>
      <c r="J1221" s="61">
        <v>44728</v>
      </c>
      <c r="K1221" s="61">
        <v>44743</v>
      </c>
      <c r="L1221" s="45" t="s">
        <v>91</v>
      </c>
      <c r="M1221" s="45" t="s">
        <v>135</v>
      </c>
      <c r="N1221" s="45" t="s">
        <v>26</v>
      </c>
      <c r="O1221" s="45" t="s">
        <v>34</v>
      </c>
      <c r="P1221" s="49">
        <v>1800</v>
      </c>
      <c r="Q1221" s="45" t="s">
        <v>49</v>
      </c>
      <c r="R1221" s="46"/>
      <c r="S1221" s="45" t="s">
        <v>3523</v>
      </c>
      <c r="T1221" s="45" t="str">
        <f>S1221&amp;" "&amp;E1221</f>
        <v>08780 C465</v>
      </c>
      <c r="U1221" s="45" t="s">
        <v>3524</v>
      </c>
      <c r="V1221" s="45" t="s">
        <v>3525</v>
      </c>
      <c r="W1221" s="45" t="s">
        <v>3526</v>
      </c>
      <c r="X1221" s="49">
        <v>0</v>
      </c>
    </row>
    <row r="1222" spans="1:24" hidden="1" x14ac:dyDescent="0.2">
      <c r="A1222" s="1" t="str">
        <f>VLOOKUP(S:S,'KY all bookings 19.09.2022'!D:E,1,0)</f>
        <v>09507</v>
      </c>
      <c r="B1222" s="1" t="str">
        <f>VLOOKUP(T:T,'KY all bookings 19.09.2022'!$K:$L,1,0)</f>
        <v>09507 C577</v>
      </c>
      <c r="C1222" s="1" t="str">
        <f>VLOOKUP(F:F,'RPM All Deposits'!$E:$F,1,0)</f>
        <v>1477</v>
      </c>
      <c r="D1222" s="45" t="s">
        <v>20</v>
      </c>
      <c r="E1222" s="45" t="s">
        <v>3832</v>
      </c>
      <c r="F1222" s="45" t="s">
        <v>3838</v>
      </c>
      <c r="G1222" s="45" t="s">
        <v>3839</v>
      </c>
      <c r="H1222" s="61">
        <v>44805</v>
      </c>
      <c r="I1222" s="61">
        <v>45107</v>
      </c>
      <c r="J1222" s="61">
        <v>44805</v>
      </c>
      <c r="K1222" s="61">
        <v>45108</v>
      </c>
      <c r="L1222" s="45" t="s">
        <v>40</v>
      </c>
      <c r="M1222" s="45" t="s">
        <v>135</v>
      </c>
      <c r="N1222" s="45" t="s">
        <v>26</v>
      </c>
      <c r="O1222" s="45" t="s">
        <v>34</v>
      </c>
      <c r="P1222" s="49">
        <v>1890</v>
      </c>
      <c r="Q1222" s="45" t="s">
        <v>49</v>
      </c>
      <c r="R1222" s="45" t="s">
        <v>29</v>
      </c>
      <c r="S1222" s="45" t="s">
        <v>3840</v>
      </c>
      <c r="T1222" s="45" t="str">
        <f>S1222&amp;" "&amp;E1222</f>
        <v>09507 C577</v>
      </c>
      <c r="U1222" s="45" t="s">
        <v>3841</v>
      </c>
      <c r="V1222" s="45" t="s">
        <v>3842</v>
      </c>
      <c r="W1222" s="45" t="s">
        <v>58</v>
      </c>
      <c r="X1222" s="49">
        <v>200</v>
      </c>
    </row>
    <row r="1223" spans="1:24" hidden="1" x14ac:dyDescent="0.2">
      <c r="A1223" s="1" t="e">
        <f>VLOOKUP(S:S,'KY all bookings 19.09.2022'!D:E,1,0)</f>
        <v>#N/A</v>
      </c>
      <c r="C1223" s="1" t="str">
        <f>VLOOKUP(F:F,'RPM All Deposits'!$E:$F,1,0)</f>
        <v>16435</v>
      </c>
      <c r="D1223" s="45" t="s">
        <v>20</v>
      </c>
      <c r="E1223" s="45" t="s">
        <v>2847</v>
      </c>
      <c r="F1223" s="45" t="s">
        <v>2855</v>
      </c>
      <c r="G1223" s="45" t="s">
        <v>2856</v>
      </c>
      <c r="H1223" s="61">
        <v>44805</v>
      </c>
      <c r="I1223" s="61">
        <v>45107</v>
      </c>
      <c r="J1223" s="61">
        <v>44805</v>
      </c>
      <c r="K1223" s="61">
        <v>45107</v>
      </c>
      <c r="L1223" s="45" t="s">
        <v>40</v>
      </c>
      <c r="M1223" s="45" t="s">
        <v>135</v>
      </c>
      <c r="N1223" s="45" t="s">
        <v>26</v>
      </c>
      <c r="O1223" s="45" t="s">
        <v>37</v>
      </c>
      <c r="P1223" s="49">
        <v>1600</v>
      </c>
      <c r="Q1223" s="45" t="s">
        <v>28</v>
      </c>
      <c r="R1223" s="45" t="s">
        <v>29</v>
      </c>
      <c r="S1223" s="46"/>
      <c r="T1223" s="46"/>
      <c r="U1223" s="45" t="s">
        <v>2857</v>
      </c>
      <c r="V1223" s="45" t="s">
        <v>2858</v>
      </c>
      <c r="W1223" s="45" t="s">
        <v>58</v>
      </c>
      <c r="X1223" s="49">
        <v>200</v>
      </c>
    </row>
    <row r="1224" spans="1:24" hidden="1" x14ac:dyDescent="0.2">
      <c r="A1224" s="1" t="e">
        <f>VLOOKUP(S:S,'KY all bookings 19.09.2022'!D:E,1,0)</f>
        <v>#N/A</v>
      </c>
      <c r="C1224" s="1" t="e">
        <f>VLOOKUP(F:F,'RPM All Deposits'!$E:$F,1,0)</f>
        <v>#N/A</v>
      </c>
      <c r="D1224" s="45" t="s">
        <v>20</v>
      </c>
      <c r="E1224" s="45" t="s">
        <v>3528</v>
      </c>
      <c r="F1224" s="45" t="s">
        <v>3533</v>
      </c>
      <c r="G1224" s="45" t="s">
        <v>3534</v>
      </c>
      <c r="H1224" s="61">
        <v>44743</v>
      </c>
      <c r="I1224" s="61">
        <v>44765</v>
      </c>
      <c r="J1224" s="61">
        <v>44743</v>
      </c>
      <c r="K1224" s="61">
        <v>44765</v>
      </c>
      <c r="L1224" s="45" t="s">
        <v>1751</v>
      </c>
      <c r="M1224" s="45" t="s">
        <v>135</v>
      </c>
      <c r="N1224" s="45" t="s">
        <v>26</v>
      </c>
      <c r="O1224" s="45" t="s">
        <v>37</v>
      </c>
      <c r="P1224" s="49">
        <v>1100</v>
      </c>
      <c r="Q1224" s="45" t="s">
        <v>49</v>
      </c>
      <c r="R1224" s="46"/>
      <c r="S1224" s="45" t="s">
        <v>1996</v>
      </c>
      <c r="T1224" s="45"/>
      <c r="U1224" s="45" t="s">
        <v>3535</v>
      </c>
      <c r="V1224" s="45" t="s">
        <v>3536</v>
      </c>
      <c r="W1224" s="45" t="s">
        <v>3537</v>
      </c>
      <c r="X1224" s="49">
        <v>0</v>
      </c>
    </row>
    <row r="1225" spans="1:24" hidden="1" x14ac:dyDescent="0.2">
      <c r="A1225" s="1" t="e">
        <f>VLOOKUP(S:S,'KY all bookings 19.09.2022'!D:E,1,0)</f>
        <v>#N/A</v>
      </c>
      <c r="C1225" s="1" t="e">
        <f>VLOOKUP(F:F,'RPM All Deposits'!$E:$F,1,0)</f>
        <v>#N/A</v>
      </c>
      <c r="D1225" s="45" t="s">
        <v>20</v>
      </c>
      <c r="E1225" s="45" t="s">
        <v>3528</v>
      </c>
      <c r="F1225" s="45" t="s">
        <v>3538</v>
      </c>
      <c r="G1225" s="45" t="s">
        <v>232</v>
      </c>
      <c r="H1225" s="61">
        <v>44730</v>
      </c>
      <c r="I1225" s="61">
        <v>44742</v>
      </c>
      <c r="J1225" s="61">
        <v>44730</v>
      </c>
      <c r="K1225" s="61">
        <v>44742</v>
      </c>
      <c r="L1225" s="45" t="s">
        <v>360</v>
      </c>
      <c r="M1225" s="45" t="s">
        <v>135</v>
      </c>
      <c r="N1225" s="45" t="s">
        <v>26</v>
      </c>
      <c r="O1225" s="45" t="s">
        <v>37</v>
      </c>
      <c r="P1225" s="49">
        <v>0</v>
      </c>
      <c r="Q1225" s="45" t="s">
        <v>49</v>
      </c>
      <c r="R1225" s="46"/>
      <c r="S1225" s="45" t="s">
        <v>234</v>
      </c>
      <c r="T1225" s="45"/>
      <c r="U1225" s="45" t="s">
        <v>235</v>
      </c>
      <c r="V1225" s="45" t="s">
        <v>236</v>
      </c>
      <c r="W1225" s="45" t="s">
        <v>237</v>
      </c>
      <c r="X1225" s="49">
        <v>0</v>
      </c>
    </row>
    <row r="1226" spans="1:24" hidden="1" x14ac:dyDescent="0.2">
      <c r="A1226" s="1" t="e">
        <f>VLOOKUP(S:S,'KY all bookings 19.09.2022'!D:E,1,0)</f>
        <v>#N/A</v>
      </c>
      <c r="C1226" s="1" t="str">
        <f>VLOOKUP(F:F,'RPM All Deposits'!$E:$F,1,0)</f>
        <v>18752</v>
      </c>
      <c r="D1226" s="45" t="s">
        <v>20</v>
      </c>
      <c r="E1226" s="45" t="s">
        <v>2292</v>
      </c>
      <c r="F1226" s="45" t="s">
        <v>2297</v>
      </c>
      <c r="G1226" s="45" t="s">
        <v>2298</v>
      </c>
      <c r="H1226" s="61">
        <v>44805</v>
      </c>
      <c r="I1226" s="61">
        <v>44985</v>
      </c>
      <c r="J1226" s="61">
        <v>44805</v>
      </c>
      <c r="K1226" s="61">
        <v>44985</v>
      </c>
      <c r="L1226" s="45" t="s">
        <v>78</v>
      </c>
      <c r="M1226" s="45" t="s">
        <v>135</v>
      </c>
      <c r="N1226" s="45" t="s">
        <v>26</v>
      </c>
      <c r="O1226" s="45" t="s">
        <v>48</v>
      </c>
      <c r="P1226" s="49">
        <v>1900</v>
      </c>
      <c r="Q1226" s="45" t="s">
        <v>28</v>
      </c>
      <c r="R1226" s="45" t="s">
        <v>29</v>
      </c>
      <c r="S1226" s="46"/>
      <c r="T1226" s="46"/>
      <c r="U1226" s="45" t="s">
        <v>2299</v>
      </c>
      <c r="V1226" s="45" t="s">
        <v>2300</v>
      </c>
      <c r="W1226" s="45" t="s">
        <v>32</v>
      </c>
      <c r="X1226" s="49">
        <v>200</v>
      </c>
    </row>
    <row r="1227" spans="1:24" hidden="1" x14ac:dyDescent="0.2">
      <c r="A1227" s="1" t="str">
        <f>VLOOKUP(S:S,'KY all bookings 19.09.2022'!D:E,1,0)</f>
        <v>10046</v>
      </c>
      <c r="B1227" s="1" t="str">
        <f>VLOOKUP(T:T,'KY all bookings 19.09.2022'!$K:$L,1,0)</f>
        <v>10046 A5105</v>
      </c>
      <c r="C1227" s="1" t="str">
        <f>VLOOKUP(F:F,'RPM All Deposits'!$E:$F,1,0)</f>
        <v>1524</v>
      </c>
      <c r="D1227" s="45" t="s">
        <v>20</v>
      </c>
      <c r="E1227" s="45" t="s">
        <v>879</v>
      </c>
      <c r="F1227" s="45" t="s">
        <v>885</v>
      </c>
      <c r="G1227" s="45" t="s">
        <v>886</v>
      </c>
      <c r="H1227" s="61">
        <v>44805</v>
      </c>
      <c r="I1227" s="61">
        <v>45107</v>
      </c>
      <c r="J1227" s="61">
        <v>44805</v>
      </c>
      <c r="K1227" s="61">
        <v>45108</v>
      </c>
      <c r="L1227" s="45" t="s">
        <v>40</v>
      </c>
      <c r="M1227" s="45" t="s">
        <v>377</v>
      </c>
      <c r="N1227" s="45" t="s">
        <v>26</v>
      </c>
      <c r="O1227" s="45" t="s">
        <v>34</v>
      </c>
      <c r="P1227" s="49">
        <v>1890</v>
      </c>
      <c r="Q1227" s="45" t="s">
        <v>49</v>
      </c>
      <c r="R1227" s="45" t="s">
        <v>29</v>
      </c>
      <c r="S1227" s="45" t="s">
        <v>445</v>
      </c>
      <c r="T1227" s="45" t="str">
        <f>S1227&amp;" "&amp;E1227</f>
        <v>10046 A5105</v>
      </c>
      <c r="U1227" s="45" t="s">
        <v>887</v>
      </c>
      <c r="V1227" s="45" t="s">
        <v>888</v>
      </c>
      <c r="W1227" s="45" t="s">
        <v>58</v>
      </c>
      <c r="X1227" s="49">
        <v>200</v>
      </c>
    </row>
    <row r="1228" spans="1:24" hidden="1" x14ac:dyDescent="0.2">
      <c r="A1228" s="1" t="e">
        <f>VLOOKUP(S:S,'KY all bookings 19.09.2022'!D:E,1,0)</f>
        <v>#N/A</v>
      </c>
      <c r="D1228" s="45" t="s">
        <v>20</v>
      </c>
      <c r="E1228" s="45" t="s">
        <v>3539</v>
      </c>
      <c r="F1228" s="45" t="s">
        <v>3548</v>
      </c>
      <c r="G1228" s="45" t="s">
        <v>232</v>
      </c>
      <c r="H1228" s="61">
        <v>44836</v>
      </c>
      <c r="I1228" s="61">
        <v>44865</v>
      </c>
      <c r="J1228" s="46"/>
      <c r="K1228" s="46"/>
      <c r="L1228" s="45" t="s">
        <v>386</v>
      </c>
      <c r="M1228" s="45" t="s">
        <v>25</v>
      </c>
      <c r="N1228" s="45" t="s">
        <v>26</v>
      </c>
      <c r="O1228" s="45" t="s">
        <v>34</v>
      </c>
      <c r="P1228" s="49">
        <v>0</v>
      </c>
      <c r="Q1228" s="45" t="s">
        <v>49</v>
      </c>
      <c r="R1228" s="46"/>
      <c r="S1228" s="45" t="s">
        <v>234</v>
      </c>
      <c r="T1228" s="45"/>
      <c r="U1228" s="45" t="s">
        <v>235</v>
      </c>
      <c r="V1228" s="45" t="s">
        <v>236</v>
      </c>
      <c r="W1228" s="45" t="s">
        <v>237</v>
      </c>
      <c r="X1228" s="49">
        <v>0</v>
      </c>
    </row>
    <row r="1229" spans="1:24" hidden="1" x14ac:dyDescent="0.2">
      <c r="A1229" s="1" t="e">
        <f>VLOOKUP(S:S,'KY all bookings 19.09.2022'!D:E,1,0)</f>
        <v>#N/A</v>
      </c>
      <c r="C1229" s="1" t="e">
        <f>VLOOKUP(F:F,'RPM All Deposits'!$E:$F,1,0)</f>
        <v>#N/A</v>
      </c>
      <c r="D1229" s="45" t="s">
        <v>20</v>
      </c>
      <c r="E1229" s="45" t="s">
        <v>3549</v>
      </c>
      <c r="F1229" s="45" t="s">
        <v>3550</v>
      </c>
      <c r="G1229" s="45" t="s">
        <v>232</v>
      </c>
      <c r="H1229" s="61">
        <v>44730</v>
      </c>
      <c r="I1229" s="61">
        <v>44742</v>
      </c>
      <c r="J1229" s="61">
        <v>44730</v>
      </c>
      <c r="K1229" s="61">
        <v>44742</v>
      </c>
      <c r="L1229" s="45" t="s">
        <v>360</v>
      </c>
      <c r="M1229" s="45" t="s">
        <v>135</v>
      </c>
      <c r="N1229" s="45" t="s">
        <v>26</v>
      </c>
      <c r="O1229" s="45" t="s">
        <v>37</v>
      </c>
      <c r="P1229" s="49">
        <v>0</v>
      </c>
      <c r="Q1229" s="45" t="s">
        <v>49</v>
      </c>
      <c r="R1229" s="46"/>
      <c r="S1229" s="45" t="s">
        <v>234</v>
      </c>
      <c r="T1229" s="45"/>
      <c r="U1229" s="45" t="s">
        <v>235</v>
      </c>
      <c r="V1229" s="45" t="s">
        <v>236</v>
      </c>
      <c r="W1229" s="45" t="s">
        <v>237</v>
      </c>
      <c r="X1229" s="49">
        <v>0</v>
      </c>
    </row>
    <row r="1230" spans="1:24" hidden="1" x14ac:dyDescent="0.2">
      <c r="A1230" s="1" t="str">
        <f>VLOOKUP(S:S,'KY all bookings 19.09.2022'!D:E,1,0)</f>
        <v>06087</v>
      </c>
      <c r="B1230" s="1" t="str">
        <f>VLOOKUP(T:T,'KY all bookings 19.09.2022'!$K:$L,1,0)</f>
        <v>06087 C469</v>
      </c>
      <c r="D1230" s="45" t="s">
        <v>20</v>
      </c>
      <c r="E1230" s="45" t="s">
        <v>3551</v>
      </c>
      <c r="F1230" s="45" t="s">
        <v>3552</v>
      </c>
      <c r="G1230" s="45" t="s">
        <v>3553</v>
      </c>
      <c r="H1230" s="61">
        <v>44835</v>
      </c>
      <c r="I1230" s="61">
        <v>45107</v>
      </c>
      <c r="J1230" s="61">
        <v>44728</v>
      </c>
      <c r="K1230" s="61">
        <v>44835</v>
      </c>
      <c r="L1230" s="45" t="s">
        <v>182</v>
      </c>
      <c r="M1230" s="45" t="s">
        <v>25</v>
      </c>
      <c r="N1230" s="45" t="s">
        <v>26</v>
      </c>
      <c r="O1230" s="45" t="s">
        <v>34</v>
      </c>
      <c r="P1230" s="49">
        <v>1890</v>
      </c>
      <c r="Q1230" s="45" t="s">
        <v>49</v>
      </c>
      <c r="R1230" s="45" t="s">
        <v>29</v>
      </c>
      <c r="S1230" s="45" t="s">
        <v>3554</v>
      </c>
      <c r="T1230" s="45" t="str">
        <f>S1230&amp;" "&amp;E1230</f>
        <v>06087 C469</v>
      </c>
      <c r="U1230" s="45" t="s">
        <v>366</v>
      </c>
      <c r="V1230" s="45" t="s">
        <v>3555</v>
      </c>
      <c r="W1230" s="45" t="s">
        <v>102</v>
      </c>
      <c r="X1230" s="49">
        <v>200</v>
      </c>
    </row>
    <row r="1231" spans="1:24" hidden="1" x14ac:dyDescent="0.2">
      <c r="A1231" s="1" t="e">
        <f>VLOOKUP(S:S,'KY all bookings 19.09.2022'!D:E,1,0)</f>
        <v>#N/A</v>
      </c>
      <c r="D1231" s="45" t="s">
        <v>20</v>
      </c>
      <c r="E1231" s="45" t="s">
        <v>3551</v>
      </c>
      <c r="F1231" s="45" t="s">
        <v>3556</v>
      </c>
      <c r="G1231" s="45" t="s">
        <v>232</v>
      </c>
      <c r="H1231" s="61">
        <v>44836</v>
      </c>
      <c r="I1231" s="61">
        <v>44865</v>
      </c>
      <c r="J1231" s="46"/>
      <c r="K1231" s="46"/>
      <c r="L1231" s="45" t="s">
        <v>386</v>
      </c>
      <c r="M1231" s="45" t="s">
        <v>25</v>
      </c>
      <c r="N1231" s="45" t="s">
        <v>26</v>
      </c>
      <c r="O1231" s="45" t="s">
        <v>34</v>
      </c>
      <c r="P1231" s="49">
        <v>0</v>
      </c>
      <c r="Q1231" s="45" t="s">
        <v>49</v>
      </c>
      <c r="R1231" s="46"/>
      <c r="S1231" s="45" t="s">
        <v>234</v>
      </c>
      <c r="T1231" s="45"/>
      <c r="U1231" s="45" t="s">
        <v>235</v>
      </c>
      <c r="V1231" s="45" t="s">
        <v>236</v>
      </c>
      <c r="W1231" s="45" t="s">
        <v>237</v>
      </c>
      <c r="X1231" s="49">
        <v>0</v>
      </c>
    </row>
    <row r="1232" spans="1:24" hidden="1" x14ac:dyDescent="0.2">
      <c r="A1232" s="1" t="e">
        <f>VLOOKUP(S:S,'KY all bookings 19.09.2022'!D:E,1,0)</f>
        <v>#N/A</v>
      </c>
      <c r="C1232" s="1" t="str">
        <f>VLOOKUP(F:F,'RPM All Deposits'!$E:$F,1,0)</f>
        <v>27562</v>
      </c>
      <c r="D1232" s="45" t="s">
        <v>20</v>
      </c>
      <c r="E1232" s="45" t="s">
        <v>3186</v>
      </c>
      <c r="F1232" s="45" t="s">
        <v>3191</v>
      </c>
      <c r="G1232" s="45" t="s">
        <v>3192</v>
      </c>
      <c r="H1232" s="61">
        <v>44835</v>
      </c>
      <c r="I1232" s="61">
        <v>45107</v>
      </c>
      <c r="J1232" s="61">
        <v>44835</v>
      </c>
      <c r="K1232" s="61">
        <v>45107</v>
      </c>
      <c r="L1232" s="45" t="s">
        <v>182</v>
      </c>
      <c r="M1232" s="45" t="s">
        <v>135</v>
      </c>
      <c r="N1232" s="45" t="s">
        <v>26</v>
      </c>
      <c r="O1232" s="45" t="s">
        <v>48</v>
      </c>
      <c r="P1232" s="49">
        <v>2000</v>
      </c>
      <c r="Q1232" s="45" t="s">
        <v>28</v>
      </c>
      <c r="R1232" s="45" t="s">
        <v>29</v>
      </c>
      <c r="S1232" s="46"/>
      <c r="T1232" s="46"/>
      <c r="U1232" s="45" t="s">
        <v>1900</v>
      </c>
      <c r="V1232" s="45" t="s">
        <v>1901</v>
      </c>
      <c r="W1232" s="45" t="s">
        <v>102</v>
      </c>
      <c r="X1232" s="49">
        <v>200</v>
      </c>
    </row>
    <row r="1233" spans="1:26" hidden="1" x14ac:dyDescent="0.2">
      <c r="A1233" s="1" t="e">
        <f>VLOOKUP(S:S,'KY all bookings 19.09.2022'!D:E,1,0)</f>
        <v>#N/A</v>
      </c>
      <c r="C1233" s="1" t="e">
        <f>VLOOKUP(F:F,'RPM All Deposits'!$E:$F,1,0)</f>
        <v>#N/A</v>
      </c>
      <c r="D1233" s="45" t="s">
        <v>20</v>
      </c>
      <c r="E1233" s="45" t="s">
        <v>3558</v>
      </c>
      <c r="F1233" s="45" t="s">
        <v>3559</v>
      </c>
      <c r="G1233" s="45" t="s">
        <v>3560</v>
      </c>
      <c r="H1233" s="61">
        <v>44743</v>
      </c>
      <c r="I1233" s="61">
        <v>44765</v>
      </c>
      <c r="J1233" s="61">
        <v>44743</v>
      </c>
      <c r="K1233" s="61">
        <v>44765</v>
      </c>
      <c r="L1233" s="45" t="s">
        <v>1751</v>
      </c>
      <c r="M1233" s="45" t="s">
        <v>135</v>
      </c>
      <c r="N1233" s="45" t="s">
        <v>26</v>
      </c>
      <c r="O1233" s="45" t="s">
        <v>37</v>
      </c>
      <c r="P1233" s="49">
        <v>1100</v>
      </c>
      <c r="Q1233" s="45" t="s">
        <v>49</v>
      </c>
      <c r="R1233" s="46"/>
      <c r="S1233" s="45" t="s">
        <v>1957</v>
      </c>
      <c r="T1233" s="45"/>
      <c r="U1233" s="45" t="s">
        <v>3561</v>
      </c>
      <c r="V1233" s="45" t="s">
        <v>3562</v>
      </c>
      <c r="W1233" s="45" t="s">
        <v>966</v>
      </c>
      <c r="X1233" s="49">
        <v>0</v>
      </c>
    </row>
    <row r="1234" spans="1:26" hidden="1" x14ac:dyDescent="0.2">
      <c r="A1234" s="1" t="str">
        <f>VLOOKUP(S:S,'KY all bookings 19.09.2022'!D:E,1,0)</f>
        <v>06267</v>
      </c>
      <c r="B1234" s="1" t="str">
        <f>VLOOKUP(T:T,'KY all bookings 19.09.2022'!$K:$L,1,0)</f>
        <v>06267 C274</v>
      </c>
      <c r="C1234" s="1" t="str">
        <f>VLOOKUP(F:F,'RPM All Deposits'!$E:$F,1,0)</f>
        <v>1332</v>
      </c>
      <c r="D1234" s="45" t="s">
        <v>20</v>
      </c>
      <c r="E1234" s="45" t="s">
        <v>3039</v>
      </c>
      <c r="F1234" s="45" t="s">
        <v>3040</v>
      </c>
      <c r="G1234" s="45" t="s">
        <v>3041</v>
      </c>
      <c r="H1234" s="61">
        <v>44805</v>
      </c>
      <c r="I1234" s="61">
        <v>44834</v>
      </c>
      <c r="J1234" s="61">
        <v>44728</v>
      </c>
      <c r="K1234" s="61">
        <v>44835</v>
      </c>
      <c r="L1234" s="45" t="s">
        <v>376</v>
      </c>
      <c r="M1234" s="45" t="s">
        <v>135</v>
      </c>
      <c r="N1234" s="45" t="s">
        <v>26</v>
      </c>
      <c r="O1234" s="45" t="s">
        <v>37</v>
      </c>
      <c r="P1234" s="49">
        <v>870</v>
      </c>
      <c r="Q1234" s="45" t="s">
        <v>49</v>
      </c>
      <c r="R1234" s="45" t="s">
        <v>29</v>
      </c>
      <c r="S1234" s="45" t="s">
        <v>3042</v>
      </c>
      <c r="T1234" s="45" t="str">
        <f>S1234&amp;" "&amp;E1234</f>
        <v>06267 C274</v>
      </c>
      <c r="U1234" s="45" t="s">
        <v>3008</v>
      </c>
      <c r="V1234" s="45" t="s">
        <v>3043</v>
      </c>
      <c r="W1234" s="45" t="s">
        <v>572</v>
      </c>
      <c r="X1234" s="49">
        <v>200</v>
      </c>
    </row>
    <row r="1235" spans="1:26" hidden="1" x14ac:dyDescent="0.2">
      <c r="A1235" s="1" t="e">
        <f>VLOOKUP(S:S,'KY all bookings 19.09.2022'!D:E,1,0)</f>
        <v>#N/A</v>
      </c>
      <c r="C1235" s="1" t="e">
        <f>VLOOKUP(F:F,'RPM All Deposits'!$E:$F,1,0)</f>
        <v>#N/A</v>
      </c>
      <c r="D1235" s="45" t="s">
        <v>20</v>
      </c>
      <c r="E1235" s="45" t="s">
        <v>3558</v>
      </c>
      <c r="F1235" s="45" t="s">
        <v>3566</v>
      </c>
      <c r="G1235" s="45" t="s">
        <v>232</v>
      </c>
      <c r="H1235" s="61">
        <v>44730</v>
      </c>
      <c r="I1235" s="61">
        <v>44742</v>
      </c>
      <c r="J1235" s="61">
        <v>44730</v>
      </c>
      <c r="K1235" s="61">
        <v>44742</v>
      </c>
      <c r="L1235" s="45" t="s">
        <v>360</v>
      </c>
      <c r="M1235" s="45" t="s">
        <v>135</v>
      </c>
      <c r="N1235" s="45" t="s">
        <v>26</v>
      </c>
      <c r="O1235" s="45" t="s">
        <v>37</v>
      </c>
      <c r="P1235" s="49">
        <v>0</v>
      </c>
      <c r="Q1235" s="45" t="s">
        <v>49</v>
      </c>
      <c r="R1235" s="46"/>
      <c r="S1235" s="45" t="s">
        <v>234</v>
      </c>
      <c r="T1235" s="45"/>
      <c r="U1235" s="45" t="s">
        <v>235</v>
      </c>
      <c r="V1235" s="45" t="s">
        <v>236</v>
      </c>
      <c r="W1235" s="45" t="s">
        <v>237</v>
      </c>
      <c r="X1235" s="49">
        <v>0</v>
      </c>
    </row>
    <row r="1236" spans="1:26" hidden="1" x14ac:dyDescent="0.2">
      <c r="A1236" s="1" t="e">
        <f>VLOOKUP(S:S,'KY all bookings 19.09.2022'!D:E,1,0)</f>
        <v>#N/A</v>
      </c>
      <c r="C1236" s="1" t="str">
        <f>VLOOKUP(F:F,'RPM All Deposits'!$E:$F,1,0)</f>
        <v>22396</v>
      </c>
      <c r="D1236" s="45" t="s">
        <v>20</v>
      </c>
      <c r="E1236" s="45" t="s">
        <v>1619</v>
      </c>
      <c r="F1236" s="45" t="s">
        <v>1620</v>
      </c>
      <c r="G1236" s="45" t="s">
        <v>1621</v>
      </c>
      <c r="H1236" s="61">
        <v>44805</v>
      </c>
      <c r="I1236" s="61">
        <v>44985</v>
      </c>
      <c r="J1236" s="61">
        <v>44805</v>
      </c>
      <c r="K1236" s="61">
        <v>44985</v>
      </c>
      <c r="L1236" s="45" t="s">
        <v>78</v>
      </c>
      <c r="M1236" s="45" t="s">
        <v>135</v>
      </c>
      <c r="N1236" s="45" t="s">
        <v>26</v>
      </c>
      <c r="O1236" s="45" t="s">
        <v>48</v>
      </c>
      <c r="P1236" s="49">
        <v>1900</v>
      </c>
      <c r="Q1236" s="45" t="s">
        <v>28</v>
      </c>
      <c r="R1236" s="45" t="s">
        <v>29</v>
      </c>
      <c r="S1236" s="46"/>
      <c r="T1236" s="46"/>
      <c r="U1236" s="45" t="s">
        <v>977</v>
      </c>
      <c r="V1236" s="45" t="s">
        <v>1622</v>
      </c>
      <c r="W1236" s="45" t="s">
        <v>58</v>
      </c>
      <c r="X1236" s="49">
        <v>200</v>
      </c>
    </row>
    <row r="1237" spans="1:26" hidden="1" x14ac:dyDescent="0.2">
      <c r="A1237" s="1" t="e">
        <f>VLOOKUP(S:S,'KY all bookings 19.09.2022'!D:E,1,0)</f>
        <v>#N/A</v>
      </c>
      <c r="C1237" s="1" t="e">
        <f>VLOOKUP(F:F,'RPM All Deposits'!$E:$F,1,0)</f>
        <v>#N/A</v>
      </c>
      <c r="D1237" s="45" t="s">
        <v>20</v>
      </c>
      <c r="E1237" s="46"/>
      <c r="F1237" s="45" t="s">
        <v>310</v>
      </c>
      <c r="G1237" s="45" t="s">
        <v>311</v>
      </c>
      <c r="H1237" s="61">
        <v>44835</v>
      </c>
      <c r="I1237" s="61">
        <v>45016</v>
      </c>
      <c r="J1237" s="46"/>
      <c r="K1237" s="46"/>
      <c r="L1237" s="45" t="s">
        <v>78</v>
      </c>
      <c r="M1237" s="45" t="s">
        <v>92</v>
      </c>
      <c r="N1237" s="45" t="s">
        <v>26</v>
      </c>
      <c r="O1237" s="45" t="s">
        <v>34</v>
      </c>
      <c r="P1237" s="49">
        <v>1890</v>
      </c>
      <c r="Q1237" s="45" t="s">
        <v>28</v>
      </c>
      <c r="R1237" s="45" t="s">
        <v>29</v>
      </c>
      <c r="S1237" s="46"/>
      <c r="T1237" s="46"/>
      <c r="U1237" s="45" t="s">
        <v>312</v>
      </c>
      <c r="V1237" s="45" t="s">
        <v>313</v>
      </c>
      <c r="W1237" s="46"/>
      <c r="X1237" s="49">
        <v>200</v>
      </c>
    </row>
    <row r="1238" spans="1:26" hidden="1" x14ac:dyDescent="0.2">
      <c r="A1238" s="1" t="e">
        <f>VLOOKUP(S:S,'KY all bookings 19.09.2022'!D:E,1,0)</f>
        <v>#N/A</v>
      </c>
      <c r="D1238" s="45" t="s">
        <v>20</v>
      </c>
      <c r="E1238" s="45" t="s">
        <v>3567</v>
      </c>
      <c r="F1238" s="45" t="s">
        <v>3574</v>
      </c>
      <c r="G1238" s="45" t="s">
        <v>232</v>
      </c>
      <c r="H1238" s="61">
        <v>44836</v>
      </c>
      <c r="I1238" s="61">
        <v>44865</v>
      </c>
      <c r="J1238" s="46"/>
      <c r="K1238" s="46"/>
      <c r="L1238" s="45" t="s">
        <v>386</v>
      </c>
      <c r="M1238" s="45" t="s">
        <v>25</v>
      </c>
      <c r="N1238" s="45" t="s">
        <v>26</v>
      </c>
      <c r="O1238" s="45" t="s">
        <v>34</v>
      </c>
      <c r="P1238" s="49">
        <v>0</v>
      </c>
      <c r="Q1238" s="45" t="s">
        <v>49</v>
      </c>
      <c r="R1238" s="46"/>
      <c r="S1238" s="45" t="s">
        <v>234</v>
      </c>
      <c r="T1238" s="45"/>
      <c r="U1238" s="45" t="s">
        <v>235</v>
      </c>
      <c r="V1238" s="45" t="s">
        <v>236</v>
      </c>
      <c r="W1238" s="45" t="s">
        <v>237</v>
      </c>
      <c r="X1238" s="49">
        <v>0</v>
      </c>
    </row>
    <row r="1239" spans="1:26" s="32" customFormat="1" x14ac:dyDescent="0.2">
      <c r="A1239" s="32" t="e">
        <f>VLOOKUP(S:S,'KY all bookings 19.09.2022'!D:E,1,0)</f>
        <v>#N/A</v>
      </c>
      <c r="C1239" s="32" t="str">
        <f>VLOOKUP(F:F,'RPM All Deposits'!$E:$F,1,0)</f>
        <v>27913</v>
      </c>
      <c r="D1239" s="52" t="s">
        <v>20</v>
      </c>
      <c r="E1239" s="52" t="s">
        <v>3859</v>
      </c>
      <c r="F1239" s="52" t="s">
        <v>3861</v>
      </c>
      <c r="G1239" s="52" t="s">
        <v>3862</v>
      </c>
      <c r="H1239" s="63">
        <v>44799</v>
      </c>
      <c r="I1239" s="63">
        <v>45107</v>
      </c>
      <c r="J1239" s="63">
        <v>44799</v>
      </c>
      <c r="K1239" s="63">
        <v>45107</v>
      </c>
      <c r="L1239" s="52" t="s">
        <v>3863</v>
      </c>
      <c r="M1239" s="52" t="s">
        <v>135</v>
      </c>
      <c r="N1239" s="52" t="s">
        <v>26</v>
      </c>
      <c r="O1239" s="52" t="s">
        <v>34</v>
      </c>
      <c r="P1239" s="54">
        <v>1800</v>
      </c>
      <c r="Q1239" s="52" t="s">
        <v>28</v>
      </c>
      <c r="R1239" s="52" t="s">
        <v>29</v>
      </c>
      <c r="S1239" s="52" t="s">
        <v>110</v>
      </c>
      <c r="T1239" s="52"/>
      <c r="U1239" s="52" t="s">
        <v>111</v>
      </c>
      <c r="V1239" s="52" t="s">
        <v>112</v>
      </c>
      <c r="W1239" s="52" t="s">
        <v>113</v>
      </c>
      <c r="X1239" s="54">
        <v>200</v>
      </c>
      <c r="Y1239" s="83" t="s">
        <v>6661</v>
      </c>
      <c r="Z1239" s="84" t="s">
        <v>6694</v>
      </c>
    </row>
    <row r="1240" spans="1:26" hidden="1" x14ac:dyDescent="0.2">
      <c r="A1240" s="1" t="e">
        <f>VLOOKUP(S:S,'KY all bookings 19.09.2022'!D:E,1,0)</f>
        <v>#N/A</v>
      </c>
      <c r="C1240" s="1" t="e">
        <f>VLOOKUP(F:F,'RPM All Deposits'!$E:$F,1,0)</f>
        <v>#N/A</v>
      </c>
      <c r="D1240" s="45" t="s">
        <v>20</v>
      </c>
      <c r="E1240" s="45" t="s">
        <v>3575</v>
      </c>
      <c r="F1240" s="45" t="s">
        <v>3579</v>
      </c>
      <c r="G1240" s="45" t="s">
        <v>3580</v>
      </c>
      <c r="H1240" s="61">
        <v>44746</v>
      </c>
      <c r="I1240" s="61">
        <v>44764</v>
      </c>
      <c r="J1240" s="61">
        <v>44746</v>
      </c>
      <c r="K1240" s="61">
        <v>44764</v>
      </c>
      <c r="L1240" s="45" t="s">
        <v>2810</v>
      </c>
      <c r="M1240" s="45" t="s">
        <v>135</v>
      </c>
      <c r="N1240" s="45" t="s">
        <v>26</v>
      </c>
      <c r="O1240" s="45" t="s">
        <v>37</v>
      </c>
      <c r="P1240" s="49">
        <v>1100</v>
      </c>
      <c r="Q1240" s="45" t="s">
        <v>49</v>
      </c>
      <c r="R1240" s="46"/>
      <c r="S1240" s="45" t="s">
        <v>3581</v>
      </c>
      <c r="T1240" s="45"/>
      <c r="U1240" s="45" t="s">
        <v>3582</v>
      </c>
      <c r="V1240" s="45" t="s">
        <v>3583</v>
      </c>
      <c r="W1240" s="45" t="s">
        <v>3366</v>
      </c>
      <c r="X1240" s="49">
        <v>0</v>
      </c>
    </row>
    <row r="1241" spans="1:26" hidden="1" x14ac:dyDescent="0.2">
      <c r="A1241" s="1" t="e">
        <f>VLOOKUP(S:S,'KY all bookings 19.09.2022'!D:E,1,0)</f>
        <v>#N/A</v>
      </c>
      <c r="C1241" s="1" t="e">
        <f>VLOOKUP(F:F,'RPM All Deposits'!$E:$F,1,0)</f>
        <v>#N/A</v>
      </c>
      <c r="D1241" s="45" t="s">
        <v>20</v>
      </c>
      <c r="E1241" s="45" t="s">
        <v>3575</v>
      </c>
      <c r="F1241" s="45" t="s">
        <v>3584</v>
      </c>
      <c r="G1241" s="45" t="s">
        <v>232</v>
      </c>
      <c r="H1241" s="61">
        <v>44730</v>
      </c>
      <c r="I1241" s="61">
        <v>44742</v>
      </c>
      <c r="J1241" s="61">
        <v>44730</v>
      </c>
      <c r="K1241" s="61">
        <v>44742</v>
      </c>
      <c r="L1241" s="45" t="s">
        <v>360</v>
      </c>
      <c r="M1241" s="45" t="s">
        <v>135</v>
      </c>
      <c r="N1241" s="45" t="s">
        <v>26</v>
      </c>
      <c r="O1241" s="45" t="s">
        <v>37</v>
      </c>
      <c r="P1241" s="49">
        <v>0</v>
      </c>
      <c r="Q1241" s="45" t="s">
        <v>49</v>
      </c>
      <c r="R1241" s="46"/>
      <c r="S1241" s="45" t="s">
        <v>234</v>
      </c>
      <c r="T1241" s="45"/>
      <c r="U1241" s="45" t="s">
        <v>235</v>
      </c>
      <c r="V1241" s="45" t="s">
        <v>236</v>
      </c>
      <c r="W1241" s="45" t="s">
        <v>237</v>
      </c>
      <c r="X1241" s="49">
        <v>0</v>
      </c>
    </row>
    <row r="1242" spans="1:26" hidden="1" x14ac:dyDescent="0.2">
      <c r="A1242" s="1" t="e">
        <f>VLOOKUP(S:S,'KY all bookings 19.09.2022'!D:E,1,0)</f>
        <v>#N/A</v>
      </c>
      <c r="C1242" s="1" t="e">
        <f>VLOOKUP(F:F,'RPM All Deposits'!$E:$F,1,0)</f>
        <v>#N/A</v>
      </c>
      <c r="D1242" s="45" t="s">
        <v>20</v>
      </c>
      <c r="E1242" s="45" t="s">
        <v>3585</v>
      </c>
      <c r="F1242" s="45" t="s">
        <v>3586</v>
      </c>
      <c r="G1242" s="45" t="s">
        <v>3587</v>
      </c>
      <c r="H1242" s="61">
        <v>44728</v>
      </c>
      <c r="I1242" s="61">
        <v>44742</v>
      </c>
      <c r="J1242" s="61">
        <v>44728</v>
      </c>
      <c r="K1242" s="61">
        <v>44743</v>
      </c>
      <c r="L1242" s="45" t="s">
        <v>91</v>
      </c>
      <c r="M1242" s="45" t="s">
        <v>92</v>
      </c>
      <c r="N1242" s="45" t="s">
        <v>26</v>
      </c>
      <c r="O1242" s="45" t="s">
        <v>34</v>
      </c>
      <c r="P1242" s="49">
        <v>1287</v>
      </c>
      <c r="Q1242" s="45" t="s">
        <v>49</v>
      </c>
      <c r="R1242" s="46"/>
      <c r="S1242" s="45" t="s">
        <v>3588</v>
      </c>
      <c r="T1242" s="45"/>
      <c r="U1242" s="45" t="s">
        <v>1235</v>
      </c>
      <c r="V1242" s="45" t="s">
        <v>3589</v>
      </c>
      <c r="W1242" s="45" t="s">
        <v>102</v>
      </c>
      <c r="X1242" s="49">
        <v>0</v>
      </c>
    </row>
    <row r="1243" spans="1:26" hidden="1" x14ac:dyDescent="0.2">
      <c r="A1243" s="1" t="str">
        <f>VLOOKUP(S:S,'KY all bookings 19.09.2022'!D:E,1,0)</f>
        <v>05672</v>
      </c>
      <c r="B1243" s="1" t="str">
        <f>VLOOKUP(T:T,'KY all bookings 19.09.2022'!$K:$L,1,0)</f>
        <v>05672 A397</v>
      </c>
      <c r="C1243" s="1" t="str">
        <f>VLOOKUP(F:F,'RPM All Deposits'!$E:$F,1,0)</f>
        <v>1281</v>
      </c>
      <c r="D1243" s="45" t="s">
        <v>20</v>
      </c>
      <c r="E1243" s="45" t="s">
        <v>584</v>
      </c>
      <c r="F1243" s="45" t="s">
        <v>590</v>
      </c>
      <c r="G1243" s="45" t="s">
        <v>586</v>
      </c>
      <c r="H1243" s="61">
        <v>44805</v>
      </c>
      <c r="I1243" s="61">
        <v>45107</v>
      </c>
      <c r="J1243" s="61">
        <v>44743</v>
      </c>
      <c r="K1243" s="61">
        <v>45108</v>
      </c>
      <c r="L1243" s="45" t="s">
        <v>40</v>
      </c>
      <c r="M1243" s="45" t="s">
        <v>135</v>
      </c>
      <c r="N1243" s="45" t="s">
        <v>26</v>
      </c>
      <c r="O1243" s="45" t="s">
        <v>34</v>
      </c>
      <c r="P1243" s="49">
        <v>1800</v>
      </c>
      <c r="Q1243" s="45" t="s">
        <v>49</v>
      </c>
      <c r="R1243" s="45" t="s">
        <v>29</v>
      </c>
      <c r="S1243" s="45" t="s">
        <v>587</v>
      </c>
      <c r="T1243" s="45" t="str">
        <f>S1243&amp;" "&amp;E1243</f>
        <v>05672 A397</v>
      </c>
      <c r="U1243" s="45" t="s">
        <v>588</v>
      </c>
      <c r="V1243" s="45" t="s">
        <v>589</v>
      </c>
      <c r="W1243" s="45" t="s">
        <v>102</v>
      </c>
      <c r="X1243" s="49">
        <v>200</v>
      </c>
    </row>
    <row r="1244" spans="1:26" hidden="1" x14ac:dyDescent="0.2">
      <c r="A1244" s="1" t="e">
        <f>VLOOKUP(S:S,'KY all bookings 19.09.2022'!D:E,1,0)</f>
        <v>#N/A</v>
      </c>
      <c r="C1244" s="1" t="e">
        <f>VLOOKUP(F:F,'RPM All Deposits'!$E:$F,1,0)</f>
        <v>#N/A</v>
      </c>
      <c r="D1244" s="45" t="s">
        <v>20</v>
      </c>
      <c r="E1244" s="45" t="s">
        <v>3594</v>
      </c>
      <c r="F1244" s="45" t="s">
        <v>3595</v>
      </c>
      <c r="G1244" s="45" t="s">
        <v>232</v>
      </c>
      <c r="H1244" s="61">
        <v>44730</v>
      </c>
      <c r="I1244" s="61">
        <v>44742</v>
      </c>
      <c r="J1244" s="61">
        <v>44730</v>
      </c>
      <c r="K1244" s="61">
        <v>44742</v>
      </c>
      <c r="L1244" s="45" t="s">
        <v>360</v>
      </c>
      <c r="M1244" s="45" t="s">
        <v>135</v>
      </c>
      <c r="N1244" s="45" t="s">
        <v>26</v>
      </c>
      <c r="O1244" s="45" t="s">
        <v>37</v>
      </c>
      <c r="P1244" s="49">
        <v>0</v>
      </c>
      <c r="Q1244" s="45" t="s">
        <v>49</v>
      </c>
      <c r="R1244" s="46"/>
      <c r="S1244" s="45" t="s">
        <v>234</v>
      </c>
      <c r="T1244" s="45"/>
      <c r="U1244" s="45" t="s">
        <v>235</v>
      </c>
      <c r="V1244" s="45" t="s">
        <v>236</v>
      </c>
      <c r="W1244" s="45" t="s">
        <v>237</v>
      </c>
      <c r="X1244" s="49">
        <v>0</v>
      </c>
    </row>
    <row r="1245" spans="1:26" hidden="1" x14ac:dyDescent="0.2">
      <c r="A1245" s="1" t="str">
        <f>VLOOKUP(S:S,'KY all bookings 19.09.2022'!D:E,1,0)</f>
        <v>06092</v>
      </c>
      <c r="B1245" s="1" t="str">
        <f>VLOOKUP(T:T,'KY all bookings 19.09.2022'!$K:$L,1,0)</f>
        <v>06092 C475</v>
      </c>
      <c r="C1245" s="1" t="str">
        <f>VLOOKUP(F:F,'RPM All Deposits'!$E:$F,1,0)</f>
        <v>1313</v>
      </c>
      <c r="D1245" s="45" t="s">
        <v>20</v>
      </c>
      <c r="E1245" s="45" t="s">
        <v>3596</v>
      </c>
      <c r="F1245" s="45" t="s">
        <v>3597</v>
      </c>
      <c r="G1245" s="45" t="s">
        <v>3598</v>
      </c>
      <c r="H1245" s="61">
        <v>44805</v>
      </c>
      <c r="I1245" s="61">
        <v>45107</v>
      </c>
      <c r="J1245" s="61">
        <v>44728</v>
      </c>
      <c r="K1245" s="61">
        <v>44743</v>
      </c>
      <c r="L1245" s="45" t="s">
        <v>40</v>
      </c>
      <c r="M1245" s="45" t="s">
        <v>135</v>
      </c>
      <c r="N1245" s="45" t="s">
        <v>26</v>
      </c>
      <c r="O1245" s="45" t="s">
        <v>34</v>
      </c>
      <c r="P1245" s="49">
        <v>1800</v>
      </c>
      <c r="Q1245" s="45" t="s">
        <v>49</v>
      </c>
      <c r="R1245" s="45" t="s">
        <v>29</v>
      </c>
      <c r="S1245" s="45" t="s">
        <v>3599</v>
      </c>
      <c r="T1245" s="45" t="str">
        <f>S1245&amp;" "&amp;E1245</f>
        <v>06092 C475</v>
      </c>
      <c r="U1245" s="45" t="s">
        <v>106</v>
      </c>
      <c r="V1245" s="45" t="s">
        <v>3600</v>
      </c>
      <c r="W1245" s="45" t="s">
        <v>102</v>
      </c>
      <c r="X1245" s="49">
        <v>200</v>
      </c>
    </row>
    <row r="1246" spans="1:26" hidden="1" x14ac:dyDescent="0.2">
      <c r="A1246" s="1" t="e">
        <f>VLOOKUP(S:S,'KY all bookings 19.09.2022'!D:E,1,0)</f>
        <v>#N/A</v>
      </c>
      <c r="C1246" s="1" t="e">
        <f>VLOOKUP(F:F,'RPM All Deposits'!$E:$F,1,0)</f>
        <v>#N/A</v>
      </c>
      <c r="D1246" s="45" t="s">
        <v>20</v>
      </c>
      <c r="E1246" s="45" t="s">
        <v>3601</v>
      </c>
      <c r="F1246" s="45" t="s">
        <v>3602</v>
      </c>
      <c r="G1246" s="45" t="s">
        <v>3603</v>
      </c>
      <c r="H1246" s="61">
        <v>44756</v>
      </c>
      <c r="I1246" s="61">
        <v>44764</v>
      </c>
      <c r="J1246" s="61">
        <v>44756</v>
      </c>
      <c r="K1246" s="61">
        <v>44764</v>
      </c>
      <c r="L1246" s="45" t="s">
        <v>3362</v>
      </c>
      <c r="M1246" s="45" t="s">
        <v>135</v>
      </c>
      <c r="N1246" s="45" t="s">
        <v>26</v>
      </c>
      <c r="O1246" s="45" t="s">
        <v>37</v>
      </c>
      <c r="P1246" s="49">
        <v>0</v>
      </c>
      <c r="Q1246" s="45" t="s">
        <v>49</v>
      </c>
      <c r="R1246" s="46"/>
      <c r="S1246" s="45" t="s">
        <v>3604</v>
      </c>
      <c r="T1246" s="45"/>
      <c r="U1246" s="45" t="s">
        <v>3605</v>
      </c>
      <c r="V1246" s="45" t="s">
        <v>3606</v>
      </c>
      <c r="W1246" s="45" t="s">
        <v>1861</v>
      </c>
      <c r="X1246" s="49">
        <v>0</v>
      </c>
    </row>
    <row r="1247" spans="1:26" hidden="1" x14ac:dyDescent="0.2">
      <c r="A1247" s="1" t="e">
        <f>VLOOKUP(S:S,'KY all bookings 19.09.2022'!D:E,1,0)</f>
        <v>#N/A</v>
      </c>
      <c r="C1247" s="1" t="str">
        <f>VLOOKUP(F:F,'RPM All Deposits'!$E:$F,1,0)</f>
        <v>33861</v>
      </c>
      <c r="D1247" s="45" t="s">
        <v>20</v>
      </c>
      <c r="E1247" s="45" t="s">
        <v>1314</v>
      </c>
      <c r="F1247" s="45" t="s">
        <v>1316</v>
      </c>
      <c r="G1247" s="45" t="s">
        <v>1317</v>
      </c>
      <c r="H1247" s="61">
        <v>44835</v>
      </c>
      <c r="I1247" s="61">
        <v>45016</v>
      </c>
      <c r="J1247" s="61">
        <v>44835</v>
      </c>
      <c r="K1247" s="61">
        <v>45016</v>
      </c>
      <c r="L1247" s="45" t="s">
        <v>78</v>
      </c>
      <c r="M1247" s="45" t="s">
        <v>135</v>
      </c>
      <c r="N1247" s="45" t="s">
        <v>26</v>
      </c>
      <c r="O1247" s="45" t="s">
        <v>34</v>
      </c>
      <c r="P1247" s="49">
        <v>1890</v>
      </c>
      <c r="Q1247" s="45" t="s">
        <v>270</v>
      </c>
      <c r="R1247" s="46"/>
      <c r="S1247" s="46"/>
      <c r="T1247" s="46"/>
      <c r="U1247" s="45" t="s">
        <v>1318</v>
      </c>
      <c r="V1247" s="45" t="s">
        <v>1319</v>
      </c>
      <c r="W1247" s="45" t="s">
        <v>102</v>
      </c>
      <c r="X1247" s="49">
        <v>0</v>
      </c>
    </row>
    <row r="1248" spans="1:26" hidden="1" x14ac:dyDescent="0.2">
      <c r="A1248" s="1" t="e">
        <f>VLOOKUP(S:S,'KY all bookings 19.09.2022'!D:E,1,0)</f>
        <v>#N/A</v>
      </c>
      <c r="D1248" s="45" t="s">
        <v>20</v>
      </c>
      <c r="E1248" s="45" t="s">
        <v>3601</v>
      </c>
      <c r="F1248" s="45" t="s">
        <v>3609</v>
      </c>
      <c r="G1248" s="45" t="s">
        <v>232</v>
      </c>
      <c r="H1248" s="61">
        <v>44730</v>
      </c>
      <c r="I1248" s="61">
        <v>44742</v>
      </c>
      <c r="J1248" s="61">
        <v>44730</v>
      </c>
      <c r="K1248" s="61">
        <v>44742</v>
      </c>
      <c r="L1248" s="45" t="s">
        <v>360</v>
      </c>
      <c r="M1248" s="45" t="s">
        <v>25</v>
      </c>
      <c r="N1248" s="45" t="s">
        <v>26</v>
      </c>
      <c r="O1248" s="45" t="s">
        <v>37</v>
      </c>
      <c r="P1248" s="49">
        <v>0</v>
      </c>
      <c r="Q1248" s="45" t="s">
        <v>49</v>
      </c>
      <c r="R1248" s="46"/>
      <c r="S1248" s="45" t="s">
        <v>234</v>
      </c>
      <c r="T1248" s="45"/>
      <c r="U1248" s="45" t="s">
        <v>235</v>
      </c>
      <c r="V1248" s="45" t="s">
        <v>236</v>
      </c>
      <c r="W1248" s="45" t="s">
        <v>237</v>
      </c>
      <c r="X1248" s="49">
        <v>0</v>
      </c>
    </row>
    <row r="1249" spans="1:24" hidden="1" x14ac:dyDescent="0.2">
      <c r="A1249" s="1" t="e">
        <f>VLOOKUP(S:S,'KY all bookings 19.09.2022'!D:E,1,0)</f>
        <v>#N/A</v>
      </c>
      <c r="C1249" s="1" t="e">
        <f>VLOOKUP(F:F,'RPM All Deposits'!$E:$F,1,0)</f>
        <v>#N/A</v>
      </c>
      <c r="D1249" s="45" t="s">
        <v>20</v>
      </c>
      <c r="E1249" s="45" t="s">
        <v>3610</v>
      </c>
      <c r="F1249" s="45" t="s">
        <v>3611</v>
      </c>
      <c r="G1249" s="45" t="s">
        <v>3612</v>
      </c>
      <c r="H1249" s="61">
        <v>44728</v>
      </c>
      <c r="I1249" s="61">
        <v>44742</v>
      </c>
      <c r="J1249" s="61">
        <v>44728</v>
      </c>
      <c r="K1249" s="61">
        <v>44743</v>
      </c>
      <c r="L1249" s="45" t="s">
        <v>91</v>
      </c>
      <c r="M1249" s="45" t="s">
        <v>135</v>
      </c>
      <c r="N1249" s="45" t="s">
        <v>26</v>
      </c>
      <c r="O1249" s="45" t="s">
        <v>34</v>
      </c>
      <c r="P1249" s="49">
        <v>813</v>
      </c>
      <c r="Q1249" s="45" t="s">
        <v>49</v>
      </c>
      <c r="R1249" s="46"/>
      <c r="S1249" s="45" t="s">
        <v>3613</v>
      </c>
      <c r="T1249" s="45"/>
      <c r="U1249" s="45" t="s">
        <v>3614</v>
      </c>
      <c r="V1249" s="45" t="s">
        <v>3615</v>
      </c>
      <c r="W1249" s="45" t="s">
        <v>32</v>
      </c>
      <c r="X1249" s="49">
        <v>0</v>
      </c>
    </row>
    <row r="1250" spans="1:24" hidden="1" x14ac:dyDescent="0.2">
      <c r="A1250" s="1" t="e">
        <f>VLOOKUP(S:S,'KY all bookings 19.09.2022'!D:E,1,0)</f>
        <v>#N/A</v>
      </c>
      <c r="C1250" s="1" t="str">
        <f>VLOOKUP(F:F,'RPM All Deposits'!$E:$F,1,0)</f>
        <v>22775</v>
      </c>
      <c r="D1250" s="45" t="s">
        <v>20</v>
      </c>
      <c r="E1250" s="45" t="s">
        <v>2094</v>
      </c>
      <c r="F1250" s="45" t="s">
        <v>2099</v>
      </c>
      <c r="G1250" s="45" t="s">
        <v>2100</v>
      </c>
      <c r="H1250" s="61">
        <v>44835</v>
      </c>
      <c r="I1250" s="61">
        <v>44985</v>
      </c>
      <c r="J1250" s="61">
        <v>44835</v>
      </c>
      <c r="K1250" s="61">
        <v>44985</v>
      </c>
      <c r="L1250" s="45" t="s">
        <v>177</v>
      </c>
      <c r="M1250" s="45" t="s">
        <v>135</v>
      </c>
      <c r="N1250" s="45" t="s">
        <v>26</v>
      </c>
      <c r="O1250" s="45" t="s">
        <v>48</v>
      </c>
      <c r="P1250" s="49">
        <v>2000</v>
      </c>
      <c r="Q1250" s="45" t="s">
        <v>28</v>
      </c>
      <c r="R1250" s="45" t="s">
        <v>29</v>
      </c>
      <c r="S1250" s="46"/>
      <c r="T1250" s="46"/>
      <c r="U1250" s="45" t="s">
        <v>2101</v>
      </c>
      <c r="V1250" s="45" t="s">
        <v>2102</v>
      </c>
      <c r="W1250" s="45" t="s">
        <v>102</v>
      </c>
      <c r="X1250" s="49">
        <v>200</v>
      </c>
    </row>
    <row r="1251" spans="1:24" hidden="1" x14ac:dyDescent="0.2">
      <c r="A1251" s="1" t="e">
        <f>VLOOKUP(S:S,'KY all bookings 19.09.2022'!D:E,1,0)</f>
        <v>#N/A</v>
      </c>
      <c r="C1251" s="1" t="e">
        <f>VLOOKUP(F:F,'RPM All Deposits'!$E:$F,1,0)</f>
        <v>#N/A</v>
      </c>
      <c r="D1251" s="45" t="s">
        <v>20</v>
      </c>
      <c r="E1251" s="45" t="s">
        <v>3619</v>
      </c>
      <c r="F1251" s="45" t="s">
        <v>3620</v>
      </c>
      <c r="G1251" s="45" t="s">
        <v>3621</v>
      </c>
      <c r="H1251" s="61">
        <v>44756</v>
      </c>
      <c r="I1251" s="61">
        <v>44763</v>
      </c>
      <c r="J1251" s="61">
        <v>44756</v>
      </c>
      <c r="K1251" s="61">
        <v>44763</v>
      </c>
      <c r="L1251" s="45" t="s">
        <v>3622</v>
      </c>
      <c r="M1251" s="45" t="s">
        <v>135</v>
      </c>
      <c r="N1251" s="45" t="s">
        <v>26</v>
      </c>
      <c r="O1251" s="45" t="s">
        <v>37</v>
      </c>
      <c r="P1251" s="49">
        <v>0</v>
      </c>
      <c r="Q1251" s="45" t="s">
        <v>49</v>
      </c>
      <c r="R1251" s="46"/>
      <c r="S1251" s="45" t="s">
        <v>3623</v>
      </c>
      <c r="T1251" s="45"/>
      <c r="U1251" s="45" t="s">
        <v>3624</v>
      </c>
      <c r="V1251" s="45" t="s">
        <v>3625</v>
      </c>
      <c r="W1251" s="45" t="s">
        <v>58</v>
      </c>
      <c r="X1251" s="49">
        <v>0</v>
      </c>
    </row>
    <row r="1252" spans="1:24" hidden="1" x14ac:dyDescent="0.2">
      <c r="A1252" s="1" t="e">
        <f>VLOOKUP(S:S,'KY all bookings 19.09.2022'!D:E,1,0)</f>
        <v>#N/A</v>
      </c>
      <c r="C1252" s="1" t="str">
        <f>VLOOKUP(F:F,'RPM All Deposits'!$E:$F,1,0)</f>
        <v>875</v>
      </c>
      <c r="D1252" s="45" t="s">
        <v>20</v>
      </c>
      <c r="E1252" s="45" t="s">
        <v>1577</v>
      </c>
      <c r="F1252" s="45" t="s">
        <v>629</v>
      </c>
      <c r="G1252" s="45" t="s">
        <v>288</v>
      </c>
      <c r="H1252" s="61">
        <v>44835</v>
      </c>
      <c r="I1252" s="61">
        <v>45077</v>
      </c>
      <c r="J1252" s="61">
        <v>44835</v>
      </c>
      <c r="K1252" s="61">
        <v>45077</v>
      </c>
      <c r="L1252" s="45" t="s">
        <v>1578</v>
      </c>
      <c r="M1252" s="45" t="s">
        <v>135</v>
      </c>
      <c r="N1252" s="45" t="s">
        <v>26</v>
      </c>
      <c r="O1252" s="45" t="s">
        <v>37</v>
      </c>
      <c r="P1252" s="49">
        <v>1680</v>
      </c>
      <c r="Q1252" s="45" t="s">
        <v>28</v>
      </c>
      <c r="R1252" s="45" t="s">
        <v>29</v>
      </c>
      <c r="S1252" s="46"/>
      <c r="T1252" s="46"/>
      <c r="U1252" s="45" t="s">
        <v>244</v>
      </c>
      <c r="V1252" s="45" t="s">
        <v>289</v>
      </c>
      <c r="W1252" s="45" t="s">
        <v>58</v>
      </c>
      <c r="X1252" s="49">
        <v>200</v>
      </c>
    </row>
    <row r="1253" spans="1:24" hidden="1" x14ac:dyDescent="0.2">
      <c r="A1253" s="1" t="e">
        <f>VLOOKUP(S:S,'KY all bookings 19.09.2022'!D:E,1,0)</f>
        <v>#N/A</v>
      </c>
      <c r="C1253" s="1" t="e">
        <f>VLOOKUP(F:F,'RPM All Deposits'!$E:$F,1,0)</f>
        <v>#N/A</v>
      </c>
      <c r="D1253" s="45" t="s">
        <v>20</v>
      </c>
      <c r="E1253" s="45" t="s">
        <v>3619</v>
      </c>
      <c r="F1253" s="45" t="s">
        <v>3627</v>
      </c>
      <c r="G1253" s="45" t="s">
        <v>232</v>
      </c>
      <c r="H1253" s="61">
        <v>44730</v>
      </c>
      <c r="I1253" s="61">
        <v>44742</v>
      </c>
      <c r="J1253" s="61">
        <v>44730</v>
      </c>
      <c r="K1253" s="61">
        <v>44742</v>
      </c>
      <c r="L1253" s="45" t="s">
        <v>360</v>
      </c>
      <c r="M1253" s="45" t="s">
        <v>135</v>
      </c>
      <c r="N1253" s="45" t="s">
        <v>26</v>
      </c>
      <c r="O1253" s="45" t="s">
        <v>37</v>
      </c>
      <c r="P1253" s="49">
        <v>0</v>
      </c>
      <c r="Q1253" s="45" t="s">
        <v>49</v>
      </c>
      <c r="R1253" s="46"/>
      <c r="S1253" s="45" t="s">
        <v>234</v>
      </c>
      <c r="T1253" s="45"/>
      <c r="U1253" s="45" t="s">
        <v>235</v>
      </c>
      <c r="V1253" s="45" t="s">
        <v>236</v>
      </c>
      <c r="W1253" s="45" t="s">
        <v>237</v>
      </c>
      <c r="X1253" s="49">
        <v>0</v>
      </c>
    </row>
    <row r="1254" spans="1:24" hidden="1" x14ac:dyDescent="0.2">
      <c r="A1254" s="1" t="e">
        <f>VLOOKUP(S:S,'KY all bookings 19.09.2022'!D:E,1,0)</f>
        <v>#N/A</v>
      </c>
      <c r="C1254" s="1" t="str">
        <f>VLOOKUP(F:F,'RPM All Deposits'!$E:$F,1,0)</f>
        <v>11311</v>
      </c>
      <c r="D1254" s="45" t="s">
        <v>20</v>
      </c>
      <c r="E1254" s="45" t="s">
        <v>1870</v>
      </c>
      <c r="F1254" s="45" t="s">
        <v>1871</v>
      </c>
      <c r="G1254" s="45" t="s">
        <v>1872</v>
      </c>
      <c r="H1254" s="61">
        <v>44805</v>
      </c>
      <c r="I1254" s="61">
        <v>44985</v>
      </c>
      <c r="J1254" s="61">
        <v>44805</v>
      </c>
      <c r="K1254" s="61">
        <v>44985</v>
      </c>
      <c r="L1254" s="45" t="s">
        <v>78</v>
      </c>
      <c r="M1254" s="45" t="s">
        <v>135</v>
      </c>
      <c r="N1254" s="45" t="s">
        <v>26</v>
      </c>
      <c r="O1254" s="45" t="s">
        <v>27</v>
      </c>
      <c r="P1254" s="49">
        <v>2300</v>
      </c>
      <c r="Q1254" s="45" t="s">
        <v>28</v>
      </c>
      <c r="R1254" s="45" t="s">
        <v>29</v>
      </c>
      <c r="S1254" s="46"/>
      <c r="T1254" s="46"/>
      <c r="U1254" s="45" t="s">
        <v>1873</v>
      </c>
      <c r="V1254" s="45" t="s">
        <v>1874</v>
      </c>
      <c r="W1254" s="45" t="s">
        <v>166</v>
      </c>
      <c r="X1254" s="49">
        <v>200</v>
      </c>
    </row>
    <row r="1255" spans="1:24" hidden="1" x14ac:dyDescent="0.2">
      <c r="A1255" s="1" t="e">
        <f>VLOOKUP(S:S,'KY all bookings 19.09.2022'!D:E,1,0)</f>
        <v>#N/A</v>
      </c>
      <c r="C1255" s="1" t="e">
        <f>VLOOKUP(F:F,'RPM All Deposits'!$E:$F,1,0)</f>
        <v>#N/A</v>
      </c>
      <c r="D1255" s="45" t="s">
        <v>20</v>
      </c>
      <c r="E1255" s="45" t="s">
        <v>3631</v>
      </c>
      <c r="F1255" s="45" t="s">
        <v>3632</v>
      </c>
      <c r="G1255" s="45" t="s">
        <v>3633</v>
      </c>
      <c r="H1255" s="61">
        <v>44745</v>
      </c>
      <c r="I1255" s="61">
        <v>44765</v>
      </c>
      <c r="J1255" s="61">
        <v>44745</v>
      </c>
      <c r="K1255" s="61">
        <v>44765</v>
      </c>
      <c r="L1255" s="45" t="s">
        <v>3394</v>
      </c>
      <c r="M1255" s="45" t="s">
        <v>135</v>
      </c>
      <c r="N1255" s="45" t="s">
        <v>26</v>
      </c>
      <c r="O1255" s="45" t="s">
        <v>37</v>
      </c>
      <c r="P1255" s="49">
        <v>1100</v>
      </c>
      <c r="Q1255" s="45" t="s">
        <v>49</v>
      </c>
      <c r="R1255" s="46"/>
      <c r="S1255" s="45" t="s">
        <v>3130</v>
      </c>
      <c r="T1255" s="45"/>
      <c r="U1255" s="45" t="s">
        <v>3634</v>
      </c>
      <c r="V1255" s="45" t="s">
        <v>3635</v>
      </c>
      <c r="W1255" s="46"/>
      <c r="X1255" s="49">
        <v>0</v>
      </c>
    </row>
    <row r="1256" spans="1:24" hidden="1" x14ac:dyDescent="0.2">
      <c r="A1256" s="1" t="e">
        <f>VLOOKUP(S:S,'KY all bookings 19.09.2022'!D:E,1,0)</f>
        <v>#N/A</v>
      </c>
      <c r="C1256" s="1" t="str">
        <f>VLOOKUP(F:F,'RPM All Deposits'!$E:$F,1,0)</f>
        <v>28123</v>
      </c>
      <c r="D1256" s="45" t="s">
        <v>20</v>
      </c>
      <c r="E1256" s="45" t="s">
        <v>3933</v>
      </c>
      <c r="F1256" s="45" t="s">
        <v>3934</v>
      </c>
      <c r="G1256" s="45" t="s">
        <v>3935</v>
      </c>
      <c r="H1256" s="61">
        <v>44805</v>
      </c>
      <c r="I1256" s="61">
        <v>44985</v>
      </c>
      <c r="J1256" s="61">
        <v>44805</v>
      </c>
      <c r="K1256" s="61">
        <v>44985</v>
      </c>
      <c r="L1256" s="45" t="s">
        <v>78</v>
      </c>
      <c r="M1256" s="45" t="s">
        <v>135</v>
      </c>
      <c r="N1256" s="45" t="s">
        <v>26</v>
      </c>
      <c r="O1256" s="45" t="s">
        <v>34</v>
      </c>
      <c r="P1256" s="49">
        <v>1800</v>
      </c>
      <c r="Q1256" s="45" t="s">
        <v>28</v>
      </c>
      <c r="R1256" s="45" t="s">
        <v>29</v>
      </c>
      <c r="S1256" s="46"/>
      <c r="T1256" s="46"/>
      <c r="U1256" s="45" t="s">
        <v>3936</v>
      </c>
      <c r="V1256" s="45" t="s">
        <v>3937</v>
      </c>
      <c r="W1256" s="45" t="s">
        <v>32</v>
      </c>
      <c r="X1256" s="49">
        <v>200</v>
      </c>
    </row>
    <row r="1257" spans="1:24" hidden="1" x14ac:dyDescent="0.2">
      <c r="A1257" s="1" t="e">
        <f>VLOOKUP(S:S,'KY all bookings 19.09.2022'!D:E,1,0)</f>
        <v>#N/A</v>
      </c>
      <c r="C1257" s="1" t="e">
        <f>VLOOKUP(F:F,'RPM All Deposits'!$E:$F,1,0)</f>
        <v>#N/A</v>
      </c>
      <c r="D1257" s="45" t="s">
        <v>20</v>
      </c>
      <c r="E1257" s="45" t="s">
        <v>3631</v>
      </c>
      <c r="F1257" s="45" t="s">
        <v>3640</v>
      </c>
      <c r="G1257" s="45" t="s">
        <v>232</v>
      </c>
      <c r="H1257" s="61">
        <v>44730</v>
      </c>
      <c r="I1257" s="61">
        <v>44742</v>
      </c>
      <c r="J1257" s="61">
        <v>44730</v>
      </c>
      <c r="K1257" s="61">
        <v>44742</v>
      </c>
      <c r="L1257" s="45" t="s">
        <v>360</v>
      </c>
      <c r="M1257" s="45" t="s">
        <v>135</v>
      </c>
      <c r="N1257" s="45" t="s">
        <v>26</v>
      </c>
      <c r="O1257" s="45" t="s">
        <v>37</v>
      </c>
      <c r="P1257" s="49">
        <v>0</v>
      </c>
      <c r="Q1257" s="45" t="s">
        <v>49</v>
      </c>
      <c r="R1257" s="46"/>
      <c r="S1257" s="45" t="s">
        <v>234</v>
      </c>
      <c r="T1257" s="45"/>
      <c r="U1257" s="45" t="s">
        <v>235</v>
      </c>
      <c r="V1257" s="45" t="s">
        <v>236</v>
      </c>
      <c r="W1257" s="45" t="s">
        <v>237</v>
      </c>
      <c r="X1257" s="49">
        <v>0</v>
      </c>
    </row>
    <row r="1258" spans="1:24" hidden="1" x14ac:dyDescent="0.2">
      <c r="A1258" s="1" t="e">
        <f>VLOOKUP(S:S,'KY all bookings 19.09.2022'!D:E,1,0)</f>
        <v>#N/A</v>
      </c>
      <c r="C1258" s="1" t="e">
        <f>VLOOKUP(F:F,'RPM All Deposits'!$E:$F,1,0)</f>
        <v>#N/A</v>
      </c>
      <c r="D1258" s="45" t="s">
        <v>20</v>
      </c>
      <c r="E1258" s="45" t="s">
        <v>3641</v>
      </c>
      <c r="F1258" s="45" t="s">
        <v>3642</v>
      </c>
      <c r="G1258" s="45" t="s">
        <v>232</v>
      </c>
      <c r="H1258" s="61">
        <v>44730</v>
      </c>
      <c r="I1258" s="61">
        <v>44742</v>
      </c>
      <c r="J1258" s="61">
        <v>44730</v>
      </c>
      <c r="K1258" s="61">
        <v>44742</v>
      </c>
      <c r="L1258" s="45" t="s">
        <v>360</v>
      </c>
      <c r="M1258" s="45" t="s">
        <v>135</v>
      </c>
      <c r="N1258" s="45" t="s">
        <v>26</v>
      </c>
      <c r="O1258" s="45" t="s">
        <v>37</v>
      </c>
      <c r="P1258" s="49">
        <v>0</v>
      </c>
      <c r="Q1258" s="45" t="s">
        <v>49</v>
      </c>
      <c r="R1258" s="46"/>
      <c r="S1258" s="45" t="s">
        <v>234</v>
      </c>
      <c r="T1258" s="45"/>
      <c r="U1258" s="45" t="s">
        <v>235</v>
      </c>
      <c r="V1258" s="45" t="s">
        <v>236</v>
      </c>
      <c r="W1258" s="45" t="s">
        <v>237</v>
      </c>
      <c r="X1258" s="49">
        <v>0</v>
      </c>
    </row>
    <row r="1259" spans="1:24" hidden="1" x14ac:dyDescent="0.2">
      <c r="A1259" s="1" t="e">
        <f>VLOOKUP(S:S,'KY all bookings 19.09.2022'!D:E,1,0)</f>
        <v>#N/A</v>
      </c>
      <c r="C1259" s="1" t="str">
        <f>VLOOKUP(F:F,'RPM All Deposits'!$E:$F,1,0)</f>
        <v>23938</v>
      </c>
      <c r="D1259" s="45" t="s">
        <v>20</v>
      </c>
      <c r="E1259" s="45" t="s">
        <v>1653</v>
      </c>
      <c r="F1259" s="45" t="s">
        <v>1654</v>
      </c>
      <c r="G1259" s="45" t="s">
        <v>1655</v>
      </c>
      <c r="H1259" s="61">
        <v>44785</v>
      </c>
      <c r="I1259" s="61">
        <v>44896</v>
      </c>
      <c r="J1259" s="61">
        <v>44785</v>
      </c>
      <c r="K1259" s="61">
        <v>44896</v>
      </c>
      <c r="L1259" s="45" t="s">
        <v>1656</v>
      </c>
      <c r="M1259" s="45" t="s">
        <v>135</v>
      </c>
      <c r="N1259" s="45" t="s">
        <v>26</v>
      </c>
      <c r="O1259" s="45" t="s">
        <v>37</v>
      </c>
      <c r="P1259" s="49">
        <v>1600</v>
      </c>
      <c r="Q1259" s="45" t="s">
        <v>28</v>
      </c>
      <c r="R1259" s="45" t="s">
        <v>29</v>
      </c>
      <c r="S1259" s="46"/>
      <c r="T1259" s="46"/>
      <c r="U1259" s="45" t="s">
        <v>1657</v>
      </c>
      <c r="V1259" s="45" t="s">
        <v>1658</v>
      </c>
      <c r="W1259" s="45" t="s">
        <v>87</v>
      </c>
      <c r="X1259" s="49">
        <v>200</v>
      </c>
    </row>
    <row r="1260" spans="1:24" hidden="1" x14ac:dyDescent="0.2">
      <c r="A1260" s="1" t="e">
        <f>VLOOKUP(S:S,'KY all bookings 19.09.2022'!D:E,1,0)</f>
        <v>#N/A</v>
      </c>
      <c r="C1260" s="1" t="e">
        <f>VLOOKUP(F:F,'RPM All Deposits'!$E:$F,1,0)</f>
        <v>#N/A</v>
      </c>
      <c r="D1260" s="45" t="s">
        <v>20</v>
      </c>
      <c r="E1260" s="45" t="s">
        <v>3649</v>
      </c>
      <c r="F1260" s="45" t="s">
        <v>3650</v>
      </c>
      <c r="G1260" s="45" t="s">
        <v>3651</v>
      </c>
      <c r="H1260" s="61">
        <v>44728</v>
      </c>
      <c r="I1260" s="61">
        <v>44804</v>
      </c>
      <c r="J1260" s="61">
        <v>44728</v>
      </c>
      <c r="K1260" s="61">
        <v>44805</v>
      </c>
      <c r="L1260" s="45" t="s">
        <v>1569</v>
      </c>
      <c r="M1260" s="45" t="s">
        <v>135</v>
      </c>
      <c r="N1260" s="45" t="s">
        <v>26</v>
      </c>
      <c r="O1260" s="45" t="s">
        <v>34</v>
      </c>
      <c r="P1260" s="49">
        <v>813</v>
      </c>
      <c r="Q1260" s="45" t="s">
        <v>49</v>
      </c>
      <c r="R1260" s="46"/>
      <c r="S1260" s="45" t="s">
        <v>3652</v>
      </c>
      <c r="T1260" s="45"/>
      <c r="U1260" s="45" t="s">
        <v>3653</v>
      </c>
      <c r="V1260" s="45" t="s">
        <v>3654</v>
      </c>
      <c r="W1260" s="45" t="s">
        <v>87</v>
      </c>
      <c r="X1260" s="49">
        <v>0</v>
      </c>
    </row>
    <row r="1261" spans="1:24" hidden="1" x14ac:dyDescent="0.2">
      <c r="A1261" s="1" t="e">
        <f>VLOOKUP(S:S,'KY all bookings 19.09.2022'!D:E,1,0)</f>
        <v>#N/A</v>
      </c>
      <c r="C1261" s="1" t="str">
        <f>VLOOKUP(F:F,'RPM All Deposits'!$E:$F,1,0)</f>
        <v>733</v>
      </c>
      <c r="D1261" s="45" t="s">
        <v>20</v>
      </c>
      <c r="E1261" s="45" t="s">
        <v>3601</v>
      </c>
      <c r="F1261" s="45" t="s">
        <v>3607</v>
      </c>
      <c r="G1261" s="45" t="s">
        <v>3608</v>
      </c>
      <c r="H1261" s="61">
        <v>44805</v>
      </c>
      <c r="I1261" s="61">
        <v>45107</v>
      </c>
      <c r="J1261" s="61">
        <v>44805</v>
      </c>
      <c r="K1261" s="61">
        <v>45107</v>
      </c>
      <c r="L1261" s="45" t="s">
        <v>40</v>
      </c>
      <c r="M1261" s="45" t="s">
        <v>135</v>
      </c>
      <c r="N1261" s="45" t="s">
        <v>26</v>
      </c>
      <c r="O1261" s="45" t="s">
        <v>37</v>
      </c>
      <c r="P1261" s="49">
        <v>1680</v>
      </c>
      <c r="Q1261" s="45" t="s">
        <v>28</v>
      </c>
      <c r="R1261" s="45" t="s">
        <v>29</v>
      </c>
      <c r="S1261" s="46"/>
      <c r="T1261" s="46"/>
      <c r="U1261" s="45" t="s">
        <v>142</v>
      </c>
      <c r="V1261" s="45" t="s">
        <v>143</v>
      </c>
      <c r="W1261" s="45" t="s">
        <v>58</v>
      </c>
      <c r="X1261" s="49">
        <v>200</v>
      </c>
    </row>
    <row r="1262" spans="1:24" hidden="1" x14ac:dyDescent="0.2">
      <c r="A1262" s="1" t="str">
        <f>VLOOKUP(S:S,'KY all bookings 19.09.2022'!D:E,1,0)</f>
        <v>09458</v>
      </c>
      <c r="B1262" s="1" t="str">
        <f>VLOOKUP(T:T,'KY all bookings 19.09.2022'!$K:$L,1,0)</f>
        <v>09458 C484</v>
      </c>
      <c r="D1262" s="45" t="s">
        <v>20</v>
      </c>
      <c r="E1262" s="45" t="s">
        <v>3659</v>
      </c>
      <c r="F1262" s="45" t="s">
        <v>3660</v>
      </c>
      <c r="G1262" s="45" t="s">
        <v>3661</v>
      </c>
      <c r="H1262" s="61">
        <v>44728</v>
      </c>
      <c r="I1262" s="61">
        <v>44804</v>
      </c>
      <c r="J1262" s="61">
        <v>44728</v>
      </c>
      <c r="K1262" s="61">
        <v>44805</v>
      </c>
      <c r="L1262" s="45" t="s">
        <v>1569</v>
      </c>
      <c r="M1262" s="45" t="s">
        <v>25</v>
      </c>
      <c r="N1262" s="45" t="s">
        <v>26</v>
      </c>
      <c r="O1262" s="45" t="s">
        <v>34</v>
      </c>
      <c r="P1262" s="49">
        <v>813</v>
      </c>
      <c r="Q1262" s="45" t="s">
        <v>49</v>
      </c>
      <c r="R1262" s="46"/>
      <c r="S1262" s="45" t="s">
        <v>3662</v>
      </c>
      <c r="T1262" s="45" t="str">
        <f>S1262&amp;" "&amp;E1262</f>
        <v>09458 C484</v>
      </c>
      <c r="U1262" s="45" t="s">
        <v>3663</v>
      </c>
      <c r="V1262" s="45" t="s">
        <v>3664</v>
      </c>
      <c r="W1262" s="45" t="s">
        <v>87</v>
      </c>
      <c r="X1262" s="49">
        <v>0</v>
      </c>
    </row>
    <row r="1263" spans="1:24" hidden="1" x14ac:dyDescent="0.2">
      <c r="A1263" s="1" t="e">
        <f>VLOOKUP(S:S,'KY all bookings 19.09.2022'!D:E,1,0)</f>
        <v>#N/A</v>
      </c>
      <c r="D1263" s="45" t="s">
        <v>20</v>
      </c>
      <c r="E1263" s="45" t="s">
        <v>3659</v>
      </c>
      <c r="F1263" s="45" t="s">
        <v>3665</v>
      </c>
      <c r="G1263" s="45" t="s">
        <v>232</v>
      </c>
      <c r="H1263" s="61">
        <v>44836</v>
      </c>
      <c r="I1263" s="61">
        <v>44865</v>
      </c>
      <c r="J1263" s="46"/>
      <c r="K1263" s="46"/>
      <c r="L1263" s="45" t="s">
        <v>386</v>
      </c>
      <c r="M1263" s="45" t="s">
        <v>25</v>
      </c>
      <c r="N1263" s="45" t="s">
        <v>26</v>
      </c>
      <c r="O1263" s="45" t="s">
        <v>34</v>
      </c>
      <c r="P1263" s="49">
        <v>0</v>
      </c>
      <c r="Q1263" s="45" t="s">
        <v>49</v>
      </c>
      <c r="R1263" s="46"/>
      <c r="S1263" s="45" t="s">
        <v>234</v>
      </c>
      <c r="T1263" s="45"/>
      <c r="U1263" s="45" t="s">
        <v>235</v>
      </c>
      <c r="V1263" s="45" t="s">
        <v>236</v>
      </c>
      <c r="W1263" s="45" t="s">
        <v>237</v>
      </c>
      <c r="X1263" s="49">
        <v>0</v>
      </c>
    </row>
    <row r="1264" spans="1:24" hidden="1" x14ac:dyDescent="0.2">
      <c r="A1264" s="1" t="e">
        <f>VLOOKUP(S:S,'KY all bookings 19.09.2022'!D:E,1,0)</f>
        <v>#N/A</v>
      </c>
      <c r="C1264" s="1" t="str">
        <f>VLOOKUP(F:F,'RPM All Deposits'!$E:$F,1,0)</f>
        <v>18788</v>
      </c>
      <c r="D1264" s="45" t="s">
        <v>20</v>
      </c>
      <c r="E1264" s="45" t="s">
        <v>953</v>
      </c>
      <c r="F1264" s="45" t="s">
        <v>954</v>
      </c>
      <c r="G1264" s="45" t="s">
        <v>955</v>
      </c>
      <c r="H1264" s="61">
        <v>44805</v>
      </c>
      <c r="I1264" s="61">
        <v>44985</v>
      </c>
      <c r="J1264" s="61">
        <v>44805</v>
      </c>
      <c r="K1264" s="61">
        <v>44985</v>
      </c>
      <c r="L1264" s="45" t="s">
        <v>78</v>
      </c>
      <c r="M1264" s="45" t="s">
        <v>135</v>
      </c>
      <c r="N1264" s="45" t="s">
        <v>26</v>
      </c>
      <c r="O1264" s="45" t="s">
        <v>37</v>
      </c>
      <c r="P1264" s="49">
        <v>1600</v>
      </c>
      <c r="Q1264" s="45" t="s">
        <v>28</v>
      </c>
      <c r="R1264" s="45" t="s">
        <v>29</v>
      </c>
      <c r="S1264" s="46"/>
      <c r="T1264" s="46"/>
      <c r="U1264" s="45" t="s">
        <v>956</v>
      </c>
      <c r="V1264" s="45" t="s">
        <v>957</v>
      </c>
      <c r="W1264" s="45" t="s">
        <v>166</v>
      </c>
      <c r="X1264" s="49">
        <v>200</v>
      </c>
    </row>
    <row r="1265" spans="1:24" hidden="1" x14ac:dyDescent="0.2">
      <c r="A1265" s="1" t="e">
        <f>VLOOKUP(S:S,'KY all bookings 19.09.2022'!D:E,1,0)</f>
        <v>#N/A</v>
      </c>
      <c r="C1265" s="1" t="str">
        <f>VLOOKUP(F:F,'RPM All Deposits'!$E:$F,1,0)</f>
        <v>17308</v>
      </c>
      <c r="D1265" s="45" t="s">
        <v>20</v>
      </c>
      <c r="E1265" s="45" t="s">
        <v>1594</v>
      </c>
      <c r="F1265" s="45" t="s">
        <v>1599</v>
      </c>
      <c r="G1265" s="45" t="s">
        <v>1600</v>
      </c>
      <c r="H1265" s="61">
        <v>44805</v>
      </c>
      <c r="I1265" s="61">
        <v>44985</v>
      </c>
      <c r="J1265" s="61">
        <v>44805</v>
      </c>
      <c r="K1265" s="61">
        <v>44985</v>
      </c>
      <c r="L1265" s="45" t="s">
        <v>78</v>
      </c>
      <c r="M1265" s="45" t="s">
        <v>135</v>
      </c>
      <c r="N1265" s="45" t="s">
        <v>26</v>
      </c>
      <c r="O1265" s="45" t="s">
        <v>48</v>
      </c>
      <c r="P1265" s="49">
        <v>1900</v>
      </c>
      <c r="Q1265" s="45" t="s">
        <v>28</v>
      </c>
      <c r="R1265" s="45" t="s">
        <v>29</v>
      </c>
      <c r="S1265" s="46"/>
      <c r="T1265" s="46"/>
      <c r="U1265" s="45" t="s">
        <v>1601</v>
      </c>
      <c r="V1265" s="45" t="s">
        <v>1602</v>
      </c>
      <c r="W1265" s="45" t="s">
        <v>58</v>
      </c>
      <c r="X1265" s="49">
        <v>200</v>
      </c>
    </row>
    <row r="1266" spans="1:24" hidden="1" x14ac:dyDescent="0.2">
      <c r="A1266" s="1" t="e">
        <f>VLOOKUP(S:S,'KY all bookings 19.09.2022'!D:E,1,0)</f>
        <v>#N/A</v>
      </c>
      <c r="D1266" s="45" t="s">
        <v>20</v>
      </c>
      <c r="E1266" s="45" t="s">
        <v>3669</v>
      </c>
      <c r="F1266" s="45" t="s">
        <v>3670</v>
      </c>
      <c r="G1266" s="45" t="s">
        <v>232</v>
      </c>
      <c r="H1266" s="61">
        <v>44785</v>
      </c>
      <c r="I1266" s="61">
        <v>44837</v>
      </c>
      <c r="J1266" s="46"/>
      <c r="K1266" s="46"/>
      <c r="L1266" s="45" t="s">
        <v>233</v>
      </c>
      <c r="M1266" s="45" t="s">
        <v>25</v>
      </c>
      <c r="N1266" s="45" t="s">
        <v>26</v>
      </c>
      <c r="O1266" s="45" t="s">
        <v>239</v>
      </c>
      <c r="P1266" s="49">
        <v>0</v>
      </c>
      <c r="Q1266" s="45" t="s">
        <v>49</v>
      </c>
      <c r="R1266" s="46"/>
      <c r="S1266" s="45" t="s">
        <v>234</v>
      </c>
      <c r="T1266" s="45"/>
      <c r="U1266" s="45" t="s">
        <v>235</v>
      </c>
      <c r="V1266" s="45" t="s">
        <v>236</v>
      </c>
      <c r="W1266" s="45" t="s">
        <v>237</v>
      </c>
      <c r="X1266" s="49">
        <v>0</v>
      </c>
    </row>
    <row r="1267" spans="1:24" hidden="1" x14ac:dyDescent="0.2">
      <c r="A1267" s="1" t="e">
        <f>VLOOKUP(S:S,'KY all bookings 19.09.2022'!D:E,1,0)</f>
        <v>#N/A</v>
      </c>
      <c r="D1267" s="45" t="s">
        <v>20</v>
      </c>
      <c r="E1267" s="45" t="s">
        <v>3669</v>
      </c>
      <c r="F1267" s="45" t="s">
        <v>3671</v>
      </c>
      <c r="G1267" s="45" t="s">
        <v>232</v>
      </c>
      <c r="H1267" s="61">
        <v>44730</v>
      </c>
      <c r="I1267" s="61">
        <v>44804</v>
      </c>
      <c r="J1267" s="61">
        <v>44730</v>
      </c>
      <c r="K1267" s="61">
        <v>44836</v>
      </c>
      <c r="L1267" s="45" t="s">
        <v>353</v>
      </c>
      <c r="M1267" s="45" t="s">
        <v>25</v>
      </c>
      <c r="N1267" s="45" t="s">
        <v>26</v>
      </c>
      <c r="O1267" s="45" t="s">
        <v>239</v>
      </c>
      <c r="P1267" s="49">
        <v>0</v>
      </c>
      <c r="Q1267" s="45" t="s">
        <v>49</v>
      </c>
      <c r="R1267" s="46"/>
      <c r="S1267" s="45" t="s">
        <v>234</v>
      </c>
      <c r="T1267" s="45"/>
      <c r="U1267" s="45" t="s">
        <v>235</v>
      </c>
      <c r="V1267" s="45" t="s">
        <v>236</v>
      </c>
      <c r="W1267" s="45" t="s">
        <v>237</v>
      </c>
      <c r="X1267" s="49">
        <v>0</v>
      </c>
    </row>
    <row r="1268" spans="1:24" hidden="1" x14ac:dyDescent="0.2">
      <c r="A1268" s="1" t="e">
        <f>VLOOKUP(S:S,'KY all bookings 19.09.2022'!D:E,1,0)</f>
        <v>#N/A</v>
      </c>
      <c r="C1268" s="1" t="e">
        <f>VLOOKUP(F:F,'RPM All Deposits'!$E:$F,1,0)</f>
        <v>#N/A</v>
      </c>
      <c r="D1268" s="45" t="s">
        <v>20</v>
      </c>
      <c r="E1268" s="45" t="s">
        <v>3672</v>
      </c>
      <c r="F1268" s="45" t="s">
        <v>3673</v>
      </c>
      <c r="G1268" s="45" t="s">
        <v>3674</v>
      </c>
      <c r="H1268" s="61">
        <v>44728</v>
      </c>
      <c r="I1268" s="61">
        <v>44742</v>
      </c>
      <c r="J1268" s="61">
        <v>44728</v>
      </c>
      <c r="K1268" s="61">
        <v>44743</v>
      </c>
      <c r="L1268" s="45" t="s">
        <v>91</v>
      </c>
      <c r="M1268" s="45" t="s">
        <v>135</v>
      </c>
      <c r="N1268" s="45" t="s">
        <v>26</v>
      </c>
      <c r="O1268" s="45" t="s">
        <v>37</v>
      </c>
      <c r="P1268" s="49">
        <v>0</v>
      </c>
      <c r="Q1268" s="45" t="s">
        <v>49</v>
      </c>
      <c r="R1268" s="46"/>
      <c r="S1268" s="45" t="s">
        <v>3675</v>
      </c>
      <c r="T1268" s="45"/>
      <c r="U1268" s="45" t="s">
        <v>3676</v>
      </c>
      <c r="V1268" s="45" t="s">
        <v>3677</v>
      </c>
      <c r="W1268" s="45" t="s">
        <v>87</v>
      </c>
      <c r="X1268" s="49">
        <v>0</v>
      </c>
    </row>
    <row r="1269" spans="1:24" hidden="1" x14ac:dyDescent="0.2">
      <c r="A1269" s="1" t="e">
        <f>VLOOKUP(S:S,'KY all bookings 19.09.2022'!D:E,1,0)</f>
        <v>#N/A</v>
      </c>
      <c r="D1269" s="45" t="s">
        <v>20</v>
      </c>
      <c r="E1269" s="45" t="s">
        <v>3678</v>
      </c>
      <c r="F1269" s="45" t="s">
        <v>3679</v>
      </c>
      <c r="G1269" s="45" t="s">
        <v>232</v>
      </c>
      <c r="H1269" s="61">
        <v>44777</v>
      </c>
      <c r="I1269" s="61">
        <v>44926</v>
      </c>
      <c r="J1269" s="46"/>
      <c r="K1269" s="46"/>
      <c r="L1269" s="45" t="s">
        <v>695</v>
      </c>
      <c r="M1269" s="45" t="s">
        <v>25</v>
      </c>
      <c r="N1269" s="45" t="s">
        <v>26</v>
      </c>
      <c r="O1269" s="45" t="s">
        <v>239</v>
      </c>
      <c r="P1269" s="49">
        <v>0</v>
      </c>
      <c r="Q1269" s="45" t="s">
        <v>49</v>
      </c>
      <c r="R1269" s="46"/>
      <c r="S1269" s="45" t="s">
        <v>234</v>
      </c>
      <c r="T1269" s="45"/>
      <c r="U1269" s="45" t="s">
        <v>235</v>
      </c>
      <c r="V1269" s="45" t="s">
        <v>236</v>
      </c>
      <c r="W1269" s="45" t="s">
        <v>237</v>
      </c>
      <c r="X1269" s="49">
        <v>0</v>
      </c>
    </row>
    <row r="1270" spans="1:24" hidden="1" x14ac:dyDescent="0.2">
      <c r="A1270" s="1" t="e">
        <f>VLOOKUP(S:S,'KY all bookings 19.09.2022'!D:E,1,0)</f>
        <v>#N/A</v>
      </c>
      <c r="D1270" s="45" t="s">
        <v>20</v>
      </c>
      <c r="E1270" s="45" t="s">
        <v>3678</v>
      </c>
      <c r="F1270" s="45" t="s">
        <v>3680</v>
      </c>
      <c r="G1270" s="45" t="s">
        <v>232</v>
      </c>
      <c r="H1270" s="61">
        <v>44785</v>
      </c>
      <c r="I1270" s="61">
        <v>44837</v>
      </c>
      <c r="J1270" s="46"/>
      <c r="K1270" s="46"/>
      <c r="L1270" s="45" t="s">
        <v>233</v>
      </c>
      <c r="M1270" s="45" t="s">
        <v>25</v>
      </c>
      <c r="N1270" s="45" t="s">
        <v>26</v>
      </c>
      <c r="O1270" s="45" t="s">
        <v>239</v>
      </c>
      <c r="P1270" s="49">
        <v>0</v>
      </c>
      <c r="Q1270" s="45" t="s">
        <v>49</v>
      </c>
      <c r="R1270" s="46"/>
      <c r="S1270" s="45" t="s">
        <v>234</v>
      </c>
      <c r="T1270" s="45"/>
      <c r="U1270" s="45" t="s">
        <v>235</v>
      </c>
      <c r="V1270" s="45" t="s">
        <v>236</v>
      </c>
      <c r="W1270" s="45" t="s">
        <v>237</v>
      </c>
      <c r="X1270" s="49">
        <v>0</v>
      </c>
    </row>
    <row r="1271" spans="1:24" hidden="1" x14ac:dyDescent="0.2">
      <c r="A1271" s="1" t="e">
        <f>VLOOKUP(S:S,'KY all bookings 19.09.2022'!D:E,1,0)</f>
        <v>#N/A</v>
      </c>
      <c r="D1271" s="45" t="s">
        <v>20</v>
      </c>
      <c r="E1271" s="45" t="s">
        <v>3678</v>
      </c>
      <c r="F1271" s="45" t="s">
        <v>3681</v>
      </c>
      <c r="G1271" s="45" t="s">
        <v>232</v>
      </c>
      <c r="H1271" s="61">
        <v>44730</v>
      </c>
      <c r="I1271" s="61">
        <v>44804</v>
      </c>
      <c r="J1271" s="61">
        <v>44730</v>
      </c>
      <c r="K1271" s="61">
        <v>44836</v>
      </c>
      <c r="L1271" s="45" t="s">
        <v>353</v>
      </c>
      <c r="M1271" s="45" t="s">
        <v>25</v>
      </c>
      <c r="N1271" s="45" t="s">
        <v>26</v>
      </c>
      <c r="O1271" s="45" t="s">
        <v>239</v>
      </c>
      <c r="P1271" s="49">
        <v>0</v>
      </c>
      <c r="Q1271" s="45" t="s">
        <v>49</v>
      </c>
      <c r="R1271" s="46"/>
      <c r="S1271" s="45" t="s">
        <v>234</v>
      </c>
      <c r="T1271" s="45"/>
      <c r="U1271" s="45" t="s">
        <v>235</v>
      </c>
      <c r="V1271" s="45" t="s">
        <v>236</v>
      </c>
      <c r="W1271" s="45" t="s">
        <v>237</v>
      </c>
      <c r="X1271" s="49">
        <v>0</v>
      </c>
    </row>
    <row r="1272" spans="1:24" hidden="1" x14ac:dyDescent="0.2">
      <c r="A1272" s="1" t="e">
        <f>VLOOKUP(S:S,'KY all bookings 19.09.2022'!D:E,1,0)</f>
        <v>#N/A</v>
      </c>
      <c r="D1272" s="45" t="s">
        <v>20</v>
      </c>
      <c r="E1272" s="45" t="s">
        <v>3682</v>
      </c>
      <c r="F1272" s="45" t="s">
        <v>3683</v>
      </c>
      <c r="G1272" s="45" t="s">
        <v>232</v>
      </c>
      <c r="H1272" s="61">
        <v>44777</v>
      </c>
      <c r="I1272" s="61">
        <v>44926</v>
      </c>
      <c r="J1272" s="46"/>
      <c r="K1272" s="46"/>
      <c r="L1272" s="45" t="s">
        <v>695</v>
      </c>
      <c r="M1272" s="45" t="s">
        <v>25</v>
      </c>
      <c r="N1272" s="45" t="s">
        <v>26</v>
      </c>
      <c r="O1272" s="45" t="s">
        <v>239</v>
      </c>
      <c r="P1272" s="49">
        <v>0</v>
      </c>
      <c r="Q1272" s="45" t="s">
        <v>49</v>
      </c>
      <c r="R1272" s="46"/>
      <c r="S1272" s="45" t="s">
        <v>234</v>
      </c>
      <c r="T1272" s="45"/>
      <c r="U1272" s="45" t="s">
        <v>235</v>
      </c>
      <c r="V1272" s="45" t="s">
        <v>236</v>
      </c>
      <c r="W1272" s="45" t="s">
        <v>237</v>
      </c>
      <c r="X1272" s="49">
        <v>0</v>
      </c>
    </row>
    <row r="1273" spans="1:24" hidden="1" x14ac:dyDescent="0.2">
      <c r="A1273" s="1" t="e">
        <f>VLOOKUP(S:S,'KY all bookings 19.09.2022'!D:E,1,0)</f>
        <v>#N/A</v>
      </c>
      <c r="D1273" s="45" t="s">
        <v>20</v>
      </c>
      <c r="E1273" s="45" t="s">
        <v>3682</v>
      </c>
      <c r="F1273" s="45" t="s">
        <v>3684</v>
      </c>
      <c r="G1273" s="45" t="s">
        <v>232</v>
      </c>
      <c r="H1273" s="61">
        <v>44785</v>
      </c>
      <c r="I1273" s="61">
        <v>44837</v>
      </c>
      <c r="J1273" s="46"/>
      <c r="K1273" s="46"/>
      <c r="L1273" s="45" t="s">
        <v>233</v>
      </c>
      <c r="M1273" s="45" t="s">
        <v>25</v>
      </c>
      <c r="N1273" s="45" t="s">
        <v>26</v>
      </c>
      <c r="O1273" s="45" t="s">
        <v>239</v>
      </c>
      <c r="P1273" s="49">
        <v>0</v>
      </c>
      <c r="Q1273" s="45" t="s">
        <v>49</v>
      </c>
      <c r="R1273" s="46"/>
      <c r="S1273" s="45" t="s">
        <v>234</v>
      </c>
      <c r="T1273" s="45"/>
      <c r="U1273" s="45" t="s">
        <v>235</v>
      </c>
      <c r="V1273" s="45" t="s">
        <v>236</v>
      </c>
      <c r="W1273" s="45" t="s">
        <v>237</v>
      </c>
      <c r="X1273" s="49">
        <v>0</v>
      </c>
    </row>
    <row r="1274" spans="1:24" hidden="1" x14ac:dyDescent="0.2">
      <c r="A1274" s="1" t="e">
        <f>VLOOKUP(S:S,'KY all bookings 19.09.2022'!D:E,1,0)</f>
        <v>#N/A</v>
      </c>
      <c r="D1274" s="45" t="s">
        <v>20</v>
      </c>
      <c r="E1274" s="45" t="s">
        <v>3682</v>
      </c>
      <c r="F1274" s="45" t="s">
        <v>3685</v>
      </c>
      <c r="G1274" s="45" t="s">
        <v>232</v>
      </c>
      <c r="H1274" s="61">
        <v>44730</v>
      </c>
      <c r="I1274" s="61">
        <v>44804</v>
      </c>
      <c r="J1274" s="61">
        <v>44730</v>
      </c>
      <c r="K1274" s="61">
        <v>44836</v>
      </c>
      <c r="L1274" s="45" t="s">
        <v>353</v>
      </c>
      <c r="M1274" s="45" t="s">
        <v>25</v>
      </c>
      <c r="N1274" s="45" t="s">
        <v>26</v>
      </c>
      <c r="O1274" s="45" t="s">
        <v>239</v>
      </c>
      <c r="P1274" s="49">
        <v>0</v>
      </c>
      <c r="Q1274" s="45" t="s">
        <v>49</v>
      </c>
      <c r="R1274" s="46"/>
      <c r="S1274" s="45" t="s">
        <v>234</v>
      </c>
      <c r="T1274" s="45"/>
      <c r="U1274" s="45" t="s">
        <v>235</v>
      </c>
      <c r="V1274" s="45" t="s">
        <v>236</v>
      </c>
      <c r="W1274" s="45" t="s">
        <v>237</v>
      </c>
      <c r="X1274" s="49">
        <v>0</v>
      </c>
    </row>
    <row r="1275" spans="1:24" hidden="1" x14ac:dyDescent="0.2">
      <c r="A1275" s="1" t="e">
        <f>VLOOKUP(S:S,'KY all bookings 19.09.2022'!D:E,1,0)</f>
        <v>#N/A</v>
      </c>
      <c r="D1275" s="45" t="s">
        <v>20</v>
      </c>
      <c r="E1275" s="45" t="s">
        <v>3686</v>
      </c>
      <c r="F1275" s="45" t="s">
        <v>3687</v>
      </c>
      <c r="G1275" s="45" t="s">
        <v>232</v>
      </c>
      <c r="H1275" s="61">
        <v>44785</v>
      </c>
      <c r="I1275" s="61">
        <v>44837</v>
      </c>
      <c r="J1275" s="46"/>
      <c r="K1275" s="46"/>
      <c r="L1275" s="45" t="s">
        <v>233</v>
      </c>
      <c r="M1275" s="45" t="s">
        <v>25</v>
      </c>
      <c r="N1275" s="45" t="s">
        <v>26</v>
      </c>
      <c r="O1275" s="45" t="s">
        <v>37</v>
      </c>
      <c r="P1275" s="49">
        <v>0</v>
      </c>
      <c r="Q1275" s="45" t="s">
        <v>49</v>
      </c>
      <c r="R1275" s="46"/>
      <c r="S1275" s="45" t="s">
        <v>234</v>
      </c>
      <c r="T1275" s="45"/>
      <c r="U1275" s="45" t="s">
        <v>235</v>
      </c>
      <c r="V1275" s="45" t="s">
        <v>236</v>
      </c>
      <c r="W1275" s="45" t="s">
        <v>237</v>
      </c>
      <c r="X1275" s="49">
        <v>0</v>
      </c>
    </row>
    <row r="1276" spans="1:24" hidden="1" x14ac:dyDescent="0.2">
      <c r="A1276" s="1" t="e">
        <f>VLOOKUP(S:S,'KY all bookings 19.09.2022'!D:E,1,0)</f>
        <v>#N/A</v>
      </c>
      <c r="D1276" s="45" t="s">
        <v>20</v>
      </c>
      <c r="E1276" s="45" t="s">
        <v>3686</v>
      </c>
      <c r="F1276" s="45" t="s">
        <v>3688</v>
      </c>
      <c r="G1276" s="45" t="s">
        <v>232</v>
      </c>
      <c r="H1276" s="61">
        <v>44730</v>
      </c>
      <c r="I1276" s="61">
        <v>44804</v>
      </c>
      <c r="J1276" s="61">
        <v>44730</v>
      </c>
      <c r="K1276" s="61">
        <v>44836</v>
      </c>
      <c r="L1276" s="45" t="s">
        <v>353</v>
      </c>
      <c r="M1276" s="45" t="s">
        <v>25</v>
      </c>
      <c r="N1276" s="45" t="s">
        <v>26</v>
      </c>
      <c r="O1276" s="45" t="s">
        <v>37</v>
      </c>
      <c r="P1276" s="49">
        <v>0</v>
      </c>
      <c r="Q1276" s="45" t="s">
        <v>49</v>
      </c>
      <c r="R1276" s="46"/>
      <c r="S1276" s="45" t="s">
        <v>234</v>
      </c>
      <c r="T1276" s="45"/>
      <c r="U1276" s="45" t="s">
        <v>235</v>
      </c>
      <c r="V1276" s="45" t="s">
        <v>236</v>
      </c>
      <c r="W1276" s="45" t="s">
        <v>237</v>
      </c>
      <c r="X1276" s="49">
        <v>0</v>
      </c>
    </row>
    <row r="1277" spans="1:24" hidden="1" x14ac:dyDescent="0.2">
      <c r="A1277" s="1" t="e">
        <f>VLOOKUP(S:S,'KY all bookings 19.09.2022'!D:E,1,0)</f>
        <v>#N/A</v>
      </c>
      <c r="D1277" s="45" t="s">
        <v>20</v>
      </c>
      <c r="E1277" s="45" t="s">
        <v>3689</v>
      </c>
      <c r="F1277" s="45" t="s">
        <v>3690</v>
      </c>
      <c r="G1277" s="45" t="s">
        <v>232</v>
      </c>
      <c r="H1277" s="61">
        <v>44777</v>
      </c>
      <c r="I1277" s="61">
        <v>44926</v>
      </c>
      <c r="J1277" s="46"/>
      <c r="K1277" s="46"/>
      <c r="L1277" s="45" t="s">
        <v>695</v>
      </c>
      <c r="M1277" s="45" t="s">
        <v>25</v>
      </c>
      <c r="N1277" s="45" t="s">
        <v>26</v>
      </c>
      <c r="O1277" s="45" t="s">
        <v>239</v>
      </c>
      <c r="P1277" s="49">
        <v>0</v>
      </c>
      <c r="Q1277" s="45" t="s">
        <v>49</v>
      </c>
      <c r="R1277" s="46"/>
      <c r="S1277" s="45" t="s">
        <v>234</v>
      </c>
      <c r="T1277" s="45"/>
      <c r="U1277" s="45" t="s">
        <v>235</v>
      </c>
      <c r="V1277" s="45" t="s">
        <v>236</v>
      </c>
      <c r="W1277" s="45" t="s">
        <v>237</v>
      </c>
      <c r="X1277" s="49">
        <v>0</v>
      </c>
    </row>
    <row r="1278" spans="1:24" hidden="1" x14ac:dyDescent="0.2">
      <c r="A1278" s="1" t="e">
        <f>VLOOKUP(S:S,'KY all bookings 19.09.2022'!D:E,1,0)</f>
        <v>#N/A</v>
      </c>
      <c r="D1278" s="45" t="s">
        <v>20</v>
      </c>
      <c r="E1278" s="45" t="s">
        <v>3689</v>
      </c>
      <c r="F1278" s="45" t="s">
        <v>3691</v>
      </c>
      <c r="G1278" s="45" t="s">
        <v>232</v>
      </c>
      <c r="H1278" s="61">
        <v>44785</v>
      </c>
      <c r="I1278" s="61">
        <v>44837</v>
      </c>
      <c r="J1278" s="46"/>
      <c r="K1278" s="46"/>
      <c r="L1278" s="45" t="s">
        <v>233</v>
      </c>
      <c r="M1278" s="45" t="s">
        <v>25</v>
      </c>
      <c r="N1278" s="45" t="s">
        <v>26</v>
      </c>
      <c r="O1278" s="45" t="s">
        <v>239</v>
      </c>
      <c r="P1278" s="49">
        <v>0</v>
      </c>
      <c r="Q1278" s="45" t="s">
        <v>49</v>
      </c>
      <c r="R1278" s="46"/>
      <c r="S1278" s="45" t="s">
        <v>234</v>
      </c>
      <c r="T1278" s="45"/>
      <c r="U1278" s="45" t="s">
        <v>235</v>
      </c>
      <c r="V1278" s="45" t="s">
        <v>236</v>
      </c>
      <c r="W1278" s="45" t="s">
        <v>237</v>
      </c>
      <c r="X1278" s="49">
        <v>0</v>
      </c>
    </row>
    <row r="1279" spans="1:24" hidden="1" x14ac:dyDescent="0.2">
      <c r="A1279" s="1" t="e">
        <f>VLOOKUP(S:S,'KY all bookings 19.09.2022'!D:E,1,0)</f>
        <v>#N/A</v>
      </c>
      <c r="D1279" s="45" t="s">
        <v>20</v>
      </c>
      <c r="E1279" s="45" t="s">
        <v>3689</v>
      </c>
      <c r="F1279" s="45" t="s">
        <v>3692</v>
      </c>
      <c r="G1279" s="45" t="s">
        <v>232</v>
      </c>
      <c r="H1279" s="61">
        <v>44730</v>
      </c>
      <c r="I1279" s="61">
        <v>44804</v>
      </c>
      <c r="J1279" s="61">
        <v>44730</v>
      </c>
      <c r="K1279" s="61">
        <v>44836</v>
      </c>
      <c r="L1279" s="45" t="s">
        <v>353</v>
      </c>
      <c r="M1279" s="45" t="s">
        <v>25</v>
      </c>
      <c r="N1279" s="45" t="s">
        <v>26</v>
      </c>
      <c r="O1279" s="45" t="s">
        <v>239</v>
      </c>
      <c r="P1279" s="49">
        <v>0</v>
      </c>
      <c r="Q1279" s="45" t="s">
        <v>49</v>
      </c>
      <c r="R1279" s="46"/>
      <c r="S1279" s="45" t="s">
        <v>234</v>
      </c>
      <c r="T1279" s="45"/>
      <c r="U1279" s="45" t="s">
        <v>235</v>
      </c>
      <c r="V1279" s="45" t="s">
        <v>236</v>
      </c>
      <c r="W1279" s="45" t="s">
        <v>237</v>
      </c>
      <c r="X1279" s="49">
        <v>0</v>
      </c>
    </row>
    <row r="1280" spans="1:24" hidden="1" x14ac:dyDescent="0.2">
      <c r="A1280" s="1" t="e">
        <f>VLOOKUP(S:S,'KY all bookings 19.09.2022'!D:E,1,0)</f>
        <v>#N/A</v>
      </c>
      <c r="D1280" s="45" t="s">
        <v>20</v>
      </c>
      <c r="E1280" s="45" t="s">
        <v>3693</v>
      </c>
      <c r="F1280" s="45" t="s">
        <v>3694</v>
      </c>
      <c r="G1280" s="45" t="s">
        <v>232</v>
      </c>
      <c r="H1280" s="61">
        <v>44785</v>
      </c>
      <c r="I1280" s="61">
        <v>44837</v>
      </c>
      <c r="J1280" s="46"/>
      <c r="K1280" s="46"/>
      <c r="L1280" s="45" t="s">
        <v>233</v>
      </c>
      <c r="M1280" s="45" t="s">
        <v>25</v>
      </c>
      <c r="N1280" s="45" t="s">
        <v>26</v>
      </c>
      <c r="O1280" s="45" t="s">
        <v>37</v>
      </c>
      <c r="P1280" s="49">
        <v>0</v>
      </c>
      <c r="Q1280" s="45" t="s">
        <v>49</v>
      </c>
      <c r="R1280" s="46"/>
      <c r="S1280" s="45" t="s">
        <v>234</v>
      </c>
      <c r="T1280" s="45"/>
      <c r="U1280" s="45" t="s">
        <v>235</v>
      </c>
      <c r="V1280" s="45" t="s">
        <v>236</v>
      </c>
      <c r="W1280" s="45" t="s">
        <v>237</v>
      </c>
      <c r="X1280" s="49">
        <v>0</v>
      </c>
    </row>
    <row r="1281" spans="1:24" hidden="1" x14ac:dyDescent="0.2">
      <c r="A1281" s="1" t="e">
        <f>VLOOKUP(S:S,'KY all bookings 19.09.2022'!D:E,1,0)</f>
        <v>#N/A</v>
      </c>
      <c r="C1281" s="1" t="e">
        <f>VLOOKUP(F:F,'RPM All Deposits'!$E:$F,1,0)</f>
        <v>#N/A</v>
      </c>
      <c r="D1281" s="45" t="s">
        <v>20</v>
      </c>
      <c r="E1281" s="45" t="s">
        <v>3693</v>
      </c>
      <c r="F1281" s="45" t="s">
        <v>3695</v>
      </c>
      <c r="G1281" s="45" t="s">
        <v>232</v>
      </c>
      <c r="H1281" s="61">
        <v>44730</v>
      </c>
      <c r="I1281" s="61">
        <v>44804</v>
      </c>
      <c r="J1281" s="61">
        <v>44730</v>
      </c>
      <c r="K1281" s="61">
        <v>44836</v>
      </c>
      <c r="L1281" s="45" t="s">
        <v>353</v>
      </c>
      <c r="M1281" s="45" t="s">
        <v>135</v>
      </c>
      <c r="N1281" s="45" t="s">
        <v>26</v>
      </c>
      <c r="O1281" s="45" t="s">
        <v>37</v>
      </c>
      <c r="P1281" s="49">
        <v>0</v>
      </c>
      <c r="Q1281" s="45" t="s">
        <v>49</v>
      </c>
      <c r="R1281" s="46"/>
      <c r="S1281" s="45" t="s">
        <v>234</v>
      </c>
      <c r="T1281" s="45"/>
      <c r="U1281" s="45" t="s">
        <v>235</v>
      </c>
      <c r="V1281" s="45" t="s">
        <v>236</v>
      </c>
      <c r="W1281" s="45" t="s">
        <v>237</v>
      </c>
      <c r="X1281" s="49">
        <v>0</v>
      </c>
    </row>
    <row r="1282" spans="1:24" hidden="1" x14ac:dyDescent="0.2">
      <c r="A1282" s="1" t="e">
        <f>VLOOKUP(S:S,'KY all bookings 19.09.2022'!D:E,1,0)</f>
        <v>#N/A</v>
      </c>
      <c r="D1282" s="45" t="s">
        <v>20</v>
      </c>
      <c r="E1282" s="45" t="s">
        <v>3696</v>
      </c>
      <c r="F1282" s="45" t="s">
        <v>3697</v>
      </c>
      <c r="G1282" s="45" t="s">
        <v>232</v>
      </c>
      <c r="H1282" s="61">
        <v>44777</v>
      </c>
      <c r="I1282" s="61">
        <v>44926</v>
      </c>
      <c r="J1282" s="46"/>
      <c r="K1282" s="46"/>
      <c r="L1282" s="45" t="s">
        <v>695</v>
      </c>
      <c r="M1282" s="45" t="s">
        <v>25</v>
      </c>
      <c r="N1282" s="45" t="s">
        <v>26</v>
      </c>
      <c r="O1282" s="45" t="s">
        <v>27</v>
      </c>
      <c r="P1282" s="49">
        <v>0</v>
      </c>
      <c r="Q1282" s="45" t="s">
        <v>49</v>
      </c>
      <c r="R1282" s="46"/>
      <c r="S1282" s="45" t="s">
        <v>234</v>
      </c>
      <c r="T1282" s="45"/>
      <c r="U1282" s="45" t="s">
        <v>235</v>
      </c>
      <c r="V1282" s="45" t="s">
        <v>236</v>
      </c>
      <c r="W1282" s="45" t="s">
        <v>237</v>
      </c>
      <c r="X1282" s="49">
        <v>0</v>
      </c>
    </row>
    <row r="1283" spans="1:24" hidden="1" x14ac:dyDescent="0.2">
      <c r="A1283" s="1" t="e">
        <f>VLOOKUP(S:S,'KY all bookings 19.09.2022'!D:E,1,0)</f>
        <v>#N/A</v>
      </c>
      <c r="D1283" s="45" t="s">
        <v>20</v>
      </c>
      <c r="E1283" s="45" t="s">
        <v>3696</v>
      </c>
      <c r="F1283" s="45" t="s">
        <v>3698</v>
      </c>
      <c r="G1283" s="45" t="s">
        <v>232</v>
      </c>
      <c r="H1283" s="61">
        <v>44785</v>
      </c>
      <c r="I1283" s="61">
        <v>44837</v>
      </c>
      <c r="J1283" s="46"/>
      <c r="K1283" s="46"/>
      <c r="L1283" s="45" t="s">
        <v>233</v>
      </c>
      <c r="M1283" s="45" t="s">
        <v>25</v>
      </c>
      <c r="N1283" s="45" t="s">
        <v>26</v>
      </c>
      <c r="O1283" s="45" t="s">
        <v>27</v>
      </c>
      <c r="P1283" s="49">
        <v>0</v>
      </c>
      <c r="Q1283" s="45" t="s">
        <v>49</v>
      </c>
      <c r="R1283" s="46"/>
      <c r="S1283" s="45" t="s">
        <v>234</v>
      </c>
      <c r="T1283" s="45"/>
      <c r="U1283" s="45" t="s">
        <v>235</v>
      </c>
      <c r="V1283" s="45" t="s">
        <v>236</v>
      </c>
      <c r="W1283" s="45" t="s">
        <v>237</v>
      </c>
      <c r="X1283" s="49">
        <v>0</v>
      </c>
    </row>
    <row r="1284" spans="1:24" hidden="1" x14ac:dyDescent="0.2">
      <c r="A1284" s="1" t="e">
        <f>VLOOKUP(S:S,'KY all bookings 19.09.2022'!D:E,1,0)</f>
        <v>#N/A</v>
      </c>
      <c r="D1284" s="45" t="s">
        <v>20</v>
      </c>
      <c r="E1284" s="45" t="s">
        <v>3696</v>
      </c>
      <c r="F1284" s="45" t="s">
        <v>3699</v>
      </c>
      <c r="G1284" s="45" t="s">
        <v>232</v>
      </c>
      <c r="H1284" s="61">
        <v>44730</v>
      </c>
      <c r="I1284" s="61">
        <v>44804</v>
      </c>
      <c r="J1284" s="61">
        <v>44730</v>
      </c>
      <c r="K1284" s="61">
        <v>44836</v>
      </c>
      <c r="L1284" s="45" t="s">
        <v>353</v>
      </c>
      <c r="M1284" s="45" t="s">
        <v>25</v>
      </c>
      <c r="N1284" s="45" t="s">
        <v>26</v>
      </c>
      <c r="O1284" s="45" t="s">
        <v>27</v>
      </c>
      <c r="P1284" s="49">
        <v>0</v>
      </c>
      <c r="Q1284" s="45" t="s">
        <v>49</v>
      </c>
      <c r="R1284" s="46"/>
      <c r="S1284" s="45" t="s">
        <v>234</v>
      </c>
      <c r="T1284" s="45"/>
      <c r="U1284" s="45" t="s">
        <v>235</v>
      </c>
      <c r="V1284" s="45" t="s">
        <v>236</v>
      </c>
      <c r="W1284" s="45" t="s">
        <v>237</v>
      </c>
      <c r="X1284" s="49">
        <v>0</v>
      </c>
    </row>
    <row r="1285" spans="1:24" hidden="1" x14ac:dyDescent="0.2">
      <c r="A1285" s="1" t="e">
        <f>VLOOKUP(S:S,'KY all bookings 19.09.2022'!D:E,1,0)</f>
        <v>#N/A</v>
      </c>
      <c r="D1285" s="45" t="s">
        <v>20</v>
      </c>
      <c r="E1285" s="45" t="s">
        <v>3700</v>
      </c>
      <c r="F1285" s="45" t="s">
        <v>3701</v>
      </c>
      <c r="G1285" s="45" t="s">
        <v>232</v>
      </c>
      <c r="H1285" s="61">
        <v>44785</v>
      </c>
      <c r="I1285" s="61">
        <v>44837</v>
      </c>
      <c r="J1285" s="46"/>
      <c r="K1285" s="46"/>
      <c r="L1285" s="45" t="s">
        <v>233</v>
      </c>
      <c r="M1285" s="45" t="s">
        <v>25</v>
      </c>
      <c r="N1285" s="45" t="s">
        <v>26</v>
      </c>
      <c r="O1285" s="45" t="s">
        <v>37</v>
      </c>
      <c r="P1285" s="49">
        <v>0</v>
      </c>
      <c r="Q1285" s="45" t="s">
        <v>49</v>
      </c>
      <c r="R1285" s="46"/>
      <c r="S1285" s="45" t="s">
        <v>234</v>
      </c>
      <c r="T1285" s="45"/>
      <c r="U1285" s="45" t="s">
        <v>235</v>
      </c>
      <c r="V1285" s="45" t="s">
        <v>236</v>
      </c>
      <c r="W1285" s="45" t="s">
        <v>237</v>
      </c>
      <c r="X1285" s="49">
        <v>0</v>
      </c>
    </row>
    <row r="1286" spans="1:24" hidden="1" x14ac:dyDescent="0.2">
      <c r="A1286" s="1" t="e">
        <f>VLOOKUP(S:S,'KY all bookings 19.09.2022'!D:E,1,0)</f>
        <v>#N/A</v>
      </c>
      <c r="D1286" s="45" t="s">
        <v>20</v>
      </c>
      <c r="E1286" s="45" t="s">
        <v>3700</v>
      </c>
      <c r="F1286" s="45" t="s">
        <v>3702</v>
      </c>
      <c r="G1286" s="45" t="s">
        <v>232</v>
      </c>
      <c r="H1286" s="61">
        <v>44730</v>
      </c>
      <c r="I1286" s="61">
        <v>44804</v>
      </c>
      <c r="J1286" s="61">
        <v>44730</v>
      </c>
      <c r="K1286" s="61">
        <v>44836</v>
      </c>
      <c r="L1286" s="45" t="s">
        <v>353</v>
      </c>
      <c r="M1286" s="45" t="s">
        <v>25</v>
      </c>
      <c r="N1286" s="45" t="s">
        <v>26</v>
      </c>
      <c r="O1286" s="45" t="s">
        <v>37</v>
      </c>
      <c r="P1286" s="49">
        <v>0</v>
      </c>
      <c r="Q1286" s="45" t="s">
        <v>49</v>
      </c>
      <c r="R1286" s="46"/>
      <c r="S1286" s="45" t="s">
        <v>234</v>
      </c>
      <c r="T1286" s="45"/>
      <c r="U1286" s="45" t="s">
        <v>235</v>
      </c>
      <c r="V1286" s="45" t="s">
        <v>236</v>
      </c>
      <c r="W1286" s="45" t="s">
        <v>237</v>
      </c>
      <c r="X1286" s="49">
        <v>0</v>
      </c>
    </row>
    <row r="1287" spans="1:24" hidden="1" x14ac:dyDescent="0.2">
      <c r="A1287" s="1" t="e">
        <f>VLOOKUP(S:S,'KY all bookings 19.09.2022'!D:E,1,0)</f>
        <v>#N/A</v>
      </c>
      <c r="D1287" s="45" t="s">
        <v>20</v>
      </c>
      <c r="E1287" s="45" t="s">
        <v>3703</v>
      </c>
      <c r="F1287" s="45" t="s">
        <v>3704</v>
      </c>
      <c r="G1287" s="45" t="s">
        <v>232</v>
      </c>
      <c r="H1287" s="61">
        <v>44777</v>
      </c>
      <c r="I1287" s="61">
        <v>44926</v>
      </c>
      <c r="J1287" s="46"/>
      <c r="K1287" s="46"/>
      <c r="L1287" s="45" t="s">
        <v>695</v>
      </c>
      <c r="M1287" s="45" t="s">
        <v>25</v>
      </c>
      <c r="N1287" s="45" t="s">
        <v>26</v>
      </c>
      <c r="O1287" s="45" t="s">
        <v>27</v>
      </c>
      <c r="P1287" s="49">
        <v>0</v>
      </c>
      <c r="Q1287" s="45" t="s">
        <v>49</v>
      </c>
      <c r="R1287" s="46"/>
      <c r="S1287" s="45" t="s">
        <v>234</v>
      </c>
      <c r="T1287" s="45"/>
      <c r="U1287" s="45" t="s">
        <v>235</v>
      </c>
      <c r="V1287" s="45" t="s">
        <v>236</v>
      </c>
      <c r="W1287" s="45" t="s">
        <v>237</v>
      </c>
      <c r="X1287" s="49">
        <v>0</v>
      </c>
    </row>
    <row r="1288" spans="1:24" hidden="1" x14ac:dyDescent="0.2">
      <c r="A1288" s="1" t="e">
        <f>VLOOKUP(S:S,'KY all bookings 19.09.2022'!D:E,1,0)</f>
        <v>#N/A</v>
      </c>
      <c r="D1288" s="45" t="s">
        <v>20</v>
      </c>
      <c r="E1288" s="45" t="s">
        <v>3703</v>
      </c>
      <c r="F1288" s="45" t="s">
        <v>3705</v>
      </c>
      <c r="G1288" s="45" t="s">
        <v>232</v>
      </c>
      <c r="H1288" s="61">
        <v>44785</v>
      </c>
      <c r="I1288" s="61">
        <v>44837</v>
      </c>
      <c r="J1288" s="46"/>
      <c r="K1288" s="46"/>
      <c r="L1288" s="45" t="s">
        <v>233</v>
      </c>
      <c r="M1288" s="45" t="s">
        <v>25</v>
      </c>
      <c r="N1288" s="45" t="s">
        <v>26</v>
      </c>
      <c r="O1288" s="45" t="s">
        <v>27</v>
      </c>
      <c r="P1288" s="49">
        <v>0</v>
      </c>
      <c r="Q1288" s="45" t="s">
        <v>49</v>
      </c>
      <c r="R1288" s="46"/>
      <c r="S1288" s="45" t="s">
        <v>234</v>
      </c>
      <c r="T1288" s="45"/>
      <c r="U1288" s="45" t="s">
        <v>235</v>
      </c>
      <c r="V1288" s="45" t="s">
        <v>236</v>
      </c>
      <c r="W1288" s="45" t="s">
        <v>237</v>
      </c>
      <c r="X1288" s="49">
        <v>0</v>
      </c>
    </row>
    <row r="1289" spans="1:24" hidden="1" x14ac:dyDescent="0.2">
      <c r="A1289" s="1" t="e">
        <f>VLOOKUP(S:S,'KY all bookings 19.09.2022'!D:E,1,0)</f>
        <v>#N/A</v>
      </c>
      <c r="D1289" s="45" t="s">
        <v>20</v>
      </c>
      <c r="E1289" s="45" t="s">
        <v>3703</v>
      </c>
      <c r="F1289" s="45" t="s">
        <v>3706</v>
      </c>
      <c r="G1289" s="45" t="s">
        <v>232</v>
      </c>
      <c r="H1289" s="61">
        <v>44730</v>
      </c>
      <c r="I1289" s="61">
        <v>44804</v>
      </c>
      <c r="J1289" s="61">
        <v>44730</v>
      </c>
      <c r="K1289" s="61">
        <v>44836</v>
      </c>
      <c r="L1289" s="45" t="s">
        <v>353</v>
      </c>
      <c r="M1289" s="45" t="s">
        <v>25</v>
      </c>
      <c r="N1289" s="45" t="s">
        <v>26</v>
      </c>
      <c r="O1289" s="45" t="s">
        <v>27</v>
      </c>
      <c r="P1289" s="49">
        <v>0</v>
      </c>
      <c r="Q1289" s="45" t="s">
        <v>49</v>
      </c>
      <c r="R1289" s="46"/>
      <c r="S1289" s="45" t="s">
        <v>234</v>
      </c>
      <c r="T1289" s="45"/>
      <c r="U1289" s="45" t="s">
        <v>235</v>
      </c>
      <c r="V1289" s="45" t="s">
        <v>236</v>
      </c>
      <c r="W1289" s="45" t="s">
        <v>237</v>
      </c>
      <c r="X1289" s="49">
        <v>0</v>
      </c>
    </row>
    <row r="1290" spans="1:24" hidden="1" x14ac:dyDescent="0.2">
      <c r="A1290" s="1" t="e">
        <f>VLOOKUP(S:S,'KY all bookings 19.09.2022'!D:E,1,0)</f>
        <v>#N/A</v>
      </c>
      <c r="C1290" s="1" t="e">
        <f>VLOOKUP(F:F,'RPM All Deposits'!$E:$F,1,0)</f>
        <v>#N/A</v>
      </c>
      <c r="D1290" s="45" t="s">
        <v>20</v>
      </c>
      <c r="E1290" s="45" t="s">
        <v>3707</v>
      </c>
      <c r="F1290" s="45" t="s">
        <v>3708</v>
      </c>
      <c r="G1290" s="45" t="s">
        <v>232</v>
      </c>
      <c r="H1290" s="61">
        <v>44785</v>
      </c>
      <c r="I1290" s="61">
        <v>44837</v>
      </c>
      <c r="J1290" s="46"/>
      <c r="K1290" s="46"/>
      <c r="L1290" s="45" t="s">
        <v>233</v>
      </c>
      <c r="M1290" s="45" t="s">
        <v>135</v>
      </c>
      <c r="N1290" s="45" t="s">
        <v>26</v>
      </c>
      <c r="O1290" s="45" t="s">
        <v>37</v>
      </c>
      <c r="P1290" s="49">
        <v>0</v>
      </c>
      <c r="Q1290" s="45" t="s">
        <v>49</v>
      </c>
      <c r="R1290" s="46"/>
      <c r="S1290" s="45" t="s">
        <v>234</v>
      </c>
      <c r="T1290" s="45"/>
      <c r="U1290" s="45" t="s">
        <v>235</v>
      </c>
      <c r="V1290" s="45" t="s">
        <v>236</v>
      </c>
      <c r="W1290" s="45" t="s">
        <v>237</v>
      </c>
      <c r="X1290" s="49">
        <v>0</v>
      </c>
    </row>
    <row r="1291" spans="1:24" hidden="1" x14ac:dyDescent="0.2">
      <c r="A1291" s="1" t="e">
        <f>VLOOKUP(S:S,'KY all bookings 19.09.2022'!D:E,1,0)</f>
        <v>#N/A</v>
      </c>
      <c r="C1291" s="1" t="e">
        <f>VLOOKUP(F:F,'RPM All Deposits'!$E:$F,1,0)</f>
        <v>#N/A</v>
      </c>
      <c r="D1291" s="45" t="s">
        <v>20</v>
      </c>
      <c r="E1291" s="45" t="s">
        <v>3707</v>
      </c>
      <c r="F1291" s="45" t="s">
        <v>3709</v>
      </c>
      <c r="G1291" s="45" t="s">
        <v>232</v>
      </c>
      <c r="H1291" s="61">
        <v>44730</v>
      </c>
      <c r="I1291" s="61">
        <v>44804</v>
      </c>
      <c r="J1291" s="61">
        <v>44730</v>
      </c>
      <c r="K1291" s="61">
        <v>44836</v>
      </c>
      <c r="L1291" s="45" t="s">
        <v>353</v>
      </c>
      <c r="M1291" s="45" t="s">
        <v>135</v>
      </c>
      <c r="N1291" s="45" t="s">
        <v>26</v>
      </c>
      <c r="O1291" s="45" t="s">
        <v>37</v>
      </c>
      <c r="P1291" s="49">
        <v>0</v>
      </c>
      <c r="Q1291" s="45" t="s">
        <v>49</v>
      </c>
      <c r="R1291" s="46"/>
      <c r="S1291" s="45" t="s">
        <v>234</v>
      </c>
      <c r="T1291" s="45"/>
      <c r="U1291" s="45" t="s">
        <v>235</v>
      </c>
      <c r="V1291" s="45" t="s">
        <v>236</v>
      </c>
      <c r="W1291" s="45" t="s">
        <v>237</v>
      </c>
      <c r="X1291" s="49">
        <v>0</v>
      </c>
    </row>
    <row r="1292" spans="1:24" hidden="1" x14ac:dyDescent="0.2">
      <c r="A1292" s="1" t="e">
        <f>VLOOKUP(S:S,'KY all bookings 19.09.2022'!D:E,1,0)</f>
        <v>#N/A</v>
      </c>
      <c r="C1292" s="1" t="e">
        <f>VLOOKUP(F:F,'RPM All Deposits'!$E:$F,1,0)</f>
        <v>#N/A</v>
      </c>
      <c r="D1292" s="45" t="s">
        <v>20</v>
      </c>
      <c r="E1292" s="45" t="s">
        <v>3710</v>
      </c>
      <c r="F1292" s="45" t="s">
        <v>3711</v>
      </c>
      <c r="G1292" s="45" t="s">
        <v>3712</v>
      </c>
      <c r="H1292" s="61">
        <v>44728</v>
      </c>
      <c r="I1292" s="61">
        <v>44742</v>
      </c>
      <c r="J1292" s="61">
        <v>44728</v>
      </c>
      <c r="K1292" s="61">
        <v>44743</v>
      </c>
      <c r="L1292" s="45" t="s">
        <v>91</v>
      </c>
      <c r="M1292" s="45" t="s">
        <v>92</v>
      </c>
      <c r="N1292" s="45" t="s">
        <v>26</v>
      </c>
      <c r="O1292" s="45" t="s">
        <v>48</v>
      </c>
      <c r="P1292" s="49">
        <v>1750</v>
      </c>
      <c r="Q1292" s="45" t="s">
        <v>49</v>
      </c>
      <c r="R1292" s="46"/>
      <c r="S1292" s="45" t="s">
        <v>3713</v>
      </c>
      <c r="T1292" s="45"/>
      <c r="U1292" s="45" t="s">
        <v>3714</v>
      </c>
      <c r="V1292" s="45" t="s">
        <v>3715</v>
      </c>
      <c r="W1292" s="45" t="s">
        <v>166</v>
      </c>
      <c r="X1292" s="49">
        <v>0</v>
      </c>
    </row>
    <row r="1293" spans="1:24" hidden="1" x14ac:dyDescent="0.2">
      <c r="A1293" s="1" t="e">
        <f>VLOOKUP(S:S,'KY all bookings 19.09.2022'!D:E,1,0)</f>
        <v>#N/A</v>
      </c>
      <c r="C1293" s="1" t="e">
        <f>VLOOKUP(F:F,'RPM All Deposits'!$E:$F,1,0)</f>
        <v>#N/A</v>
      </c>
      <c r="D1293" s="45" t="s">
        <v>20</v>
      </c>
      <c r="E1293" s="45" t="s">
        <v>3710</v>
      </c>
      <c r="F1293" s="45" t="s">
        <v>3716</v>
      </c>
      <c r="G1293" s="45" t="s">
        <v>3717</v>
      </c>
      <c r="H1293" s="61">
        <v>44756</v>
      </c>
      <c r="I1293" s="61">
        <v>44765</v>
      </c>
      <c r="J1293" s="61">
        <v>44756</v>
      </c>
      <c r="K1293" s="61">
        <v>44765</v>
      </c>
      <c r="L1293" s="45" t="s">
        <v>3718</v>
      </c>
      <c r="M1293" s="45" t="s">
        <v>135</v>
      </c>
      <c r="N1293" s="45" t="s">
        <v>26</v>
      </c>
      <c r="O1293" s="45" t="s">
        <v>48</v>
      </c>
      <c r="P1293" s="49">
        <v>0</v>
      </c>
      <c r="Q1293" s="45" t="s">
        <v>49</v>
      </c>
      <c r="R1293" s="46"/>
      <c r="S1293" s="45" t="s">
        <v>3719</v>
      </c>
      <c r="T1293" s="45"/>
      <c r="U1293" s="45" t="s">
        <v>3720</v>
      </c>
      <c r="V1293" s="45" t="s">
        <v>1006</v>
      </c>
      <c r="W1293" s="45" t="s">
        <v>87</v>
      </c>
      <c r="X1293" s="49">
        <v>0</v>
      </c>
    </row>
    <row r="1294" spans="1:24" hidden="1" x14ac:dyDescent="0.2">
      <c r="A1294" s="1" t="str">
        <f>VLOOKUP(S:S,'KY all bookings 19.09.2022'!D:E,1,0)</f>
        <v>06087</v>
      </c>
      <c r="B1294" s="1" t="str">
        <f>VLOOKUP(T:T,'KY all bookings 19.09.2022'!$K:$L,1,0)</f>
        <v>06087 C469</v>
      </c>
      <c r="C1294" s="1" t="str">
        <f>VLOOKUP(F:F,'RPM All Deposits'!$E:$F,1,0)</f>
        <v>33215</v>
      </c>
      <c r="D1294" s="45" t="s">
        <v>20</v>
      </c>
      <c r="E1294" s="45" t="s">
        <v>3551</v>
      </c>
      <c r="F1294" s="45" t="s">
        <v>3557</v>
      </c>
      <c r="G1294" s="45" t="s">
        <v>3553</v>
      </c>
      <c r="H1294" s="61">
        <v>44820</v>
      </c>
      <c r="I1294" s="61">
        <v>45107</v>
      </c>
      <c r="J1294" s="61">
        <v>44820</v>
      </c>
      <c r="K1294" s="61">
        <v>44834</v>
      </c>
      <c r="L1294" s="45" t="s">
        <v>1553</v>
      </c>
      <c r="M1294" s="45" t="s">
        <v>377</v>
      </c>
      <c r="N1294" s="45" t="s">
        <v>26</v>
      </c>
      <c r="O1294" s="45" t="s">
        <v>34</v>
      </c>
      <c r="P1294" s="49">
        <v>1400</v>
      </c>
      <c r="Q1294" s="45" t="s">
        <v>49</v>
      </c>
      <c r="R1294" s="45" t="s">
        <v>29</v>
      </c>
      <c r="S1294" s="45" t="s">
        <v>3554</v>
      </c>
      <c r="T1294" s="45" t="str">
        <f>S1294&amp;" "&amp;E1294</f>
        <v>06087 C469</v>
      </c>
      <c r="U1294" s="45" t="s">
        <v>366</v>
      </c>
      <c r="V1294" s="45" t="s">
        <v>3555</v>
      </c>
      <c r="W1294" s="45" t="s">
        <v>102</v>
      </c>
      <c r="X1294" s="49">
        <v>200</v>
      </c>
    </row>
    <row r="1295" spans="1:24" hidden="1" x14ac:dyDescent="0.2">
      <c r="A1295" s="1" t="e">
        <f>VLOOKUP(S:S,'KY all bookings 19.09.2022'!D:E,1,0)</f>
        <v>#N/A</v>
      </c>
      <c r="C1295" s="1" t="e">
        <f>VLOOKUP(F:F,'RPM All Deposits'!$E:$F,1,0)</f>
        <v>#N/A</v>
      </c>
      <c r="D1295" s="45" t="s">
        <v>20</v>
      </c>
      <c r="E1295" s="45" t="s">
        <v>3726</v>
      </c>
      <c r="F1295" s="45" t="s">
        <v>3727</v>
      </c>
      <c r="G1295" s="45" t="s">
        <v>232</v>
      </c>
      <c r="H1295" s="61">
        <v>44730</v>
      </c>
      <c r="I1295" s="61">
        <v>44742</v>
      </c>
      <c r="J1295" s="61">
        <v>44730</v>
      </c>
      <c r="K1295" s="61">
        <v>44742</v>
      </c>
      <c r="L1295" s="45" t="s">
        <v>360</v>
      </c>
      <c r="M1295" s="45" t="s">
        <v>135</v>
      </c>
      <c r="N1295" s="45" t="s">
        <v>26</v>
      </c>
      <c r="O1295" s="45" t="s">
        <v>37</v>
      </c>
      <c r="P1295" s="49">
        <v>0</v>
      </c>
      <c r="Q1295" s="45" t="s">
        <v>49</v>
      </c>
      <c r="R1295" s="46"/>
      <c r="S1295" s="45" t="s">
        <v>234</v>
      </c>
      <c r="T1295" s="45"/>
      <c r="U1295" s="45" t="s">
        <v>235</v>
      </c>
      <c r="V1295" s="45" t="s">
        <v>236</v>
      </c>
      <c r="W1295" s="45" t="s">
        <v>237</v>
      </c>
      <c r="X1295" s="49">
        <v>0</v>
      </c>
    </row>
    <row r="1296" spans="1:24" hidden="1" x14ac:dyDescent="0.2">
      <c r="A1296" s="1" t="e">
        <f>VLOOKUP(S:S,'KY all bookings 19.09.2022'!D:E,1,0)</f>
        <v>#N/A</v>
      </c>
      <c r="C1296" s="1" t="e">
        <f>VLOOKUP(F:F,'RPM All Deposits'!$E:$F,1,0)</f>
        <v>#N/A</v>
      </c>
      <c r="D1296" s="45" t="s">
        <v>20</v>
      </c>
      <c r="E1296" s="45" t="s">
        <v>3728</v>
      </c>
      <c r="F1296" s="45" t="s">
        <v>3729</v>
      </c>
      <c r="G1296" s="45" t="s">
        <v>232</v>
      </c>
      <c r="H1296" s="61">
        <v>44785</v>
      </c>
      <c r="I1296" s="61">
        <v>44837</v>
      </c>
      <c r="J1296" s="46"/>
      <c r="K1296" s="46"/>
      <c r="L1296" s="45" t="s">
        <v>233</v>
      </c>
      <c r="M1296" s="45" t="s">
        <v>135</v>
      </c>
      <c r="N1296" s="45" t="s">
        <v>26</v>
      </c>
      <c r="O1296" s="45" t="s">
        <v>37</v>
      </c>
      <c r="P1296" s="49">
        <v>0</v>
      </c>
      <c r="Q1296" s="45" t="s">
        <v>49</v>
      </c>
      <c r="R1296" s="46"/>
      <c r="S1296" s="45" t="s">
        <v>234</v>
      </c>
      <c r="T1296" s="45"/>
      <c r="U1296" s="45" t="s">
        <v>235</v>
      </c>
      <c r="V1296" s="45" t="s">
        <v>236</v>
      </c>
      <c r="W1296" s="45" t="s">
        <v>237</v>
      </c>
      <c r="X1296" s="49">
        <v>0</v>
      </c>
    </row>
    <row r="1297" spans="1:24" hidden="1" x14ac:dyDescent="0.2">
      <c r="A1297" s="1" t="e">
        <f>VLOOKUP(S:S,'KY all bookings 19.09.2022'!D:E,1,0)</f>
        <v>#N/A</v>
      </c>
      <c r="C1297" s="1" t="e">
        <f>VLOOKUP(F:F,'RPM All Deposits'!$E:$F,1,0)</f>
        <v>#N/A</v>
      </c>
      <c r="D1297" s="45" t="s">
        <v>20</v>
      </c>
      <c r="E1297" s="45" t="s">
        <v>3728</v>
      </c>
      <c r="F1297" s="45" t="s">
        <v>3730</v>
      </c>
      <c r="G1297" s="45" t="s">
        <v>232</v>
      </c>
      <c r="H1297" s="61">
        <v>44730</v>
      </c>
      <c r="I1297" s="61">
        <v>44804</v>
      </c>
      <c r="J1297" s="61">
        <v>44730</v>
      </c>
      <c r="K1297" s="61">
        <v>44836</v>
      </c>
      <c r="L1297" s="45" t="s">
        <v>353</v>
      </c>
      <c r="M1297" s="45" t="s">
        <v>135</v>
      </c>
      <c r="N1297" s="45" t="s">
        <v>26</v>
      </c>
      <c r="O1297" s="45" t="s">
        <v>37</v>
      </c>
      <c r="P1297" s="49">
        <v>0</v>
      </c>
      <c r="Q1297" s="45" t="s">
        <v>49</v>
      </c>
      <c r="R1297" s="46"/>
      <c r="S1297" s="45" t="s">
        <v>234</v>
      </c>
      <c r="T1297" s="45"/>
      <c r="U1297" s="45" t="s">
        <v>235</v>
      </c>
      <c r="V1297" s="45" t="s">
        <v>236</v>
      </c>
      <c r="W1297" s="45" t="s">
        <v>237</v>
      </c>
      <c r="X1297" s="49">
        <v>0</v>
      </c>
    </row>
    <row r="1298" spans="1:24" hidden="1" x14ac:dyDescent="0.2">
      <c r="A1298" s="1" t="e">
        <f>VLOOKUP(S:S,'KY all bookings 19.09.2022'!D:E,1,0)</f>
        <v>#N/A</v>
      </c>
      <c r="D1298" s="45" t="s">
        <v>20</v>
      </c>
      <c r="E1298" s="45" t="s">
        <v>3731</v>
      </c>
      <c r="F1298" s="45" t="s">
        <v>3732</v>
      </c>
      <c r="G1298" s="45" t="s">
        <v>232</v>
      </c>
      <c r="H1298" s="61">
        <v>44785</v>
      </c>
      <c r="I1298" s="61">
        <v>44837</v>
      </c>
      <c r="J1298" s="46"/>
      <c r="K1298" s="46"/>
      <c r="L1298" s="45" t="s">
        <v>233</v>
      </c>
      <c r="M1298" s="45" t="s">
        <v>25</v>
      </c>
      <c r="N1298" s="45" t="s">
        <v>26</v>
      </c>
      <c r="O1298" s="45" t="s">
        <v>37</v>
      </c>
      <c r="P1298" s="49">
        <v>0</v>
      </c>
      <c r="Q1298" s="45" t="s">
        <v>49</v>
      </c>
      <c r="R1298" s="46"/>
      <c r="S1298" s="45" t="s">
        <v>234</v>
      </c>
      <c r="T1298" s="45"/>
      <c r="U1298" s="45" t="s">
        <v>235</v>
      </c>
      <c r="V1298" s="45" t="s">
        <v>236</v>
      </c>
      <c r="W1298" s="45" t="s">
        <v>237</v>
      </c>
      <c r="X1298" s="49">
        <v>0</v>
      </c>
    </row>
    <row r="1299" spans="1:24" hidden="1" x14ac:dyDescent="0.2">
      <c r="A1299" s="1" t="e">
        <f>VLOOKUP(S:S,'KY all bookings 19.09.2022'!D:E,1,0)</f>
        <v>#N/A</v>
      </c>
      <c r="D1299" s="45" t="s">
        <v>20</v>
      </c>
      <c r="E1299" s="45" t="s">
        <v>3731</v>
      </c>
      <c r="F1299" s="45" t="s">
        <v>3733</v>
      </c>
      <c r="G1299" s="45" t="s">
        <v>232</v>
      </c>
      <c r="H1299" s="61">
        <v>44730</v>
      </c>
      <c r="I1299" s="61">
        <v>44804</v>
      </c>
      <c r="J1299" s="61">
        <v>44730</v>
      </c>
      <c r="K1299" s="61">
        <v>44836</v>
      </c>
      <c r="L1299" s="45" t="s">
        <v>353</v>
      </c>
      <c r="M1299" s="45" t="s">
        <v>25</v>
      </c>
      <c r="N1299" s="45" t="s">
        <v>26</v>
      </c>
      <c r="O1299" s="45" t="s">
        <v>37</v>
      </c>
      <c r="P1299" s="49">
        <v>0</v>
      </c>
      <c r="Q1299" s="45" t="s">
        <v>49</v>
      </c>
      <c r="R1299" s="46"/>
      <c r="S1299" s="45" t="s">
        <v>234</v>
      </c>
      <c r="T1299" s="45"/>
      <c r="U1299" s="45" t="s">
        <v>235</v>
      </c>
      <c r="V1299" s="45" t="s">
        <v>236</v>
      </c>
      <c r="W1299" s="45" t="s">
        <v>237</v>
      </c>
      <c r="X1299" s="49">
        <v>0</v>
      </c>
    </row>
    <row r="1300" spans="1:24" hidden="1" x14ac:dyDescent="0.2">
      <c r="A1300" s="1" t="str">
        <f>VLOOKUP(S:S,'KY all bookings 19.09.2022'!D:E,1,0)</f>
        <v>0010509</v>
      </c>
      <c r="B1300" s="1" t="str">
        <f>VLOOKUP(T:T,'KY all bookings 19.09.2022'!$K:$L,1,0)</f>
        <v>0010509 B532</v>
      </c>
      <c r="C1300" s="1" t="str">
        <f>VLOOKUP(F:F,'RPM All Deposits'!$E:$F,1,0)</f>
        <v>33181</v>
      </c>
      <c r="D1300" s="45" t="s">
        <v>20</v>
      </c>
      <c r="E1300" s="45" t="s">
        <v>2381</v>
      </c>
      <c r="F1300" s="45" t="s">
        <v>2383</v>
      </c>
      <c r="G1300" s="45" t="s">
        <v>2384</v>
      </c>
      <c r="H1300" s="61">
        <v>44820</v>
      </c>
      <c r="I1300" s="61">
        <v>44834</v>
      </c>
      <c r="J1300" s="61">
        <v>44820</v>
      </c>
      <c r="K1300" s="61">
        <v>44833</v>
      </c>
      <c r="L1300" s="45" t="s">
        <v>91</v>
      </c>
      <c r="M1300" s="45" t="s">
        <v>135</v>
      </c>
      <c r="N1300" s="45" t="s">
        <v>26</v>
      </c>
      <c r="O1300" s="45" t="s">
        <v>239</v>
      </c>
      <c r="P1300" s="49">
        <v>2700</v>
      </c>
      <c r="Q1300" s="45" t="s">
        <v>49</v>
      </c>
      <c r="R1300" s="46"/>
      <c r="S1300" s="45" t="s">
        <v>2385</v>
      </c>
      <c r="T1300" s="45" t="str">
        <f>S1300&amp;" "&amp;E1300</f>
        <v>0010509 B532</v>
      </c>
      <c r="U1300" s="45" t="s">
        <v>2284</v>
      </c>
      <c r="V1300" s="45" t="s">
        <v>2386</v>
      </c>
      <c r="W1300" s="45" t="s">
        <v>87</v>
      </c>
      <c r="X1300" s="49">
        <v>0</v>
      </c>
    </row>
    <row r="1301" spans="1:24" hidden="1" x14ac:dyDescent="0.2">
      <c r="A1301" s="1" t="e">
        <f>VLOOKUP(S:S,'KY all bookings 19.09.2022'!D:E,1,0)</f>
        <v>#N/A</v>
      </c>
      <c r="C1301" s="1" t="e">
        <f>VLOOKUP(F:F,'RPM All Deposits'!$E:$F,1,0)</f>
        <v>#N/A</v>
      </c>
      <c r="D1301" s="45" t="s">
        <v>20</v>
      </c>
      <c r="E1301" s="45" t="s">
        <v>3734</v>
      </c>
      <c r="F1301" s="45" t="s">
        <v>3740</v>
      </c>
      <c r="G1301" s="45" t="s">
        <v>3741</v>
      </c>
      <c r="H1301" s="61">
        <v>44728</v>
      </c>
      <c r="I1301" s="61">
        <v>44804</v>
      </c>
      <c r="J1301" s="61">
        <v>44728</v>
      </c>
      <c r="K1301" s="61">
        <v>44805</v>
      </c>
      <c r="L1301" s="45" t="s">
        <v>1569</v>
      </c>
      <c r="M1301" s="45" t="s">
        <v>135</v>
      </c>
      <c r="N1301" s="45" t="s">
        <v>26</v>
      </c>
      <c r="O1301" s="45" t="s">
        <v>34</v>
      </c>
      <c r="P1301" s="49">
        <v>697</v>
      </c>
      <c r="Q1301" s="45" t="s">
        <v>49</v>
      </c>
      <c r="R1301" s="46"/>
      <c r="S1301" s="45" t="s">
        <v>3742</v>
      </c>
      <c r="T1301" s="45"/>
      <c r="U1301" s="45" t="s">
        <v>1480</v>
      </c>
      <c r="V1301" s="45" t="s">
        <v>3743</v>
      </c>
      <c r="W1301" s="45" t="s">
        <v>58</v>
      </c>
      <c r="X1301" s="49">
        <v>0</v>
      </c>
    </row>
    <row r="1302" spans="1:24" hidden="1" x14ac:dyDescent="0.2">
      <c r="A1302" s="1" t="e">
        <f>VLOOKUP(S:S,'KY all bookings 19.09.2022'!D:E,1,0)</f>
        <v>#N/A</v>
      </c>
      <c r="C1302" s="1" t="e">
        <f>VLOOKUP(F:F,'RPM All Deposits'!$E:$F,1,0)</f>
        <v>#N/A</v>
      </c>
      <c r="D1302" s="45" t="s">
        <v>20</v>
      </c>
      <c r="E1302" s="45" t="s">
        <v>3744</v>
      </c>
      <c r="F1302" s="45" t="s">
        <v>3745</v>
      </c>
      <c r="G1302" s="45" t="s">
        <v>3746</v>
      </c>
      <c r="H1302" s="61">
        <v>44728</v>
      </c>
      <c r="I1302" s="61">
        <v>44742</v>
      </c>
      <c r="J1302" s="61">
        <v>44728</v>
      </c>
      <c r="K1302" s="61">
        <v>44743</v>
      </c>
      <c r="L1302" s="45" t="s">
        <v>91</v>
      </c>
      <c r="M1302" s="45" t="s">
        <v>135</v>
      </c>
      <c r="N1302" s="45" t="s">
        <v>26</v>
      </c>
      <c r="O1302" s="45" t="s">
        <v>34</v>
      </c>
      <c r="P1302" s="49">
        <v>639</v>
      </c>
      <c r="Q1302" s="45" t="s">
        <v>49</v>
      </c>
      <c r="R1302" s="46"/>
      <c r="S1302" s="45" t="s">
        <v>3747</v>
      </c>
      <c r="T1302" s="45"/>
      <c r="U1302" s="45" t="s">
        <v>3748</v>
      </c>
      <c r="V1302" s="45" t="s">
        <v>3749</v>
      </c>
      <c r="W1302" s="45" t="s">
        <v>58</v>
      </c>
      <c r="X1302" s="49">
        <v>0</v>
      </c>
    </row>
    <row r="1303" spans="1:24" hidden="1" x14ac:dyDescent="0.2">
      <c r="A1303" s="1" t="e">
        <f>VLOOKUP(S:S,'KY all bookings 19.09.2022'!D:E,1,0)</f>
        <v>#N/A</v>
      </c>
      <c r="C1303" s="1" t="str">
        <f>VLOOKUP(F:F,'RPM All Deposits'!$E:$F,1,0)</f>
        <v>31592</v>
      </c>
      <c r="D1303" s="45" t="s">
        <v>20</v>
      </c>
      <c r="E1303" s="45" t="s">
        <v>2149</v>
      </c>
      <c r="F1303" s="45" t="s">
        <v>2151</v>
      </c>
      <c r="G1303" s="45" t="s">
        <v>2152</v>
      </c>
      <c r="H1303" s="61">
        <v>44835</v>
      </c>
      <c r="I1303" s="61">
        <v>44985</v>
      </c>
      <c r="J1303" s="61">
        <v>44835</v>
      </c>
      <c r="K1303" s="61">
        <v>44985</v>
      </c>
      <c r="L1303" s="45" t="s">
        <v>177</v>
      </c>
      <c r="M1303" s="45" t="s">
        <v>135</v>
      </c>
      <c r="N1303" s="45" t="s">
        <v>26</v>
      </c>
      <c r="O1303" s="45" t="s">
        <v>37</v>
      </c>
      <c r="P1303" s="49">
        <v>1680</v>
      </c>
      <c r="Q1303" s="45" t="s">
        <v>270</v>
      </c>
      <c r="R1303" s="46"/>
      <c r="S1303" s="46"/>
      <c r="T1303" s="46"/>
      <c r="U1303" s="45" t="s">
        <v>2153</v>
      </c>
      <c r="V1303" s="45" t="s">
        <v>2154</v>
      </c>
      <c r="W1303" s="45" t="s">
        <v>32</v>
      </c>
      <c r="X1303" s="49">
        <v>0</v>
      </c>
    </row>
    <row r="1304" spans="1:24" hidden="1" x14ac:dyDescent="0.2">
      <c r="A1304" s="1" t="e">
        <f>VLOOKUP(S:S,'KY all bookings 19.09.2022'!D:E,1,0)</f>
        <v>#N/A</v>
      </c>
      <c r="D1304" s="45" t="s">
        <v>20</v>
      </c>
      <c r="E1304" s="45" t="s">
        <v>3751</v>
      </c>
      <c r="F1304" s="45" t="s">
        <v>3752</v>
      </c>
      <c r="G1304" s="45" t="s">
        <v>232</v>
      </c>
      <c r="H1304" s="61">
        <v>44785</v>
      </c>
      <c r="I1304" s="61">
        <v>44837</v>
      </c>
      <c r="J1304" s="46"/>
      <c r="K1304" s="46"/>
      <c r="L1304" s="45" t="s">
        <v>233</v>
      </c>
      <c r="M1304" s="45" t="s">
        <v>25</v>
      </c>
      <c r="N1304" s="45" t="s">
        <v>26</v>
      </c>
      <c r="O1304" s="45" t="s">
        <v>37</v>
      </c>
      <c r="P1304" s="49">
        <v>0</v>
      </c>
      <c r="Q1304" s="45" t="s">
        <v>49</v>
      </c>
      <c r="R1304" s="46"/>
      <c r="S1304" s="45" t="s">
        <v>234</v>
      </c>
      <c r="T1304" s="45"/>
      <c r="U1304" s="45" t="s">
        <v>235</v>
      </c>
      <c r="V1304" s="45" t="s">
        <v>236</v>
      </c>
      <c r="W1304" s="45" t="s">
        <v>237</v>
      </c>
      <c r="X1304" s="49">
        <v>0</v>
      </c>
    </row>
    <row r="1305" spans="1:24" hidden="1" x14ac:dyDescent="0.2">
      <c r="A1305" s="1" t="e">
        <f>VLOOKUP(S:S,'KY all bookings 19.09.2022'!D:E,1,0)</f>
        <v>#N/A</v>
      </c>
      <c r="C1305" s="1" t="e">
        <f>VLOOKUP(F:F,'RPM All Deposits'!$E:$F,1,0)</f>
        <v>#N/A</v>
      </c>
      <c r="D1305" s="45" t="s">
        <v>20</v>
      </c>
      <c r="E1305" s="45" t="s">
        <v>3751</v>
      </c>
      <c r="F1305" s="45" t="s">
        <v>3753</v>
      </c>
      <c r="G1305" s="45" t="s">
        <v>232</v>
      </c>
      <c r="H1305" s="61">
        <v>44730</v>
      </c>
      <c r="I1305" s="61">
        <v>44804</v>
      </c>
      <c r="J1305" s="61">
        <v>44730</v>
      </c>
      <c r="K1305" s="61">
        <v>44836</v>
      </c>
      <c r="L1305" s="45" t="s">
        <v>353</v>
      </c>
      <c r="M1305" s="45" t="s">
        <v>135</v>
      </c>
      <c r="N1305" s="45" t="s">
        <v>26</v>
      </c>
      <c r="O1305" s="45" t="s">
        <v>37</v>
      </c>
      <c r="P1305" s="49">
        <v>0</v>
      </c>
      <c r="Q1305" s="45" t="s">
        <v>49</v>
      </c>
      <c r="R1305" s="46"/>
      <c r="S1305" s="45" t="s">
        <v>234</v>
      </c>
      <c r="T1305" s="45"/>
      <c r="U1305" s="45" t="s">
        <v>235</v>
      </c>
      <c r="V1305" s="45" t="s">
        <v>236</v>
      </c>
      <c r="W1305" s="45" t="s">
        <v>237</v>
      </c>
      <c r="X1305" s="49">
        <v>0</v>
      </c>
    </row>
    <row r="1306" spans="1:24" hidden="1" x14ac:dyDescent="0.2">
      <c r="A1306" s="1" t="e">
        <f>VLOOKUP(S:S,'KY all bookings 19.09.2022'!D:E,1,0)</f>
        <v>#N/A</v>
      </c>
      <c r="D1306" s="45" t="s">
        <v>20</v>
      </c>
      <c r="E1306" s="45" t="s">
        <v>3754</v>
      </c>
      <c r="F1306" s="45" t="s">
        <v>3755</v>
      </c>
      <c r="G1306" s="45" t="s">
        <v>3756</v>
      </c>
      <c r="H1306" s="61">
        <v>44728</v>
      </c>
      <c r="I1306" s="61">
        <v>44742</v>
      </c>
      <c r="J1306" s="61">
        <v>44728</v>
      </c>
      <c r="K1306" s="61">
        <v>44743</v>
      </c>
      <c r="L1306" s="45" t="s">
        <v>91</v>
      </c>
      <c r="M1306" s="45" t="s">
        <v>25</v>
      </c>
      <c r="N1306" s="45" t="s">
        <v>26</v>
      </c>
      <c r="O1306" s="45" t="s">
        <v>34</v>
      </c>
      <c r="P1306" s="49">
        <v>1485</v>
      </c>
      <c r="Q1306" s="45" t="s">
        <v>49</v>
      </c>
      <c r="R1306" s="46"/>
      <c r="S1306" s="45" t="s">
        <v>3757</v>
      </c>
      <c r="T1306" s="45"/>
      <c r="U1306" s="45" t="s">
        <v>3105</v>
      </c>
      <c r="V1306" s="45" t="s">
        <v>3758</v>
      </c>
      <c r="W1306" s="45" t="s">
        <v>58</v>
      </c>
      <c r="X1306" s="49">
        <v>0</v>
      </c>
    </row>
    <row r="1307" spans="1:24" hidden="1" x14ac:dyDescent="0.2">
      <c r="A1307" s="1" t="e">
        <f>VLOOKUP(S:S,'KY all bookings 19.09.2022'!D:E,1,0)</f>
        <v>#N/A</v>
      </c>
      <c r="D1307" s="45" t="s">
        <v>20</v>
      </c>
      <c r="E1307" s="45" t="s">
        <v>3754</v>
      </c>
      <c r="F1307" s="45" t="s">
        <v>3759</v>
      </c>
      <c r="G1307" s="45" t="s">
        <v>232</v>
      </c>
      <c r="H1307" s="61">
        <v>44753</v>
      </c>
      <c r="I1307" s="61">
        <v>44937</v>
      </c>
      <c r="J1307" s="46"/>
      <c r="K1307" s="46"/>
      <c r="L1307" s="45" t="s">
        <v>458</v>
      </c>
      <c r="M1307" s="45" t="s">
        <v>25</v>
      </c>
      <c r="N1307" s="45" t="s">
        <v>26</v>
      </c>
      <c r="O1307" s="45" t="s">
        <v>34</v>
      </c>
      <c r="P1307" s="49">
        <v>0</v>
      </c>
      <c r="Q1307" s="45" t="s">
        <v>49</v>
      </c>
      <c r="R1307" s="46"/>
      <c r="S1307" s="45" t="s">
        <v>234</v>
      </c>
      <c r="T1307" s="45"/>
      <c r="U1307" s="45" t="s">
        <v>235</v>
      </c>
      <c r="V1307" s="45" t="s">
        <v>236</v>
      </c>
      <c r="W1307" s="45" t="s">
        <v>237</v>
      </c>
      <c r="X1307" s="49">
        <v>0</v>
      </c>
    </row>
    <row r="1308" spans="1:24" hidden="1" x14ac:dyDescent="0.2">
      <c r="A1308" s="1" t="e">
        <f>VLOOKUP(S:S,'KY all bookings 19.09.2022'!D:E,1,0)</f>
        <v>#N/A</v>
      </c>
      <c r="D1308" s="45" t="s">
        <v>20</v>
      </c>
      <c r="E1308" s="45" t="s">
        <v>3754</v>
      </c>
      <c r="F1308" s="45" t="s">
        <v>3760</v>
      </c>
      <c r="G1308" s="45" t="s">
        <v>232</v>
      </c>
      <c r="H1308" s="61">
        <v>44785</v>
      </c>
      <c r="I1308" s="61">
        <v>44937</v>
      </c>
      <c r="J1308" s="46"/>
      <c r="K1308" s="46"/>
      <c r="L1308" s="45" t="s">
        <v>177</v>
      </c>
      <c r="M1308" s="45" t="s">
        <v>25</v>
      </c>
      <c r="N1308" s="45" t="s">
        <v>26</v>
      </c>
      <c r="O1308" s="45" t="s">
        <v>34</v>
      </c>
      <c r="P1308" s="49">
        <v>0</v>
      </c>
      <c r="Q1308" s="45" t="s">
        <v>49</v>
      </c>
      <c r="R1308" s="46"/>
      <c r="S1308" s="45" t="s">
        <v>234</v>
      </c>
      <c r="T1308" s="45"/>
      <c r="U1308" s="45" t="s">
        <v>235</v>
      </c>
      <c r="V1308" s="45" t="s">
        <v>236</v>
      </c>
      <c r="W1308" s="45" t="s">
        <v>237</v>
      </c>
      <c r="X1308" s="49">
        <v>0</v>
      </c>
    </row>
    <row r="1309" spans="1:24" hidden="1" x14ac:dyDescent="0.2">
      <c r="A1309" s="1" t="e">
        <f>VLOOKUP(S:S,'KY all bookings 19.09.2022'!D:E,1,0)</f>
        <v>#N/A</v>
      </c>
      <c r="D1309" s="45" t="s">
        <v>20</v>
      </c>
      <c r="E1309" s="45" t="s">
        <v>3761</v>
      </c>
      <c r="F1309" s="45" t="s">
        <v>3762</v>
      </c>
      <c r="G1309" s="45" t="s">
        <v>232</v>
      </c>
      <c r="H1309" s="61">
        <v>44785</v>
      </c>
      <c r="I1309" s="61">
        <v>44837</v>
      </c>
      <c r="J1309" s="46"/>
      <c r="K1309" s="46"/>
      <c r="L1309" s="45" t="s">
        <v>233</v>
      </c>
      <c r="M1309" s="45" t="s">
        <v>25</v>
      </c>
      <c r="N1309" s="45" t="s">
        <v>26</v>
      </c>
      <c r="O1309" s="45" t="s">
        <v>37</v>
      </c>
      <c r="P1309" s="49">
        <v>0</v>
      </c>
      <c r="Q1309" s="45" t="s">
        <v>49</v>
      </c>
      <c r="R1309" s="46"/>
      <c r="S1309" s="45" t="s">
        <v>234</v>
      </c>
      <c r="T1309" s="45"/>
      <c r="U1309" s="45" t="s">
        <v>235</v>
      </c>
      <c r="V1309" s="45" t="s">
        <v>236</v>
      </c>
      <c r="W1309" s="45" t="s">
        <v>237</v>
      </c>
      <c r="X1309" s="49">
        <v>0</v>
      </c>
    </row>
    <row r="1310" spans="1:24" hidden="1" x14ac:dyDescent="0.2">
      <c r="A1310" s="1" t="e">
        <f>VLOOKUP(S:S,'KY all bookings 19.09.2022'!D:E,1,0)</f>
        <v>#N/A</v>
      </c>
      <c r="C1310" s="1" t="e">
        <f>VLOOKUP(F:F,'RPM All Deposits'!$E:$F,1,0)</f>
        <v>#N/A</v>
      </c>
      <c r="D1310" s="45" t="s">
        <v>20</v>
      </c>
      <c r="E1310" s="45" t="s">
        <v>3761</v>
      </c>
      <c r="F1310" s="45" t="s">
        <v>3763</v>
      </c>
      <c r="G1310" s="45" t="s">
        <v>232</v>
      </c>
      <c r="H1310" s="61">
        <v>44730</v>
      </c>
      <c r="I1310" s="61">
        <v>44804</v>
      </c>
      <c r="J1310" s="61">
        <v>44730</v>
      </c>
      <c r="K1310" s="61">
        <v>44836</v>
      </c>
      <c r="L1310" s="45" t="s">
        <v>353</v>
      </c>
      <c r="M1310" s="45" t="s">
        <v>135</v>
      </c>
      <c r="N1310" s="45" t="s">
        <v>26</v>
      </c>
      <c r="O1310" s="45" t="s">
        <v>37</v>
      </c>
      <c r="P1310" s="49">
        <v>0</v>
      </c>
      <c r="Q1310" s="45" t="s">
        <v>49</v>
      </c>
      <c r="R1310" s="46"/>
      <c r="S1310" s="45" t="s">
        <v>234</v>
      </c>
      <c r="T1310" s="45"/>
      <c r="U1310" s="45" t="s">
        <v>235</v>
      </c>
      <c r="V1310" s="45" t="s">
        <v>236</v>
      </c>
      <c r="W1310" s="45" t="s">
        <v>237</v>
      </c>
      <c r="X1310" s="49">
        <v>0</v>
      </c>
    </row>
    <row r="1311" spans="1:24" hidden="1" x14ac:dyDescent="0.2">
      <c r="A1311" s="1" t="e">
        <f>VLOOKUP(S:S,'KY all bookings 19.09.2022'!D:E,1,0)</f>
        <v>#N/A</v>
      </c>
      <c r="C1311" s="1" t="e">
        <f>VLOOKUP(F:F,'RPM All Deposits'!$E:$F,1,0)</f>
        <v>#N/A</v>
      </c>
      <c r="D1311" s="45" t="s">
        <v>20</v>
      </c>
      <c r="E1311" s="45" t="s">
        <v>3764</v>
      </c>
      <c r="F1311" s="45" t="s">
        <v>3765</v>
      </c>
      <c r="G1311" s="45" t="s">
        <v>3766</v>
      </c>
      <c r="H1311" s="61">
        <v>44728</v>
      </c>
      <c r="I1311" s="61">
        <v>44742</v>
      </c>
      <c r="J1311" s="61">
        <v>44728</v>
      </c>
      <c r="K1311" s="61">
        <v>44743</v>
      </c>
      <c r="L1311" s="45" t="s">
        <v>91</v>
      </c>
      <c r="M1311" s="45" t="s">
        <v>92</v>
      </c>
      <c r="N1311" s="45" t="s">
        <v>26</v>
      </c>
      <c r="O1311" s="45" t="s">
        <v>34</v>
      </c>
      <c r="P1311" s="49">
        <v>1485</v>
      </c>
      <c r="Q1311" s="45" t="s">
        <v>49</v>
      </c>
      <c r="R1311" s="46"/>
      <c r="S1311" s="45" t="s">
        <v>3767</v>
      </c>
      <c r="T1311" s="45"/>
      <c r="U1311" s="45" t="s">
        <v>3768</v>
      </c>
      <c r="V1311" s="45" t="s">
        <v>3769</v>
      </c>
      <c r="W1311" s="45" t="s">
        <v>58</v>
      </c>
      <c r="X1311" s="49">
        <v>0</v>
      </c>
    </row>
    <row r="1312" spans="1:24" hidden="1" x14ac:dyDescent="0.2">
      <c r="A1312" s="1" t="str">
        <f>VLOOKUP(S:S,'KY all bookings 19.09.2022'!D:E,1,0)</f>
        <v>09630</v>
      </c>
      <c r="B1312" s="1" t="str">
        <f>VLOOKUP(T:T,'KY all bookings 19.09.2022'!$K:$L,1,0)</f>
        <v>09630 B301</v>
      </c>
      <c r="C1312" s="1" t="str">
        <f>VLOOKUP(F:F,'RPM All Deposits'!$E:$F,1,0)</f>
        <v>1482</v>
      </c>
      <c r="D1312" s="45" t="s">
        <v>20</v>
      </c>
      <c r="E1312" s="45" t="s">
        <v>1741</v>
      </c>
      <c r="F1312" s="45" t="s">
        <v>1749</v>
      </c>
      <c r="G1312" s="45" t="s">
        <v>1750</v>
      </c>
      <c r="H1312" s="61">
        <v>44805</v>
      </c>
      <c r="I1312" s="61">
        <v>45107</v>
      </c>
      <c r="J1312" s="61">
        <v>44805</v>
      </c>
      <c r="K1312" s="61">
        <v>45108</v>
      </c>
      <c r="L1312" s="45" t="s">
        <v>40</v>
      </c>
      <c r="M1312" s="45" t="s">
        <v>135</v>
      </c>
      <c r="N1312" s="45" t="s">
        <v>26</v>
      </c>
      <c r="O1312" s="45" t="s">
        <v>34</v>
      </c>
      <c r="P1312" s="49">
        <v>1890</v>
      </c>
      <c r="Q1312" s="45" t="s">
        <v>49</v>
      </c>
      <c r="R1312" s="46"/>
      <c r="S1312" s="45" t="s">
        <v>1752</v>
      </c>
      <c r="T1312" s="45" t="str">
        <f>S1312&amp;" "&amp;E1312</f>
        <v>09630 B301</v>
      </c>
      <c r="U1312" s="45" t="s">
        <v>303</v>
      </c>
      <c r="V1312" s="45" t="s">
        <v>1753</v>
      </c>
      <c r="W1312" s="45" t="s">
        <v>58</v>
      </c>
      <c r="X1312" s="49">
        <v>0</v>
      </c>
    </row>
    <row r="1313" spans="1:24" hidden="1" x14ac:dyDescent="0.2">
      <c r="A1313" s="1" t="str">
        <f>VLOOKUP(S:S,'KY all bookings 19.09.2022'!D:E,1,0)</f>
        <v>09875</v>
      </c>
      <c r="B1313" s="1" t="str">
        <f>VLOOKUP(T:T,'KY all bookings 19.09.2022'!$K:$L,1,0)</f>
        <v>09875 A5108</v>
      </c>
      <c r="C1313" s="1" t="str">
        <f>VLOOKUP(F:F,'RPM All Deposits'!$E:$F,1,0)</f>
        <v>1506</v>
      </c>
      <c r="D1313" s="45" t="s">
        <v>20</v>
      </c>
      <c r="E1313" s="45" t="s">
        <v>905</v>
      </c>
      <c r="F1313" s="45" t="s">
        <v>911</v>
      </c>
      <c r="G1313" s="45" t="s">
        <v>912</v>
      </c>
      <c r="H1313" s="61">
        <v>44805</v>
      </c>
      <c r="I1313" s="61">
        <v>45107</v>
      </c>
      <c r="J1313" s="61">
        <v>44805</v>
      </c>
      <c r="K1313" s="61">
        <v>45108</v>
      </c>
      <c r="L1313" s="45" t="s">
        <v>40</v>
      </c>
      <c r="M1313" s="45" t="s">
        <v>135</v>
      </c>
      <c r="N1313" s="45" t="s">
        <v>26</v>
      </c>
      <c r="O1313" s="45" t="s">
        <v>34</v>
      </c>
      <c r="P1313" s="49">
        <v>1890</v>
      </c>
      <c r="Q1313" s="45" t="s">
        <v>49</v>
      </c>
      <c r="R1313" s="45" t="s">
        <v>29</v>
      </c>
      <c r="S1313" s="45" t="s">
        <v>913</v>
      </c>
      <c r="T1313" s="45" t="str">
        <f>S1313&amp;" "&amp;E1313</f>
        <v>09875 A5108</v>
      </c>
      <c r="U1313" s="45" t="s">
        <v>914</v>
      </c>
      <c r="V1313" s="45" t="s">
        <v>915</v>
      </c>
      <c r="W1313" s="45" t="s">
        <v>556</v>
      </c>
      <c r="X1313" s="49">
        <v>200</v>
      </c>
    </row>
    <row r="1314" spans="1:24" hidden="1" x14ac:dyDescent="0.2">
      <c r="A1314" s="1" t="e">
        <f>VLOOKUP(S:S,'KY all bookings 19.09.2022'!D:E,1,0)</f>
        <v>#N/A</v>
      </c>
      <c r="D1314" s="45" t="s">
        <v>20</v>
      </c>
      <c r="E1314" s="45" t="s">
        <v>3764</v>
      </c>
      <c r="F1314" s="45" t="s">
        <v>3772</v>
      </c>
      <c r="G1314" s="45" t="s">
        <v>3773</v>
      </c>
      <c r="H1314" s="61">
        <v>44805</v>
      </c>
      <c r="I1314" s="61">
        <v>45107</v>
      </c>
      <c r="J1314" s="61">
        <v>44805</v>
      </c>
      <c r="K1314" s="61">
        <v>45107</v>
      </c>
      <c r="L1314" s="45" t="s">
        <v>40</v>
      </c>
      <c r="M1314" s="45" t="s">
        <v>25</v>
      </c>
      <c r="N1314" s="45" t="s">
        <v>26</v>
      </c>
      <c r="O1314" s="45" t="s">
        <v>34</v>
      </c>
      <c r="P1314" s="49">
        <v>0</v>
      </c>
      <c r="Q1314" s="45" t="s">
        <v>28</v>
      </c>
      <c r="R1314" s="46"/>
      <c r="S1314" s="46"/>
      <c r="T1314" s="46"/>
      <c r="U1314" s="45" t="s">
        <v>61</v>
      </c>
      <c r="V1314" s="45" t="s">
        <v>62</v>
      </c>
      <c r="W1314" s="46"/>
      <c r="X1314" s="49">
        <v>0</v>
      </c>
    </row>
    <row r="1315" spans="1:24" hidden="1" x14ac:dyDescent="0.2">
      <c r="A1315" s="1" t="e">
        <f>VLOOKUP(S:S,'KY all bookings 19.09.2022'!D:E,1,0)</f>
        <v>#N/A</v>
      </c>
      <c r="D1315" s="45" t="s">
        <v>20</v>
      </c>
      <c r="E1315" s="45" t="s">
        <v>3774</v>
      </c>
      <c r="F1315" s="45" t="s">
        <v>3775</v>
      </c>
      <c r="G1315" s="45" t="s">
        <v>232</v>
      </c>
      <c r="H1315" s="61">
        <v>44785</v>
      </c>
      <c r="I1315" s="61">
        <v>44837</v>
      </c>
      <c r="J1315" s="46"/>
      <c r="K1315" s="46"/>
      <c r="L1315" s="45" t="s">
        <v>233</v>
      </c>
      <c r="M1315" s="45" t="s">
        <v>25</v>
      </c>
      <c r="N1315" s="45" t="s">
        <v>26</v>
      </c>
      <c r="O1315" s="45" t="s">
        <v>37</v>
      </c>
      <c r="P1315" s="49">
        <v>0</v>
      </c>
      <c r="Q1315" s="45" t="s">
        <v>49</v>
      </c>
      <c r="R1315" s="46"/>
      <c r="S1315" s="45" t="s">
        <v>234</v>
      </c>
      <c r="T1315" s="45"/>
      <c r="U1315" s="45" t="s">
        <v>235</v>
      </c>
      <c r="V1315" s="45" t="s">
        <v>236</v>
      </c>
      <c r="W1315" s="45" t="s">
        <v>237</v>
      </c>
      <c r="X1315" s="49">
        <v>0</v>
      </c>
    </row>
    <row r="1316" spans="1:24" hidden="1" x14ac:dyDescent="0.2">
      <c r="A1316" s="1" t="e">
        <f>VLOOKUP(S:S,'KY all bookings 19.09.2022'!D:E,1,0)</f>
        <v>#N/A</v>
      </c>
      <c r="D1316" s="45" t="s">
        <v>20</v>
      </c>
      <c r="E1316" s="45" t="s">
        <v>3774</v>
      </c>
      <c r="F1316" s="45" t="s">
        <v>3776</v>
      </c>
      <c r="G1316" s="45" t="s">
        <v>232</v>
      </c>
      <c r="H1316" s="61">
        <v>44730</v>
      </c>
      <c r="I1316" s="61">
        <v>44804</v>
      </c>
      <c r="J1316" s="61">
        <v>44730</v>
      </c>
      <c r="K1316" s="61">
        <v>44836</v>
      </c>
      <c r="L1316" s="45" t="s">
        <v>353</v>
      </c>
      <c r="M1316" s="45" t="s">
        <v>25</v>
      </c>
      <c r="N1316" s="45" t="s">
        <v>26</v>
      </c>
      <c r="O1316" s="45" t="s">
        <v>37</v>
      </c>
      <c r="P1316" s="49">
        <v>0</v>
      </c>
      <c r="Q1316" s="45" t="s">
        <v>49</v>
      </c>
      <c r="R1316" s="46"/>
      <c r="S1316" s="45" t="s">
        <v>234</v>
      </c>
      <c r="T1316" s="45"/>
      <c r="U1316" s="45" t="s">
        <v>235</v>
      </c>
      <c r="V1316" s="45" t="s">
        <v>236</v>
      </c>
      <c r="W1316" s="45" t="s">
        <v>237</v>
      </c>
      <c r="X1316" s="49">
        <v>0</v>
      </c>
    </row>
    <row r="1317" spans="1:24" hidden="1" x14ac:dyDescent="0.2">
      <c r="A1317" s="1" t="e">
        <f>VLOOKUP(S:S,'KY all bookings 19.09.2022'!D:E,1,0)</f>
        <v>#N/A</v>
      </c>
      <c r="C1317" s="1" t="e">
        <f>VLOOKUP(F:F,'RPM All Deposits'!$E:$F,1,0)</f>
        <v>#N/A</v>
      </c>
      <c r="D1317" s="45" t="s">
        <v>20</v>
      </c>
      <c r="E1317" s="45" t="s">
        <v>3777</v>
      </c>
      <c r="F1317" s="45" t="s">
        <v>3778</v>
      </c>
      <c r="G1317" s="45" t="s">
        <v>3779</v>
      </c>
      <c r="H1317" s="61">
        <v>44728</v>
      </c>
      <c r="I1317" s="61">
        <v>44742</v>
      </c>
      <c r="J1317" s="61">
        <v>44728</v>
      </c>
      <c r="K1317" s="61">
        <v>44743</v>
      </c>
      <c r="L1317" s="45" t="s">
        <v>91</v>
      </c>
      <c r="M1317" s="45" t="s">
        <v>92</v>
      </c>
      <c r="N1317" s="45" t="s">
        <v>26</v>
      </c>
      <c r="O1317" s="45" t="s">
        <v>34</v>
      </c>
      <c r="P1317" s="49">
        <v>1485</v>
      </c>
      <c r="Q1317" s="45" t="s">
        <v>49</v>
      </c>
      <c r="R1317" s="46"/>
      <c r="S1317" s="45" t="s">
        <v>3780</v>
      </c>
      <c r="T1317" s="45"/>
      <c r="U1317" s="45" t="s">
        <v>3781</v>
      </c>
      <c r="V1317" s="45" t="s">
        <v>3782</v>
      </c>
      <c r="W1317" s="45" t="s">
        <v>58</v>
      </c>
      <c r="X1317" s="49">
        <v>0</v>
      </c>
    </row>
    <row r="1318" spans="1:24" hidden="1" x14ac:dyDescent="0.2">
      <c r="A1318" s="1" t="e">
        <f>VLOOKUP(S:S,'KY all bookings 19.09.2022'!D:E,1,0)</f>
        <v>#N/A</v>
      </c>
      <c r="D1318" s="45" t="s">
        <v>20</v>
      </c>
      <c r="E1318" s="45" t="s">
        <v>3777</v>
      </c>
      <c r="F1318" s="45" t="s">
        <v>3783</v>
      </c>
      <c r="G1318" s="45" t="s">
        <v>232</v>
      </c>
      <c r="H1318" s="61">
        <v>44753</v>
      </c>
      <c r="I1318" s="61">
        <v>44937</v>
      </c>
      <c r="J1318" s="46"/>
      <c r="K1318" s="46"/>
      <c r="L1318" s="45" t="s">
        <v>458</v>
      </c>
      <c r="M1318" s="45" t="s">
        <v>25</v>
      </c>
      <c r="N1318" s="45" t="s">
        <v>26</v>
      </c>
      <c r="O1318" s="45" t="s">
        <v>34</v>
      </c>
      <c r="P1318" s="49">
        <v>0</v>
      </c>
      <c r="Q1318" s="45" t="s">
        <v>49</v>
      </c>
      <c r="R1318" s="46"/>
      <c r="S1318" s="45" t="s">
        <v>234</v>
      </c>
      <c r="T1318" s="45"/>
      <c r="U1318" s="45" t="s">
        <v>235</v>
      </c>
      <c r="V1318" s="45" t="s">
        <v>236</v>
      </c>
      <c r="W1318" s="45" t="s">
        <v>237</v>
      </c>
      <c r="X1318" s="49">
        <v>0</v>
      </c>
    </row>
    <row r="1319" spans="1:24" hidden="1" x14ac:dyDescent="0.2">
      <c r="A1319" s="1" t="e">
        <f>VLOOKUP(S:S,'KY all bookings 19.09.2022'!D:E,1,0)</f>
        <v>#N/A</v>
      </c>
      <c r="D1319" s="45" t="s">
        <v>20</v>
      </c>
      <c r="E1319" s="45" t="s">
        <v>3777</v>
      </c>
      <c r="F1319" s="45" t="s">
        <v>3784</v>
      </c>
      <c r="G1319" s="45" t="s">
        <v>232</v>
      </c>
      <c r="H1319" s="61">
        <v>44785</v>
      </c>
      <c r="I1319" s="61">
        <v>44937</v>
      </c>
      <c r="J1319" s="46"/>
      <c r="K1319" s="46"/>
      <c r="L1319" s="45" t="s">
        <v>177</v>
      </c>
      <c r="M1319" s="45" t="s">
        <v>25</v>
      </c>
      <c r="N1319" s="45" t="s">
        <v>26</v>
      </c>
      <c r="O1319" s="45" t="s">
        <v>34</v>
      </c>
      <c r="P1319" s="49">
        <v>0</v>
      </c>
      <c r="Q1319" s="45" t="s">
        <v>49</v>
      </c>
      <c r="R1319" s="46"/>
      <c r="S1319" s="45" t="s">
        <v>234</v>
      </c>
      <c r="T1319" s="45"/>
      <c r="U1319" s="45" t="s">
        <v>235</v>
      </c>
      <c r="V1319" s="45" t="s">
        <v>236</v>
      </c>
      <c r="W1319" s="45" t="s">
        <v>237</v>
      </c>
      <c r="X1319" s="49">
        <v>0</v>
      </c>
    </row>
    <row r="1320" spans="1:24" hidden="1" x14ac:dyDescent="0.2">
      <c r="A1320" s="1" t="e">
        <f>VLOOKUP(S:S,'KY all bookings 19.09.2022'!D:E,1,0)</f>
        <v>#N/A</v>
      </c>
      <c r="D1320" s="45" t="s">
        <v>20</v>
      </c>
      <c r="E1320" s="45" t="s">
        <v>3785</v>
      </c>
      <c r="F1320" s="45" t="s">
        <v>3786</v>
      </c>
      <c r="G1320" s="45" t="s">
        <v>232</v>
      </c>
      <c r="H1320" s="61">
        <v>44785</v>
      </c>
      <c r="I1320" s="61">
        <v>44837</v>
      </c>
      <c r="J1320" s="46"/>
      <c r="K1320" s="46"/>
      <c r="L1320" s="45" t="s">
        <v>233</v>
      </c>
      <c r="M1320" s="45" t="s">
        <v>25</v>
      </c>
      <c r="N1320" s="45" t="s">
        <v>26</v>
      </c>
      <c r="O1320" s="45" t="s">
        <v>37</v>
      </c>
      <c r="P1320" s="49">
        <v>0</v>
      </c>
      <c r="Q1320" s="45" t="s">
        <v>49</v>
      </c>
      <c r="R1320" s="46"/>
      <c r="S1320" s="45" t="s">
        <v>234</v>
      </c>
      <c r="T1320" s="45"/>
      <c r="U1320" s="45" t="s">
        <v>235</v>
      </c>
      <c r="V1320" s="45" t="s">
        <v>236</v>
      </c>
      <c r="W1320" s="45" t="s">
        <v>237</v>
      </c>
      <c r="X1320" s="49">
        <v>0</v>
      </c>
    </row>
    <row r="1321" spans="1:24" hidden="1" x14ac:dyDescent="0.2">
      <c r="A1321" s="1" t="e">
        <f>VLOOKUP(S:S,'KY all bookings 19.09.2022'!D:E,1,0)</f>
        <v>#N/A</v>
      </c>
      <c r="D1321" s="45" t="s">
        <v>20</v>
      </c>
      <c r="E1321" s="45" t="s">
        <v>3785</v>
      </c>
      <c r="F1321" s="45" t="s">
        <v>3787</v>
      </c>
      <c r="G1321" s="45" t="s">
        <v>232</v>
      </c>
      <c r="H1321" s="61">
        <v>44730</v>
      </c>
      <c r="I1321" s="61">
        <v>44804</v>
      </c>
      <c r="J1321" s="61">
        <v>44730</v>
      </c>
      <c r="K1321" s="61">
        <v>44836</v>
      </c>
      <c r="L1321" s="45" t="s">
        <v>353</v>
      </c>
      <c r="M1321" s="45" t="s">
        <v>25</v>
      </c>
      <c r="N1321" s="45" t="s">
        <v>26</v>
      </c>
      <c r="O1321" s="45" t="s">
        <v>37</v>
      </c>
      <c r="P1321" s="49">
        <v>0</v>
      </c>
      <c r="Q1321" s="45" t="s">
        <v>49</v>
      </c>
      <c r="R1321" s="46"/>
      <c r="S1321" s="45" t="s">
        <v>234</v>
      </c>
      <c r="T1321" s="45"/>
      <c r="U1321" s="45" t="s">
        <v>235</v>
      </c>
      <c r="V1321" s="45" t="s">
        <v>236</v>
      </c>
      <c r="W1321" s="45" t="s">
        <v>237</v>
      </c>
      <c r="X1321" s="49">
        <v>0</v>
      </c>
    </row>
    <row r="1322" spans="1:24" hidden="1" x14ac:dyDescent="0.2">
      <c r="A1322" s="1" t="str">
        <f>VLOOKUP(S:S,'KY all bookings 19.09.2022'!D:E,1,0)</f>
        <v>09458</v>
      </c>
      <c r="B1322" s="1" t="str">
        <f>VLOOKUP(T:T,'KY all bookings 19.09.2022'!$K:$L,1,0)</f>
        <v>09458 C484</v>
      </c>
      <c r="C1322" s="1" t="str">
        <f>VLOOKUP(F:F,'RPM All Deposits'!$E:$F,1,0)</f>
        <v>33272</v>
      </c>
      <c r="D1322" s="45" t="s">
        <v>20</v>
      </c>
      <c r="E1322" s="45" t="s">
        <v>3659</v>
      </c>
      <c r="F1322" s="45" t="s">
        <v>3666</v>
      </c>
      <c r="G1322" s="45" t="s">
        <v>3661</v>
      </c>
      <c r="H1322" s="61">
        <v>44820</v>
      </c>
      <c r="I1322" s="61">
        <v>44834</v>
      </c>
      <c r="J1322" s="61">
        <v>44820</v>
      </c>
      <c r="K1322" s="61">
        <v>44834</v>
      </c>
      <c r="L1322" s="45" t="s">
        <v>91</v>
      </c>
      <c r="M1322" s="45" t="s">
        <v>377</v>
      </c>
      <c r="N1322" s="45" t="s">
        <v>26</v>
      </c>
      <c r="O1322" s="45" t="s">
        <v>34</v>
      </c>
      <c r="P1322" s="49">
        <v>1800</v>
      </c>
      <c r="Q1322" s="45" t="s">
        <v>49</v>
      </c>
      <c r="R1322" s="45" t="s">
        <v>29</v>
      </c>
      <c r="S1322" s="45" t="s">
        <v>3662</v>
      </c>
      <c r="T1322" s="45" t="str">
        <f>S1322&amp;" "&amp;E1322</f>
        <v>09458 C484</v>
      </c>
      <c r="U1322" s="45" t="s">
        <v>3663</v>
      </c>
      <c r="V1322" s="45" t="s">
        <v>3664</v>
      </c>
      <c r="W1322" s="45" t="s">
        <v>87</v>
      </c>
      <c r="X1322" s="49">
        <v>180</v>
      </c>
    </row>
    <row r="1323" spans="1:24" hidden="1" x14ac:dyDescent="0.2">
      <c r="A1323" s="1" t="e">
        <f>VLOOKUP(S:S,'KY all bookings 19.09.2022'!D:E,1,0)</f>
        <v>#N/A</v>
      </c>
      <c r="C1323" s="1" t="e">
        <f>VLOOKUP(F:F,'RPM All Deposits'!$E:$F,1,0)</f>
        <v>#N/A</v>
      </c>
      <c r="D1323" s="45" t="s">
        <v>20</v>
      </c>
      <c r="E1323" s="45" t="s">
        <v>3788</v>
      </c>
      <c r="F1323" s="45" t="s">
        <v>3793</v>
      </c>
      <c r="G1323" s="45" t="s">
        <v>3794</v>
      </c>
      <c r="H1323" s="61">
        <v>44728</v>
      </c>
      <c r="I1323" s="61">
        <v>44728</v>
      </c>
      <c r="J1323" s="61">
        <v>44728</v>
      </c>
      <c r="K1323" s="61">
        <v>44728</v>
      </c>
      <c r="L1323" s="45" t="s">
        <v>3795</v>
      </c>
      <c r="M1323" s="45" t="s">
        <v>135</v>
      </c>
      <c r="N1323" s="45" t="s">
        <v>26</v>
      </c>
      <c r="O1323" s="45" t="s">
        <v>34</v>
      </c>
      <c r="P1323" s="49">
        <v>0</v>
      </c>
      <c r="Q1323" s="45" t="s">
        <v>49</v>
      </c>
      <c r="R1323" s="46"/>
      <c r="S1323" s="45" t="s">
        <v>3796</v>
      </c>
      <c r="T1323" s="45"/>
      <c r="U1323" s="45" t="s">
        <v>842</v>
      </c>
      <c r="V1323" s="45" t="s">
        <v>3797</v>
      </c>
      <c r="W1323" s="45" t="s">
        <v>58</v>
      </c>
      <c r="X1323" s="49">
        <v>0</v>
      </c>
    </row>
    <row r="1324" spans="1:24" hidden="1" x14ac:dyDescent="0.2">
      <c r="A1324" s="1" t="e">
        <f>VLOOKUP(S:S,'KY all bookings 19.09.2022'!D:E,1,0)</f>
        <v>#N/A</v>
      </c>
      <c r="D1324" s="45" t="s">
        <v>20</v>
      </c>
      <c r="E1324" s="45" t="s">
        <v>3798</v>
      </c>
      <c r="F1324" s="45" t="s">
        <v>3799</v>
      </c>
      <c r="G1324" s="45" t="s">
        <v>232</v>
      </c>
      <c r="H1324" s="61">
        <v>44785</v>
      </c>
      <c r="I1324" s="61">
        <v>44837</v>
      </c>
      <c r="J1324" s="46"/>
      <c r="K1324" s="46"/>
      <c r="L1324" s="45" t="s">
        <v>233</v>
      </c>
      <c r="M1324" s="45" t="s">
        <v>25</v>
      </c>
      <c r="N1324" s="45" t="s">
        <v>26</v>
      </c>
      <c r="O1324" s="45" t="s">
        <v>37</v>
      </c>
      <c r="P1324" s="49">
        <v>0</v>
      </c>
      <c r="Q1324" s="45" t="s">
        <v>49</v>
      </c>
      <c r="R1324" s="46"/>
      <c r="S1324" s="45" t="s">
        <v>234</v>
      </c>
      <c r="T1324" s="45"/>
      <c r="U1324" s="45" t="s">
        <v>235</v>
      </c>
      <c r="V1324" s="45" t="s">
        <v>236</v>
      </c>
      <c r="W1324" s="45" t="s">
        <v>237</v>
      </c>
      <c r="X1324" s="49">
        <v>0</v>
      </c>
    </row>
    <row r="1325" spans="1:24" hidden="1" x14ac:dyDescent="0.2">
      <c r="A1325" s="1" t="e">
        <f>VLOOKUP(S:S,'KY all bookings 19.09.2022'!D:E,1,0)</f>
        <v>#N/A</v>
      </c>
      <c r="D1325" s="45" t="s">
        <v>20</v>
      </c>
      <c r="E1325" s="45" t="s">
        <v>3798</v>
      </c>
      <c r="F1325" s="45" t="s">
        <v>3800</v>
      </c>
      <c r="G1325" s="45" t="s">
        <v>232</v>
      </c>
      <c r="H1325" s="61">
        <v>44730</v>
      </c>
      <c r="I1325" s="61">
        <v>44804</v>
      </c>
      <c r="J1325" s="61">
        <v>44730</v>
      </c>
      <c r="K1325" s="61">
        <v>44836</v>
      </c>
      <c r="L1325" s="45" t="s">
        <v>353</v>
      </c>
      <c r="M1325" s="45" t="s">
        <v>25</v>
      </c>
      <c r="N1325" s="45" t="s">
        <v>26</v>
      </c>
      <c r="O1325" s="45" t="s">
        <v>37</v>
      </c>
      <c r="P1325" s="49">
        <v>0</v>
      </c>
      <c r="Q1325" s="45" t="s">
        <v>49</v>
      </c>
      <c r="R1325" s="46"/>
      <c r="S1325" s="45" t="s">
        <v>234</v>
      </c>
      <c r="T1325" s="45"/>
      <c r="U1325" s="45" t="s">
        <v>235</v>
      </c>
      <c r="V1325" s="45" t="s">
        <v>236</v>
      </c>
      <c r="W1325" s="45" t="s">
        <v>237</v>
      </c>
      <c r="X1325" s="49">
        <v>0</v>
      </c>
    </row>
    <row r="1326" spans="1:24" hidden="1" x14ac:dyDescent="0.2">
      <c r="A1326" s="1" t="e">
        <f>VLOOKUP(S:S,'KY all bookings 19.09.2022'!D:E,1,0)</f>
        <v>#N/A</v>
      </c>
      <c r="C1326" s="1" t="e">
        <f>VLOOKUP(F:F,'RPM All Deposits'!$E:$F,1,0)</f>
        <v>#N/A</v>
      </c>
      <c r="D1326" s="45" t="s">
        <v>20</v>
      </c>
      <c r="E1326" s="45" t="s">
        <v>3801</v>
      </c>
      <c r="F1326" s="45" t="s">
        <v>3802</v>
      </c>
      <c r="G1326" s="45" t="s">
        <v>3803</v>
      </c>
      <c r="H1326" s="61">
        <v>44728</v>
      </c>
      <c r="I1326" s="61">
        <v>44742</v>
      </c>
      <c r="J1326" s="61">
        <v>44728</v>
      </c>
      <c r="K1326" s="61">
        <v>44743</v>
      </c>
      <c r="L1326" s="45" t="s">
        <v>91</v>
      </c>
      <c r="M1326" s="45" t="s">
        <v>92</v>
      </c>
      <c r="N1326" s="45" t="s">
        <v>26</v>
      </c>
      <c r="O1326" s="45" t="s">
        <v>34</v>
      </c>
      <c r="P1326" s="49">
        <v>1485</v>
      </c>
      <c r="Q1326" s="45" t="s">
        <v>49</v>
      </c>
      <c r="R1326" s="46"/>
      <c r="S1326" s="45" t="s">
        <v>3804</v>
      </c>
      <c r="T1326" s="45"/>
      <c r="U1326" s="45" t="s">
        <v>1141</v>
      </c>
      <c r="V1326" s="45" t="s">
        <v>3805</v>
      </c>
      <c r="W1326" s="45" t="s">
        <v>58</v>
      </c>
      <c r="X1326" s="49">
        <v>0</v>
      </c>
    </row>
    <row r="1327" spans="1:24" hidden="1" x14ac:dyDescent="0.2">
      <c r="A1327" s="1" t="e">
        <f>VLOOKUP(S:S,'KY all bookings 19.09.2022'!D:E,1,0)</f>
        <v>#N/A</v>
      </c>
      <c r="C1327" s="1" t="str">
        <f>VLOOKUP(F:F,'RPM All Deposits'!$E:$F,1,0)</f>
        <v>786</v>
      </c>
      <c r="D1327" s="45" t="s">
        <v>20</v>
      </c>
      <c r="E1327" s="45" t="s">
        <v>1355</v>
      </c>
      <c r="F1327" s="45" t="s">
        <v>803</v>
      </c>
      <c r="G1327" s="45" t="s">
        <v>1356</v>
      </c>
      <c r="H1327" s="61">
        <v>44835</v>
      </c>
      <c r="I1327" s="61">
        <v>45107</v>
      </c>
      <c r="J1327" s="61">
        <v>44835</v>
      </c>
      <c r="K1327" s="61">
        <v>45107</v>
      </c>
      <c r="L1327" s="45" t="s">
        <v>182</v>
      </c>
      <c r="M1327" s="45" t="s">
        <v>135</v>
      </c>
      <c r="N1327" s="45" t="s">
        <v>26</v>
      </c>
      <c r="O1327" s="45" t="s">
        <v>37</v>
      </c>
      <c r="P1327" s="49">
        <v>1680</v>
      </c>
      <c r="Q1327" s="45" t="s">
        <v>28</v>
      </c>
      <c r="R1327" s="45" t="s">
        <v>29</v>
      </c>
      <c r="S1327" s="46"/>
      <c r="T1327" s="46"/>
      <c r="U1327" s="45" t="s">
        <v>1141</v>
      </c>
      <c r="V1327" s="45" t="s">
        <v>1357</v>
      </c>
      <c r="W1327" s="45" t="s">
        <v>58</v>
      </c>
      <c r="X1327" s="49">
        <v>200</v>
      </c>
    </row>
    <row r="1328" spans="1:24" hidden="1" x14ac:dyDescent="0.2">
      <c r="A1328" s="1" t="e">
        <f>VLOOKUP(S:S,'KY all bookings 19.09.2022'!D:E,1,0)</f>
        <v>#N/A</v>
      </c>
      <c r="C1328" s="1" t="e">
        <f>VLOOKUP(F:F,'RPM All Deposits'!$E:$F,1,0)</f>
        <v>#N/A</v>
      </c>
      <c r="D1328" s="45" t="s">
        <v>20</v>
      </c>
      <c r="E1328" s="45" t="s">
        <v>3810</v>
      </c>
      <c r="F1328" s="45" t="s">
        <v>3811</v>
      </c>
      <c r="G1328" s="45" t="s">
        <v>232</v>
      </c>
      <c r="H1328" s="61">
        <v>44785</v>
      </c>
      <c r="I1328" s="61">
        <v>44837</v>
      </c>
      <c r="J1328" s="46"/>
      <c r="K1328" s="46"/>
      <c r="L1328" s="45" t="s">
        <v>233</v>
      </c>
      <c r="M1328" s="45" t="s">
        <v>135</v>
      </c>
      <c r="N1328" s="45" t="s">
        <v>26</v>
      </c>
      <c r="O1328" s="45" t="s">
        <v>37</v>
      </c>
      <c r="P1328" s="49">
        <v>0</v>
      </c>
      <c r="Q1328" s="45" t="s">
        <v>49</v>
      </c>
      <c r="R1328" s="46"/>
      <c r="S1328" s="45" t="s">
        <v>234</v>
      </c>
      <c r="T1328" s="45"/>
      <c r="U1328" s="45" t="s">
        <v>235</v>
      </c>
      <c r="V1328" s="45" t="s">
        <v>236</v>
      </c>
      <c r="W1328" s="45" t="s">
        <v>237</v>
      </c>
      <c r="X1328" s="49">
        <v>0</v>
      </c>
    </row>
    <row r="1329" spans="1:24" hidden="1" x14ac:dyDescent="0.2">
      <c r="A1329" s="1" t="e">
        <f>VLOOKUP(S:S,'KY all bookings 19.09.2022'!D:E,1,0)</f>
        <v>#N/A</v>
      </c>
      <c r="C1329" s="1" t="e">
        <f>VLOOKUP(F:F,'RPM All Deposits'!$E:$F,1,0)</f>
        <v>#N/A</v>
      </c>
      <c r="D1329" s="45" t="s">
        <v>20</v>
      </c>
      <c r="E1329" s="45" t="s">
        <v>3810</v>
      </c>
      <c r="F1329" s="45" t="s">
        <v>3812</v>
      </c>
      <c r="G1329" s="45" t="s">
        <v>232</v>
      </c>
      <c r="H1329" s="61">
        <v>44730</v>
      </c>
      <c r="I1329" s="61">
        <v>44804</v>
      </c>
      <c r="J1329" s="61">
        <v>44730</v>
      </c>
      <c r="K1329" s="61">
        <v>44836</v>
      </c>
      <c r="L1329" s="45" t="s">
        <v>353</v>
      </c>
      <c r="M1329" s="45" t="s">
        <v>135</v>
      </c>
      <c r="N1329" s="45" t="s">
        <v>26</v>
      </c>
      <c r="O1329" s="45" t="s">
        <v>37</v>
      </c>
      <c r="P1329" s="49">
        <v>0</v>
      </c>
      <c r="Q1329" s="45" t="s">
        <v>49</v>
      </c>
      <c r="R1329" s="46"/>
      <c r="S1329" s="45" t="s">
        <v>234</v>
      </c>
      <c r="T1329" s="45"/>
      <c r="U1329" s="45" t="s">
        <v>235</v>
      </c>
      <c r="V1329" s="45" t="s">
        <v>236</v>
      </c>
      <c r="W1329" s="45" t="s">
        <v>237</v>
      </c>
      <c r="X1329" s="49">
        <v>0</v>
      </c>
    </row>
    <row r="1330" spans="1:24" hidden="1" x14ac:dyDescent="0.2">
      <c r="A1330" s="1" t="e">
        <f>VLOOKUP(S:S,'KY all bookings 19.09.2022'!D:E,1,0)</f>
        <v>#N/A</v>
      </c>
      <c r="C1330" s="1" t="e">
        <f>VLOOKUP(F:F,'RPM All Deposits'!$E:$F,1,0)</f>
        <v>#N/A</v>
      </c>
      <c r="D1330" s="45" t="s">
        <v>20</v>
      </c>
      <c r="E1330" s="45" t="s">
        <v>3813</v>
      </c>
      <c r="F1330" s="45" t="s">
        <v>3814</v>
      </c>
      <c r="G1330" s="45" t="s">
        <v>3151</v>
      </c>
      <c r="H1330" s="61">
        <v>44728</v>
      </c>
      <c r="I1330" s="61">
        <v>44750</v>
      </c>
      <c r="J1330" s="61">
        <v>44728</v>
      </c>
      <c r="K1330" s="61">
        <v>44750</v>
      </c>
      <c r="L1330" s="45" t="s">
        <v>1751</v>
      </c>
      <c r="M1330" s="45" t="s">
        <v>135</v>
      </c>
      <c r="N1330" s="45" t="s">
        <v>26</v>
      </c>
      <c r="O1330" s="45" t="s">
        <v>34</v>
      </c>
      <c r="P1330" s="49">
        <v>0</v>
      </c>
      <c r="Q1330" s="45" t="s">
        <v>49</v>
      </c>
      <c r="R1330" s="46"/>
      <c r="S1330" s="45" t="s">
        <v>3152</v>
      </c>
      <c r="T1330" s="45"/>
      <c r="U1330" s="45" t="s">
        <v>3153</v>
      </c>
      <c r="V1330" s="45" t="s">
        <v>3154</v>
      </c>
      <c r="W1330" s="45" t="s">
        <v>87</v>
      </c>
      <c r="X1330" s="49">
        <v>0</v>
      </c>
    </row>
    <row r="1331" spans="1:24" hidden="1" x14ac:dyDescent="0.2">
      <c r="A1331" s="1" t="str">
        <f>VLOOKUP(S:S,'KY all bookings 19.09.2022'!D:E,1,0)</f>
        <v>09470</v>
      </c>
      <c r="B1331" s="1" t="str">
        <f>VLOOKUP(T:T,'KY all bookings 19.09.2022'!$K:$L,1,0)</f>
        <v>09470 A4108</v>
      </c>
      <c r="C1331" s="1" t="str">
        <f>VLOOKUP(F:F,'RPM All Deposits'!$E:$F,1,0)</f>
        <v>1473</v>
      </c>
      <c r="D1331" s="45" t="s">
        <v>20</v>
      </c>
      <c r="E1331" s="45" t="s">
        <v>678</v>
      </c>
      <c r="F1331" s="45" t="s">
        <v>684</v>
      </c>
      <c r="G1331" s="45" t="s">
        <v>685</v>
      </c>
      <c r="H1331" s="61">
        <v>44805</v>
      </c>
      <c r="I1331" s="61">
        <v>45107</v>
      </c>
      <c r="J1331" s="61">
        <v>44805</v>
      </c>
      <c r="K1331" s="61">
        <v>45108</v>
      </c>
      <c r="L1331" s="45" t="s">
        <v>40</v>
      </c>
      <c r="M1331" s="45" t="s">
        <v>135</v>
      </c>
      <c r="N1331" s="45" t="s">
        <v>26</v>
      </c>
      <c r="O1331" s="45" t="s">
        <v>34</v>
      </c>
      <c r="P1331" s="49">
        <v>1890</v>
      </c>
      <c r="Q1331" s="45" t="s">
        <v>49</v>
      </c>
      <c r="R1331" s="45" t="s">
        <v>29</v>
      </c>
      <c r="S1331" s="45" t="s">
        <v>686</v>
      </c>
      <c r="T1331" s="45" t="str">
        <f>S1331&amp;" "&amp;E1331</f>
        <v>09470 A4108</v>
      </c>
      <c r="U1331" s="45" t="s">
        <v>687</v>
      </c>
      <c r="V1331" s="45" t="s">
        <v>688</v>
      </c>
      <c r="W1331" s="45" t="s">
        <v>58</v>
      </c>
      <c r="X1331" s="49">
        <v>200</v>
      </c>
    </row>
    <row r="1332" spans="1:24" hidden="1" x14ac:dyDescent="0.2">
      <c r="A1332" s="1" t="e">
        <f>VLOOKUP(S:S,'KY all bookings 19.09.2022'!D:E,1,0)</f>
        <v>#N/A</v>
      </c>
      <c r="D1332" s="45" t="s">
        <v>20</v>
      </c>
      <c r="E1332" s="45" t="s">
        <v>3819</v>
      </c>
      <c r="F1332" s="45" t="s">
        <v>3820</v>
      </c>
      <c r="G1332" s="45" t="s">
        <v>232</v>
      </c>
      <c r="H1332" s="61">
        <v>44785</v>
      </c>
      <c r="I1332" s="61">
        <v>44837</v>
      </c>
      <c r="J1332" s="46"/>
      <c r="K1332" s="46"/>
      <c r="L1332" s="45" t="s">
        <v>233</v>
      </c>
      <c r="M1332" s="45" t="s">
        <v>25</v>
      </c>
      <c r="N1332" s="45" t="s">
        <v>26</v>
      </c>
      <c r="O1332" s="45" t="s">
        <v>37</v>
      </c>
      <c r="P1332" s="49">
        <v>0</v>
      </c>
      <c r="Q1332" s="45" t="s">
        <v>49</v>
      </c>
      <c r="R1332" s="46"/>
      <c r="S1332" s="45" t="s">
        <v>234</v>
      </c>
      <c r="T1332" s="45"/>
      <c r="U1332" s="45" t="s">
        <v>235</v>
      </c>
      <c r="V1332" s="45" t="s">
        <v>236</v>
      </c>
      <c r="W1332" s="45" t="s">
        <v>237</v>
      </c>
      <c r="X1332" s="49">
        <v>0</v>
      </c>
    </row>
    <row r="1333" spans="1:24" hidden="1" x14ac:dyDescent="0.2">
      <c r="A1333" s="1" t="e">
        <f>VLOOKUP(S:S,'KY all bookings 19.09.2022'!D:E,1,0)</f>
        <v>#N/A</v>
      </c>
      <c r="D1333" s="45" t="s">
        <v>20</v>
      </c>
      <c r="E1333" s="45" t="s">
        <v>3819</v>
      </c>
      <c r="F1333" s="45" t="s">
        <v>3821</v>
      </c>
      <c r="G1333" s="45" t="s">
        <v>232</v>
      </c>
      <c r="H1333" s="61">
        <v>44730</v>
      </c>
      <c r="I1333" s="61">
        <v>44804</v>
      </c>
      <c r="J1333" s="61">
        <v>44730</v>
      </c>
      <c r="K1333" s="61">
        <v>44836</v>
      </c>
      <c r="L1333" s="45" t="s">
        <v>353</v>
      </c>
      <c r="M1333" s="45" t="s">
        <v>25</v>
      </c>
      <c r="N1333" s="45" t="s">
        <v>26</v>
      </c>
      <c r="O1333" s="45" t="s">
        <v>37</v>
      </c>
      <c r="P1333" s="49">
        <v>0</v>
      </c>
      <c r="Q1333" s="45" t="s">
        <v>49</v>
      </c>
      <c r="R1333" s="46"/>
      <c r="S1333" s="45" t="s">
        <v>234</v>
      </c>
      <c r="T1333" s="45"/>
      <c r="U1333" s="45" t="s">
        <v>235</v>
      </c>
      <c r="V1333" s="45" t="s">
        <v>236</v>
      </c>
      <c r="W1333" s="45" t="s">
        <v>237</v>
      </c>
      <c r="X1333" s="49">
        <v>0</v>
      </c>
    </row>
    <row r="1334" spans="1:24" hidden="1" x14ac:dyDescent="0.2">
      <c r="A1334" s="1" t="e">
        <f>VLOOKUP(S:S,'KY all bookings 19.09.2022'!D:E,1,0)</f>
        <v>#N/A</v>
      </c>
      <c r="C1334" s="1" t="e">
        <f>VLOOKUP(F:F,'RPM All Deposits'!$E:$F,1,0)</f>
        <v>#N/A</v>
      </c>
      <c r="D1334" s="45" t="s">
        <v>20</v>
      </c>
      <c r="E1334" s="45" t="s">
        <v>3822</v>
      </c>
      <c r="F1334" s="45" t="s">
        <v>3823</v>
      </c>
      <c r="G1334" s="45" t="s">
        <v>3824</v>
      </c>
      <c r="H1334" s="61">
        <v>44728</v>
      </c>
      <c r="I1334" s="61">
        <v>44742</v>
      </c>
      <c r="J1334" s="61">
        <v>44728</v>
      </c>
      <c r="K1334" s="61">
        <v>44743</v>
      </c>
      <c r="L1334" s="45" t="s">
        <v>91</v>
      </c>
      <c r="M1334" s="45" t="s">
        <v>92</v>
      </c>
      <c r="N1334" s="45" t="s">
        <v>26</v>
      </c>
      <c r="O1334" s="45" t="s">
        <v>34</v>
      </c>
      <c r="P1334" s="49">
        <v>1650</v>
      </c>
      <c r="Q1334" s="45" t="s">
        <v>49</v>
      </c>
      <c r="R1334" s="46"/>
      <c r="S1334" s="45" t="s">
        <v>3825</v>
      </c>
      <c r="T1334" s="45"/>
      <c r="U1334" s="45" t="s">
        <v>3826</v>
      </c>
      <c r="V1334" s="45" t="s">
        <v>3827</v>
      </c>
      <c r="W1334" s="45" t="s">
        <v>166</v>
      </c>
      <c r="X1334" s="49">
        <v>0</v>
      </c>
    </row>
    <row r="1335" spans="1:24" hidden="1" x14ac:dyDescent="0.2">
      <c r="A1335" s="1" t="e">
        <f>VLOOKUP(S:S,'KY all bookings 19.09.2022'!D:E,1,0)</f>
        <v>#N/A</v>
      </c>
      <c r="C1335" s="1" t="str">
        <f>VLOOKUP(F:F,'RPM All Deposits'!$E:$F,1,0)</f>
        <v>28074</v>
      </c>
      <c r="D1335" s="45" t="s">
        <v>20</v>
      </c>
      <c r="E1335" s="45" t="s">
        <v>935</v>
      </c>
      <c r="F1335" s="45" t="s">
        <v>941</v>
      </c>
      <c r="G1335" s="45" t="s">
        <v>942</v>
      </c>
      <c r="H1335" s="61">
        <v>44805</v>
      </c>
      <c r="I1335" s="61">
        <v>44985</v>
      </c>
      <c r="J1335" s="61">
        <v>44805</v>
      </c>
      <c r="K1335" s="61">
        <v>44985</v>
      </c>
      <c r="L1335" s="45" t="s">
        <v>78</v>
      </c>
      <c r="M1335" s="45" t="s">
        <v>135</v>
      </c>
      <c r="N1335" s="45" t="s">
        <v>26</v>
      </c>
      <c r="O1335" s="45" t="s">
        <v>37</v>
      </c>
      <c r="P1335" s="49">
        <v>1600</v>
      </c>
      <c r="Q1335" s="45" t="s">
        <v>28</v>
      </c>
      <c r="R1335" s="45" t="s">
        <v>29</v>
      </c>
      <c r="S1335" s="46"/>
      <c r="T1335" s="46"/>
      <c r="U1335" s="45" t="s">
        <v>943</v>
      </c>
      <c r="V1335" s="45" t="s">
        <v>944</v>
      </c>
      <c r="W1335" s="45" t="s">
        <v>572</v>
      </c>
      <c r="X1335" s="49">
        <v>200</v>
      </c>
    </row>
    <row r="1336" spans="1:24" hidden="1" x14ac:dyDescent="0.2">
      <c r="A1336" s="1" t="e">
        <f>VLOOKUP(S:S,'KY all bookings 19.09.2022'!D:E,1,0)</f>
        <v>#N/A</v>
      </c>
      <c r="D1336" s="45" t="s">
        <v>20</v>
      </c>
      <c r="E1336" s="45" t="s">
        <v>3829</v>
      </c>
      <c r="F1336" s="45" t="s">
        <v>3830</v>
      </c>
      <c r="G1336" s="45" t="s">
        <v>232</v>
      </c>
      <c r="H1336" s="61">
        <v>44785</v>
      </c>
      <c r="I1336" s="61">
        <v>44837</v>
      </c>
      <c r="J1336" s="46"/>
      <c r="K1336" s="46"/>
      <c r="L1336" s="45" t="s">
        <v>233</v>
      </c>
      <c r="M1336" s="45" t="s">
        <v>25</v>
      </c>
      <c r="N1336" s="45" t="s">
        <v>26</v>
      </c>
      <c r="O1336" s="45" t="s">
        <v>37</v>
      </c>
      <c r="P1336" s="49">
        <v>0</v>
      </c>
      <c r="Q1336" s="45" t="s">
        <v>49</v>
      </c>
      <c r="R1336" s="46"/>
      <c r="S1336" s="45" t="s">
        <v>234</v>
      </c>
      <c r="T1336" s="45"/>
      <c r="U1336" s="45" t="s">
        <v>235</v>
      </c>
      <c r="V1336" s="45" t="s">
        <v>236</v>
      </c>
      <c r="W1336" s="45" t="s">
        <v>237</v>
      </c>
      <c r="X1336" s="49">
        <v>0</v>
      </c>
    </row>
    <row r="1337" spans="1:24" hidden="1" x14ac:dyDescent="0.2">
      <c r="A1337" s="1" t="e">
        <f>VLOOKUP(S:S,'KY all bookings 19.09.2022'!D:E,1,0)</f>
        <v>#N/A</v>
      </c>
      <c r="C1337" s="1" t="e">
        <f>VLOOKUP(F:F,'RPM All Deposits'!$E:$F,1,0)</f>
        <v>#N/A</v>
      </c>
      <c r="D1337" s="45" t="s">
        <v>20</v>
      </c>
      <c r="E1337" s="45" t="s">
        <v>3829</v>
      </c>
      <c r="F1337" s="45" t="s">
        <v>3831</v>
      </c>
      <c r="G1337" s="45" t="s">
        <v>232</v>
      </c>
      <c r="H1337" s="61">
        <v>44730</v>
      </c>
      <c r="I1337" s="61">
        <v>44804</v>
      </c>
      <c r="J1337" s="61">
        <v>44730</v>
      </c>
      <c r="K1337" s="61">
        <v>44836</v>
      </c>
      <c r="L1337" s="45" t="s">
        <v>353</v>
      </c>
      <c r="M1337" s="45" t="s">
        <v>135</v>
      </c>
      <c r="N1337" s="45" t="s">
        <v>26</v>
      </c>
      <c r="O1337" s="45" t="s">
        <v>37</v>
      </c>
      <c r="P1337" s="49">
        <v>0</v>
      </c>
      <c r="Q1337" s="45" t="s">
        <v>49</v>
      </c>
      <c r="R1337" s="46"/>
      <c r="S1337" s="45" t="s">
        <v>234</v>
      </c>
      <c r="T1337" s="45"/>
      <c r="U1337" s="45" t="s">
        <v>235</v>
      </c>
      <c r="V1337" s="45" t="s">
        <v>236</v>
      </c>
      <c r="W1337" s="45" t="s">
        <v>237</v>
      </c>
      <c r="X1337" s="49">
        <v>0</v>
      </c>
    </row>
    <row r="1338" spans="1:24" hidden="1" x14ac:dyDescent="0.2">
      <c r="A1338" s="1" t="e">
        <f>VLOOKUP(S:S,'KY all bookings 19.09.2022'!D:E,1,0)</f>
        <v>#N/A</v>
      </c>
      <c r="C1338" s="1" t="e">
        <f>VLOOKUP(F:F,'RPM All Deposits'!$E:$F,1,0)</f>
        <v>#N/A</v>
      </c>
      <c r="D1338" s="45" t="s">
        <v>20</v>
      </c>
      <c r="E1338" s="45" t="s">
        <v>3832</v>
      </c>
      <c r="F1338" s="45" t="s">
        <v>3833</v>
      </c>
      <c r="G1338" s="45" t="s">
        <v>3834</v>
      </c>
      <c r="H1338" s="61">
        <v>44728</v>
      </c>
      <c r="I1338" s="61">
        <v>44804</v>
      </c>
      <c r="J1338" s="61">
        <v>44728</v>
      </c>
      <c r="K1338" s="61">
        <v>44805</v>
      </c>
      <c r="L1338" s="45" t="s">
        <v>1569</v>
      </c>
      <c r="M1338" s="45" t="s">
        <v>135</v>
      </c>
      <c r="N1338" s="45" t="s">
        <v>26</v>
      </c>
      <c r="O1338" s="45" t="s">
        <v>34</v>
      </c>
      <c r="P1338" s="49">
        <v>0</v>
      </c>
      <c r="Q1338" s="45" t="s">
        <v>49</v>
      </c>
      <c r="R1338" s="46"/>
      <c r="S1338" s="45" t="s">
        <v>3835</v>
      </c>
      <c r="T1338" s="45"/>
      <c r="U1338" s="45" t="s">
        <v>3836</v>
      </c>
      <c r="V1338" s="45" t="s">
        <v>3837</v>
      </c>
      <c r="W1338" s="45" t="s">
        <v>87</v>
      </c>
      <c r="X1338" s="49">
        <v>0</v>
      </c>
    </row>
    <row r="1339" spans="1:24" hidden="1" x14ac:dyDescent="0.2">
      <c r="A1339" s="1" t="str">
        <f>VLOOKUP(S:S,'KY all bookings 19.09.2022'!D:E,1,0)</f>
        <v>06148</v>
      </c>
      <c r="B1339" s="1" t="str">
        <f>VLOOKUP(T:T,'KY all bookings 19.09.2022'!$K:$L,1,0)</f>
        <v>06148 C584</v>
      </c>
      <c r="C1339" s="1" t="str">
        <f>VLOOKUP(F:F,'RPM All Deposits'!$E:$F,1,0)</f>
        <v>25497</v>
      </c>
      <c r="D1339" s="45" t="s">
        <v>20</v>
      </c>
      <c r="E1339" s="45" t="s">
        <v>3864</v>
      </c>
      <c r="F1339" s="45" t="s">
        <v>3865</v>
      </c>
      <c r="G1339" s="45" t="s">
        <v>2940</v>
      </c>
      <c r="H1339" s="61">
        <v>44805</v>
      </c>
      <c r="I1339" s="61">
        <v>45107</v>
      </c>
      <c r="J1339" s="46"/>
      <c r="K1339" s="46"/>
      <c r="L1339" s="45" t="s">
        <v>40</v>
      </c>
      <c r="M1339" s="45" t="s">
        <v>377</v>
      </c>
      <c r="N1339" s="45" t="s">
        <v>26</v>
      </c>
      <c r="O1339" s="45" t="s">
        <v>34</v>
      </c>
      <c r="P1339" s="49">
        <v>1800</v>
      </c>
      <c r="Q1339" s="45" t="s">
        <v>28</v>
      </c>
      <c r="R1339" s="45" t="s">
        <v>29</v>
      </c>
      <c r="S1339" s="45" t="s">
        <v>2941</v>
      </c>
      <c r="T1339" s="45" t="str">
        <f>S1339&amp;" "&amp;E1339</f>
        <v>06148 C584</v>
      </c>
      <c r="U1339" s="45" t="s">
        <v>2942</v>
      </c>
      <c r="V1339" s="45" t="s">
        <v>2943</v>
      </c>
      <c r="W1339" s="45" t="s">
        <v>102</v>
      </c>
      <c r="X1339" s="49">
        <v>200</v>
      </c>
    </row>
    <row r="1340" spans="1:24" hidden="1" x14ac:dyDescent="0.2">
      <c r="A1340" s="1" t="e">
        <f>VLOOKUP(S:S,'KY all bookings 19.09.2022'!D:E,1,0)</f>
        <v>#N/A</v>
      </c>
      <c r="D1340" s="45" t="s">
        <v>20</v>
      </c>
      <c r="E1340" s="45" t="s">
        <v>3843</v>
      </c>
      <c r="F1340" s="45" t="s">
        <v>3844</v>
      </c>
      <c r="G1340" s="45" t="s">
        <v>232</v>
      </c>
      <c r="H1340" s="61">
        <v>44785</v>
      </c>
      <c r="I1340" s="61">
        <v>44837</v>
      </c>
      <c r="J1340" s="46"/>
      <c r="K1340" s="46"/>
      <c r="L1340" s="45" t="s">
        <v>233</v>
      </c>
      <c r="M1340" s="45" t="s">
        <v>25</v>
      </c>
      <c r="N1340" s="45" t="s">
        <v>26</v>
      </c>
      <c r="O1340" s="45" t="s">
        <v>37</v>
      </c>
      <c r="P1340" s="49">
        <v>0</v>
      </c>
      <c r="Q1340" s="45" t="s">
        <v>49</v>
      </c>
      <c r="R1340" s="46"/>
      <c r="S1340" s="45" t="s">
        <v>234</v>
      </c>
      <c r="T1340" s="45"/>
      <c r="U1340" s="45" t="s">
        <v>235</v>
      </c>
      <c r="V1340" s="45" t="s">
        <v>236</v>
      </c>
      <c r="W1340" s="45" t="s">
        <v>237</v>
      </c>
      <c r="X1340" s="49">
        <v>0</v>
      </c>
    </row>
    <row r="1341" spans="1:24" hidden="1" x14ac:dyDescent="0.2">
      <c r="A1341" s="1" t="e">
        <f>VLOOKUP(S:S,'KY all bookings 19.09.2022'!D:E,1,0)</f>
        <v>#N/A</v>
      </c>
      <c r="C1341" s="1" t="e">
        <f>VLOOKUP(F:F,'RPM All Deposits'!$E:$F,1,0)</f>
        <v>#N/A</v>
      </c>
      <c r="D1341" s="45" t="s">
        <v>20</v>
      </c>
      <c r="E1341" s="45" t="s">
        <v>3843</v>
      </c>
      <c r="F1341" s="45" t="s">
        <v>3845</v>
      </c>
      <c r="G1341" s="45" t="s">
        <v>232</v>
      </c>
      <c r="H1341" s="61">
        <v>44730</v>
      </c>
      <c r="I1341" s="61">
        <v>44804</v>
      </c>
      <c r="J1341" s="61">
        <v>44730</v>
      </c>
      <c r="K1341" s="61">
        <v>44836</v>
      </c>
      <c r="L1341" s="45" t="s">
        <v>353</v>
      </c>
      <c r="M1341" s="45" t="s">
        <v>135</v>
      </c>
      <c r="N1341" s="45" t="s">
        <v>26</v>
      </c>
      <c r="O1341" s="45" t="s">
        <v>37</v>
      </c>
      <c r="P1341" s="49">
        <v>0</v>
      </c>
      <c r="Q1341" s="45" t="s">
        <v>49</v>
      </c>
      <c r="R1341" s="46"/>
      <c r="S1341" s="45" t="s">
        <v>234</v>
      </c>
      <c r="T1341" s="45"/>
      <c r="U1341" s="45" t="s">
        <v>235</v>
      </c>
      <c r="V1341" s="45" t="s">
        <v>236</v>
      </c>
      <c r="W1341" s="45" t="s">
        <v>237</v>
      </c>
      <c r="X1341" s="49">
        <v>0</v>
      </c>
    </row>
    <row r="1342" spans="1:24" hidden="1" x14ac:dyDescent="0.2">
      <c r="A1342" s="1" t="e">
        <f>VLOOKUP(S:S,'KY all bookings 19.09.2022'!D:E,1,0)</f>
        <v>#N/A</v>
      </c>
      <c r="D1342" s="45" t="s">
        <v>20</v>
      </c>
      <c r="E1342" s="45" t="s">
        <v>3846</v>
      </c>
      <c r="F1342" s="45" t="s">
        <v>3847</v>
      </c>
      <c r="G1342" s="45" t="s">
        <v>232</v>
      </c>
      <c r="H1342" s="61">
        <v>44785</v>
      </c>
      <c r="I1342" s="61">
        <v>44837</v>
      </c>
      <c r="J1342" s="46"/>
      <c r="K1342" s="46"/>
      <c r="L1342" s="45" t="s">
        <v>233</v>
      </c>
      <c r="M1342" s="45" t="s">
        <v>25</v>
      </c>
      <c r="N1342" s="45" t="s">
        <v>26</v>
      </c>
      <c r="O1342" s="45" t="s">
        <v>37</v>
      </c>
      <c r="P1342" s="49">
        <v>0</v>
      </c>
      <c r="Q1342" s="45" t="s">
        <v>49</v>
      </c>
      <c r="R1342" s="46"/>
      <c r="S1342" s="45" t="s">
        <v>234</v>
      </c>
      <c r="T1342" s="45"/>
      <c r="U1342" s="45" t="s">
        <v>235</v>
      </c>
      <c r="V1342" s="45" t="s">
        <v>236</v>
      </c>
      <c r="W1342" s="45" t="s">
        <v>237</v>
      </c>
      <c r="X1342" s="49">
        <v>0</v>
      </c>
    </row>
    <row r="1343" spans="1:24" hidden="1" x14ac:dyDescent="0.2">
      <c r="A1343" s="1" t="e">
        <f>VLOOKUP(S:S,'KY all bookings 19.09.2022'!D:E,1,0)</f>
        <v>#N/A</v>
      </c>
      <c r="D1343" s="45" t="s">
        <v>20</v>
      </c>
      <c r="E1343" s="45" t="s">
        <v>3846</v>
      </c>
      <c r="F1343" s="45" t="s">
        <v>3848</v>
      </c>
      <c r="G1343" s="45" t="s">
        <v>232</v>
      </c>
      <c r="H1343" s="61">
        <v>44730</v>
      </c>
      <c r="I1343" s="61">
        <v>44804</v>
      </c>
      <c r="J1343" s="61">
        <v>44730</v>
      </c>
      <c r="K1343" s="61">
        <v>44836</v>
      </c>
      <c r="L1343" s="45" t="s">
        <v>353</v>
      </c>
      <c r="M1343" s="45" t="s">
        <v>25</v>
      </c>
      <c r="N1343" s="45" t="s">
        <v>26</v>
      </c>
      <c r="O1343" s="45" t="s">
        <v>37</v>
      </c>
      <c r="P1343" s="49">
        <v>0</v>
      </c>
      <c r="Q1343" s="45" t="s">
        <v>49</v>
      </c>
      <c r="R1343" s="46"/>
      <c r="S1343" s="45" t="s">
        <v>234</v>
      </c>
      <c r="T1343" s="45"/>
      <c r="U1343" s="45" t="s">
        <v>235</v>
      </c>
      <c r="V1343" s="45" t="s">
        <v>236</v>
      </c>
      <c r="W1343" s="45" t="s">
        <v>237</v>
      </c>
      <c r="X1343" s="49">
        <v>0</v>
      </c>
    </row>
    <row r="1344" spans="1:24" hidden="1" x14ac:dyDescent="0.2">
      <c r="A1344" s="1" t="e">
        <f>VLOOKUP(S:S,'KY all bookings 19.09.2022'!D:E,1,0)</f>
        <v>#N/A</v>
      </c>
      <c r="C1344" s="1" t="e">
        <f>VLOOKUP(F:F,'RPM All Deposits'!$E:$F,1,0)</f>
        <v>#N/A</v>
      </c>
      <c r="D1344" s="45" t="s">
        <v>20</v>
      </c>
      <c r="E1344" s="45" t="s">
        <v>3849</v>
      </c>
      <c r="F1344" s="45" t="s">
        <v>3850</v>
      </c>
      <c r="G1344" s="45" t="s">
        <v>3851</v>
      </c>
      <c r="H1344" s="61">
        <v>44728</v>
      </c>
      <c r="I1344" s="61">
        <v>44742</v>
      </c>
      <c r="J1344" s="61">
        <v>44728</v>
      </c>
      <c r="K1344" s="61">
        <v>44743</v>
      </c>
      <c r="L1344" s="45" t="s">
        <v>91</v>
      </c>
      <c r="M1344" s="45" t="s">
        <v>92</v>
      </c>
      <c r="N1344" s="45" t="s">
        <v>26</v>
      </c>
      <c r="O1344" s="45" t="s">
        <v>34</v>
      </c>
      <c r="P1344" s="49">
        <v>589</v>
      </c>
      <c r="Q1344" s="45" t="s">
        <v>49</v>
      </c>
      <c r="R1344" s="46"/>
      <c r="S1344" s="45" t="s">
        <v>3852</v>
      </c>
      <c r="T1344" s="45"/>
      <c r="U1344" s="45" t="s">
        <v>3853</v>
      </c>
      <c r="V1344" s="45" t="s">
        <v>3854</v>
      </c>
      <c r="W1344" s="45" t="s">
        <v>261</v>
      </c>
      <c r="X1344" s="49">
        <v>0</v>
      </c>
    </row>
    <row r="1345" spans="1:24" hidden="1" x14ac:dyDescent="0.2">
      <c r="A1345" s="1" t="str">
        <f>VLOOKUP(S:S,'KY all bookings 19.09.2022'!D:E,1,0)</f>
        <v>05133</v>
      </c>
      <c r="B1345" s="1" t="str">
        <f>VLOOKUP(T:T,'KY all bookings 19.09.2022'!$K:$L,1,0)</f>
        <v>05133 C147</v>
      </c>
      <c r="C1345" s="1" t="str">
        <f>VLOOKUP(F:F,'RPM All Deposits'!$E:$F,1,0)</f>
        <v>1255</v>
      </c>
      <c r="D1345" s="45" t="s">
        <v>20</v>
      </c>
      <c r="E1345" s="45" t="s">
        <v>2717</v>
      </c>
      <c r="F1345" s="45" t="s">
        <v>2718</v>
      </c>
      <c r="G1345" s="45" t="s">
        <v>2719</v>
      </c>
      <c r="H1345" s="61">
        <v>44805</v>
      </c>
      <c r="I1345" s="61">
        <v>44834</v>
      </c>
      <c r="J1345" s="61">
        <v>44728</v>
      </c>
      <c r="K1345" s="61">
        <v>44835</v>
      </c>
      <c r="L1345" s="45" t="s">
        <v>376</v>
      </c>
      <c r="M1345" s="45" t="s">
        <v>377</v>
      </c>
      <c r="N1345" s="45" t="s">
        <v>26</v>
      </c>
      <c r="O1345" s="45" t="s">
        <v>48</v>
      </c>
      <c r="P1345" s="49">
        <v>1170</v>
      </c>
      <c r="Q1345" s="45" t="s">
        <v>49</v>
      </c>
      <c r="R1345" s="45" t="s">
        <v>29</v>
      </c>
      <c r="S1345" s="45" t="s">
        <v>2720</v>
      </c>
      <c r="T1345" s="45" t="str">
        <f>S1345&amp;" "&amp;E1345</f>
        <v>05133 C147</v>
      </c>
      <c r="U1345" s="45" t="s">
        <v>2721</v>
      </c>
      <c r="V1345" s="45" t="s">
        <v>2722</v>
      </c>
      <c r="W1345" s="45" t="s">
        <v>102</v>
      </c>
      <c r="X1345" s="49">
        <v>200</v>
      </c>
    </row>
    <row r="1346" spans="1:24" hidden="1" x14ac:dyDescent="0.2">
      <c r="A1346" s="1" t="e">
        <f>VLOOKUP(S:S,'KY all bookings 19.09.2022'!D:E,1,0)</f>
        <v>#N/A</v>
      </c>
      <c r="D1346" s="45" t="s">
        <v>20</v>
      </c>
      <c r="E1346" s="45" t="s">
        <v>3859</v>
      </c>
      <c r="F1346" s="45" t="s">
        <v>3860</v>
      </c>
      <c r="G1346" s="45" t="s">
        <v>232</v>
      </c>
      <c r="H1346" s="61">
        <v>44836</v>
      </c>
      <c r="I1346" s="61">
        <v>44865</v>
      </c>
      <c r="J1346" s="46"/>
      <c r="K1346" s="46"/>
      <c r="L1346" s="45" t="s">
        <v>386</v>
      </c>
      <c r="M1346" s="45" t="s">
        <v>25</v>
      </c>
      <c r="N1346" s="45" t="s">
        <v>26</v>
      </c>
      <c r="O1346" s="45" t="s">
        <v>34</v>
      </c>
      <c r="P1346" s="49">
        <v>0</v>
      </c>
      <c r="Q1346" s="45" t="s">
        <v>49</v>
      </c>
      <c r="R1346" s="46"/>
      <c r="S1346" s="45" t="s">
        <v>234</v>
      </c>
      <c r="T1346" s="45"/>
      <c r="U1346" s="45" t="s">
        <v>235</v>
      </c>
      <c r="V1346" s="45" t="s">
        <v>236</v>
      </c>
      <c r="W1346" s="45" t="s">
        <v>237</v>
      </c>
      <c r="X1346" s="49">
        <v>0</v>
      </c>
    </row>
    <row r="1347" spans="1:24" hidden="1" x14ac:dyDescent="0.2">
      <c r="A1347" s="1" t="str">
        <f>VLOOKUP(S:S,'KY all bookings 19.09.2022'!D:E,1,0)</f>
        <v>0010390</v>
      </c>
      <c r="B1347" s="1" t="str">
        <f>VLOOKUP(T:T,'KY all bookings 19.09.2022'!$K:$L,1,0)</f>
        <v>0010390 B302</v>
      </c>
      <c r="C1347" s="1" t="str">
        <f>VLOOKUP(F:F,'RPM All Deposits'!$E:$F,1,0)</f>
        <v>18258</v>
      </c>
      <c r="D1347" s="45" t="s">
        <v>20</v>
      </c>
      <c r="E1347" s="45" t="s">
        <v>1758</v>
      </c>
      <c r="F1347" s="45" t="s">
        <v>1765</v>
      </c>
      <c r="G1347" s="45" t="s">
        <v>1766</v>
      </c>
      <c r="H1347" s="61">
        <v>44805</v>
      </c>
      <c r="I1347" s="61">
        <v>45107</v>
      </c>
      <c r="J1347" s="61">
        <v>44756</v>
      </c>
      <c r="K1347" s="61">
        <v>45106</v>
      </c>
      <c r="L1347" s="45" t="s">
        <v>40</v>
      </c>
      <c r="M1347" s="45" t="s">
        <v>135</v>
      </c>
      <c r="N1347" s="45" t="s">
        <v>26</v>
      </c>
      <c r="O1347" s="45" t="s">
        <v>34</v>
      </c>
      <c r="P1347" s="49">
        <v>1626</v>
      </c>
      <c r="Q1347" s="45" t="s">
        <v>49</v>
      </c>
      <c r="R1347" s="46"/>
      <c r="S1347" s="45" t="s">
        <v>1767</v>
      </c>
      <c r="T1347" s="45" t="str">
        <f>S1347&amp;" "&amp;E1347</f>
        <v>0010390 B302</v>
      </c>
      <c r="U1347" s="45" t="s">
        <v>1768</v>
      </c>
      <c r="V1347" s="45" t="s">
        <v>1769</v>
      </c>
      <c r="W1347" s="45" t="s">
        <v>895</v>
      </c>
      <c r="X1347" s="49">
        <v>0</v>
      </c>
    </row>
    <row r="1348" spans="1:24" hidden="1" x14ac:dyDescent="0.2">
      <c r="A1348" s="1" t="e">
        <f>VLOOKUP(S:S,'KY all bookings 19.09.2022'!D:E,1,0)</f>
        <v>#N/A</v>
      </c>
      <c r="C1348" s="1" t="str">
        <f>VLOOKUP(F:F,'RPM All Deposits'!$E:$F,1,0)</f>
        <v>21102</v>
      </c>
      <c r="D1348" s="45" t="s">
        <v>20</v>
      </c>
      <c r="E1348" s="45" t="s">
        <v>1133</v>
      </c>
      <c r="F1348" s="45" t="s">
        <v>1134</v>
      </c>
      <c r="G1348" s="45" t="s">
        <v>203</v>
      </c>
      <c r="H1348" s="61">
        <v>44807</v>
      </c>
      <c r="I1348" s="61">
        <v>44905</v>
      </c>
      <c r="J1348" s="61">
        <v>44807</v>
      </c>
      <c r="K1348" s="61">
        <v>44905</v>
      </c>
      <c r="L1348" s="45" t="s">
        <v>1135</v>
      </c>
      <c r="M1348" s="45" t="s">
        <v>135</v>
      </c>
      <c r="N1348" s="45" t="s">
        <v>26</v>
      </c>
      <c r="O1348" s="45" t="s">
        <v>37</v>
      </c>
      <c r="P1348" s="49">
        <v>1600</v>
      </c>
      <c r="Q1348" s="45" t="s">
        <v>28</v>
      </c>
      <c r="R1348" s="45" t="s">
        <v>29</v>
      </c>
      <c r="S1348" s="46"/>
      <c r="T1348" s="46"/>
      <c r="U1348" s="45" t="s">
        <v>204</v>
      </c>
      <c r="V1348" s="45" t="s">
        <v>205</v>
      </c>
      <c r="W1348" s="45" t="s">
        <v>206</v>
      </c>
      <c r="X1348" s="49">
        <v>200</v>
      </c>
    </row>
    <row r="1349" spans="1:24" hidden="1" x14ac:dyDescent="0.2">
      <c r="A1349" s="1" t="e">
        <f>VLOOKUP(S:S,'KY all bookings 19.09.2022'!D:E,1,0)</f>
        <v>#N/A</v>
      </c>
      <c r="D1349" s="45" t="s">
        <v>20</v>
      </c>
      <c r="E1349" s="45" t="s">
        <v>3864</v>
      </c>
      <c r="F1349" s="45" t="s">
        <v>3866</v>
      </c>
      <c r="G1349" s="45" t="s">
        <v>232</v>
      </c>
      <c r="H1349" s="61">
        <v>44836</v>
      </c>
      <c r="I1349" s="61">
        <v>44865</v>
      </c>
      <c r="J1349" s="46"/>
      <c r="K1349" s="46"/>
      <c r="L1349" s="45" t="s">
        <v>386</v>
      </c>
      <c r="M1349" s="45" t="s">
        <v>25</v>
      </c>
      <c r="N1349" s="45" t="s">
        <v>26</v>
      </c>
      <c r="O1349" s="45" t="s">
        <v>34</v>
      </c>
      <c r="P1349" s="49">
        <v>0</v>
      </c>
      <c r="Q1349" s="45" t="s">
        <v>49</v>
      </c>
      <c r="R1349" s="46"/>
      <c r="S1349" s="45" t="s">
        <v>234</v>
      </c>
      <c r="T1349" s="45"/>
      <c r="U1349" s="45" t="s">
        <v>235</v>
      </c>
      <c r="V1349" s="45" t="s">
        <v>236</v>
      </c>
      <c r="W1349" s="45" t="s">
        <v>237</v>
      </c>
      <c r="X1349" s="49">
        <v>0</v>
      </c>
    </row>
    <row r="1350" spans="1:24" hidden="1" x14ac:dyDescent="0.2">
      <c r="A1350" s="1" t="e">
        <f>VLOOKUP(S:S,'KY all bookings 19.09.2022'!D:E,1,0)</f>
        <v>#N/A</v>
      </c>
      <c r="D1350" s="45" t="s">
        <v>20</v>
      </c>
      <c r="E1350" s="45" t="s">
        <v>3867</v>
      </c>
      <c r="F1350" s="45" t="s">
        <v>3868</v>
      </c>
      <c r="G1350" s="45" t="s">
        <v>232</v>
      </c>
      <c r="H1350" s="61">
        <v>44777</v>
      </c>
      <c r="I1350" s="61">
        <v>44926</v>
      </c>
      <c r="J1350" s="46"/>
      <c r="K1350" s="46"/>
      <c r="L1350" s="45" t="s">
        <v>695</v>
      </c>
      <c r="M1350" s="45" t="s">
        <v>25</v>
      </c>
      <c r="N1350" s="45" t="s">
        <v>26</v>
      </c>
      <c r="O1350" s="45" t="s">
        <v>239</v>
      </c>
      <c r="P1350" s="49">
        <v>0</v>
      </c>
      <c r="Q1350" s="45" t="s">
        <v>49</v>
      </c>
      <c r="R1350" s="46"/>
      <c r="S1350" s="45" t="s">
        <v>234</v>
      </c>
      <c r="T1350" s="45"/>
      <c r="U1350" s="45" t="s">
        <v>235</v>
      </c>
      <c r="V1350" s="45" t="s">
        <v>236</v>
      </c>
      <c r="W1350" s="45" t="s">
        <v>237</v>
      </c>
      <c r="X1350" s="49">
        <v>0</v>
      </c>
    </row>
    <row r="1351" spans="1:24" hidden="1" x14ac:dyDescent="0.2">
      <c r="A1351" s="1" t="e">
        <f>VLOOKUP(S:S,'KY all bookings 19.09.2022'!D:E,1,0)</f>
        <v>#N/A</v>
      </c>
      <c r="D1351" s="45" t="s">
        <v>20</v>
      </c>
      <c r="E1351" s="45" t="s">
        <v>3867</v>
      </c>
      <c r="F1351" s="45" t="s">
        <v>3869</v>
      </c>
      <c r="G1351" s="45" t="s">
        <v>232</v>
      </c>
      <c r="H1351" s="61">
        <v>44785</v>
      </c>
      <c r="I1351" s="61">
        <v>44837</v>
      </c>
      <c r="J1351" s="46"/>
      <c r="K1351" s="46"/>
      <c r="L1351" s="45" t="s">
        <v>233</v>
      </c>
      <c r="M1351" s="45" t="s">
        <v>25</v>
      </c>
      <c r="N1351" s="45" t="s">
        <v>26</v>
      </c>
      <c r="O1351" s="45" t="s">
        <v>239</v>
      </c>
      <c r="P1351" s="49">
        <v>0</v>
      </c>
      <c r="Q1351" s="45" t="s">
        <v>49</v>
      </c>
      <c r="R1351" s="46"/>
      <c r="S1351" s="45" t="s">
        <v>234</v>
      </c>
      <c r="T1351" s="45"/>
      <c r="U1351" s="45" t="s">
        <v>235</v>
      </c>
      <c r="V1351" s="45" t="s">
        <v>236</v>
      </c>
      <c r="W1351" s="45" t="s">
        <v>237</v>
      </c>
      <c r="X1351" s="49">
        <v>0</v>
      </c>
    </row>
    <row r="1352" spans="1:24" hidden="1" x14ac:dyDescent="0.2">
      <c r="A1352" s="1" t="e">
        <f>VLOOKUP(S:S,'KY all bookings 19.09.2022'!D:E,1,0)</f>
        <v>#N/A</v>
      </c>
      <c r="D1352" s="45" t="s">
        <v>20</v>
      </c>
      <c r="E1352" s="45" t="s">
        <v>3867</v>
      </c>
      <c r="F1352" s="45" t="s">
        <v>3870</v>
      </c>
      <c r="G1352" s="45" t="s">
        <v>232</v>
      </c>
      <c r="H1352" s="61">
        <v>44730</v>
      </c>
      <c r="I1352" s="61">
        <v>44804</v>
      </c>
      <c r="J1352" s="61">
        <v>44730</v>
      </c>
      <c r="K1352" s="61">
        <v>44836</v>
      </c>
      <c r="L1352" s="45" t="s">
        <v>353</v>
      </c>
      <c r="M1352" s="45" t="s">
        <v>25</v>
      </c>
      <c r="N1352" s="45" t="s">
        <v>26</v>
      </c>
      <c r="O1352" s="45" t="s">
        <v>239</v>
      </c>
      <c r="P1352" s="49">
        <v>0</v>
      </c>
      <c r="Q1352" s="45" t="s">
        <v>49</v>
      </c>
      <c r="R1352" s="46"/>
      <c r="S1352" s="45" t="s">
        <v>234</v>
      </c>
      <c r="T1352" s="45"/>
      <c r="U1352" s="45" t="s">
        <v>235</v>
      </c>
      <c r="V1352" s="45" t="s">
        <v>236</v>
      </c>
      <c r="W1352" s="45" t="s">
        <v>237</v>
      </c>
      <c r="X1352" s="49">
        <v>0</v>
      </c>
    </row>
    <row r="1353" spans="1:24" hidden="1" x14ac:dyDescent="0.2">
      <c r="A1353" s="1" t="e">
        <f>VLOOKUP(S:S,'KY all bookings 19.09.2022'!D:E,1,0)</f>
        <v>#N/A</v>
      </c>
      <c r="D1353" s="45" t="s">
        <v>20</v>
      </c>
      <c r="E1353" s="45" t="s">
        <v>3871</v>
      </c>
      <c r="F1353" s="45" t="s">
        <v>3872</v>
      </c>
      <c r="G1353" s="45" t="s">
        <v>232</v>
      </c>
      <c r="H1353" s="61">
        <v>44785</v>
      </c>
      <c r="I1353" s="61">
        <v>44837</v>
      </c>
      <c r="J1353" s="46"/>
      <c r="K1353" s="46"/>
      <c r="L1353" s="45" t="s">
        <v>233</v>
      </c>
      <c r="M1353" s="45" t="s">
        <v>25</v>
      </c>
      <c r="N1353" s="45" t="s">
        <v>26</v>
      </c>
      <c r="O1353" s="45" t="s">
        <v>37</v>
      </c>
      <c r="P1353" s="49">
        <v>0</v>
      </c>
      <c r="Q1353" s="45" t="s">
        <v>49</v>
      </c>
      <c r="R1353" s="46"/>
      <c r="S1353" s="45" t="s">
        <v>234</v>
      </c>
      <c r="T1353" s="45"/>
      <c r="U1353" s="45" t="s">
        <v>235</v>
      </c>
      <c r="V1353" s="45" t="s">
        <v>236</v>
      </c>
      <c r="W1353" s="45" t="s">
        <v>237</v>
      </c>
      <c r="X1353" s="49">
        <v>0</v>
      </c>
    </row>
    <row r="1354" spans="1:24" hidden="1" x14ac:dyDescent="0.2">
      <c r="A1354" s="1" t="e">
        <f>VLOOKUP(S:S,'KY all bookings 19.09.2022'!D:E,1,0)</f>
        <v>#N/A</v>
      </c>
      <c r="C1354" s="1" t="e">
        <f>VLOOKUP(F:F,'RPM All Deposits'!$E:$F,1,0)</f>
        <v>#N/A</v>
      </c>
      <c r="D1354" s="45" t="s">
        <v>20</v>
      </c>
      <c r="E1354" s="45" t="s">
        <v>3871</v>
      </c>
      <c r="F1354" s="45" t="s">
        <v>3873</v>
      </c>
      <c r="G1354" s="45" t="s">
        <v>232</v>
      </c>
      <c r="H1354" s="61">
        <v>44730</v>
      </c>
      <c r="I1354" s="61">
        <v>44804</v>
      </c>
      <c r="J1354" s="61">
        <v>44730</v>
      </c>
      <c r="K1354" s="61">
        <v>44836</v>
      </c>
      <c r="L1354" s="45" t="s">
        <v>353</v>
      </c>
      <c r="M1354" s="45" t="s">
        <v>135</v>
      </c>
      <c r="N1354" s="45" t="s">
        <v>26</v>
      </c>
      <c r="O1354" s="45" t="s">
        <v>37</v>
      </c>
      <c r="P1354" s="49">
        <v>0</v>
      </c>
      <c r="Q1354" s="45" t="s">
        <v>49</v>
      </c>
      <c r="R1354" s="46"/>
      <c r="S1354" s="45" t="s">
        <v>234</v>
      </c>
      <c r="T1354" s="45"/>
      <c r="U1354" s="45" t="s">
        <v>235</v>
      </c>
      <c r="V1354" s="45" t="s">
        <v>236</v>
      </c>
      <c r="W1354" s="45" t="s">
        <v>237</v>
      </c>
      <c r="X1354" s="49">
        <v>0</v>
      </c>
    </row>
    <row r="1355" spans="1:24" hidden="1" x14ac:dyDescent="0.2">
      <c r="A1355" s="1" t="e">
        <f>VLOOKUP(S:S,'KY all bookings 19.09.2022'!D:E,1,0)</f>
        <v>#N/A</v>
      </c>
      <c r="D1355" s="45" t="s">
        <v>20</v>
      </c>
      <c r="E1355" s="45" t="s">
        <v>3874</v>
      </c>
      <c r="F1355" s="45" t="s">
        <v>3875</v>
      </c>
      <c r="G1355" s="45" t="s">
        <v>232</v>
      </c>
      <c r="H1355" s="61">
        <v>44777</v>
      </c>
      <c r="I1355" s="61">
        <v>44926</v>
      </c>
      <c r="J1355" s="46"/>
      <c r="K1355" s="46"/>
      <c r="L1355" s="45" t="s">
        <v>695</v>
      </c>
      <c r="M1355" s="45" t="s">
        <v>25</v>
      </c>
      <c r="N1355" s="45" t="s">
        <v>26</v>
      </c>
      <c r="O1355" s="45" t="s">
        <v>239</v>
      </c>
      <c r="P1355" s="49">
        <v>0</v>
      </c>
      <c r="Q1355" s="45" t="s">
        <v>49</v>
      </c>
      <c r="R1355" s="46"/>
      <c r="S1355" s="45" t="s">
        <v>234</v>
      </c>
      <c r="T1355" s="45"/>
      <c r="U1355" s="45" t="s">
        <v>235</v>
      </c>
      <c r="V1355" s="45" t="s">
        <v>236</v>
      </c>
      <c r="W1355" s="45" t="s">
        <v>237</v>
      </c>
      <c r="X1355" s="49">
        <v>0</v>
      </c>
    </row>
    <row r="1356" spans="1:24" hidden="1" x14ac:dyDescent="0.2">
      <c r="A1356" s="1" t="e">
        <f>VLOOKUP(S:S,'KY all bookings 19.09.2022'!D:E,1,0)</f>
        <v>#N/A</v>
      </c>
      <c r="D1356" s="45" t="s">
        <v>20</v>
      </c>
      <c r="E1356" s="45" t="s">
        <v>3874</v>
      </c>
      <c r="F1356" s="45" t="s">
        <v>3876</v>
      </c>
      <c r="G1356" s="45" t="s">
        <v>232</v>
      </c>
      <c r="H1356" s="61">
        <v>44785</v>
      </c>
      <c r="I1356" s="61">
        <v>44837</v>
      </c>
      <c r="J1356" s="46"/>
      <c r="K1356" s="46"/>
      <c r="L1356" s="45" t="s">
        <v>233</v>
      </c>
      <c r="M1356" s="45" t="s">
        <v>25</v>
      </c>
      <c r="N1356" s="45" t="s">
        <v>26</v>
      </c>
      <c r="O1356" s="45" t="s">
        <v>239</v>
      </c>
      <c r="P1356" s="49">
        <v>0</v>
      </c>
      <c r="Q1356" s="45" t="s">
        <v>49</v>
      </c>
      <c r="R1356" s="46"/>
      <c r="S1356" s="45" t="s">
        <v>234</v>
      </c>
      <c r="T1356" s="45"/>
      <c r="U1356" s="45" t="s">
        <v>235</v>
      </c>
      <c r="V1356" s="45" t="s">
        <v>236</v>
      </c>
      <c r="W1356" s="45" t="s">
        <v>237</v>
      </c>
      <c r="X1356" s="49">
        <v>0</v>
      </c>
    </row>
    <row r="1357" spans="1:24" hidden="1" x14ac:dyDescent="0.2">
      <c r="A1357" s="1" t="e">
        <f>VLOOKUP(S:S,'KY all bookings 19.09.2022'!D:E,1,0)</f>
        <v>#N/A</v>
      </c>
      <c r="D1357" s="45" t="s">
        <v>20</v>
      </c>
      <c r="E1357" s="45" t="s">
        <v>3874</v>
      </c>
      <c r="F1357" s="45" t="s">
        <v>3877</v>
      </c>
      <c r="G1357" s="45" t="s">
        <v>232</v>
      </c>
      <c r="H1357" s="61">
        <v>44730</v>
      </c>
      <c r="I1357" s="61">
        <v>44804</v>
      </c>
      <c r="J1357" s="61">
        <v>44730</v>
      </c>
      <c r="K1357" s="61">
        <v>44836</v>
      </c>
      <c r="L1357" s="45" t="s">
        <v>353</v>
      </c>
      <c r="M1357" s="45" t="s">
        <v>25</v>
      </c>
      <c r="N1357" s="45" t="s">
        <v>26</v>
      </c>
      <c r="O1357" s="45" t="s">
        <v>239</v>
      </c>
      <c r="P1357" s="49">
        <v>0</v>
      </c>
      <c r="Q1357" s="45" t="s">
        <v>49</v>
      </c>
      <c r="R1357" s="46"/>
      <c r="S1357" s="45" t="s">
        <v>234</v>
      </c>
      <c r="T1357" s="45"/>
      <c r="U1357" s="45" t="s">
        <v>235</v>
      </c>
      <c r="V1357" s="45" t="s">
        <v>236</v>
      </c>
      <c r="W1357" s="45" t="s">
        <v>237</v>
      </c>
      <c r="X1357" s="49">
        <v>0</v>
      </c>
    </row>
    <row r="1358" spans="1:24" hidden="1" x14ac:dyDescent="0.2">
      <c r="A1358" s="1" t="e">
        <f>VLOOKUP(S:S,'KY all bookings 19.09.2022'!D:E,1,0)</f>
        <v>#N/A</v>
      </c>
      <c r="D1358" s="45" t="s">
        <v>20</v>
      </c>
      <c r="E1358" s="45" t="s">
        <v>3878</v>
      </c>
      <c r="F1358" s="45" t="s">
        <v>3879</v>
      </c>
      <c r="G1358" s="45" t="s">
        <v>232</v>
      </c>
      <c r="H1358" s="61">
        <v>44785</v>
      </c>
      <c r="I1358" s="61">
        <v>44837</v>
      </c>
      <c r="J1358" s="46"/>
      <c r="K1358" s="46"/>
      <c r="L1358" s="45" t="s">
        <v>233</v>
      </c>
      <c r="M1358" s="45" t="s">
        <v>25</v>
      </c>
      <c r="N1358" s="45" t="s">
        <v>26</v>
      </c>
      <c r="O1358" s="45" t="s">
        <v>37</v>
      </c>
      <c r="P1358" s="49">
        <v>0</v>
      </c>
      <c r="Q1358" s="45" t="s">
        <v>49</v>
      </c>
      <c r="R1358" s="46"/>
      <c r="S1358" s="45" t="s">
        <v>234</v>
      </c>
      <c r="T1358" s="45"/>
      <c r="U1358" s="45" t="s">
        <v>235</v>
      </c>
      <c r="V1358" s="45" t="s">
        <v>236</v>
      </c>
      <c r="W1358" s="45" t="s">
        <v>237</v>
      </c>
      <c r="X1358" s="49">
        <v>0</v>
      </c>
    </row>
    <row r="1359" spans="1:24" hidden="1" x14ac:dyDescent="0.2">
      <c r="A1359" s="1" t="e">
        <f>VLOOKUP(S:S,'KY all bookings 19.09.2022'!D:E,1,0)</f>
        <v>#N/A</v>
      </c>
      <c r="C1359" s="1" t="e">
        <f>VLOOKUP(F:F,'RPM All Deposits'!$E:$F,1,0)</f>
        <v>#N/A</v>
      </c>
      <c r="D1359" s="45" t="s">
        <v>20</v>
      </c>
      <c r="E1359" s="45" t="s">
        <v>3878</v>
      </c>
      <c r="F1359" s="45" t="s">
        <v>3880</v>
      </c>
      <c r="G1359" s="45" t="s">
        <v>232</v>
      </c>
      <c r="H1359" s="61">
        <v>44730</v>
      </c>
      <c r="I1359" s="61">
        <v>44804</v>
      </c>
      <c r="J1359" s="61">
        <v>44730</v>
      </c>
      <c r="K1359" s="61">
        <v>44836</v>
      </c>
      <c r="L1359" s="45" t="s">
        <v>353</v>
      </c>
      <c r="M1359" s="45" t="s">
        <v>135</v>
      </c>
      <c r="N1359" s="45" t="s">
        <v>26</v>
      </c>
      <c r="O1359" s="45" t="s">
        <v>37</v>
      </c>
      <c r="P1359" s="49">
        <v>0</v>
      </c>
      <c r="Q1359" s="45" t="s">
        <v>49</v>
      </c>
      <c r="R1359" s="46"/>
      <c r="S1359" s="45" t="s">
        <v>234</v>
      </c>
      <c r="T1359" s="45"/>
      <c r="U1359" s="45" t="s">
        <v>235</v>
      </c>
      <c r="V1359" s="45" t="s">
        <v>236</v>
      </c>
      <c r="W1359" s="45" t="s">
        <v>237</v>
      </c>
      <c r="X1359" s="49">
        <v>0</v>
      </c>
    </row>
    <row r="1360" spans="1:24" hidden="1" x14ac:dyDescent="0.2">
      <c r="A1360" s="1" t="e">
        <f>VLOOKUP(S:S,'KY all bookings 19.09.2022'!D:E,1,0)</f>
        <v>#N/A</v>
      </c>
      <c r="D1360" s="45" t="s">
        <v>20</v>
      </c>
      <c r="E1360" s="45" t="s">
        <v>3881</v>
      </c>
      <c r="F1360" s="45" t="s">
        <v>3882</v>
      </c>
      <c r="G1360" s="45" t="s">
        <v>232</v>
      </c>
      <c r="H1360" s="61">
        <v>44777</v>
      </c>
      <c r="I1360" s="61">
        <v>44926</v>
      </c>
      <c r="J1360" s="46"/>
      <c r="K1360" s="46"/>
      <c r="L1360" s="45" t="s">
        <v>695</v>
      </c>
      <c r="M1360" s="45" t="s">
        <v>25</v>
      </c>
      <c r="N1360" s="45" t="s">
        <v>26</v>
      </c>
      <c r="O1360" s="45" t="s">
        <v>239</v>
      </c>
      <c r="P1360" s="49">
        <v>0</v>
      </c>
      <c r="Q1360" s="45" t="s">
        <v>49</v>
      </c>
      <c r="R1360" s="46"/>
      <c r="S1360" s="45" t="s">
        <v>234</v>
      </c>
      <c r="T1360" s="45"/>
      <c r="U1360" s="45" t="s">
        <v>235</v>
      </c>
      <c r="V1360" s="45" t="s">
        <v>236</v>
      </c>
      <c r="W1360" s="45" t="s">
        <v>237</v>
      </c>
      <c r="X1360" s="49">
        <v>0</v>
      </c>
    </row>
    <row r="1361" spans="1:24" hidden="1" x14ac:dyDescent="0.2">
      <c r="A1361" s="1" t="e">
        <f>VLOOKUP(S:S,'KY all bookings 19.09.2022'!D:E,1,0)</f>
        <v>#N/A</v>
      </c>
      <c r="D1361" s="45" t="s">
        <v>20</v>
      </c>
      <c r="E1361" s="45" t="s">
        <v>3881</v>
      </c>
      <c r="F1361" s="45" t="s">
        <v>3883</v>
      </c>
      <c r="G1361" s="45" t="s">
        <v>232</v>
      </c>
      <c r="H1361" s="61">
        <v>44785</v>
      </c>
      <c r="I1361" s="61">
        <v>44837</v>
      </c>
      <c r="J1361" s="46"/>
      <c r="K1361" s="46"/>
      <c r="L1361" s="45" t="s">
        <v>233</v>
      </c>
      <c r="M1361" s="45" t="s">
        <v>25</v>
      </c>
      <c r="N1361" s="45" t="s">
        <v>26</v>
      </c>
      <c r="O1361" s="45" t="s">
        <v>239</v>
      </c>
      <c r="P1361" s="49">
        <v>0</v>
      </c>
      <c r="Q1361" s="45" t="s">
        <v>49</v>
      </c>
      <c r="R1361" s="46"/>
      <c r="S1361" s="45" t="s">
        <v>234</v>
      </c>
      <c r="T1361" s="45"/>
      <c r="U1361" s="45" t="s">
        <v>235</v>
      </c>
      <c r="V1361" s="45" t="s">
        <v>236</v>
      </c>
      <c r="W1361" s="45" t="s">
        <v>237</v>
      </c>
      <c r="X1361" s="49">
        <v>0</v>
      </c>
    </row>
    <row r="1362" spans="1:24" hidden="1" x14ac:dyDescent="0.2">
      <c r="A1362" s="1" t="e">
        <f>VLOOKUP(S:S,'KY all bookings 19.09.2022'!D:E,1,0)</f>
        <v>#N/A</v>
      </c>
      <c r="D1362" s="45" t="s">
        <v>20</v>
      </c>
      <c r="E1362" s="45" t="s">
        <v>3881</v>
      </c>
      <c r="F1362" s="45" t="s">
        <v>3884</v>
      </c>
      <c r="G1362" s="45" t="s">
        <v>232</v>
      </c>
      <c r="H1362" s="61">
        <v>44730</v>
      </c>
      <c r="I1362" s="61">
        <v>44804</v>
      </c>
      <c r="J1362" s="61">
        <v>44730</v>
      </c>
      <c r="K1362" s="61">
        <v>44836</v>
      </c>
      <c r="L1362" s="45" t="s">
        <v>353</v>
      </c>
      <c r="M1362" s="45" t="s">
        <v>25</v>
      </c>
      <c r="N1362" s="45" t="s">
        <v>26</v>
      </c>
      <c r="O1362" s="45" t="s">
        <v>239</v>
      </c>
      <c r="P1362" s="49">
        <v>0</v>
      </c>
      <c r="Q1362" s="45" t="s">
        <v>49</v>
      </c>
      <c r="R1362" s="46"/>
      <c r="S1362" s="45" t="s">
        <v>234</v>
      </c>
      <c r="T1362" s="45"/>
      <c r="U1362" s="45" t="s">
        <v>235</v>
      </c>
      <c r="V1362" s="45" t="s">
        <v>236</v>
      </c>
      <c r="W1362" s="45" t="s">
        <v>237</v>
      </c>
      <c r="X1362" s="49">
        <v>0</v>
      </c>
    </row>
    <row r="1363" spans="1:24" hidden="1" x14ac:dyDescent="0.2">
      <c r="A1363" s="1" t="e">
        <f>VLOOKUP(S:S,'KY all bookings 19.09.2022'!D:E,1,0)</f>
        <v>#N/A</v>
      </c>
      <c r="D1363" s="45" t="s">
        <v>20</v>
      </c>
      <c r="E1363" s="45" t="s">
        <v>3885</v>
      </c>
      <c r="F1363" s="45" t="s">
        <v>3886</v>
      </c>
      <c r="G1363" s="45" t="s">
        <v>232</v>
      </c>
      <c r="H1363" s="61">
        <v>44785</v>
      </c>
      <c r="I1363" s="61">
        <v>44837</v>
      </c>
      <c r="J1363" s="46"/>
      <c r="K1363" s="46"/>
      <c r="L1363" s="45" t="s">
        <v>233</v>
      </c>
      <c r="M1363" s="45" t="s">
        <v>25</v>
      </c>
      <c r="N1363" s="45" t="s">
        <v>26</v>
      </c>
      <c r="O1363" s="45" t="s">
        <v>37</v>
      </c>
      <c r="P1363" s="49">
        <v>0</v>
      </c>
      <c r="Q1363" s="45" t="s">
        <v>49</v>
      </c>
      <c r="R1363" s="46"/>
      <c r="S1363" s="45" t="s">
        <v>234</v>
      </c>
      <c r="T1363" s="45"/>
      <c r="U1363" s="45" t="s">
        <v>235</v>
      </c>
      <c r="V1363" s="45" t="s">
        <v>236</v>
      </c>
      <c r="W1363" s="45" t="s">
        <v>237</v>
      </c>
      <c r="X1363" s="49">
        <v>0</v>
      </c>
    </row>
    <row r="1364" spans="1:24" hidden="1" x14ac:dyDescent="0.2">
      <c r="A1364" s="1" t="e">
        <f>VLOOKUP(S:S,'KY all bookings 19.09.2022'!D:E,1,0)</f>
        <v>#N/A</v>
      </c>
      <c r="C1364" s="1" t="e">
        <f>VLOOKUP(F:F,'RPM All Deposits'!$E:$F,1,0)</f>
        <v>#N/A</v>
      </c>
      <c r="D1364" s="45" t="s">
        <v>20</v>
      </c>
      <c r="E1364" s="45" t="s">
        <v>3885</v>
      </c>
      <c r="F1364" s="45" t="s">
        <v>3887</v>
      </c>
      <c r="G1364" s="45" t="s">
        <v>232</v>
      </c>
      <c r="H1364" s="61">
        <v>44730</v>
      </c>
      <c r="I1364" s="61">
        <v>44804</v>
      </c>
      <c r="J1364" s="61">
        <v>44730</v>
      </c>
      <c r="K1364" s="61">
        <v>44836</v>
      </c>
      <c r="L1364" s="45" t="s">
        <v>353</v>
      </c>
      <c r="M1364" s="45" t="s">
        <v>135</v>
      </c>
      <c r="N1364" s="45" t="s">
        <v>26</v>
      </c>
      <c r="O1364" s="45" t="s">
        <v>37</v>
      </c>
      <c r="P1364" s="49">
        <v>0</v>
      </c>
      <c r="Q1364" s="45" t="s">
        <v>49</v>
      </c>
      <c r="R1364" s="46"/>
      <c r="S1364" s="45" t="s">
        <v>234</v>
      </c>
      <c r="T1364" s="45"/>
      <c r="U1364" s="45" t="s">
        <v>235</v>
      </c>
      <c r="V1364" s="45" t="s">
        <v>236</v>
      </c>
      <c r="W1364" s="45" t="s">
        <v>237</v>
      </c>
      <c r="X1364" s="49">
        <v>0</v>
      </c>
    </row>
    <row r="1365" spans="1:24" hidden="1" x14ac:dyDescent="0.2">
      <c r="A1365" s="1" t="e">
        <f>VLOOKUP(S:S,'KY all bookings 19.09.2022'!D:E,1,0)</f>
        <v>#N/A</v>
      </c>
      <c r="D1365" s="45" t="s">
        <v>20</v>
      </c>
      <c r="E1365" s="45" t="s">
        <v>3888</v>
      </c>
      <c r="F1365" s="45" t="s">
        <v>3889</v>
      </c>
      <c r="G1365" s="45" t="s">
        <v>232</v>
      </c>
      <c r="H1365" s="61">
        <v>44777</v>
      </c>
      <c r="I1365" s="61">
        <v>44926</v>
      </c>
      <c r="J1365" s="46"/>
      <c r="K1365" s="46"/>
      <c r="L1365" s="45" t="s">
        <v>695</v>
      </c>
      <c r="M1365" s="45" t="s">
        <v>25</v>
      </c>
      <c r="N1365" s="45" t="s">
        <v>26</v>
      </c>
      <c r="O1365" s="45" t="s">
        <v>239</v>
      </c>
      <c r="P1365" s="49">
        <v>0</v>
      </c>
      <c r="Q1365" s="45" t="s">
        <v>49</v>
      </c>
      <c r="R1365" s="46"/>
      <c r="S1365" s="45" t="s">
        <v>234</v>
      </c>
      <c r="T1365" s="45"/>
      <c r="U1365" s="45" t="s">
        <v>235</v>
      </c>
      <c r="V1365" s="45" t="s">
        <v>236</v>
      </c>
      <c r="W1365" s="45" t="s">
        <v>237</v>
      </c>
      <c r="X1365" s="49">
        <v>0</v>
      </c>
    </row>
    <row r="1366" spans="1:24" hidden="1" x14ac:dyDescent="0.2">
      <c r="A1366" s="1" t="e">
        <f>VLOOKUP(S:S,'KY all bookings 19.09.2022'!D:E,1,0)</f>
        <v>#N/A</v>
      </c>
      <c r="D1366" s="45" t="s">
        <v>20</v>
      </c>
      <c r="E1366" s="45" t="s">
        <v>3888</v>
      </c>
      <c r="F1366" s="45" t="s">
        <v>3890</v>
      </c>
      <c r="G1366" s="45" t="s">
        <v>232</v>
      </c>
      <c r="H1366" s="61">
        <v>44785</v>
      </c>
      <c r="I1366" s="61">
        <v>44837</v>
      </c>
      <c r="J1366" s="46"/>
      <c r="K1366" s="46"/>
      <c r="L1366" s="45" t="s">
        <v>233</v>
      </c>
      <c r="M1366" s="45" t="s">
        <v>25</v>
      </c>
      <c r="N1366" s="45" t="s">
        <v>26</v>
      </c>
      <c r="O1366" s="45" t="s">
        <v>239</v>
      </c>
      <c r="P1366" s="49">
        <v>0</v>
      </c>
      <c r="Q1366" s="45" t="s">
        <v>49</v>
      </c>
      <c r="R1366" s="46"/>
      <c r="S1366" s="45" t="s">
        <v>234</v>
      </c>
      <c r="T1366" s="45"/>
      <c r="U1366" s="45" t="s">
        <v>235</v>
      </c>
      <c r="V1366" s="45" t="s">
        <v>236</v>
      </c>
      <c r="W1366" s="45" t="s">
        <v>237</v>
      </c>
      <c r="X1366" s="49">
        <v>0</v>
      </c>
    </row>
    <row r="1367" spans="1:24" hidden="1" x14ac:dyDescent="0.2">
      <c r="A1367" s="1" t="e">
        <f>VLOOKUP(S:S,'KY all bookings 19.09.2022'!D:E,1,0)</f>
        <v>#N/A</v>
      </c>
      <c r="D1367" s="45" t="s">
        <v>20</v>
      </c>
      <c r="E1367" s="45" t="s">
        <v>3888</v>
      </c>
      <c r="F1367" s="45" t="s">
        <v>3891</v>
      </c>
      <c r="G1367" s="45" t="s">
        <v>232</v>
      </c>
      <c r="H1367" s="61">
        <v>44730</v>
      </c>
      <c r="I1367" s="61">
        <v>44804</v>
      </c>
      <c r="J1367" s="61">
        <v>44730</v>
      </c>
      <c r="K1367" s="61">
        <v>44836</v>
      </c>
      <c r="L1367" s="45" t="s">
        <v>353</v>
      </c>
      <c r="M1367" s="45" t="s">
        <v>25</v>
      </c>
      <c r="N1367" s="45" t="s">
        <v>26</v>
      </c>
      <c r="O1367" s="45" t="s">
        <v>239</v>
      </c>
      <c r="P1367" s="49">
        <v>0</v>
      </c>
      <c r="Q1367" s="45" t="s">
        <v>49</v>
      </c>
      <c r="R1367" s="46"/>
      <c r="S1367" s="45" t="s">
        <v>234</v>
      </c>
      <c r="T1367" s="45"/>
      <c r="U1367" s="45" t="s">
        <v>235</v>
      </c>
      <c r="V1367" s="45" t="s">
        <v>236</v>
      </c>
      <c r="W1367" s="45" t="s">
        <v>237</v>
      </c>
      <c r="X1367" s="49">
        <v>0</v>
      </c>
    </row>
    <row r="1368" spans="1:24" hidden="1" x14ac:dyDescent="0.2">
      <c r="A1368" s="1" t="e">
        <f>VLOOKUP(S:S,'KY all bookings 19.09.2022'!D:E,1,0)</f>
        <v>#N/A</v>
      </c>
      <c r="D1368" s="45" t="s">
        <v>20</v>
      </c>
      <c r="E1368" s="45" t="s">
        <v>3892</v>
      </c>
      <c r="F1368" s="45" t="s">
        <v>3893</v>
      </c>
      <c r="G1368" s="45" t="s">
        <v>232</v>
      </c>
      <c r="H1368" s="61">
        <v>44785</v>
      </c>
      <c r="I1368" s="61">
        <v>44837</v>
      </c>
      <c r="J1368" s="46"/>
      <c r="K1368" s="46"/>
      <c r="L1368" s="45" t="s">
        <v>233</v>
      </c>
      <c r="M1368" s="45" t="s">
        <v>25</v>
      </c>
      <c r="N1368" s="45" t="s">
        <v>26</v>
      </c>
      <c r="O1368" s="45" t="s">
        <v>37</v>
      </c>
      <c r="P1368" s="49">
        <v>0</v>
      </c>
      <c r="Q1368" s="45" t="s">
        <v>49</v>
      </c>
      <c r="R1368" s="46"/>
      <c r="S1368" s="45" t="s">
        <v>234</v>
      </c>
      <c r="T1368" s="45"/>
      <c r="U1368" s="45" t="s">
        <v>235</v>
      </c>
      <c r="V1368" s="45" t="s">
        <v>236</v>
      </c>
      <c r="W1368" s="45" t="s">
        <v>237</v>
      </c>
      <c r="X1368" s="49">
        <v>0</v>
      </c>
    </row>
    <row r="1369" spans="1:24" hidden="1" x14ac:dyDescent="0.2">
      <c r="A1369" s="1" t="e">
        <f>VLOOKUP(S:S,'KY all bookings 19.09.2022'!D:E,1,0)</f>
        <v>#N/A</v>
      </c>
      <c r="C1369" s="1" t="e">
        <f>VLOOKUP(F:F,'RPM All Deposits'!$E:$F,1,0)</f>
        <v>#N/A</v>
      </c>
      <c r="D1369" s="45" t="s">
        <v>20</v>
      </c>
      <c r="E1369" s="45" t="s">
        <v>3892</v>
      </c>
      <c r="F1369" s="45" t="s">
        <v>3894</v>
      </c>
      <c r="G1369" s="45" t="s">
        <v>232</v>
      </c>
      <c r="H1369" s="61">
        <v>44730</v>
      </c>
      <c r="I1369" s="61">
        <v>44804</v>
      </c>
      <c r="J1369" s="61">
        <v>44730</v>
      </c>
      <c r="K1369" s="61">
        <v>44836</v>
      </c>
      <c r="L1369" s="45" t="s">
        <v>353</v>
      </c>
      <c r="M1369" s="45" t="s">
        <v>135</v>
      </c>
      <c r="N1369" s="45" t="s">
        <v>26</v>
      </c>
      <c r="O1369" s="45" t="s">
        <v>37</v>
      </c>
      <c r="P1369" s="49">
        <v>0</v>
      </c>
      <c r="Q1369" s="45" t="s">
        <v>49</v>
      </c>
      <c r="R1369" s="46"/>
      <c r="S1369" s="45" t="s">
        <v>234</v>
      </c>
      <c r="T1369" s="45"/>
      <c r="U1369" s="45" t="s">
        <v>235</v>
      </c>
      <c r="V1369" s="45" t="s">
        <v>236</v>
      </c>
      <c r="W1369" s="45" t="s">
        <v>237</v>
      </c>
      <c r="X1369" s="49">
        <v>0</v>
      </c>
    </row>
    <row r="1370" spans="1:24" hidden="1" x14ac:dyDescent="0.2">
      <c r="A1370" s="1" t="e">
        <f>VLOOKUP(S:S,'KY all bookings 19.09.2022'!D:E,1,0)</f>
        <v>#N/A</v>
      </c>
      <c r="D1370" s="45" t="s">
        <v>20</v>
      </c>
      <c r="E1370" s="45" t="s">
        <v>3895</v>
      </c>
      <c r="F1370" s="45" t="s">
        <v>3896</v>
      </c>
      <c r="G1370" s="45" t="s">
        <v>232</v>
      </c>
      <c r="H1370" s="61">
        <v>44777</v>
      </c>
      <c r="I1370" s="61">
        <v>44926</v>
      </c>
      <c r="J1370" s="46"/>
      <c r="K1370" s="46"/>
      <c r="L1370" s="45" t="s">
        <v>695</v>
      </c>
      <c r="M1370" s="45" t="s">
        <v>25</v>
      </c>
      <c r="N1370" s="45" t="s">
        <v>26</v>
      </c>
      <c r="O1370" s="45" t="s">
        <v>27</v>
      </c>
      <c r="P1370" s="49">
        <v>0</v>
      </c>
      <c r="Q1370" s="45" t="s">
        <v>49</v>
      </c>
      <c r="R1370" s="46"/>
      <c r="S1370" s="45" t="s">
        <v>234</v>
      </c>
      <c r="T1370" s="45"/>
      <c r="U1370" s="45" t="s">
        <v>235</v>
      </c>
      <c r="V1370" s="45" t="s">
        <v>236</v>
      </c>
      <c r="W1370" s="45" t="s">
        <v>237</v>
      </c>
      <c r="X1370" s="49">
        <v>0</v>
      </c>
    </row>
    <row r="1371" spans="1:24" hidden="1" x14ac:dyDescent="0.2">
      <c r="A1371" s="1" t="e">
        <f>VLOOKUP(S:S,'KY all bookings 19.09.2022'!D:E,1,0)</f>
        <v>#N/A</v>
      </c>
      <c r="D1371" s="45" t="s">
        <v>20</v>
      </c>
      <c r="E1371" s="45" t="s">
        <v>3895</v>
      </c>
      <c r="F1371" s="45" t="s">
        <v>3897</v>
      </c>
      <c r="G1371" s="45" t="s">
        <v>232</v>
      </c>
      <c r="H1371" s="61">
        <v>44785</v>
      </c>
      <c r="I1371" s="61">
        <v>44837</v>
      </c>
      <c r="J1371" s="46"/>
      <c r="K1371" s="46"/>
      <c r="L1371" s="45" t="s">
        <v>233</v>
      </c>
      <c r="M1371" s="45" t="s">
        <v>25</v>
      </c>
      <c r="N1371" s="45" t="s">
        <v>26</v>
      </c>
      <c r="O1371" s="45" t="s">
        <v>27</v>
      </c>
      <c r="P1371" s="49">
        <v>0</v>
      </c>
      <c r="Q1371" s="45" t="s">
        <v>49</v>
      </c>
      <c r="R1371" s="46"/>
      <c r="S1371" s="45" t="s">
        <v>234</v>
      </c>
      <c r="T1371" s="45"/>
      <c r="U1371" s="45" t="s">
        <v>235</v>
      </c>
      <c r="V1371" s="45" t="s">
        <v>236</v>
      </c>
      <c r="W1371" s="45" t="s">
        <v>237</v>
      </c>
      <c r="X1371" s="49">
        <v>0</v>
      </c>
    </row>
    <row r="1372" spans="1:24" hidden="1" x14ac:dyDescent="0.2">
      <c r="A1372" s="1" t="e">
        <f>VLOOKUP(S:S,'KY all bookings 19.09.2022'!D:E,1,0)</f>
        <v>#N/A</v>
      </c>
      <c r="D1372" s="45" t="s">
        <v>20</v>
      </c>
      <c r="E1372" s="45" t="s">
        <v>3895</v>
      </c>
      <c r="F1372" s="45" t="s">
        <v>3898</v>
      </c>
      <c r="G1372" s="45" t="s">
        <v>232</v>
      </c>
      <c r="H1372" s="61">
        <v>44730</v>
      </c>
      <c r="I1372" s="61">
        <v>44804</v>
      </c>
      <c r="J1372" s="61">
        <v>44730</v>
      </c>
      <c r="K1372" s="61">
        <v>44836</v>
      </c>
      <c r="L1372" s="45" t="s">
        <v>353</v>
      </c>
      <c r="M1372" s="45" t="s">
        <v>25</v>
      </c>
      <c r="N1372" s="45" t="s">
        <v>26</v>
      </c>
      <c r="O1372" s="45" t="s">
        <v>27</v>
      </c>
      <c r="P1372" s="49">
        <v>0</v>
      </c>
      <c r="Q1372" s="45" t="s">
        <v>49</v>
      </c>
      <c r="R1372" s="46"/>
      <c r="S1372" s="45" t="s">
        <v>234</v>
      </c>
      <c r="T1372" s="45"/>
      <c r="U1372" s="45" t="s">
        <v>235</v>
      </c>
      <c r="V1372" s="45" t="s">
        <v>236</v>
      </c>
      <c r="W1372" s="45" t="s">
        <v>237</v>
      </c>
      <c r="X1372" s="49">
        <v>0</v>
      </c>
    </row>
    <row r="1373" spans="1:24" hidden="1" x14ac:dyDescent="0.2">
      <c r="A1373" s="1" t="e">
        <f>VLOOKUP(S:S,'KY all bookings 19.09.2022'!D:E,1,0)</f>
        <v>#N/A</v>
      </c>
      <c r="D1373" s="45" t="s">
        <v>20</v>
      </c>
      <c r="E1373" s="45" t="s">
        <v>3899</v>
      </c>
      <c r="F1373" s="45" t="s">
        <v>3900</v>
      </c>
      <c r="G1373" s="45" t="s">
        <v>232</v>
      </c>
      <c r="H1373" s="61">
        <v>44785</v>
      </c>
      <c r="I1373" s="61">
        <v>44837</v>
      </c>
      <c r="J1373" s="46"/>
      <c r="K1373" s="46"/>
      <c r="L1373" s="45" t="s">
        <v>233</v>
      </c>
      <c r="M1373" s="45" t="s">
        <v>25</v>
      </c>
      <c r="N1373" s="45" t="s">
        <v>26</v>
      </c>
      <c r="O1373" s="45" t="s">
        <v>37</v>
      </c>
      <c r="P1373" s="49">
        <v>0</v>
      </c>
      <c r="Q1373" s="45" t="s">
        <v>49</v>
      </c>
      <c r="R1373" s="46"/>
      <c r="S1373" s="45" t="s">
        <v>234</v>
      </c>
      <c r="T1373" s="45"/>
      <c r="U1373" s="45" t="s">
        <v>235</v>
      </c>
      <c r="V1373" s="45" t="s">
        <v>236</v>
      </c>
      <c r="W1373" s="45" t="s">
        <v>237</v>
      </c>
      <c r="X1373" s="49">
        <v>0</v>
      </c>
    </row>
    <row r="1374" spans="1:24" hidden="1" x14ac:dyDescent="0.2">
      <c r="A1374" s="1" t="e">
        <f>VLOOKUP(S:S,'KY all bookings 19.09.2022'!D:E,1,0)</f>
        <v>#N/A</v>
      </c>
      <c r="C1374" s="1" t="e">
        <f>VLOOKUP(F:F,'RPM All Deposits'!$E:$F,1,0)</f>
        <v>#N/A</v>
      </c>
      <c r="D1374" s="45" t="s">
        <v>20</v>
      </c>
      <c r="E1374" s="45" t="s">
        <v>3899</v>
      </c>
      <c r="F1374" s="45" t="s">
        <v>3901</v>
      </c>
      <c r="G1374" s="45" t="s">
        <v>232</v>
      </c>
      <c r="H1374" s="61">
        <v>44730</v>
      </c>
      <c r="I1374" s="61">
        <v>44804</v>
      </c>
      <c r="J1374" s="61">
        <v>44730</v>
      </c>
      <c r="K1374" s="61">
        <v>44836</v>
      </c>
      <c r="L1374" s="45" t="s">
        <v>353</v>
      </c>
      <c r="M1374" s="45" t="s">
        <v>135</v>
      </c>
      <c r="N1374" s="45" t="s">
        <v>26</v>
      </c>
      <c r="O1374" s="45" t="s">
        <v>37</v>
      </c>
      <c r="P1374" s="49">
        <v>0</v>
      </c>
      <c r="Q1374" s="45" t="s">
        <v>49</v>
      </c>
      <c r="R1374" s="46"/>
      <c r="S1374" s="45" t="s">
        <v>234</v>
      </c>
      <c r="T1374" s="45"/>
      <c r="U1374" s="45" t="s">
        <v>235</v>
      </c>
      <c r="V1374" s="45" t="s">
        <v>236</v>
      </c>
      <c r="W1374" s="45" t="s">
        <v>237</v>
      </c>
      <c r="X1374" s="49">
        <v>0</v>
      </c>
    </row>
    <row r="1375" spans="1:24" hidden="1" x14ac:dyDescent="0.2">
      <c r="A1375" s="1" t="e">
        <f>VLOOKUP(S:S,'KY all bookings 19.09.2022'!D:E,1,0)</f>
        <v>#N/A</v>
      </c>
      <c r="D1375" s="45" t="s">
        <v>20</v>
      </c>
      <c r="E1375" s="45" t="s">
        <v>3902</v>
      </c>
      <c r="F1375" s="45" t="s">
        <v>3903</v>
      </c>
      <c r="G1375" s="45" t="s">
        <v>232</v>
      </c>
      <c r="H1375" s="61">
        <v>44777</v>
      </c>
      <c r="I1375" s="61">
        <v>44926</v>
      </c>
      <c r="J1375" s="46"/>
      <c r="K1375" s="46"/>
      <c r="L1375" s="45" t="s">
        <v>695</v>
      </c>
      <c r="M1375" s="45" t="s">
        <v>25</v>
      </c>
      <c r="N1375" s="45" t="s">
        <v>26</v>
      </c>
      <c r="O1375" s="45" t="s">
        <v>27</v>
      </c>
      <c r="P1375" s="49">
        <v>0</v>
      </c>
      <c r="Q1375" s="45" t="s">
        <v>49</v>
      </c>
      <c r="R1375" s="46"/>
      <c r="S1375" s="45" t="s">
        <v>234</v>
      </c>
      <c r="T1375" s="45"/>
      <c r="U1375" s="45" t="s">
        <v>235</v>
      </c>
      <c r="V1375" s="45" t="s">
        <v>236</v>
      </c>
      <c r="W1375" s="45" t="s">
        <v>237</v>
      </c>
      <c r="X1375" s="49">
        <v>0</v>
      </c>
    </row>
    <row r="1376" spans="1:24" hidden="1" x14ac:dyDescent="0.2">
      <c r="A1376" s="1" t="e">
        <f>VLOOKUP(S:S,'KY all bookings 19.09.2022'!D:E,1,0)</f>
        <v>#N/A</v>
      </c>
      <c r="D1376" s="45" t="s">
        <v>20</v>
      </c>
      <c r="E1376" s="45" t="s">
        <v>3902</v>
      </c>
      <c r="F1376" s="45" t="s">
        <v>3904</v>
      </c>
      <c r="G1376" s="45" t="s">
        <v>232</v>
      </c>
      <c r="H1376" s="61">
        <v>44785</v>
      </c>
      <c r="I1376" s="61">
        <v>44837</v>
      </c>
      <c r="J1376" s="46"/>
      <c r="K1376" s="46"/>
      <c r="L1376" s="45" t="s">
        <v>233</v>
      </c>
      <c r="M1376" s="45" t="s">
        <v>25</v>
      </c>
      <c r="N1376" s="45" t="s">
        <v>26</v>
      </c>
      <c r="O1376" s="45" t="s">
        <v>27</v>
      </c>
      <c r="P1376" s="49">
        <v>0</v>
      </c>
      <c r="Q1376" s="45" t="s">
        <v>49</v>
      </c>
      <c r="R1376" s="46"/>
      <c r="S1376" s="45" t="s">
        <v>234</v>
      </c>
      <c r="T1376" s="45"/>
      <c r="U1376" s="45" t="s">
        <v>235</v>
      </c>
      <c r="V1376" s="45" t="s">
        <v>236</v>
      </c>
      <c r="W1376" s="45" t="s">
        <v>237</v>
      </c>
      <c r="X1376" s="49">
        <v>0</v>
      </c>
    </row>
    <row r="1377" spans="1:24" hidden="1" x14ac:dyDescent="0.2">
      <c r="A1377" s="1" t="e">
        <f>VLOOKUP(S:S,'KY all bookings 19.09.2022'!D:E,1,0)</f>
        <v>#N/A</v>
      </c>
      <c r="D1377" s="45" t="s">
        <v>20</v>
      </c>
      <c r="E1377" s="45" t="s">
        <v>3902</v>
      </c>
      <c r="F1377" s="45" t="s">
        <v>3905</v>
      </c>
      <c r="G1377" s="45" t="s">
        <v>232</v>
      </c>
      <c r="H1377" s="61">
        <v>44730</v>
      </c>
      <c r="I1377" s="61">
        <v>44804</v>
      </c>
      <c r="J1377" s="61">
        <v>44730</v>
      </c>
      <c r="K1377" s="61">
        <v>44836</v>
      </c>
      <c r="L1377" s="45" t="s">
        <v>353</v>
      </c>
      <c r="M1377" s="45" t="s">
        <v>25</v>
      </c>
      <c r="N1377" s="45" t="s">
        <v>26</v>
      </c>
      <c r="O1377" s="45" t="s">
        <v>27</v>
      </c>
      <c r="P1377" s="49">
        <v>0</v>
      </c>
      <c r="Q1377" s="45" t="s">
        <v>49</v>
      </c>
      <c r="R1377" s="46"/>
      <c r="S1377" s="45" t="s">
        <v>234</v>
      </c>
      <c r="T1377" s="45"/>
      <c r="U1377" s="45" t="s">
        <v>235</v>
      </c>
      <c r="V1377" s="45" t="s">
        <v>236</v>
      </c>
      <c r="W1377" s="45" t="s">
        <v>237</v>
      </c>
      <c r="X1377" s="49">
        <v>0</v>
      </c>
    </row>
    <row r="1378" spans="1:24" hidden="1" x14ac:dyDescent="0.2">
      <c r="A1378" s="1" t="e">
        <f>VLOOKUP(S:S,'KY all bookings 19.09.2022'!D:E,1,0)</f>
        <v>#N/A</v>
      </c>
      <c r="D1378" s="45" t="s">
        <v>20</v>
      </c>
      <c r="E1378" s="45" t="s">
        <v>3906</v>
      </c>
      <c r="F1378" s="45" t="s">
        <v>3907</v>
      </c>
      <c r="G1378" s="45" t="s">
        <v>232</v>
      </c>
      <c r="H1378" s="61">
        <v>44785</v>
      </c>
      <c r="I1378" s="61">
        <v>44837</v>
      </c>
      <c r="J1378" s="46"/>
      <c r="K1378" s="46"/>
      <c r="L1378" s="45" t="s">
        <v>233</v>
      </c>
      <c r="M1378" s="45" t="s">
        <v>25</v>
      </c>
      <c r="N1378" s="45" t="s">
        <v>26</v>
      </c>
      <c r="O1378" s="45" t="s">
        <v>37</v>
      </c>
      <c r="P1378" s="49">
        <v>0</v>
      </c>
      <c r="Q1378" s="45" t="s">
        <v>49</v>
      </c>
      <c r="R1378" s="46"/>
      <c r="S1378" s="45" t="s">
        <v>234</v>
      </c>
      <c r="T1378" s="45"/>
      <c r="U1378" s="45" t="s">
        <v>235</v>
      </c>
      <c r="V1378" s="45" t="s">
        <v>236</v>
      </c>
      <c r="W1378" s="45" t="s">
        <v>237</v>
      </c>
      <c r="X1378" s="49">
        <v>0</v>
      </c>
    </row>
    <row r="1379" spans="1:24" hidden="1" x14ac:dyDescent="0.2">
      <c r="A1379" s="1" t="e">
        <f>VLOOKUP(S:S,'KY all bookings 19.09.2022'!D:E,1,0)</f>
        <v>#N/A</v>
      </c>
      <c r="C1379" s="1" t="e">
        <f>VLOOKUP(F:F,'RPM All Deposits'!$E:$F,1,0)</f>
        <v>#N/A</v>
      </c>
      <c r="D1379" s="45" t="s">
        <v>20</v>
      </c>
      <c r="E1379" s="45" t="s">
        <v>3906</v>
      </c>
      <c r="F1379" s="45" t="s">
        <v>3908</v>
      </c>
      <c r="G1379" s="45" t="s">
        <v>232</v>
      </c>
      <c r="H1379" s="61">
        <v>44730</v>
      </c>
      <c r="I1379" s="61">
        <v>44804</v>
      </c>
      <c r="J1379" s="61">
        <v>44730</v>
      </c>
      <c r="K1379" s="61">
        <v>44836</v>
      </c>
      <c r="L1379" s="45" t="s">
        <v>353</v>
      </c>
      <c r="M1379" s="45" t="s">
        <v>135</v>
      </c>
      <c r="N1379" s="45" t="s">
        <v>26</v>
      </c>
      <c r="O1379" s="45" t="s">
        <v>37</v>
      </c>
      <c r="P1379" s="49">
        <v>0</v>
      </c>
      <c r="Q1379" s="45" t="s">
        <v>49</v>
      </c>
      <c r="R1379" s="46"/>
      <c r="S1379" s="45" t="s">
        <v>234</v>
      </c>
      <c r="T1379" s="45"/>
      <c r="U1379" s="45" t="s">
        <v>235</v>
      </c>
      <c r="V1379" s="45" t="s">
        <v>236</v>
      </c>
      <c r="W1379" s="45" t="s">
        <v>237</v>
      </c>
      <c r="X1379" s="49">
        <v>0</v>
      </c>
    </row>
    <row r="1380" spans="1:24" hidden="1" x14ac:dyDescent="0.2">
      <c r="A1380" s="1" t="e">
        <f>VLOOKUP(S:S,'KY all bookings 19.09.2022'!D:E,1,0)</f>
        <v>#N/A</v>
      </c>
      <c r="C1380" s="1" t="e">
        <f>VLOOKUP(F:F,'RPM All Deposits'!$E:$F,1,0)</f>
        <v>#N/A</v>
      </c>
      <c r="D1380" s="45" t="s">
        <v>20</v>
      </c>
      <c r="E1380" s="45" t="s">
        <v>3909</v>
      </c>
      <c r="F1380" s="45" t="s">
        <v>3910</v>
      </c>
      <c r="G1380" s="45" t="s">
        <v>3911</v>
      </c>
      <c r="H1380" s="61">
        <v>44728</v>
      </c>
      <c r="I1380" s="61">
        <v>44773</v>
      </c>
      <c r="J1380" s="61">
        <v>44728</v>
      </c>
      <c r="K1380" s="61">
        <v>44774</v>
      </c>
      <c r="L1380" s="45" t="s">
        <v>1335</v>
      </c>
      <c r="M1380" s="45" t="s">
        <v>135</v>
      </c>
      <c r="N1380" s="45" t="s">
        <v>26</v>
      </c>
      <c r="O1380" s="45" t="s">
        <v>48</v>
      </c>
      <c r="P1380" s="49">
        <v>0</v>
      </c>
      <c r="Q1380" s="45" t="s">
        <v>49</v>
      </c>
      <c r="R1380" s="46"/>
      <c r="S1380" s="45" t="s">
        <v>3912</v>
      </c>
      <c r="T1380" s="45"/>
      <c r="U1380" s="45" t="s">
        <v>3913</v>
      </c>
      <c r="V1380" s="45" t="s">
        <v>3914</v>
      </c>
      <c r="W1380" s="45" t="s">
        <v>87</v>
      </c>
      <c r="X1380" s="49">
        <v>0</v>
      </c>
    </row>
    <row r="1381" spans="1:24" hidden="1" x14ac:dyDescent="0.2">
      <c r="A1381" s="1" t="e">
        <f>VLOOKUP(S:S,'KY all bookings 19.09.2022'!D:E,1,0)</f>
        <v>#N/A</v>
      </c>
      <c r="D1381" s="45" t="s">
        <v>20</v>
      </c>
      <c r="E1381" s="45" t="s">
        <v>3915</v>
      </c>
      <c r="F1381" s="45" t="s">
        <v>3916</v>
      </c>
      <c r="G1381" s="45" t="s">
        <v>232</v>
      </c>
      <c r="H1381" s="61">
        <v>44785</v>
      </c>
      <c r="I1381" s="61">
        <v>44837</v>
      </c>
      <c r="J1381" s="46"/>
      <c r="K1381" s="46"/>
      <c r="L1381" s="45" t="s">
        <v>233</v>
      </c>
      <c r="M1381" s="45" t="s">
        <v>25</v>
      </c>
      <c r="N1381" s="45" t="s">
        <v>26</v>
      </c>
      <c r="O1381" s="45" t="s">
        <v>48</v>
      </c>
      <c r="P1381" s="49">
        <v>0</v>
      </c>
      <c r="Q1381" s="45" t="s">
        <v>49</v>
      </c>
      <c r="R1381" s="46"/>
      <c r="S1381" s="45" t="s">
        <v>234</v>
      </c>
      <c r="T1381" s="45"/>
      <c r="U1381" s="45" t="s">
        <v>235</v>
      </c>
      <c r="V1381" s="45" t="s">
        <v>236</v>
      </c>
      <c r="W1381" s="45" t="s">
        <v>237</v>
      </c>
      <c r="X1381" s="49">
        <v>0</v>
      </c>
    </row>
    <row r="1382" spans="1:24" hidden="1" x14ac:dyDescent="0.2">
      <c r="A1382" s="1" t="e">
        <f>VLOOKUP(S:S,'KY all bookings 19.09.2022'!D:E,1,0)</f>
        <v>#N/A</v>
      </c>
      <c r="D1382" s="45" t="s">
        <v>20</v>
      </c>
      <c r="E1382" s="45" t="s">
        <v>3915</v>
      </c>
      <c r="F1382" s="45" t="s">
        <v>3917</v>
      </c>
      <c r="G1382" s="45" t="s">
        <v>232</v>
      </c>
      <c r="H1382" s="61">
        <v>44730</v>
      </c>
      <c r="I1382" s="61">
        <v>44804</v>
      </c>
      <c r="J1382" s="61">
        <v>44730</v>
      </c>
      <c r="K1382" s="61">
        <v>44836</v>
      </c>
      <c r="L1382" s="45" t="s">
        <v>353</v>
      </c>
      <c r="M1382" s="45" t="s">
        <v>25</v>
      </c>
      <c r="N1382" s="45" t="s">
        <v>26</v>
      </c>
      <c r="O1382" s="45" t="s">
        <v>48</v>
      </c>
      <c r="P1382" s="49">
        <v>0</v>
      </c>
      <c r="Q1382" s="45" t="s">
        <v>49</v>
      </c>
      <c r="R1382" s="46"/>
      <c r="S1382" s="45" t="s">
        <v>234</v>
      </c>
      <c r="T1382" s="45"/>
      <c r="U1382" s="45" t="s">
        <v>235</v>
      </c>
      <c r="V1382" s="45" t="s">
        <v>236</v>
      </c>
      <c r="W1382" s="45" t="s">
        <v>237</v>
      </c>
      <c r="X1382" s="49">
        <v>0</v>
      </c>
    </row>
    <row r="1383" spans="1:24" hidden="1" x14ac:dyDescent="0.2">
      <c r="A1383" s="1" t="e">
        <f>VLOOKUP(S:S,'KY all bookings 19.09.2022'!D:E,1,0)</f>
        <v>#N/A</v>
      </c>
      <c r="D1383" s="45" t="s">
        <v>20</v>
      </c>
      <c r="E1383" s="45" t="s">
        <v>3918</v>
      </c>
      <c r="F1383" s="45" t="s">
        <v>3919</v>
      </c>
      <c r="G1383" s="45" t="s">
        <v>232</v>
      </c>
      <c r="H1383" s="61">
        <v>44785</v>
      </c>
      <c r="I1383" s="61">
        <v>44837</v>
      </c>
      <c r="J1383" s="46"/>
      <c r="K1383" s="46"/>
      <c r="L1383" s="45" t="s">
        <v>233</v>
      </c>
      <c r="M1383" s="45" t="s">
        <v>25</v>
      </c>
      <c r="N1383" s="45" t="s">
        <v>26</v>
      </c>
      <c r="O1383" s="45" t="s">
        <v>48</v>
      </c>
      <c r="P1383" s="49">
        <v>0</v>
      </c>
      <c r="Q1383" s="45" t="s">
        <v>49</v>
      </c>
      <c r="R1383" s="46"/>
      <c r="S1383" s="45" t="s">
        <v>234</v>
      </c>
      <c r="T1383" s="45"/>
      <c r="U1383" s="45" t="s">
        <v>235</v>
      </c>
      <c r="V1383" s="45" t="s">
        <v>236</v>
      </c>
      <c r="W1383" s="45" t="s">
        <v>237</v>
      </c>
      <c r="X1383" s="49">
        <v>0</v>
      </c>
    </row>
    <row r="1384" spans="1:24" hidden="1" x14ac:dyDescent="0.2">
      <c r="A1384" s="1" t="e">
        <f>VLOOKUP(S:S,'KY all bookings 19.09.2022'!D:E,1,0)</f>
        <v>#N/A</v>
      </c>
      <c r="D1384" s="45" t="s">
        <v>20</v>
      </c>
      <c r="E1384" s="45" t="s">
        <v>3918</v>
      </c>
      <c r="F1384" s="45" t="s">
        <v>3920</v>
      </c>
      <c r="G1384" s="45" t="s">
        <v>232</v>
      </c>
      <c r="H1384" s="61">
        <v>44730</v>
      </c>
      <c r="I1384" s="61">
        <v>44804</v>
      </c>
      <c r="J1384" s="61">
        <v>44730</v>
      </c>
      <c r="K1384" s="61">
        <v>44836</v>
      </c>
      <c r="L1384" s="45" t="s">
        <v>353</v>
      </c>
      <c r="M1384" s="45" t="s">
        <v>25</v>
      </c>
      <c r="N1384" s="45" t="s">
        <v>26</v>
      </c>
      <c r="O1384" s="45" t="s">
        <v>48</v>
      </c>
      <c r="P1384" s="49">
        <v>0</v>
      </c>
      <c r="Q1384" s="45" t="s">
        <v>49</v>
      </c>
      <c r="R1384" s="46"/>
      <c r="S1384" s="45" t="s">
        <v>234</v>
      </c>
      <c r="T1384" s="45"/>
      <c r="U1384" s="45" t="s">
        <v>235</v>
      </c>
      <c r="V1384" s="45" t="s">
        <v>236</v>
      </c>
      <c r="W1384" s="45" t="s">
        <v>237</v>
      </c>
      <c r="X1384" s="49">
        <v>0</v>
      </c>
    </row>
    <row r="1385" spans="1:24" hidden="1" x14ac:dyDescent="0.2">
      <c r="A1385" s="1" t="e">
        <f>VLOOKUP(S:S,'KY all bookings 19.09.2022'!D:E,1,0)</f>
        <v>#N/A</v>
      </c>
      <c r="D1385" s="45" t="s">
        <v>20</v>
      </c>
      <c r="E1385" s="45" t="s">
        <v>3921</v>
      </c>
      <c r="F1385" s="45" t="s">
        <v>3922</v>
      </c>
      <c r="G1385" s="45" t="s">
        <v>232</v>
      </c>
      <c r="H1385" s="61">
        <v>44785</v>
      </c>
      <c r="I1385" s="61">
        <v>44837</v>
      </c>
      <c r="J1385" s="46"/>
      <c r="K1385" s="46"/>
      <c r="L1385" s="45" t="s">
        <v>233</v>
      </c>
      <c r="M1385" s="45" t="s">
        <v>25</v>
      </c>
      <c r="N1385" s="45" t="s">
        <v>26</v>
      </c>
      <c r="O1385" s="45" t="s">
        <v>37</v>
      </c>
      <c r="P1385" s="49">
        <v>0</v>
      </c>
      <c r="Q1385" s="45" t="s">
        <v>49</v>
      </c>
      <c r="R1385" s="46"/>
      <c r="S1385" s="45" t="s">
        <v>234</v>
      </c>
      <c r="T1385" s="45"/>
      <c r="U1385" s="45" t="s">
        <v>235</v>
      </c>
      <c r="V1385" s="45" t="s">
        <v>236</v>
      </c>
      <c r="W1385" s="45" t="s">
        <v>237</v>
      </c>
      <c r="X1385" s="49">
        <v>0</v>
      </c>
    </row>
    <row r="1386" spans="1:24" hidden="1" x14ac:dyDescent="0.2">
      <c r="A1386" s="1" t="e">
        <f>VLOOKUP(S:S,'KY all bookings 19.09.2022'!D:E,1,0)</f>
        <v>#N/A</v>
      </c>
      <c r="C1386" s="1" t="e">
        <f>VLOOKUP(F:F,'RPM All Deposits'!$E:$F,1,0)</f>
        <v>#N/A</v>
      </c>
      <c r="D1386" s="45" t="s">
        <v>20</v>
      </c>
      <c r="E1386" s="45" t="s">
        <v>3921</v>
      </c>
      <c r="F1386" s="45" t="s">
        <v>3923</v>
      </c>
      <c r="G1386" s="45" t="s">
        <v>232</v>
      </c>
      <c r="H1386" s="61">
        <v>44730</v>
      </c>
      <c r="I1386" s="61">
        <v>44804</v>
      </c>
      <c r="J1386" s="61">
        <v>44730</v>
      </c>
      <c r="K1386" s="61">
        <v>44836</v>
      </c>
      <c r="L1386" s="45" t="s">
        <v>353</v>
      </c>
      <c r="M1386" s="45" t="s">
        <v>135</v>
      </c>
      <c r="N1386" s="45" t="s">
        <v>26</v>
      </c>
      <c r="O1386" s="45" t="s">
        <v>37</v>
      </c>
      <c r="P1386" s="49">
        <v>0</v>
      </c>
      <c r="Q1386" s="45" t="s">
        <v>49</v>
      </c>
      <c r="R1386" s="46"/>
      <c r="S1386" s="45" t="s">
        <v>234</v>
      </c>
      <c r="T1386" s="45"/>
      <c r="U1386" s="45" t="s">
        <v>235</v>
      </c>
      <c r="V1386" s="45" t="s">
        <v>236</v>
      </c>
      <c r="W1386" s="45" t="s">
        <v>237</v>
      </c>
      <c r="X1386" s="49">
        <v>0</v>
      </c>
    </row>
    <row r="1387" spans="1:24" hidden="1" x14ac:dyDescent="0.2">
      <c r="A1387" s="1" t="e">
        <f>VLOOKUP(S:S,'KY all bookings 19.09.2022'!D:E,1,0)</f>
        <v>#N/A</v>
      </c>
      <c r="D1387" s="45" t="s">
        <v>20</v>
      </c>
      <c r="E1387" s="45" t="s">
        <v>3924</v>
      </c>
      <c r="F1387" s="45" t="s">
        <v>3925</v>
      </c>
      <c r="G1387" s="45" t="s">
        <v>232</v>
      </c>
      <c r="H1387" s="61">
        <v>44785</v>
      </c>
      <c r="I1387" s="61">
        <v>44837</v>
      </c>
      <c r="J1387" s="46"/>
      <c r="K1387" s="46"/>
      <c r="L1387" s="45" t="s">
        <v>233</v>
      </c>
      <c r="M1387" s="45" t="s">
        <v>25</v>
      </c>
      <c r="N1387" s="45" t="s">
        <v>26</v>
      </c>
      <c r="O1387" s="45" t="s">
        <v>37</v>
      </c>
      <c r="P1387" s="49">
        <v>0</v>
      </c>
      <c r="Q1387" s="45" t="s">
        <v>49</v>
      </c>
      <c r="R1387" s="46"/>
      <c r="S1387" s="45" t="s">
        <v>234</v>
      </c>
      <c r="T1387" s="45"/>
      <c r="U1387" s="45" t="s">
        <v>235</v>
      </c>
      <c r="V1387" s="45" t="s">
        <v>236</v>
      </c>
      <c r="W1387" s="45" t="s">
        <v>237</v>
      </c>
      <c r="X1387" s="49">
        <v>0</v>
      </c>
    </row>
    <row r="1388" spans="1:24" hidden="1" x14ac:dyDescent="0.2">
      <c r="A1388" s="1" t="e">
        <f>VLOOKUP(S:S,'KY all bookings 19.09.2022'!D:E,1,0)</f>
        <v>#N/A</v>
      </c>
      <c r="C1388" s="1" t="e">
        <f>VLOOKUP(F:F,'RPM All Deposits'!$E:$F,1,0)</f>
        <v>#N/A</v>
      </c>
      <c r="D1388" s="45" t="s">
        <v>20</v>
      </c>
      <c r="E1388" s="45" t="s">
        <v>3924</v>
      </c>
      <c r="F1388" s="45" t="s">
        <v>3926</v>
      </c>
      <c r="G1388" s="45" t="s">
        <v>232</v>
      </c>
      <c r="H1388" s="61">
        <v>44730</v>
      </c>
      <c r="I1388" s="61">
        <v>44804</v>
      </c>
      <c r="J1388" s="61">
        <v>44730</v>
      </c>
      <c r="K1388" s="61">
        <v>44836</v>
      </c>
      <c r="L1388" s="45" t="s">
        <v>353</v>
      </c>
      <c r="M1388" s="45" t="s">
        <v>135</v>
      </c>
      <c r="N1388" s="45" t="s">
        <v>26</v>
      </c>
      <c r="O1388" s="45" t="s">
        <v>37</v>
      </c>
      <c r="P1388" s="49">
        <v>0</v>
      </c>
      <c r="Q1388" s="45" t="s">
        <v>49</v>
      </c>
      <c r="R1388" s="46"/>
      <c r="S1388" s="45" t="s">
        <v>234</v>
      </c>
      <c r="T1388" s="45"/>
      <c r="U1388" s="45" t="s">
        <v>235</v>
      </c>
      <c r="V1388" s="45" t="s">
        <v>236</v>
      </c>
      <c r="W1388" s="45" t="s">
        <v>237</v>
      </c>
      <c r="X1388" s="49">
        <v>0</v>
      </c>
    </row>
    <row r="1389" spans="1:24" hidden="1" x14ac:dyDescent="0.2">
      <c r="A1389" s="1" t="e">
        <f>VLOOKUP(S:S,'KY all bookings 19.09.2022'!D:E,1,0)</f>
        <v>#N/A</v>
      </c>
      <c r="D1389" s="45" t="s">
        <v>20</v>
      </c>
      <c r="E1389" s="45" t="s">
        <v>3927</v>
      </c>
      <c r="F1389" s="45" t="s">
        <v>3928</v>
      </c>
      <c r="G1389" s="45" t="s">
        <v>232</v>
      </c>
      <c r="H1389" s="61">
        <v>44785</v>
      </c>
      <c r="I1389" s="61">
        <v>44837</v>
      </c>
      <c r="J1389" s="46"/>
      <c r="K1389" s="46"/>
      <c r="L1389" s="45" t="s">
        <v>233</v>
      </c>
      <c r="M1389" s="45" t="s">
        <v>25</v>
      </c>
      <c r="N1389" s="45" t="s">
        <v>26</v>
      </c>
      <c r="O1389" s="45" t="s">
        <v>37</v>
      </c>
      <c r="P1389" s="49">
        <v>0</v>
      </c>
      <c r="Q1389" s="45" t="s">
        <v>49</v>
      </c>
      <c r="R1389" s="46"/>
      <c r="S1389" s="45" t="s">
        <v>234</v>
      </c>
      <c r="T1389" s="45"/>
      <c r="U1389" s="45" t="s">
        <v>235</v>
      </c>
      <c r="V1389" s="45" t="s">
        <v>236</v>
      </c>
      <c r="W1389" s="45" t="s">
        <v>237</v>
      </c>
      <c r="X1389" s="49">
        <v>0</v>
      </c>
    </row>
    <row r="1390" spans="1:24" hidden="1" x14ac:dyDescent="0.2">
      <c r="A1390" s="1" t="e">
        <f>VLOOKUP(S:S,'KY all bookings 19.09.2022'!D:E,1,0)</f>
        <v>#N/A</v>
      </c>
      <c r="C1390" s="1" t="e">
        <f>VLOOKUP(F:F,'RPM All Deposits'!$E:$F,1,0)</f>
        <v>#N/A</v>
      </c>
      <c r="D1390" s="45" t="s">
        <v>20</v>
      </c>
      <c r="E1390" s="45" t="s">
        <v>3927</v>
      </c>
      <c r="F1390" s="45" t="s">
        <v>3929</v>
      </c>
      <c r="G1390" s="45" t="s">
        <v>232</v>
      </c>
      <c r="H1390" s="61">
        <v>44730</v>
      </c>
      <c r="I1390" s="61">
        <v>44804</v>
      </c>
      <c r="J1390" s="61">
        <v>44730</v>
      </c>
      <c r="K1390" s="61">
        <v>44836</v>
      </c>
      <c r="L1390" s="45" t="s">
        <v>353</v>
      </c>
      <c r="M1390" s="45" t="s">
        <v>135</v>
      </c>
      <c r="N1390" s="45" t="s">
        <v>26</v>
      </c>
      <c r="O1390" s="45" t="s">
        <v>37</v>
      </c>
      <c r="P1390" s="49">
        <v>0</v>
      </c>
      <c r="Q1390" s="45" t="s">
        <v>49</v>
      </c>
      <c r="R1390" s="46"/>
      <c r="S1390" s="45" t="s">
        <v>234</v>
      </c>
      <c r="T1390" s="45"/>
      <c r="U1390" s="45" t="s">
        <v>235</v>
      </c>
      <c r="V1390" s="45" t="s">
        <v>236</v>
      </c>
      <c r="W1390" s="45" t="s">
        <v>237</v>
      </c>
      <c r="X1390" s="49">
        <v>0</v>
      </c>
    </row>
    <row r="1391" spans="1:24" hidden="1" x14ac:dyDescent="0.2">
      <c r="A1391" s="1" t="e">
        <f>VLOOKUP(S:S,'KY all bookings 19.09.2022'!D:E,1,0)</f>
        <v>#N/A</v>
      </c>
      <c r="D1391" s="45" t="s">
        <v>20</v>
      </c>
      <c r="E1391" s="45" t="s">
        <v>3930</v>
      </c>
      <c r="F1391" s="45" t="s">
        <v>3931</v>
      </c>
      <c r="G1391" s="45" t="s">
        <v>232</v>
      </c>
      <c r="H1391" s="61">
        <v>44785</v>
      </c>
      <c r="I1391" s="61">
        <v>44837</v>
      </c>
      <c r="J1391" s="46"/>
      <c r="K1391" s="46"/>
      <c r="L1391" s="45" t="s">
        <v>233</v>
      </c>
      <c r="M1391" s="45" t="s">
        <v>25</v>
      </c>
      <c r="N1391" s="45" t="s">
        <v>26</v>
      </c>
      <c r="O1391" s="45" t="s">
        <v>37</v>
      </c>
      <c r="P1391" s="49">
        <v>0</v>
      </c>
      <c r="Q1391" s="45" t="s">
        <v>49</v>
      </c>
      <c r="R1391" s="46"/>
      <c r="S1391" s="45" t="s">
        <v>234</v>
      </c>
      <c r="T1391" s="45"/>
      <c r="U1391" s="45" t="s">
        <v>235</v>
      </c>
      <c r="V1391" s="45" t="s">
        <v>236</v>
      </c>
      <c r="W1391" s="45" t="s">
        <v>237</v>
      </c>
      <c r="X1391" s="49">
        <v>0</v>
      </c>
    </row>
    <row r="1392" spans="1:24" hidden="1" x14ac:dyDescent="0.2">
      <c r="A1392" s="1" t="e">
        <f>VLOOKUP(S:S,'KY all bookings 19.09.2022'!D:E,1,0)</f>
        <v>#N/A</v>
      </c>
      <c r="C1392" s="1" t="e">
        <f>VLOOKUP(F:F,'RPM All Deposits'!$E:$F,1,0)</f>
        <v>#N/A</v>
      </c>
      <c r="D1392" s="45" t="s">
        <v>20</v>
      </c>
      <c r="E1392" s="45" t="s">
        <v>3930</v>
      </c>
      <c r="F1392" s="45" t="s">
        <v>3932</v>
      </c>
      <c r="G1392" s="45" t="s">
        <v>232</v>
      </c>
      <c r="H1392" s="61">
        <v>44730</v>
      </c>
      <c r="I1392" s="61">
        <v>44804</v>
      </c>
      <c r="J1392" s="61">
        <v>44730</v>
      </c>
      <c r="K1392" s="61">
        <v>44836</v>
      </c>
      <c r="L1392" s="45" t="s">
        <v>353</v>
      </c>
      <c r="M1392" s="45" t="s">
        <v>135</v>
      </c>
      <c r="N1392" s="45" t="s">
        <v>26</v>
      </c>
      <c r="O1392" s="45" t="s">
        <v>37</v>
      </c>
      <c r="P1392" s="49">
        <v>0</v>
      </c>
      <c r="Q1392" s="45" t="s">
        <v>49</v>
      </c>
      <c r="R1392" s="46"/>
      <c r="S1392" s="45" t="s">
        <v>234</v>
      </c>
      <c r="T1392" s="45"/>
      <c r="U1392" s="45" t="s">
        <v>235</v>
      </c>
      <c r="V1392" s="45" t="s">
        <v>236</v>
      </c>
      <c r="W1392" s="45" t="s">
        <v>237</v>
      </c>
      <c r="X1392" s="49">
        <v>0</v>
      </c>
    </row>
    <row r="1393" spans="1:24" hidden="1" x14ac:dyDescent="0.2">
      <c r="A1393" s="1" t="e">
        <f>VLOOKUP(S:S,'KY all bookings 19.09.2022'!D:E,1,0)</f>
        <v>#N/A</v>
      </c>
      <c r="C1393" s="1" t="str">
        <f>VLOOKUP(F:F,'RPM All Deposits'!$E:$F,1,0)</f>
        <v>31271</v>
      </c>
      <c r="D1393" s="45" t="s">
        <v>20</v>
      </c>
      <c r="E1393" s="45" t="s">
        <v>4138</v>
      </c>
      <c r="F1393" s="45" t="s">
        <v>4141</v>
      </c>
      <c r="G1393" s="45" t="s">
        <v>269</v>
      </c>
      <c r="H1393" s="61">
        <v>44835</v>
      </c>
      <c r="I1393" s="61">
        <v>44985</v>
      </c>
      <c r="J1393" s="61">
        <v>44835</v>
      </c>
      <c r="K1393" s="61">
        <v>44985</v>
      </c>
      <c r="L1393" s="45" t="s">
        <v>177</v>
      </c>
      <c r="M1393" s="45" t="s">
        <v>135</v>
      </c>
      <c r="N1393" s="45" t="s">
        <v>26</v>
      </c>
      <c r="O1393" s="45" t="s">
        <v>34</v>
      </c>
      <c r="P1393" s="49">
        <v>1890</v>
      </c>
      <c r="Q1393" s="45" t="s">
        <v>270</v>
      </c>
      <c r="R1393" s="46"/>
      <c r="S1393" s="46"/>
      <c r="T1393" s="46"/>
      <c r="U1393" s="45" t="s">
        <v>271</v>
      </c>
      <c r="V1393" s="45" t="s">
        <v>272</v>
      </c>
      <c r="W1393" s="45" t="s">
        <v>102</v>
      </c>
      <c r="X1393" s="49">
        <v>0</v>
      </c>
    </row>
    <row r="1394" spans="1:24" hidden="1" x14ac:dyDescent="0.2">
      <c r="A1394" s="1" t="e">
        <f>VLOOKUP(S:S,'KY all bookings 19.09.2022'!D:E,1,0)</f>
        <v>#N/A</v>
      </c>
      <c r="D1394" s="45" t="s">
        <v>20</v>
      </c>
      <c r="E1394" s="45" t="s">
        <v>3933</v>
      </c>
      <c r="F1394" s="45" t="s">
        <v>3938</v>
      </c>
      <c r="G1394" s="45" t="s">
        <v>232</v>
      </c>
      <c r="H1394" s="61">
        <v>44730</v>
      </c>
      <c r="I1394" s="61">
        <v>44804</v>
      </c>
      <c r="J1394" s="61">
        <v>44730</v>
      </c>
      <c r="K1394" s="61">
        <v>44836</v>
      </c>
      <c r="L1394" s="45" t="s">
        <v>353</v>
      </c>
      <c r="M1394" s="45" t="s">
        <v>25</v>
      </c>
      <c r="N1394" s="45" t="s">
        <v>26</v>
      </c>
      <c r="O1394" s="45" t="s">
        <v>34</v>
      </c>
      <c r="P1394" s="49">
        <v>0</v>
      </c>
      <c r="Q1394" s="45" t="s">
        <v>49</v>
      </c>
      <c r="R1394" s="46"/>
      <c r="S1394" s="45" t="s">
        <v>234</v>
      </c>
      <c r="T1394" s="45"/>
      <c r="U1394" s="45" t="s">
        <v>235</v>
      </c>
      <c r="V1394" s="45" t="s">
        <v>236</v>
      </c>
      <c r="W1394" s="45" t="s">
        <v>237</v>
      </c>
      <c r="X1394" s="49">
        <v>0</v>
      </c>
    </row>
    <row r="1395" spans="1:24" hidden="1" x14ac:dyDescent="0.2">
      <c r="A1395" s="1" t="e">
        <f>VLOOKUP(S:S,'KY all bookings 19.09.2022'!D:E,1,0)</f>
        <v>#N/A</v>
      </c>
      <c r="D1395" s="45" t="s">
        <v>20</v>
      </c>
      <c r="E1395" s="45" t="s">
        <v>3939</v>
      </c>
      <c r="F1395" s="45" t="s">
        <v>3940</v>
      </c>
      <c r="G1395" s="45" t="s">
        <v>232</v>
      </c>
      <c r="H1395" s="61">
        <v>44785</v>
      </c>
      <c r="I1395" s="61">
        <v>44837</v>
      </c>
      <c r="J1395" s="46"/>
      <c r="K1395" s="46"/>
      <c r="L1395" s="45" t="s">
        <v>233</v>
      </c>
      <c r="M1395" s="45" t="s">
        <v>25</v>
      </c>
      <c r="N1395" s="45" t="s">
        <v>26</v>
      </c>
      <c r="O1395" s="45" t="s">
        <v>37</v>
      </c>
      <c r="P1395" s="49">
        <v>0</v>
      </c>
      <c r="Q1395" s="45" t="s">
        <v>49</v>
      </c>
      <c r="R1395" s="46"/>
      <c r="S1395" s="45" t="s">
        <v>234</v>
      </c>
      <c r="T1395" s="45"/>
      <c r="U1395" s="45" t="s">
        <v>235</v>
      </c>
      <c r="V1395" s="45" t="s">
        <v>236</v>
      </c>
      <c r="W1395" s="45" t="s">
        <v>237</v>
      </c>
      <c r="X1395" s="49">
        <v>0</v>
      </c>
    </row>
    <row r="1396" spans="1:24" hidden="1" x14ac:dyDescent="0.2">
      <c r="A1396" s="1" t="e">
        <f>VLOOKUP(S:S,'KY all bookings 19.09.2022'!D:E,1,0)</f>
        <v>#N/A</v>
      </c>
      <c r="C1396" s="1" t="e">
        <f>VLOOKUP(F:F,'RPM All Deposits'!$E:$F,1,0)</f>
        <v>#N/A</v>
      </c>
      <c r="D1396" s="45" t="s">
        <v>20</v>
      </c>
      <c r="E1396" s="45" t="s">
        <v>3939</v>
      </c>
      <c r="F1396" s="45" t="s">
        <v>3941</v>
      </c>
      <c r="G1396" s="45" t="s">
        <v>232</v>
      </c>
      <c r="H1396" s="61">
        <v>44730</v>
      </c>
      <c r="I1396" s="61">
        <v>44804</v>
      </c>
      <c r="J1396" s="61">
        <v>44730</v>
      </c>
      <c r="K1396" s="61">
        <v>44836</v>
      </c>
      <c r="L1396" s="45" t="s">
        <v>353</v>
      </c>
      <c r="M1396" s="45" t="s">
        <v>135</v>
      </c>
      <c r="N1396" s="45" t="s">
        <v>26</v>
      </c>
      <c r="O1396" s="45" t="s">
        <v>37</v>
      </c>
      <c r="P1396" s="49">
        <v>0</v>
      </c>
      <c r="Q1396" s="45" t="s">
        <v>49</v>
      </c>
      <c r="R1396" s="46"/>
      <c r="S1396" s="45" t="s">
        <v>234</v>
      </c>
      <c r="T1396" s="45"/>
      <c r="U1396" s="45" t="s">
        <v>235</v>
      </c>
      <c r="V1396" s="45" t="s">
        <v>236</v>
      </c>
      <c r="W1396" s="45" t="s">
        <v>237</v>
      </c>
      <c r="X1396" s="49">
        <v>0</v>
      </c>
    </row>
    <row r="1397" spans="1:24" hidden="1" x14ac:dyDescent="0.2">
      <c r="A1397" s="1" t="e">
        <f>VLOOKUP(S:S,'KY all bookings 19.09.2022'!D:E,1,0)</f>
        <v>#N/A</v>
      </c>
      <c r="D1397" s="45" t="s">
        <v>20</v>
      </c>
      <c r="E1397" s="45" t="s">
        <v>3942</v>
      </c>
      <c r="F1397" s="45" t="s">
        <v>3943</v>
      </c>
      <c r="G1397" s="45" t="s">
        <v>232</v>
      </c>
      <c r="H1397" s="61">
        <v>44785</v>
      </c>
      <c r="I1397" s="61">
        <v>44837</v>
      </c>
      <c r="J1397" s="46"/>
      <c r="K1397" s="46"/>
      <c r="L1397" s="45" t="s">
        <v>233</v>
      </c>
      <c r="M1397" s="45" t="s">
        <v>25</v>
      </c>
      <c r="N1397" s="45" t="s">
        <v>26</v>
      </c>
      <c r="O1397" s="45" t="s">
        <v>34</v>
      </c>
      <c r="P1397" s="49">
        <v>0</v>
      </c>
      <c r="Q1397" s="45" t="s">
        <v>49</v>
      </c>
      <c r="R1397" s="46"/>
      <c r="S1397" s="45" t="s">
        <v>234</v>
      </c>
      <c r="T1397" s="45"/>
      <c r="U1397" s="45" t="s">
        <v>235</v>
      </c>
      <c r="V1397" s="45" t="s">
        <v>236</v>
      </c>
      <c r="W1397" s="45" t="s">
        <v>237</v>
      </c>
      <c r="X1397" s="49">
        <v>0</v>
      </c>
    </row>
    <row r="1398" spans="1:24" hidden="1" x14ac:dyDescent="0.2">
      <c r="A1398" s="1" t="e">
        <f>VLOOKUP(S:S,'KY all bookings 19.09.2022'!D:E,1,0)</f>
        <v>#N/A</v>
      </c>
      <c r="D1398" s="45" t="s">
        <v>20</v>
      </c>
      <c r="E1398" s="45" t="s">
        <v>3942</v>
      </c>
      <c r="F1398" s="45" t="s">
        <v>3944</v>
      </c>
      <c r="G1398" s="45" t="s">
        <v>232</v>
      </c>
      <c r="H1398" s="61">
        <v>44730</v>
      </c>
      <c r="I1398" s="61">
        <v>44836</v>
      </c>
      <c r="J1398" s="61">
        <v>44730</v>
      </c>
      <c r="K1398" s="61">
        <v>44836</v>
      </c>
      <c r="L1398" s="45" t="s">
        <v>98</v>
      </c>
      <c r="M1398" s="45" t="s">
        <v>25</v>
      </c>
      <c r="N1398" s="45" t="s">
        <v>26</v>
      </c>
      <c r="O1398" s="45" t="s">
        <v>34</v>
      </c>
      <c r="P1398" s="49">
        <v>0</v>
      </c>
      <c r="Q1398" s="45" t="s">
        <v>49</v>
      </c>
      <c r="R1398" s="46"/>
      <c r="S1398" s="45" t="s">
        <v>234</v>
      </c>
      <c r="T1398" s="45"/>
      <c r="U1398" s="45" t="s">
        <v>235</v>
      </c>
      <c r="V1398" s="45" t="s">
        <v>236</v>
      </c>
      <c r="W1398" s="45" t="s">
        <v>237</v>
      </c>
      <c r="X1398" s="49">
        <v>0</v>
      </c>
    </row>
    <row r="1399" spans="1:24" hidden="1" x14ac:dyDescent="0.2">
      <c r="A1399" s="1" t="e">
        <f>VLOOKUP(S:S,'KY all bookings 19.09.2022'!D:E,1,0)</f>
        <v>#N/A</v>
      </c>
      <c r="D1399" s="45" t="s">
        <v>20</v>
      </c>
      <c r="E1399" s="45" t="s">
        <v>3945</v>
      </c>
      <c r="F1399" s="45" t="s">
        <v>3946</v>
      </c>
      <c r="G1399" s="45" t="s">
        <v>232</v>
      </c>
      <c r="H1399" s="61">
        <v>44785</v>
      </c>
      <c r="I1399" s="61">
        <v>44837</v>
      </c>
      <c r="J1399" s="46"/>
      <c r="K1399" s="46"/>
      <c r="L1399" s="45" t="s">
        <v>233</v>
      </c>
      <c r="M1399" s="45" t="s">
        <v>25</v>
      </c>
      <c r="N1399" s="45" t="s">
        <v>26</v>
      </c>
      <c r="O1399" s="45" t="s">
        <v>37</v>
      </c>
      <c r="P1399" s="49">
        <v>0</v>
      </c>
      <c r="Q1399" s="45" t="s">
        <v>49</v>
      </c>
      <c r="R1399" s="46"/>
      <c r="S1399" s="45" t="s">
        <v>234</v>
      </c>
      <c r="T1399" s="45"/>
      <c r="U1399" s="45" t="s">
        <v>235</v>
      </c>
      <c r="V1399" s="45" t="s">
        <v>236</v>
      </c>
      <c r="W1399" s="45" t="s">
        <v>237</v>
      </c>
      <c r="X1399" s="49">
        <v>0</v>
      </c>
    </row>
    <row r="1400" spans="1:24" hidden="1" x14ac:dyDescent="0.2">
      <c r="A1400" s="1" t="e">
        <f>VLOOKUP(S:S,'KY all bookings 19.09.2022'!D:E,1,0)</f>
        <v>#N/A</v>
      </c>
      <c r="C1400" s="1" t="e">
        <f>VLOOKUP(F:F,'RPM All Deposits'!$E:$F,1,0)</f>
        <v>#N/A</v>
      </c>
      <c r="D1400" s="45" t="s">
        <v>20</v>
      </c>
      <c r="E1400" s="45" t="s">
        <v>3945</v>
      </c>
      <c r="F1400" s="45" t="s">
        <v>3947</v>
      </c>
      <c r="G1400" s="45" t="s">
        <v>232</v>
      </c>
      <c r="H1400" s="61">
        <v>44730</v>
      </c>
      <c r="I1400" s="61">
        <v>44804</v>
      </c>
      <c r="J1400" s="61">
        <v>44730</v>
      </c>
      <c r="K1400" s="61">
        <v>44836</v>
      </c>
      <c r="L1400" s="45" t="s">
        <v>353</v>
      </c>
      <c r="M1400" s="45" t="s">
        <v>135</v>
      </c>
      <c r="N1400" s="45" t="s">
        <v>26</v>
      </c>
      <c r="O1400" s="45" t="s">
        <v>37</v>
      </c>
      <c r="P1400" s="49">
        <v>0</v>
      </c>
      <c r="Q1400" s="45" t="s">
        <v>49</v>
      </c>
      <c r="R1400" s="46"/>
      <c r="S1400" s="45" t="s">
        <v>234</v>
      </c>
      <c r="T1400" s="45"/>
      <c r="U1400" s="45" t="s">
        <v>235</v>
      </c>
      <c r="V1400" s="45" t="s">
        <v>236</v>
      </c>
      <c r="W1400" s="45" t="s">
        <v>237</v>
      </c>
      <c r="X1400" s="49">
        <v>0</v>
      </c>
    </row>
    <row r="1401" spans="1:24" hidden="1" x14ac:dyDescent="0.2">
      <c r="A1401" s="1" t="e">
        <f>VLOOKUP(S:S,'KY all bookings 19.09.2022'!D:E,1,0)</f>
        <v>#N/A</v>
      </c>
      <c r="D1401" s="45" t="s">
        <v>20</v>
      </c>
      <c r="E1401" s="45" t="s">
        <v>3948</v>
      </c>
      <c r="F1401" s="45" t="s">
        <v>3949</v>
      </c>
      <c r="G1401" s="45" t="s">
        <v>232</v>
      </c>
      <c r="H1401" s="61">
        <v>44785</v>
      </c>
      <c r="I1401" s="61">
        <v>44837</v>
      </c>
      <c r="J1401" s="46"/>
      <c r="K1401" s="46"/>
      <c r="L1401" s="45" t="s">
        <v>233</v>
      </c>
      <c r="M1401" s="45" t="s">
        <v>25</v>
      </c>
      <c r="N1401" s="45" t="s">
        <v>26</v>
      </c>
      <c r="O1401" s="45" t="s">
        <v>34</v>
      </c>
      <c r="P1401" s="49">
        <v>0</v>
      </c>
      <c r="Q1401" s="45" t="s">
        <v>49</v>
      </c>
      <c r="R1401" s="46"/>
      <c r="S1401" s="45" t="s">
        <v>234</v>
      </c>
      <c r="T1401" s="45"/>
      <c r="U1401" s="45" t="s">
        <v>235</v>
      </c>
      <c r="V1401" s="45" t="s">
        <v>236</v>
      </c>
      <c r="W1401" s="45" t="s">
        <v>237</v>
      </c>
      <c r="X1401" s="49">
        <v>0</v>
      </c>
    </row>
    <row r="1402" spans="1:24" hidden="1" x14ac:dyDescent="0.2">
      <c r="A1402" s="1" t="e">
        <f>VLOOKUP(S:S,'KY all bookings 19.09.2022'!D:E,1,0)</f>
        <v>#N/A</v>
      </c>
      <c r="C1402" s="1" t="str">
        <f>VLOOKUP(F:F,'RPM All Deposits'!$E:$F,1,0)</f>
        <v>27814</v>
      </c>
      <c r="D1402" s="45" t="s">
        <v>20</v>
      </c>
      <c r="E1402" s="45" t="s">
        <v>1204</v>
      </c>
      <c r="F1402" s="45" t="s">
        <v>1205</v>
      </c>
      <c r="G1402" s="45" t="s">
        <v>1206</v>
      </c>
      <c r="H1402" s="61">
        <v>44805</v>
      </c>
      <c r="I1402" s="61">
        <v>44985</v>
      </c>
      <c r="J1402" s="61">
        <v>44805</v>
      </c>
      <c r="K1402" s="61">
        <v>44985</v>
      </c>
      <c r="L1402" s="45" t="s">
        <v>78</v>
      </c>
      <c r="M1402" s="45" t="s">
        <v>135</v>
      </c>
      <c r="N1402" s="45" t="s">
        <v>26</v>
      </c>
      <c r="O1402" s="45" t="s">
        <v>34</v>
      </c>
      <c r="P1402" s="49">
        <v>1800</v>
      </c>
      <c r="Q1402" s="45" t="s">
        <v>28</v>
      </c>
      <c r="R1402" s="45" t="s">
        <v>29</v>
      </c>
      <c r="S1402" s="46"/>
      <c r="T1402" s="46"/>
      <c r="U1402" s="45" t="s">
        <v>1207</v>
      </c>
      <c r="V1402" s="45" t="s">
        <v>1208</v>
      </c>
      <c r="W1402" s="45" t="s">
        <v>1072</v>
      </c>
      <c r="X1402" s="49">
        <v>200</v>
      </c>
    </row>
    <row r="1403" spans="1:24" hidden="1" x14ac:dyDescent="0.2">
      <c r="A1403" s="1" t="e">
        <f>VLOOKUP(S:S,'KY all bookings 19.09.2022'!D:E,1,0)</f>
        <v>#N/A</v>
      </c>
      <c r="D1403" s="45" t="s">
        <v>20</v>
      </c>
      <c r="E1403" s="45" t="s">
        <v>3948</v>
      </c>
      <c r="F1403" s="45" t="s">
        <v>3951</v>
      </c>
      <c r="G1403" s="45" t="s">
        <v>232</v>
      </c>
      <c r="H1403" s="61">
        <v>44730</v>
      </c>
      <c r="I1403" s="61">
        <v>44804</v>
      </c>
      <c r="J1403" s="61">
        <v>44730</v>
      </c>
      <c r="K1403" s="61">
        <v>44836</v>
      </c>
      <c r="L1403" s="45" t="s">
        <v>353</v>
      </c>
      <c r="M1403" s="45" t="s">
        <v>25</v>
      </c>
      <c r="N1403" s="45" t="s">
        <v>26</v>
      </c>
      <c r="O1403" s="45" t="s">
        <v>34</v>
      </c>
      <c r="P1403" s="49">
        <v>0</v>
      </c>
      <c r="Q1403" s="45" t="s">
        <v>49</v>
      </c>
      <c r="R1403" s="46"/>
      <c r="S1403" s="45" t="s">
        <v>234</v>
      </c>
      <c r="T1403" s="45"/>
      <c r="U1403" s="45" t="s">
        <v>235</v>
      </c>
      <c r="V1403" s="45" t="s">
        <v>236</v>
      </c>
      <c r="W1403" s="45" t="s">
        <v>237</v>
      </c>
      <c r="X1403" s="49">
        <v>0</v>
      </c>
    </row>
    <row r="1404" spans="1:24" hidden="1" x14ac:dyDescent="0.2">
      <c r="A1404" s="1" t="e">
        <f>VLOOKUP(S:S,'KY all bookings 19.09.2022'!D:E,1,0)</f>
        <v>#N/A</v>
      </c>
      <c r="D1404" s="45" t="s">
        <v>20</v>
      </c>
      <c r="E1404" s="45" t="s">
        <v>3952</v>
      </c>
      <c r="F1404" s="45" t="s">
        <v>3953</v>
      </c>
      <c r="G1404" s="45" t="s">
        <v>232</v>
      </c>
      <c r="H1404" s="61">
        <v>44785</v>
      </c>
      <c r="I1404" s="61">
        <v>44837</v>
      </c>
      <c r="J1404" s="46"/>
      <c r="K1404" s="46"/>
      <c r="L1404" s="45" t="s">
        <v>233</v>
      </c>
      <c r="M1404" s="45" t="s">
        <v>25</v>
      </c>
      <c r="N1404" s="45" t="s">
        <v>26</v>
      </c>
      <c r="O1404" s="45" t="s">
        <v>37</v>
      </c>
      <c r="P1404" s="49">
        <v>0</v>
      </c>
      <c r="Q1404" s="45" t="s">
        <v>49</v>
      </c>
      <c r="R1404" s="46"/>
      <c r="S1404" s="45" t="s">
        <v>234</v>
      </c>
      <c r="T1404" s="45"/>
      <c r="U1404" s="45" t="s">
        <v>235</v>
      </c>
      <c r="V1404" s="45" t="s">
        <v>236</v>
      </c>
      <c r="W1404" s="45" t="s">
        <v>237</v>
      </c>
      <c r="X1404" s="49">
        <v>0</v>
      </c>
    </row>
    <row r="1405" spans="1:24" hidden="1" x14ac:dyDescent="0.2">
      <c r="A1405" s="1" t="e">
        <f>VLOOKUP(S:S,'KY all bookings 19.09.2022'!D:E,1,0)</f>
        <v>#N/A</v>
      </c>
      <c r="C1405" s="1" t="e">
        <f>VLOOKUP(F:F,'RPM All Deposits'!$E:$F,1,0)</f>
        <v>#N/A</v>
      </c>
      <c r="D1405" s="45" t="s">
        <v>20</v>
      </c>
      <c r="E1405" s="45" t="s">
        <v>3952</v>
      </c>
      <c r="F1405" s="45" t="s">
        <v>3954</v>
      </c>
      <c r="G1405" s="45" t="s">
        <v>232</v>
      </c>
      <c r="H1405" s="61">
        <v>44730</v>
      </c>
      <c r="I1405" s="61">
        <v>44804</v>
      </c>
      <c r="J1405" s="61">
        <v>44730</v>
      </c>
      <c r="K1405" s="61">
        <v>44836</v>
      </c>
      <c r="L1405" s="45" t="s">
        <v>353</v>
      </c>
      <c r="M1405" s="45" t="s">
        <v>135</v>
      </c>
      <c r="N1405" s="45" t="s">
        <v>26</v>
      </c>
      <c r="O1405" s="45" t="s">
        <v>37</v>
      </c>
      <c r="P1405" s="49">
        <v>0</v>
      </c>
      <c r="Q1405" s="45" t="s">
        <v>49</v>
      </c>
      <c r="R1405" s="46"/>
      <c r="S1405" s="45" t="s">
        <v>234</v>
      </c>
      <c r="T1405" s="45"/>
      <c r="U1405" s="45" t="s">
        <v>235</v>
      </c>
      <c r="V1405" s="45" t="s">
        <v>236</v>
      </c>
      <c r="W1405" s="45" t="s">
        <v>237</v>
      </c>
      <c r="X1405" s="49">
        <v>0</v>
      </c>
    </row>
    <row r="1406" spans="1:24" hidden="1" x14ac:dyDescent="0.2">
      <c r="A1406" s="1" t="e">
        <f>VLOOKUP(S:S,'KY all bookings 19.09.2022'!D:E,1,0)</f>
        <v>#N/A</v>
      </c>
      <c r="D1406" s="45" t="s">
        <v>20</v>
      </c>
      <c r="E1406" s="45" t="s">
        <v>3955</v>
      </c>
      <c r="F1406" s="45" t="s">
        <v>3956</v>
      </c>
      <c r="G1406" s="45" t="s">
        <v>232</v>
      </c>
      <c r="H1406" s="61">
        <v>44785</v>
      </c>
      <c r="I1406" s="61">
        <v>44837</v>
      </c>
      <c r="J1406" s="46"/>
      <c r="K1406" s="46"/>
      <c r="L1406" s="45" t="s">
        <v>233</v>
      </c>
      <c r="M1406" s="45" t="s">
        <v>25</v>
      </c>
      <c r="N1406" s="45" t="s">
        <v>26</v>
      </c>
      <c r="O1406" s="45" t="s">
        <v>34</v>
      </c>
      <c r="P1406" s="49">
        <v>0</v>
      </c>
      <c r="Q1406" s="45" t="s">
        <v>49</v>
      </c>
      <c r="R1406" s="46"/>
      <c r="S1406" s="45" t="s">
        <v>234</v>
      </c>
      <c r="T1406" s="45"/>
      <c r="U1406" s="45" t="s">
        <v>235</v>
      </c>
      <c r="V1406" s="45" t="s">
        <v>236</v>
      </c>
      <c r="W1406" s="45" t="s">
        <v>237</v>
      </c>
      <c r="X1406" s="49">
        <v>0</v>
      </c>
    </row>
    <row r="1407" spans="1:24" hidden="1" x14ac:dyDescent="0.2">
      <c r="A1407" s="1" t="e">
        <f>VLOOKUP(S:S,'KY all bookings 19.09.2022'!D:E,1,0)</f>
        <v>#N/A</v>
      </c>
      <c r="C1407" s="1" t="str">
        <f>VLOOKUP(F:F,'RPM All Deposits'!$E:$F,1,0)</f>
        <v>6042</v>
      </c>
      <c r="D1407" s="45" t="s">
        <v>20</v>
      </c>
      <c r="E1407" s="45" t="s">
        <v>3358</v>
      </c>
      <c r="F1407" s="45" t="s">
        <v>3367</v>
      </c>
      <c r="G1407" s="45" t="s">
        <v>3368</v>
      </c>
      <c r="H1407" s="61">
        <v>44805</v>
      </c>
      <c r="I1407" s="61">
        <v>44985</v>
      </c>
      <c r="J1407" s="61">
        <v>44805</v>
      </c>
      <c r="K1407" s="61">
        <v>44985</v>
      </c>
      <c r="L1407" s="45" t="s">
        <v>78</v>
      </c>
      <c r="M1407" s="45" t="s">
        <v>135</v>
      </c>
      <c r="N1407" s="45" t="s">
        <v>26</v>
      </c>
      <c r="O1407" s="45" t="s">
        <v>37</v>
      </c>
      <c r="P1407" s="49">
        <v>1680</v>
      </c>
      <c r="Q1407" s="45" t="s">
        <v>28</v>
      </c>
      <c r="R1407" s="45" t="s">
        <v>29</v>
      </c>
      <c r="S1407" s="46"/>
      <c r="T1407" s="46"/>
      <c r="U1407" s="45" t="s">
        <v>1879</v>
      </c>
      <c r="V1407" s="45" t="s">
        <v>3369</v>
      </c>
      <c r="W1407" s="45" t="s">
        <v>166</v>
      </c>
      <c r="X1407" s="49">
        <v>200</v>
      </c>
    </row>
    <row r="1408" spans="1:24" hidden="1" x14ac:dyDescent="0.2">
      <c r="A1408" s="1" t="e">
        <f>VLOOKUP(S:S,'KY all bookings 19.09.2022'!D:E,1,0)</f>
        <v>#N/A</v>
      </c>
      <c r="D1408" s="45" t="s">
        <v>20</v>
      </c>
      <c r="E1408" s="45" t="s">
        <v>3955</v>
      </c>
      <c r="F1408" s="45" t="s">
        <v>3958</v>
      </c>
      <c r="G1408" s="45" t="s">
        <v>232</v>
      </c>
      <c r="H1408" s="61">
        <v>44730</v>
      </c>
      <c r="I1408" s="61">
        <v>44804</v>
      </c>
      <c r="J1408" s="61">
        <v>44730</v>
      </c>
      <c r="K1408" s="61">
        <v>44836</v>
      </c>
      <c r="L1408" s="45" t="s">
        <v>353</v>
      </c>
      <c r="M1408" s="45" t="s">
        <v>25</v>
      </c>
      <c r="N1408" s="45" t="s">
        <v>26</v>
      </c>
      <c r="O1408" s="45" t="s">
        <v>34</v>
      </c>
      <c r="P1408" s="49">
        <v>0</v>
      </c>
      <c r="Q1408" s="45" t="s">
        <v>49</v>
      </c>
      <c r="R1408" s="46"/>
      <c r="S1408" s="45" t="s">
        <v>234</v>
      </c>
      <c r="T1408" s="45"/>
      <c r="U1408" s="45" t="s">
        <v>235</v>
      </c>
      <c r="V1408" s="45" t="s">
        <v>236</v>
      </c>
      <c r="W1408" s="45" t="s">
        <v>237</v>
      </c>
      <c r="X1408" s="49">
        <v>0</v>
      </c>
    </row>
    <row r="1409" spans="1:24" hidden="1" x14ac:dyDescent="0.2">
      <c r="A1409" s="1" t="e">
        <f>VLOOKUP(S:S,'KY all bookings 19.09.2022'!D:E,1,0)</f>
        <v>#N/A</v>
      </c>
      <c r="C1409" s="1" t="e">
        <f>VLOOKUP(F:F,'RPM All Deposits'!$E:$F,1,0)</f>
        <v>#N/A</v>
      </c>
      <c r="D1409" s="45" t="s">
        <v>20</v>
      </c>
      <c r="E1409" s="45" t="s">
        <v>3959</v>
      </c>
      <c r="F1409" s="45" t="s">
        <v>3960</v>
      </c>
      <c r="G1409" s="45" t="s">
        <v>232</v>
      </c>
      <c r="H1409" s="61">
        <v>44785</v>
      </c>
      <c r="I1409" s="61">
        <v>44837</v>
      </c>
      <c r="J1409" s="46"/>
      <c r="K1409" s="46"/>
      <c r="L1409" s="45" t="s">
        <v>233</v>
      </c>
      <c r="M1409" s="45" t="s">
        <v>135</v>
      </c>
      <c r="N1409" s="45" t="s">
        <v>26</v>
      </c>
      <c r="O1409" s="45" t="s">
        <v>37</v>
      </c>
      <c r="P1409" s="49">
        <v>0</v>
      </c>
      <c r="Q1409" s="45" t="s">
        <v>49</v>
      </c>
      <c r="R1409" s="46"/>
      <c r="S1409" s="45" t="s">
        <v>234</v>
      </c>
      <c r="T1409" s="45"/>
      <c r="U1409" s="45" t="s">
        <v>235</v>
      </c>
      <c r="V1409" s="45" t="s">
        <v>236</v>
      </c>
      <c r="W1409" s="45" t="s">
        <v>237</v>
      </c>
      <c r="X1409" s="49">
        <v>0</v>
      </c>
    </row>
    <row r="1410" spans="1:24" hidden="1" x14ac:dyDescent="0.2">
      <c r="A1410" s="1" t="e">
        <f>VLOOKUP(S:S,'KY all bookings 19.09.2022'!D:E,1,0)</f>
        <v>#N/A</v>
      </c>
      <c r="C1410" s="1" t="e">
        <f>VLOOKUP(F:F,'RPM All Deposits'!$E:$F,1,0)</f>
        <v>#N/A</v>
      </c>
      <c r="D1410" s="45" t="s">
        <v>20</v>
      </c>
      <c r="E1410" s="45" t="s">
        <v>3959</v>
      </c>
      <c r="F1410" s="45" t="s">
        <v>3961</v>
      </c>
      <c r="G1410" s="45" t="s">
        <v>232</v>
      </c>
      <c r="H1410" s="61">
        <v>44730</v>
      </c>
      <c r="I1410" s="61">
        <v>44804</v>
      </c>
      <c r="J1410" s="61">
        <v>44730</v>
      </c>
      <c r="K1410" s="61">
        <v>44836</v>
      </c>
      <c r="L1410" s="45" t="s">
        <v>353</v>
      </c>
      <c r="M1410" s="45" t="s">
        <v>135</v>
      </c>
      <c r="N1410" s="45" t="s">
        <v>26</v>
      </c>
      <c r="O1410" s="45" t="s">
        <v>37</v>
      </c>
      <c r="P1410" s="49">
        <v>0</v>
      </c>
      <c r="Q1410" s="45" t="s">
        <v>49</v>
      </c>
      <c r="R1410" s="46"/>
      <c r="S1410" s="45" t="s">
        <v>234</v>
      </c>
      <c r="T1410" s="45"/>
      <c r="U1410" s="45" t="s">
        <v>235</v>
      </c>
      <c r="V1410" s="45" t="s">
        <v>236</v>
      </c>
      <c r="W1410" s="45" t="s">
        <v>237</v>
      </c>
      <c r="X1410" s="49">
        <v>0</v>
      </c>
    </row>
    <row r="1411" spans="1:24" hidden="1" x14ac:dyDescent="0.2">
      <c r="A1411" s="1" t="e">
        <f>VLOOKUP(S:S,'KY all bookings 19.09.2022'!D:E,1,0)</f>
        <v>#N/A</v>
      </c>
      <c r="D1411" s="45" t="s">
        <v>20</v>
      </c>
      <c r="E1411" s="45" t="s">
        <v>3962</v>
      </c>
      <c r="F1411" s="45" t="s">
        <v>3963</v>
      </c>
      <c r="G1411" s="45" t="s">
        <v>232</v>
      </c>
      <c r="H1411" s="61">
        <v>44785</v>
      </c>
      <c r="I1411" s="61">
        <v>44837</v>
      </c>
      <c r="J1411" s="46"/>
      <c r="K1411" s="46"/>
      <c r="L1411" s="45" t="s">
        <v>233</v>
      </c>
      <c r="M1411" s="45" t="s">
        <v>25</v>
      </c>
      <c r="N1411" s="45" t="s">
        <v>26</v>
      </c>
      <c r="O1411" s="45" t="s">
        <v>34</v>
      </c>
      <c r="P1411" s="49">
        <v>0</v>
      </c>
      <c r="Q1411" s="45" t="s">
        <v>49</v>
      </c>
      <c r="R1411" s="46"/>
      <c r="S1411" s="45" t="s">
        <v>234</v>
      </c>
      <c r="T1411" s="45"/>
      <c r="U1411" s="45" t="s">
        <v>235</v>
      </c>
      <c r="V1411" s="45" t="s">
        <v>236</v>
      </c>
      <c r="W1411" s="45" t="s">
        <v>237</v>
      </c>
      <c r="X1411" s="49">
        <v>0</v>
      </c>
    </row>
    <row r="1412" spans="1:24" hidden="1" x14ac:dyDescent="0.2">
      <c r="A1412" s="1" t="e">
        <f>VLOOKUP(S:S,'KY all bookings 19.09.2022'!D:E,1,0)</f>
        <v>#N/A</v>
      </c>
      <c r="D1412" s="45" t="s">
        <v>20</v>
      </c>
      <c r="E1412" s="45" t="s">
        <v>3962</v>
      </c>
      <c r="F1412" s="45" t="s">
        <v>3964</v>
      </c>
      <c r="G1412" s="45" t="s">
        <v>232</v>
      </c>
      <c r="H1412" s="61">
        <v>44730</v>
      </c>
      <c r="I1412" s="61">
        <v>44804</v>
      </c>
      <c r="J1412" s="61">
        <v>44730</v>
      </c>
      <c r="K1412" s="61">
        <v>44836</v>
      </c>
      <c r="L1412" s="45" t="s">
        <v>353</v>
      </c>
      <c r="M1412" s="45" t="s">
        <v>25</v>
      </c>
      <c r="N1412" s="45" t="s">
        <v>26</v>
      </c>
      <c r="O1412" s="45" t="s">
        <v>34</v>
      </c>
      <c r="P1412" s="49">
        <v>0</v>
      </c>
      <c r="Q1412" s="45" t="s">
        <v>49</v>
      </c>
      <c r="R1412" s="46"/>
      <c r="S1412" s="45" t="s">
        <v>234</v>
      </c>
      <c r="T1412" s="45"/>
      <c r="U1412" s="45" t="s">
        <v>235</v>
      </c>
      <c r="V1412" s="45" t="s">
        <v>236</v>
      </c>
      <c r="W1412" s="45" t="s">
        <v>237</v>
      </c>
      <c r="X1412" s="49">
        <v>0</v>
      </c>
    </row>
    <row r="1413" spans="1:24" hidden="1" x14ac:dyDescent="0.2">
      <c r="A1413" s="1" t="e">
        <f>VLOOKUP(S:S,'KY all bookings 19.09.2022'!D:E,1,0)</f>
        <v>#N/A</v>
      </c>
      <c r="D1413" s="45" t="s">
        <v>20</v>
      </c>
      <c r="E1413" s="45" t="s">
        <v>3965</v>
      </c>
      <c r="F1413" s="45" t="s">
        <v>3966</v>
      </c>
      <c r="G1413" s="45" t="s">
        <v>232</v>
      </c>
      <c r="H1413" s="61">
        <v>44785</v>
      </c>
      <c r="I1413" s="61">
        <v>44837</v>
      </c>
      <c r="J1413" s="46"/>
      <c r="K1413" s="46"/>
      <c r="L1413" s="45" t="s">
        <v>233</v>
      </c>
      <c r="M1413" s="45" t="s">
        <v>25</v>
      </c>
      <c r="N1413" s="45" t="s">
        <v>26</v>
      </c>
      <c r="O1413" s="45" t="s">
        <v>37</v>
      </c>
      <c r="P1413" s="49">
        <v>0</v>
      </c>
      <c r="Q1413" s="45" t="s">
        <v>49</v>
      </c>
      <c r="R1413" s="46"/>
      <c r="S1413" s="45" t="s">
        <v>234</v>
      </c>
      <c r="T1413" s="45"/>
      <c r="U1413" s="45" t="s">
        <v>235</v>
      </c>
      <c r="V1413" s="45" t="s">
        <v>236</v>
      </c>
      <c r="W1413" s="45" t="s">
        <v>237</v>
      </c>
      <c r="X1413" s="49">
        <v>0</v>
      </c>
    </row>
    <row r="1414" spans="1:24" hidden="1" x14ac:dyDescent="0.2">
      <c r="A1414" s="1" t="e">
        <f>VLOOKUP(S:S,'KY all bookings 19.09.2022'!D:E,1,0)</f>
        <v>#N/A</v>
      </c>
      <c r="C1414" s="1" t="e">
        <f>VLOOKUP(F:F,'RPM All Deposits'!$E:$F,1,0)</f>
        <v>#N/A</v>
      </c>
      <c r="D1414" s="45" t="s">
        <v>20</v>
      </c>
      <c r="E1414" s="45" t="s">
        <v>3965</v>
      </c>
      <c r="F1414" s="45" t="s">
        <v>3967</v>
      </c>
      <c r="G1414" s="45" t="s">
        <v>232</v>
      </c>
      <c r="H1414" s="61">
        <v>44730</v>
      </c>
      <c r="I1414" s="61">
        <v>44804</v>
      </c>
      <c r="J1414" s="61">
        <v>44730</v>
      </c>
      <c r="K1414" s="61">
        <v>44836</v>
      </c>
      <c r="L1414" s="45" t="s">
        <v>353</v>
      </c>
      <c r="M1414" s="45" t="s">
        <v>135</v>
      </c>
      <c r="N1414" s="45" t="s">
        <v>26</v>
      </c>
      <c r="O1414" s="45" t="s">
        <v>37</v>
      </c>
      <c r="P1414" s="49">
        <v>0</v>
      </c>
      <c r="Q1414" s="45" t="s">
        <v>49</v>
      </c>
      <c r="R1414" s="46"/>
      <c r="S1414" s="45" t="s">
        <v>234</v>
      </c>
      <c r="T1414" s="45"/>
      <c r="U1414" s="45" t="s">
        <v>235</v>
      </c>
      <c r="V1414" s="45" t="s">
        <v>236</v>
      </c>
      <c r="W1414" s="45" t="s">
        <v>237</v>
      </c>
      <c r="X1414" s="49">
        <v>0</v>
      </c>
    </row>
    <row r="1415" spans="1:24" hidden="1" x14ac:dyDescent="0.2">
      <c r="A1415" s="1" t="e">
        <f>VLOOKUP(S:S,'KY all bookings 19.09.2022'!D:E,1,0)</f>
        <v>#N/A</v>
      </c>
      <c r="D1415" s="45" t="s">
        <v>20</v>
      </c>
      <c r="E1415" s="45" t="s">
        <v>3968</v>
      </c>
      <c r="F1415" s="45" t="s">
        <v>3969</v>
      </c>
      <c r="G1415" s="45" t="s">
        <v>232</v>
      </c>
      <c r="H1415" s="61">
        <v>44785</v>
      </c>
      <c r="I1415" s="61">
        <v>44837</v>
      </c>
      <c r="J1415" s="46"/>
      <c r="K1415" s="46"/>
      <c r="L1415" s="45" t="s">
        <v>233</v>
      </c>
      <c r="M1415" s="45" t="s">
        <v>25</v>
      </c>
      <c r="N1415" s="45" t="s">
        <v>26</v>
      </c>
      <c r="O1415" s="45" t="s">
        <v>34</v>
      </c>
      <c r="P1415" s="49">
        <v>0</v>
      </c>
      <c r="Q1415" s="45" t="s">
        <v>49</v>
      </c>
      <c r="R1415" s="46"/>
      <c r="S1415" s="45" t="s">
        <v>234</v>
      </c>
      <c r="T1415" s="45"/>
      <c r="U1415" s="45" t="s">
        <v>235</v>
      </c>
      <c r="V1415" s="45" t="s">
        <v>236</v>
      </c>
      <c r="W1415" s="45" t="s">
        <v>237</v>
      </c>
      <c r="X1415" s="49">
        <v>0</v>
      </c>
    </row>
    <row r="1416" spans="1:24" hidden="1" x14ac:dyDescent="0.2">
      <c r="A1416" s="1" t="e">
        <f>VLOOKUP(S:S,'KY all bookings 19.09.2022'!D:E,1,0)</f>
        <v>#N/A</v>
      </c>
      <c r="D1416" s="45" t="s">
        <v>20</v>
      </c>
      <c r="E1416" s="45" t="s">
        <v>3968</v>
      </c>
      <c r="F1416" s="45" t="s">
        <v>3970</v>
      </c>
      <c r="G1416" s="45" t="s">
        <v>232</v>
      </c>
      <c r="H1416" s="61">
        <v>44730</v>
      </c>
      <c r="I1416" s="61">
        <v>44804</v>
      </c>
      <c r="J1416" s="61">
        <v>44730</v>
      </c>
      <c r="K1416" s="61">
        <v>44836</v>
      </c>
      <c r="L1416" s="45" t="s">
        <v>353</v>
      </c>
      <c r="M1416" s="45" t="s">
        <v>25</v>
      </c>
      <c r="N1416" s="45" t="s">
        <v>26</v>
      </c>
      <c r="O1416" s="45" t="s">
        <v>34</v>
      </c>
      <c r="P1416" s="49">
        <v>0</v>
      </c>
      <c r="Q1416" s="45" t="s">
        <v>49</v>
      </c>
      <c r="R1416" s="46"/>
      <c r="S1416" s="45" t="s">
        <v>234</v>
      </c>
      <c r="T1416" s="45"/>
      <c r="U1416" s="45" t="s">
        <v>235</v>
      </c>
      <c r="V1416" s="45" t="s">
        <v>236</v>
      </c>
      <c r="W1416" s="45" t="s">
        <v>237</v>
      </c>
      <c r="X1416" s="49">
        <v>0</v>
      </c>
    </row>
    <row r="1417" spans="1:24" hidden="1" x14ac:dyDescent="0.2">
      <c r="A1417" s="1" t="e">
        <f>VLOOKUP(S:S,'KY all bookings 19.09.2022'!D:E,1,0)</f>
        <v>#N/A</v>
      </c>
      <c r="D1417" s="45" t="s">
        <v>20</v>
      </c>
      <c r="E1417" s="45" t="s">
        <v>3971</v>
      </c>
      <c r="F1417" s="45" t="s">
        <v>3972</v>
      </c>
      <c r="G1417" s="45" t="s">
        <v>232</v>
      </c>
      <c r="H1417" s="61">
        <v>44785</v>
      </c>
      <c r="I1417" s="61">
        <v>44837</v>
      </c>
      <c r="J1417" s="46"/>
      <c r="K1417" s="46"/>
      <c r="L1417" s="45" t="s">
        <v>233</v>
      </c>
      <c r="M1417" s="45" t="s">
        <v>25</v>
      </c>
      <c r="N1417" s="45" t="s">
        <v>26</v>
      </c>
      <c r="O1417" s="45" t="s">
        <v>37</v>
      </c>
      <c r="P1417" s="49">
        <v>0</v>
      </c>
      <c r="Q1417" s="45" t="s">
        <v>49</v>
      </c>
      <c r="R1417" s="46"/>
      <c r="S1417" s="45" t="s">
        <v>234</v>
      </c>
      <c r="T1417" s="45"/>
      <c r="U1417" s="45" t="s">
        <v>235</v>
      </c>
      <c r="V1417" s="45" t="s">
        <v>236</v>
      </c>
      <c r="W1417" s="45" t="s">
        <v>237</v>
      </c>
      <c r="X1417" s="49">
        <v>0</v>
      </c>
    </row>
    <row r="1418" spans="1:24" hidden="1" x14ac:dyDescent="0.2">
      <c r="A1418" s="1" t="e">
        <f>VLOOKUP(S:S,'KY all bookings 19.09.2022'!D:E,1,0)</f>
        <v>#N/A</v>
      </c>
      <c r="C1418" s="1" t="e">
        <f>VLOOKUP(F:F,'RPM All Deposits'!$E:$F,1,0)</f>
        <v>#N/A</v>
      </c>
      <c r="D1418" s="45" t="s">
        <v>20</v>
      </c>
      <c r="E1418" s="45" t="s">
        <v>3971</v>
      </c>
      <c r="F1418" s="45" t="s">
        <v>3973</v>
      </c>
      <c r="G1418" s="45" t="s">
        <v>232</v>
      </c>
      <c r="H1418" s="61">
        <v>44730</v>
      </c>
      <c r="I1418" s="61">
        <v>44804</v>
      </c>
      <c r="J1418" s="61">
        <v>44730</v>
      </c>
      <c r="K1418" s="61">
        <v>44836</v>
      </c>
      <c r="L1418" s="45" t="s">
        <v>353</v>
      </c>
      <c r="M1418" s="45" t="s">
        <v>135</v>
      </c>
      <c r="N1418" s="45" t="s">
        <v>26</v>
      </c>
      <c r="O1418" s="45" t="s">
        <v>37</v>
      </c>
      <c r="P1418" s="49">
        <v>0</v>
      </c>
      <c r="Q1418" s="45" t="s">
        <v>49</v>
      </c>
      <c r="R1418" s="46"/>
      <c r="S1418" s="45" t="s">
        <v>234</v>
      </c>
      <c r="T1418" s="45"/>
      <c r="U1418" s="45" t="s">
        <v>235</v>
      </c>
      <c r="V1418" s="45" t="s">
        <v>236</v>
      </c>
      <c r="W1418" s="45" t="s">
        <v>237</v>
      </c>
      <c r="X1418" s="49">
        <v>0</v>
      </c>
    </row>
    <row r="1419" spans="1:24" hidden="1" x14ac:dyDescent="0.2">
      <c r="A1419" s="1" t="e">
        <f>VLOOKUP(S:S,'KY all bookings 19.09.2022'!D:E,1,0)</f>
        <v>#N/A</v>
      </c>
      <c r="D1419" s="45" t="s">
        <v>20</v>
      </c>
      <c r="E1419" s="45" t="s">
        <v>3974</v>
      </c>
      <c r="F1419" s="45" t="s">
        <v>3975</v>
      </c>
      <c r="G1419" s="45" t="s">
        <v>232</v>
      </c>
      <c r="H1419" s="61">
        <v>44785</v>
      </c>
      <c r="I1419" s="61">
        <v>44837</v>
      </c>
      <c r="J1419" s="46"/>
      <c r="K1419" s="46"/>
      <c r="L1419" s="45" t="s">
        <v>233</v>
      </c>
      <c r="M1419" s="45" t="s">
        <v>25</v>
      </c>
      <c r="N1419" s="45" t="s">
        <v>26</v>
      </c>
      <c r="O1419" s="45" t="s">
        <v>34</v>
      </c>
      <c r="P1419" s="49">
        <v>0</v>
      </c>
      <c r="Q1419" s="45" t="s">
        <v>49</v>
      </c>
      <c r="R1419" s="46"/>
      <c r="S1419" s="45" t="s">
        <v>234</v>
      </c>
      <c r="T1419" s="45"/>
      <c r="U1419" s="45" t="s">
        <v>235</v>
      </c>
      <c r="V1419" s="45" t="s">
        <v>236</v>
      </c>
      <c r="W1419" s="45" t="s">
        <v>237</v>
      </c>
      <c r="X1419" s="49">
        <v>0</v>
      </c>
    </row>
    <row r="1420" spans="1:24" hidden="1" x14ac:dyDescent="0.2">
      <c r="A1420" s="1" t="e">
        <f>VLOOKUP(S:S,'KY all bookings 19.09.2022'!D:E,1,0)</f>
        <v>#N/A</v>
      </c>
      <c r="C1420" s="1" t="str">
        <f>VLOOKUP(F:F,'RPM All Deposits'!$E:$F,1,0)</f>
        <v>20532</v>
      </c>
      <c r="D1420" s="45" t="s">
        <v>20</v>
      </c>
      <c r="E1420" s="45" t="s">
        <v>2946</v>
      </c>
      <c r="F1420" s="45" t="s">
        <v>2951</v>
      </c>
      <c r="G1420" s="45" t="s">
        <v>2952</v>
      </c>
      <c r="H1420" s="61">
        <v>44805</v>
      </c>
      <c r="I1420" s="61">
        <v>45107</v>
      </c>
      <c r="J1420" s="61">
        <v>44805</v>
      </c>
      <c r="K1420" s="61">
        <v>45107</v>
      </c>
      <c r="L1420" s="45" t="s">
        <v>40</v>
      </c>
      <c r="M1420" s="45" t="s">
        <v>135</v>
      </c>
      <c r="N1420" s="45" t="s">
        <v>26</v>
      </c>
      <c r="O1420" s="45" t="s">
        <v>34</v>
      </c>
      <c r="P1420" s="49">
        <v>1800</v>
      </c>
      <c r="Q1420" s="45" t="s">
        <v>28</v>
      </c>
      <c r="R1420" s="45" t="s">
        <v>29</v>
      </c>
      <c r="S1420" s="46"/>
      <c r="T1420" s="46"/>
      <c r="U1420" s="45" t="s">
        <v>426</v>
      </c>
      <c r="V1420" s="45" t="s">
        <v>2950</v>
      </c>
      <c r="W1420" s="45" t="s">
        <v>102</v>
      </c>
      <c r="X1420" s="49">
        <v>200</v>
      </c>
    </row>
    <row r="1421" spans="1:24" hidden="1" x14ac:dyDescent="0.2">
      <c r="A1421" s="1" t="e">
        <f>VLOOKUP(S:S,'KY all bookings 19.09.2022'!D:E,1,0)</f>
        <v>#N/A</v>
      </c>
      <c r="D1421" s="45" t="s">
        <v>20</v>
      </c>
      <c r="E1421" s="45" t="s">
        <v>3974</v>
      </c>
      <c r="F1421" s="45" t="s">
        <v>3980</v>
      </c>
      <c r="G1421" s="45" t="s">
        <v>232</v>
      </c>
      <c r="H1421" s="61">
        <v>44730</v>
      </c>
      <c r="I1421" s="61">
        <v>44804</v>
      </c>
      <c r="J1421" s="61">
        <v>44730</v>
      </c>
      <c r="K1421" s="61">
        <v>44836</v>
      </c>
      <c r="L1421" s="45" t="s">
        <v>353</v>
      </c>
      <c r="M1421" s="45" t="s">
        <v>25</v>
      </c>
      <c r="N1421" s="45" t="s">
        <v>26</v>
      </c>
      <c r="O1421" s="45" t="s">
        <v>34</v>
      </c>
      <c r="P1421" s="49">
        <v>0</v>
      </c>
      <c r="Q1421" s="45" t="s">
        <v>49</v>
      </c>
      <c r="R1421" s="46"/>
      <c r="S1421" s="45" t="s">
        <v>234</v>
      </c>
      <c r="T1421" s="45"/>
      <c r="U1421" s="45" t="s">
        <v>235</v>
      </c>
      <c r="V1421" s="45" t="s">
        <v>236</v>
      </c>
      <c r="W1421" s="45" t="s">
        <v>237</v>
      </c>
      <c r="X1421" s="49">
        <v>0</v>
      </c>
    </row>
    <row r="1422" spans="1:24" hidden="1" x14ac:dyDescent="0.2">
      <c r="A1422" s="1" t="e">
        <f>VLOOKUP(S:S,'KY all bookings 19.09.2022'!D:E,1,0)</f>
        <v>#N/A</v>
      </c>
      <c r="D1422" s="45" t="s">
        <v>20</v>
      </c>
      <c r="E1422" s="45" t="s">
        <v>3981</v>
      </c>
      <c r="F1422" s="45" t="s">
        <v>3982</v>
      </c>
      <c r="G1422" s="45" t="s">
        <v>232</v>
      </c>
      <c r="H1422" s="61">
        <v>44785</v>
      </c>
      <c r="I1422" s="61">
        <v>44837</v>
      </c>
      <c r="J1422" s="46"/>
      <c r="K1422" s="46"/>
      <c r="L1422" s="45" t="s">
        <v>233</v>
      </c>
      <c r="M1422" s="45" t="s">
        <v>25</v>
      </c>
      <c r="N1422" s="45" t="s">
        <v>26</v>
      </c>
      <c r="O1422" s="45" t="s">
        <v>37</v>
      </c>
      <c r="P1422" s="49">
        <v>0</v>
      </c>
      <c r="Q1422" s="45" t="s">
        <v>49</v>
      </c>
      <c r="R1422" s="46"/>
      <c r="S1422" s="45" t="s">
        <v>234</v>
      </c>
      <c r="T1422" s="45"/>
      <c r="U1422" s="45" t="s">
        <v>235</v>
      </c>
      <c r="V1422" s="45" t="s">
        <v>236</v>
      </c>
      <c r="W1422" s="45" t="s">
        <v>237</v>
      </c>
      <c r="X1422" s="49">
        <v>0</v>
      </c>
    </row>
    <row r="1423" spans="1:24" hidden="1" x14ac:dyDescent="0.2">
      <c r="A1423" s="1" t="e">
        <f>VLOOKUP(S:S,'KY all bookings 19.09.2022'!D:E,1,0)</f>
        <v>#N/A</v>
      </c>
      <c r="C1423" s="1" t="e">
        <f>VLOOKUP(F:F,'RPM All Deposits'!$E:$F,1,0)</f>
        <v>#N/A</v>
      </c>
      <c r="D1423" s="45" t="s">
        <v>20</v>
      </c>
      <c r="E1423" s="45" t="s">
        <v>3981</v>
      </c>
      <c r="F1423" s="45" t="s">
        <v>3983</v>
      </c>
      <c r="G1423" s="45" t="s">
        <v>232</v>
      </c>
      <c r="H1423" s="61">
        <v>44730</v>
      </c>
      <c r="I1423" s="61">
        <v>44804</v>
      </c>
      <c r="J1423" s="61">
        <v>44730</v>
      </c>
      <c r="K1423" s="61">
        <v>44836</v>
      </c>
      <c r="L1423" s="45" t="s">
        <v>353</v>
      </c>
      <c r="M1423" s="45" t="s">
        <v>135</v>
      </c>
      <c r="N1423" s="45" t="s">
        <v>26</v>
      </c>
      <c r="O1423" s="45" t="s">
        <v>37</v>
      </c>
      <c r="P1423" s="49">
        <v>0</v>
      </c>
      <c r="Q1423" s="45" t="s">
        <v>49</v>
      </c>
      <c r="R1423" s="46"/>
      <c r="S1423" s="45" t="s">
        <v>234</v>
      </c>
      <c r="T1423" s="45"/>
      <c r="U1423" s="45" t="s">
        <v>235</v>
      </c>
      <c r="V1423" s="45" t="s">
        <v>236</v>
      </c>
      <c r="W1423" s="45" t="s">
        <v>237</v>
      </c>
      <c r="X1423" s="49">
        <v>0</v>
      </c>
    </row>
    <row r="1424" spans="1:24" hidden="1" x14ac:dyDescent="0.2">
      <c r="A1424" s="1" t="e">
        <f>VLOOKUP(S:S,'KY all bookings 19.09.2022'!D:E,1,0)</f>
        <v>#N/A</v>
      </c>
      <c r="C1424" s="1" t="e">
        <f>VLOOKUP(F:F,'RPM All Deposits'!$E:$F,1,0)</f>
        <v>#N/A</v>
      </c>
      <c r="D1424" s="45" t="s">
        <v>20</v>
      </c>
      <c r="E1424" s="45" t="s">
        <v>3984</v>
      </c>
      <c r="F1424" s="45" t="s">
        <v>3985</v>
      </c>
      <c r="G1424" s="45" t="s">
        <v>232</v>
      </c>
      <c r="H1424" s="61">
        <v>44785</v>
      </c>
      <c r="I1424" s="61">
        <v>44837</v>
      </c>
      <c r="J1424" s="46"/>
      <c r="K1424" s="46"/>
      <c r="L1424" s="45" t="s">
        <v>233</v>
      </c>
      <c r="M1424" s="45" t="s">
        <v>135</v>
      </c>
      <c r="N1424" s="45" t="s">
        <v>26</v>
      </c>
      <c r="O1424" s="45" t="s">
        <v>34</v>
      </c>
      <c r="P1424" s="49">
        <v>0</v>
      </c>
      <c r="Q1424" s="45" t="s">
        <v>49</v>
      </c>
      <c r="R1424" s="46"/>
      <c r="S1424" s="45" t="s">
        <v>234</v>
      </c>
      <c r="T1424" s="45"/>
      <c r="U1424" s="45" t="s">
        <v>235</v>
      </c>
      <c r="V1424" s="45" t="s">
        <v>236</v>
      </c>
      <c r="W1424" s="45" t="s">
        <v>237</v>
      </c>
      <c r="X1424" s="49">
        <v>0</v>
      </c>
    </row>
    <row r="1425" spans="1:24" hidden="1" x14ac:dyDescent="0.2">
      <c r="A1425" s="1" t="e">
        <f>VLOOKUP(S:S,'KY all bookings 19.09.2022'!D:E,1,0)</f>
        <v>#N/A</v>
      </c>
      <c r="C1425" s="1" t="e">
        <f>VLOOKUP(F:F,'RPM All Deposits'!$E:$F,1,0)</f>
        <v>#N/A</v>
      </c>
      <c r="D1425" s="45" t="s">
        <v>20</v>
      </c>
      <c r="E1425" s="45" t="s">
        <v>3984</v>
      </c>
      <c r="F1425" s="45" t="s">
        <v>3986</v>
      </c>
      <c r="G1425" s="45" t="s">
        <v>232</v>
      </c>
      <c r="H1425" s="61">
        <v>44730</v>
      </c>
      <c r="I1425" s="61">
        <v>44804</v>
      </c>
      <c r="J1425" s="61">
        <v>44730</v>
      </c>
      <c r="K1425" s="61">
        <v>44836</v>
      </c>
      <c r="L1425" s="45" t="s">
        <v>353</v>
      </c>
      <c r="M1425" s="45" t="s">
        <v>135</v>
      </c>
      <c r="N1425" s="45" t="s">
        <v>26</v>
      </c>
      <c r="O1425" s="45" t="s">
        <v>34</v>
      </c>
      <c r="P1425" s="49">
        <v>0</v>
      </c>
      <c r="Q1425" s="45" t="s">
        <v>49</v>
      </c>
      <c r="R1425" s="46"/>
      <c r="S1425" s="45" t="s">
        <v>234</v>
      </c>
      <c r="T1425" s="45"/>
      <c r="U1425" s="45" t="s">
        <v>235</v>
      </c>
      <c r="V1425" s="45" t="s">
        <v>236</v>
      </c>
      <c r="W1425" s="45" t="s">
        <v>237</v>
      </c>
      <c r="X1425" s="49">
        <v>0</v>
      </c>
    </row>
    <row r="1426" spans="1:24" hidden="1" x14ac:dyDescent="0.2">
      <c r="A1426" s="1" t="e">
        <f>VLOOKUP(S:S,'KY all bookings 19.09.2022'!D:E,1,0)</f>
        <v>#N/A</v>
      </c>
      <c r="D1426" s="45" t="s">
        <v>20</v>
      </c>
      <c r="E1426" s="45" t="s">
        <v>3987</v>
      </c>
      <c r="F1426" s="45" t="s">
        <v>3988</v>
      </c>
      <c r="G1426" s="45" t="s">
        <v>232</v>
      </c>
      <c r="H1426" s="61">
        <v>44785</v>
      </c>
      <c r="I1426" s="61">
        <v>44837</v>
      </c>
      <c r="J1426" s="46"/>
      <c r="K1426" s="46"/>
      <c r="L1426" s="45" t="s">
        <v>233</v>
      </c>
      <c r="M1426" s="45" t="s">
        <v>25</v>
      </c>
      <c r="N1426" s="45" t="s">
        <v>26</v>
      </c>
      <c r="O1426" s="45" t="s">
        <v>37</v>
      </c>
      <c r="P1426" s="49">
        <v>0</v>
      </c>
      <c r="Q1426" s="45" t="s">
        <v>49</v>
      </c>
      <c r="R1426" s="46"/>
      <c r="S1426" s="45" t="s">
        <v>234</v>
      </c>
      <c r="T1426" s="45"/>
      <c r="U1426" s="45" t="s">
        <v>235</v>
      </c>
      <c r="V1426" s="45" t="s">
        <v>236</v>
      </c>
      <c r="W1426" s="45" t="s">
        <v>237</v>
      </c>
      <c r="X1426" s="49">
        <v>0</v>
      </c>
    </row>
    <row r="1427" spans="1:24" hidden="1" x14ac:dyDescent="0.2">
      <c r="A1427" s="1" t="e">
        <f>VLOOKUP(S:S,'KY all bookings 19.09.2022'!D:E,1,0)</f>
        <v>#N/A</v>
      </c>
      <c r="C1427" s="1" t="e">
        <f>VLOOKUP(F:F,'RPM All Deposits'!$E:$F,1,0)</f>
        <v>#N/A</v>
      </c>
      <c r="D1427" s="45" t="s">
        <v>20</v>
      </c>
      <c r="E1427" s="45" t="s">
        <v>3987</v>
      </c>
      <c r="F1427" s="45" t="s">
        <v>3989</v>
      </c>
      <c r="G1427" s="45" t="s">
        <v>232</v>
      </c>
      <c r="H1427" s="61">
        <v>44730</v>
      </c>
      <c r="I1427" s="61">
        <v>44804</v>
      </c>
      <c r="J1427" s="61">
        <v>44730</v>
      </c>
      <c r="K1427" s="61">
        <v>44836</v>
      </c>
      <c r="L1427" s="45" t="s">
        <v>353</v>
      </c>
      <c r="M1427" s="45" t="s">
        <v>135</v>
      </c>
      <c r="N1427" s="45" t="s">
        <v>26</v>
      </c>
      <c r="O1427" s="45" t="s">
        <v>37</v>
      </c>
      <c r="P1427" s="49">
        <v>0</v>
      </c>
      <c r="Q1427" s="45" t="s">
        <v>49</v>
      </c>
      <c r="R1427" s="46"/>
      <c r="S1427" s="45" t="s">
        <v>234</v>
      </c>
      <c r="T1427" s="45"/>
      <c r="U1427" s="45" t="s">
        <v>235</v>
      </c>
      <c r="V1427" s="45" t="s">
        <v>236</v>
      </c>
      <c r="W1427" s="45" t="s">
        <v>237</v>
      </c>
      <c r="X1427" s="49">
        <v>0</v>
      </c>
    </row>
    <row r="1428" spans="1:24" hidden="1" x14ac:dyDescent="0.2">
      <c r="A1428" s="1" t="e">
        <f>VLOOKUP(S:S,'KY all bookings 19.09.2022'!D:E,1,0)</f>
        <v>#N/A</v>
      </c>
      <c r="D1428" s="45" t="s">
        <v>20</v>
      </c>
      <c r="E1428" s="45" t="s">
        <v>3990</v>
      </c>
      <c r="F1428" s="45" t="s">
        <v>3991</v>
      </c>
      <c r="G1428" s="45" t="s">
        <v>232</v>
      </c>
      <c r="H1428" s="61">
        <v>44785</v>
      </c>
      <c r="I1428" s="61">
        <v>44837</v>
      </c>
      <c r="J1428" s="46"/>
      <c r="K1428" s="46"/>
      <c r="L1428" s="45" t="s">
        <v>233</v>
      </c>
      <c r="M1428" s="45" t="s">
        <v>25</v>
      </c>
      <c r="N1428" s="45" t="s">
        <v>26</v>
      </c>
      <c r="O1428" s="45" t="s">
        <v>34</v>
      </c>
      <c r="P1428" s="49">
        <v>0</v>
      </c>
      <c r="Q1428" s="45" t="s">
        <v>49</v>
      </c>
      <c r="R1428" s="46"/>
      <c r="S1428" s="45" t="s">
        <v>234</v>
      </c>
      <c r="T1428" s="45"/>
      <c r="U1428" s="45" t="s">
        <v>235</v>
      </c>
      <c r="V1428" s="45" t="s">
        <v>236</v>
      </c>
      <c r="W1428" s="45" t="s">
        <v>237</v>
      </c>
      <c r="X1428" s="49">
        <v>0</v>
      </c>
    </row>
    <row r="1429" spans="1:24" hidden="1" x14ac:dyDescent="0.2">
      <c r="A1429" s="1" t="e">
        <f>VLOOKUP(S:S,'KY all bookings 19.09.2022'!D:E,1,0)</f>
        <v>#N/A</v>
      </c>
      <c r="D1429" s="45" t="s">
        <v>20</v>
      </c>
      <c r="E1429" s="45" t="s">
        <v>3990</v>
      </c>
      <c r="F1429" s="45" t="s">
        <v>3992</v>
      </c>
      <c r="G1429" s="45" t="s">
        <v>232</v>
      </c>
      <c r="H1429" s="61">
        <v>44730</v>
      </c>
      <c r="I1429" s="61">
        <v>44804</v>
      </c>
      <c r="J1429" s="61">
        <v>44730</v>
      </c>
      <c r="K1429" s="61">
        <v>44836</v>
      </c>
      <c r="L1429" s="45" t="s">
        <v>353</v>
      </c>
      <c r="M1429" s="45" t="s">
        <v>25</v>
      </c>
      <c r="N1429" s="45" t="s">
        <v>26</v>
      </c>
      <c r="O1429" s="45" t="s">
        <v>34</v>
      </c>
      <c r="P1429" s="49">
        <v>0</v>
      </c>
      <c r="Q1429" s="45" t="s">
        <v>49</v>
      </c>
      <c r="R1429" s="46"/>
      <c r="S1429" s="45" t="s">
        <v>234</v>
      </c>
      <c r="T1429" s="45"/>
      <c r="U1429" s="45" t="s">
        <v>235</v>
      </c>
      <c r="V1429" s="45" t="s">
        <v>236</v>
      </c>
      <c r="W1429" s="45" t="s">
        <v>237</v>
      </c>
      <c r="X1429" s="49">
        <v>0</v>
      </c>
    </row>
    <row r="1430" spans="1:24" hidden="1" x14ac:dyDescent="0.2">
      <c r="A1430" s="1" t="e">
        <f>VLOOKUP(S:S,'KY all bookings 19.09.2022'!D:E,1,0)</f>
        <v>#N/A</v>
      </c>
      <c r="D1430" s="45" t="s">
        <v>20</v>
      </c>
      <c r="E1430" s="45" t="s">
        <v>3993</v>
      </c>
      <c r="F1430" s="45" t="s">
        <v>3994</v>
      </c>
      <c r="G1430" s="45" t="s">
        <v>232</v>
      </c>
      <c r="H1430" s="61">
        <v>44785</v>
      </c>
      <c r="I1430" s="61">
        <v>44837</v>
      </c>
      <c r="J1430" s="46"/>
      <c r="K1430" s="46"/>
      <c r="L1430" s="45" t="s">
        <v>233</v>
      </c>
      <c r="M1430" s="45" t="s">
        <v>25</v>
      </c>
      <c r="N1430" s="45" t="s">
        <v>26</v>
      </c>
      <c r="O1430" s="45" t="s">
        <v>34</v>
      </c>
      <c r="P1430" s="49">
        <v>0</v>
      </c>
      <c r="Q1430" s="45" t="s">
        <v>49</v>
      </c>
      <c r="R1430" s="46"/>
      <c r="S1430" s="45" t="s">
        <v>234</v>
      </c>
      <c r="T1430" s="45"/>
      <c r="U1430" s="45" t="s">
        <v>235</v>
      </c>
      <c r="V1430" s="45" t="s">
        <v>236</v>
      </c>
      <c r="W1430" s="45" t="s">
        <v>237</v>
      </c>
      <c r="X1430" s="49">
        <v>0</v>
      </c>
    </row>
    <row r="1431" spans="1:24" hidden="1" x14ac:dyDescent="0.2">
      <c r="A1431" s="1" t="e">
        <f>VLOOKUP(S:S,'KY all bookings 19.09.2022'!D:E,1,0)</f>
        <v>#N/A</v>
      </c>
      <c r="D1431" s="45" t="s">
        <v>20</v>
      </c>
      <c r="E1431" s="45" t="s">
        <v>3993</v>
      </c>
      <c r="F1431" s="45" t="s">
        <v>3995</v>
      </c>
      <c r="G1431" s="45" t="s">
        <v>232</v>
      </c>
      <c r="H1431" s="61">
        <v>44730</v>
      </c>
      <c r="I1431" s="61">
        <v>44804</v>
      </c>
      <c r="J1431" s="61">
        <v>44730</v>
      </c>
      <c r="K1431" s="61">
        <v>44836</v>
      </c>
      <c r="L1431" s="45" t="s">
        <v>353</v>
      </c>
      <c r="M1431" s="45" t="s">
        <v>25</v>
      </c>
      <c r="N1431" s="45" t="s">
        <v>26</v>
      </c>
      <c r="O1431" s="45" t="s">
        <v>34</v>
      </c>
      <c r="P1431" s="49">
        <v>0</v>
      </c>
      <c r="Q1431" s="45" t="s">
        <v>49</v>
      </c>
      <c r="R1431" s="46"/>
      <c r="S1431" s="45" t="s">
        <v>234</v>
      </c>
      <c r="T1431" s="45"/>
      <c r="U1431" s="45" t="s">
        <v>235</v>
      </c>
      <c r="V1431" s="45" t="s">
        <v>236</v>
      </c>
      <c r="W1431" s="45" t="s">
        <v>237</v>
      </c>
      <c r="X1431" s="49">
        <v>0</v>
      </c>
    </row>
    <row r="1432" spans="1:24" hidden="1" x14ac:dyDescent="0.2">
      <c r="A1432" s="1" t="e">
        <f>VLOOKUP(S:S,'KY all bookings 19.09.2022'!D:E,1,0)</f>
        <v>#N/A</v>
      </c>
      <c r="D1432" s="45" t="s">
        <v>20</v>
      </c>
      <c r="E1432" s="45" t="s">
        <v>3996</v>
      </c>
      <c r="F1432" s="45" t="s">
        <v>3997</v>
      </c>
      <c r="G1432" s="45" t="s">
        <v>232</v>
      </c>
      <c r="H1432" s="61">
        <v>44785</v>
      </c>
      <c r="I1432" s="61">
        <v>44837</v>
      </c>
      <c r="J1432" s="46"/>
      <c r="K1432" s="46"/>
      <c r="L1432" s="45" t="s">
        <v>233</v>
      </c>
      <c r="M1432" s="45" t="s">
        <v>25</v>
      </c>
      <c r="N1432" s="45" t="s">
        <v>26</v>
      </c>
      <c r="O1432" s="45" t="s">
        <v>37</v>
      </c>
      <c r="P1432" s="49">
        <v>0</v>
      </c>
      <c r="Q1432" s="45" t="s">
        <v>49</v>
      </c>
      <c r="R1432" s="46"/>
      <c r="S1432" s="45" t="s">
        <v>234</v>
      </c>
      <c r="T1432" s="45"/>
      <c r="U1432" s="45" t="s">
        <v>235</v>
      </c>
      <c r="V1432" s="45" t="s">
        <v>236</v>
      </c>
      <c r="W1432" s="45" t="s">
        <v>237</v>
      </c>
      <c r="X1432" s="49">
        <v>0</v>
      </c>
    </row>
    <row r="1433" spans="1:24" hidden="1" x14ac:dyDescent="0.2">
      <c r="A1433" s="1" t="e">
        <f>VLOOKUP(S:S,'KY all bookings 19.09.2022'!D:E,1,0)</f>
        <v>#N/A</v>
      </c>
      <c r="C1433" s="1" t="e">
        <f>VLOOKUP(F:F,'RPM All Deposits'!$E:$F,1,0)</f>
        <v>#N/A</v>
      </c>
      <c r="D1433" s="45" t="s">
        <v>20</v>
      </c>
      <c r="E1433" s="45" t="s">
        <v>3996</v>
      </c>
      <c r="F1433" s="45" t="s">
        <v>3998</v>
      </c>
      <c r="G1433" s="45" t="s">
        <v>232</v>
      </c>
      <c r="H1433" s="61">
        <v>44730</v>
      </c>
      <c r="I1433" s="61">
        <v>44804</v>
      </c>
      <c r="J1433" s="61">
        <v>44730</v>
      </c>
      <c r="K1433" s="61">
        <v>44836</v>
      </c>
      <c r="L1433" s="45" t="s">
        <v>353</v>
      </c>
      <c r="M1433" s="45" t="s">
        <v>135</v>
      </c>
      <c r="N1433" s="45" t="s">
        <v>26</v>
      </c>
      <c r="O1433" s="45" t="s">
        <v>37</v>
      </c>
      <c r="P1433" s="49">
        <v>0</v>
      </c>
      <c r="Q1433" s="45" t="s">
        <v>49</v>
      </c>
      <c r="R1433" s="46"/>
      <c r="S1433" s="45" t="s">
        <v>234</v>
      </c>
      <c r="T1433" s="45"/>
      <c r="U1433" s="45" t="s">
        <v>235</v>
      </c>
      <c r="V1433" s="45" t="s">
        <v>236</v>
      </c>
      <c r="W1433" s="45" t="s">
        <v>237</v>
      </c>
      <c r="X1433" s="49">
        <v>0</v>
      </c>
    </row>
    <row r="1434" spans="1:24" hidden="1" x14ac:dyDescent="0.2">
      <c r="A1434" s="1" t="e">
        <f>VLOOKUP(S:S,'KY all bookings 19.09.2022'!D:E,1,0)</f>
        <v>#N/A</v>
      </c>
      <c r="D1434" s="45" t="s">
        <v>20</v>
      </c>
      <c r="E1434" s="45" t="s">
        <v>3999</v>
      </c>
      <c r="F1434" s="45" t="s">
        <v>4000</v>
      </c>
      <c r="G1434" s="45" t="s">
        <v>232</v>
      </c>
      <c r="H1434" s="61">
        <v>44785</v>
      </c>
      <c r="I1434" s="61">
        <v>44837</v>
      </c>
      <c r="J1434" s="46"/>
      <c r="K1434" s="46"/>
      <c r="L1434" s="45" t="s">
        <v>233</v>
      </c>
      <c r="M1434" s="45" t="s">
        <v>25</v>
      </c>
      <c r="N1434" s="45" t="s">
        <v>26</v>
      </c>
      <c r="O1434" s="45" t="s">
        <v>37</v>
      </c>
      <c r="P1434" s="49">
        <v>0</v>
      </c>
      <c r="Q1434" s="45" t="s">
        <v>49</v>
      </c>
      <c r="R1434" s="46"/>
      <c r="S1434" s="45" t="s">
        <v>234</v>
      </c>
      <c r="T1434" s="45"/>
      <c r="U1434" s="45" t="s">
        <v>235</v>
      </c>
      <c r="V1434" s="45" t="s">
        <v>236</v>
      </c>
      <c r="W1434" s="45" t="s">
        <v>237</v>
      </c>
      <c r="X1434" s="49">
        <v>0</v>
      </c>
    </row>
    <row r="1435" spans="1:24" hidden="1" x14ac:dyDescent="0.2">
      <c r="A1435" s="1" t="e">
        <f>VLOOKUP(S:S,'KY all bookings 19.09.2022'!D:E,1,0)</f>
        <v>#N/A</v>
      </c>
      <c r="C1435" s="1" t="e">
        <f>VLOOKUP(F:F,'RPM All Deposits'!$E:$F,1,0)</f>
        <v>#N/A</v>
      </c>
      <c r="D1435" s="45" t="s">
        <v>20</v>
      </c>
      <c r="E1435" s="45" t="s">
        <v>3999</v>
      </c>
      <c r="F1435" s="45" t="s">
        <v>4001</v>
      </c>
      <c r="G1435" s="45" t="s">
        <v>232</v>
      </c>
      <c r="H1435" s="61">
        <v>44730</v>
      </c>
      <c r="I1435" s="61">
        <v>44804</v>
      </c>
      <c r="J1435" s="61">
        <v>44730</v>
      </c>
      <c r="K1435" s="61">
        <v>44836</v>
      </c>
      <c r="L1435" s="45" t="s">
        <v>353</v>
      </c>
      <c r="M1435" s="45" t="s">
        <v>135</v>
      </c>
      <c r="N1435" s="45" t="s">
        <v>26</v>
      </c>
      <c r="O1435" s="45" t="s">
        <v>37</v>
      </c>
      <c r="P1435" s="49">
        <v>0</v>
      </c>
      <c r="Q1435" s="45" t="s">
        <v>49</v>
      </c>
      <c r="R1435" s="46"/>
      <c r="S1435" s="45" t="s">
        <v>234</v>
      </c>
      <c r="T1435" s="45"/>
      <c r="U1435" s="45" t="s">
        <v>235</v>
      </c>
      <c r="V1435" s="45" t="s">
        <v>236</v>
      </c>
      <c r="W1435" s="45" t="s">
        <v>237</v>
      </c>
      <c r="X1435" s="49">
        <v>0</v>
      </c>
    </row>
    <row r="1436" spans="1:24" hidden="1" x14ac:dyDescent="0.2">
      <c r="A1436" s="1" t="e">
        <f>VLOOKUP(S:S,'KY all bookings 19.09.2022'!D:E,1,0)</f>
        <v>#N/A</v>
      </c>
      <c r="D1436" s="45" t="s">
        <v>20</v>
      </c>
      <c r="E1436" s="45" t="s">
        <v>4002</v>
      </c>
      <c r="F1436" s="45" t="s">
        <v>4003</v>
      </c>
      <c r="G1436" s="45" t="s">
        <v>232</v>
      </c>
      <c r="H1436" s="61">
        <v>44785</v>
      </c>
      <c r="I1436" s="61">
        <v>44837</v>
      </c>
      <c r="J1436" s="46"/>
      <c r="K1436" s="46"/>
      <c r="L1436" s="45" t="s">
        <v>233</v>
      </c>
      <c r="M1436" s="45" t="s">
        <v>25</v>
      </c>
      <c r="N1436" s="45" t="s">
        <v>26</v>
      </c>
      <c r="O1436" s="45" t="s">
        <v>37</v>
      </c>
      <c r="P1436" s="49">
        <v>0</v>
      </c>
      <c r="Q1436" s="45" t="s">
        <v>49</v>
      </c>
      <c r="R1436" s="46"/>
      <c r="S1436" s="45" t="s">
        <v>234</v>
      </c>
      <c r="T1436" s="45"/>
      <c r="U1436" s="45" t="s">
        <v>235</v>
      </c>
      <c r="V1436" s="45" t="s">
        <v>236</v>
      </c>
      <c r="W1436" s="45" t="s">
        <v>237</v>
      </c>
      <c r="X1436" s="49">
        <v>0</v>
      </c>
    </row>
    <row r="1437" spans="1:24" hidden="1" x14ac:dyDescent="0.2">
      <c r="A1437" s="1" t="e">
        <f>VLOOKUP(S:S,'KY all bookings 19.09.2022'!D:E,1,0)</f>
        <v>#N/A</v>
      </c>
      <c r="C1437" s="1" t="e">
        <f>VLOOKUP(F:F,'RPM All Deposits'!$E:$F,1,0)</f>
        <v>#N/A</v>
      </c>
      <c r="D1437" s="45" t="s">
        <v>20</v>
      </c>
      <c r="E1437" s="45" t="s">
        <v>4002</v>
      </c>
      <c r="F1437" s="45" t="s">
        <v>4004</v>
      </c>
      <c r="G1437" s="45" t="s">
        <v>232</v>
      </c>
      <c r="H1437" s="61">
        <v>44730</v>
      </c>
      <c r="I1437" s="61">
        <v>44804</v>
      </c>
      <c r="J1437" s="61">
        <v>44730</v>
      </c>
      <c r="K1437" s="61">
        <v>44836</v>
      </c>
      <c r="L1437" s="45" t="s">
        <v>353</v>
      </c>
      <c r="M1437" s="45" t="s">
        <v>135</v>
      </c>
      <c r="N1437" s="45" t="s">
        <v>26</v>
      </c>
      <c r="O1437" s="45" t="s">
        <v>37</v>
      </c>
      <c r="P1437" s="49">
        <v>0</v>
      </c>
      <c r="Q1437" s="45" t="s">
        <v>49</v>
      </c>
      <c r="R1437" s="46"/>
      <c r="S1437" s="45" t="s">
        <v>234</v>
      </c>
      <c r="T1437" s="45"/>
      <c r="U1437" s="45" t="s">
        <v>235</v>
      </c>
      <c r="V1437" s="45" t="s">
        <v>236</v>
      </c>
      <c r="W1437" s="45" t="s">
        <v>237</v>
      </c>
      <c r="X1437" s="49">
        <v>0</v>
      </c>
    </row>
    <row r="1438" spans="1:24" hidden="1" x14ac:dyDescent="0.2">
      <c r="A1438" s="1" t="e">
        <f>VLOOKUP(S:S,'KY all bookings 19.09.2022'!D:E,1,0)</f>
        <v>#N/A</v>
      </c>
      <c r="C1438" s="1" t="str">
        <f>VLOOKUP(F:F,'RPM All Deposits'!$E:$F,1,0)</f>
        <v>19396</v>
      </c>
      <c r="D1438" s="45" t="s">
        <v>20</v>
      </c>
      <c r="E1438" s="45" t="s">
        <v>1082</v>
      </c>
      <c r="F1438" s="45" t="s">
        <v>1083</v>
      </c>
      <c r="G1438" s="45" t="s">
        <v>1084</v>
      </c>
      <c r="H1438" s="61">
        <v>44805</v>
      </c>
      <c r="I1438" s="61">
        <v>45107</v>
      </c>
      <c r="J1438" s="61">
        <v>44805</v>
      </c>
      <c r="K1438" s="61">
        <v>45107</v>
      </c>
      <c r="L1438" s="45" t="s">
        <v>40</v>
      </c>
      <c r="M1438" s="45" t="s">
        <v>135</v>
      </c>
      <c r="N1438" s="45" t="s">
        <v>26</v>
      </c>
      <c r="O1438" s="45" t="s">
        <v>34</v>
      </c>
      <c r="P1438" s="49">
        <v>1800</v>
      </c>
      <c r="Q1438" s="45" t="s">
        <v>28</v>
      </c>
      <c r="R1438" s="45" t="s">
        <v>29</v>
      </c>
      <c r="S1438" s="46"/>
      <c r="T1438" s="46"/>
      <c r="U1438" s="45" t="s">
        <v>1085</v>
      </c>
      <c r="V1438" s="45" t="s">
        <v>1086</v>
      </c>
      <c r="W1438" s="45" t="s">
        <v>102</v>
      </c>
      <c r="X1438" s="49">
        <v>200</v>
      </c>
    </row>
    <row r="1439" spans="1:24" hidden="1" x14ac:dyDescent="0.2">
      <c r="A1439" s="1" t="e">
        <f>VLOOKUP(S:S,'KY all bookings 19.09.2022'!D:E,1,0)</f>
        <v>#N/A</v>
      </c>
      <c r="C1439" s="1" t="str">
        <f>VLOOKUP(F:F,'RPM All Deposits'!$E:$F,1,0)</f>
        <v>26910</v>
      </c>
      <c r="D1439" s="45" t="s">
        <v>20</v>
      </c>
      <c r="E1439" s="45" t="s">
        <v>1358</v>
      </c>
      <c r="F1439" s="45" t="s">
        <v>1359</v>
      </c>
      <c r="G1439" s="45" t="s">
        <v>1360</v>
      </c>
      <c r="H1439" s="61">
        <v>44805</v>
      </c>
      <c r="I1439" s="61">
        <v>44985</v>
      </c>
      <c r="J1439" s="61">
        <v>44805</v>
      </c>
      <c r="K1439" s="61">
        <v>44985</v>
      </c>
      <c r="L1439" s="45" t="s">
        <v>78</v>
      </c>
      <c r="M1439" s="45" t="s">
        <v>135</v>
      </c>
      <c r="N1439" s="45" t="s">
        <v>26</v>
      </c>
      <c r="O1439" s="45" t="s">
        <v>48</v>
      </c>
      <c r="P1439" s="49">
        <v>1900</v>
      </c>
      <c r="Q1439" s="45" t="s">
        <v>28</v>
      </c>
      <c r="R1439" s="45" t="s">
        <v>29</v>
      </c>
      <c r="S1439" s="46"/>
      <c r="T1439" s="46"/>
      <c r="U1439" s="45" t="s">
        <v>1361</v>
      </c>
      <c r="V1439" s="45" t="s">
        <v>1362</v>
      </c>
      <c r="W1439" s="45" t="s">
        <v>895</v>
      </c>
      <c r="X1439" s="49">
        <v>200</v>
      </c>
    </row>
    <row r="1440" spans="1:24" hidden="1" x14ac:dyDescent="0.2">
      <c r="A1440" s="1" t="e">
        <f>VLOOKUP(S:S,'KY all bookings 19.09.2022'!D:E,1,0)</f>
        <v>#N/A</v>
      </c>
      <c r="D1440" s="45" t="s">
        <v>20</v>
      </c>
      <c r="E1440" s="45" t="s">
        <v>4005</v>
      </c>
      <c r="F1440" s="45" t="s">
        <v>4013</v>
      </c>
      <c r="G1440" s="45" t="s">
        <v>232</v>
      </c>
      <c r="H1440" s="61">
        <v>44836</v>
      </c>
      <c r="I1440" s="61">
        <v>44865</v>
      </c>
      <c r="J1440" s="46"/>
      <c r="K1440" s="46"/>
      <c r="L1440" s="45" t="s">
        <v>386</v>
      </c>
      <c r="M1440" s="45" t="s">
        <v>25</v>
      </c>
      <c r="N1440" s="45" t="s">
        <v>26</v>
      </c>
      <c r="O1440" s="45" t="s">
        <v>34</v>
      </c>
      <c r="P1440" s="49">
        <v>0</v>
      </c>
      <c r="Q1440" s="45" t="s">
        <v>49</v>
      </c>
      <c r="R1440" s="46"/>
      <c r="S1440" s="45" t="s">
        <v>234</v>
      </c>
      <c r="T1440" s="45"/>
      <c r="U1440" s="45" t="s">
        <v>235</v>
      </c>
      <c r="V1440" s="45" t="s">
        <v>236</v>
      </c>
      <c r="W1440" s="45" t="s">
        <v>237</v>
      </c>
      <c r="X1440" s="49">
        <v>0</v>
      </c>
    </row>
    <row r="1441" spans="1:25" hidden="1" x14ac:dyDescent="0.2">
      <c r="A1441" s="1" t="str">
        <f>VLOOKUP(S:S,'KY all bookings 19.09.2022'!D:E,1,0)</f>
        <v>0010474</v>
      </c>
      <c r="B1441" s="1" t="str">
        <f>VLOOKUP(T:T,'KY all bookings 19.09.2022'!$K:$L,1,0)</f>
        <v>0010474 B515</v>
      </c>
      <c r="C1441" s="1" t="str">
        <f>VLOOKUP(F:F,'RPM All Deposits'!$E:$F,1,0)</f>
        <v>33177</v>
      </c>
      <c r="D1441" s="45" t="s">
        <v>20</v>
      </c>
      <c r="E1441" s="45" t="s">
        <v>2318</v>
      </c>
      <c r="F1441" s="45" t="s">
        <v>2320</v>
      </c>
      <c r="G1441" s="45" t="s">
        <v>2321</v>
      </c>
      <c r="H1441" s="61">
        <v>44820</v>
      </c>
      <c r="I1441" s="61">
        <v>44895</v>
      </c>
      <c r="J1441" s="61">
        <v>44820</v>
      </c>
      <c r="K1441" s="61">
        <v>44895</v>
      </c>
      <c r="L1441" s="45" t="s">
        <v>2322</v>
      </c>
      <c r="M1441" s="45" t="s">
        <v>377</v>
      </c>
      <c r="N1441" s="45" t="s">
        <v>26</v>
      </c>
      <c r="O1441" s="45" t="s">
        <v>37</v>
      </c>
      <c r="P1441" s="49">
        <v>1680</v>
      </c>
      <c r="Q1441" s="45" t="s">
        <v>49</v>
      </c>
      <c r="R1441" s="45" t="s">
        <v>29</v>
      </c>
      <c r="S1441" s="45" t="s">
        <v>2323</v>
      </c>
      <c r="T1441" s="45" t="str">
        <f>S1441&amp;" "&amp;E1441</f>
        <v>0010474 B515</v>
      </c>
      <c r="U1441" s="45" t="s">
        <v>2324</v>
      </c>
      <c r="V1441" s="45" t="s">
        <v>2325</v>
      </c>
      <c r="W1441" s="45" t="s">
        <v>87</v>
      </c>
      <c r="X1441" s="49">
        <v>200</v>
      </c>
    </row>
    <row r="1442" spans="1:25" hidden="1" x14ac:dyDescent="0.2">
      <c r="A1442" s="1" t="e">
        <f>VLOOKUP(S:S,'KY all bookings 19.09.2022'!D:E,1,0)</f>
        <v>#N/A</v>
      </c>
      <c r="C1442" s="1" t="str">
        <f>VLOOKUP(F:F,'RPM All Deposits'!$E:$F,1,0)</f>
        <v>30701</v>
      </c>
      <c r="D1442" s="45" t="s">
        <v>20</v>
      </c>
      <c r="E1442" s="45" t="s">
        <v>3177</v>
      </c>
      <c r="F1442" s="45" t="s">
        <v>3181</v>
      </c>
      <c r="G1442" s="45" t="s">
        <v>3182</v>
      </c>
      <c r="H1442" s="61">
        <v>44809</v>
      </c>
      <c r="I1442" s="61">
        <v>45016</v>
      </c>
      <c r="J1442" s="61">
        <v>44809</v>
      </c>
      <c r="K1442" s="61">
        <v>45016</v>
      </c>
      <c r="L1442" s="45" t="s">
        <v>3183</v>
      </c>
      <c r="M1442" s="45" t="s">
        <v>135</v>
      </c>
      <c r="N1442" s="45" t="s">
        <v>26</v>
      </c>
      <c r="O1442" s="45" t="s">
        <v>48</v>
      </c>
      <c r="P1442" s="49">
        <v>1900</v>
      </c>
      <c r="Q1442" s="45" t="s">
        <v>270</v>
      </c>
      <c r="R1442" s="46"/>
      <c r="S1442" s="46"/>
      <c r="T1442" s="46"/>
      <c r="U1442" s="45" t="s">
        <v>3184</v>
      </c>
      <c r="V1442" s="45" t="s">
        <v>3185</v>
      </c>
      <c r="W1442" s="45" t="s">
        <v>87</v>
      </c>
      <c r="X1442" s="49">
        <v>0</v>
      </c>
    </row>
    <row r="1443" spans="1:25" hidden="1" x14ac:dyDescent="0.2">
      <c r="A1443" s="1" t="e">
        <f>VLOOKUP(S:S,'KY all bookings 19.09.2022'!D:E,1,0)</f>
        <v>#N/A</v>
      </c>
      <c r="D1443" s="45" t="s">
        <v>20</v>
      </c>
      <c r="E1443" s="45" t="s">
        <v>4014</v>
      </c>
      <c r="F1443" s="45" t="s">
        <v>4024</v>
      </c>
      <c r="G1443" s="45" t="s">
        <v>232</v>
      </c>
      <c r="H1443" s="61">
        <v>44836</v>
      </c>
      <c r="I1443" s="61">
        <v>44865</v>
      </c>
      <c r="J1443" s="46"/>
      <c r="K1443" s="46"/>
      <c r="L1443" s="45" t="s">
        <v>386</v>
      </c>
      <c r="M1443" s="45" t="s">
        <v>25</v>
      </c>
      <c r="N1443" s="45" t="s">
        <v>26</v>
      </c>
      <c r="O1443" s="45" t="s">
        <v>34</v>
      </c>
      <c r="P1443" s="49">
        <v>0</v>
      </c>
      <c r="Q1443" s="45" t="s">
        <v>49</v>
      </c>
      <c r="R1443" s="46"/>
      <c r="S1443" s="45" t="s">
        <v>234</v>
      </c>
      <c r="T1443" s="45"/>
      <c r="U1443" s="45" t="s">
        <v>235</v>
      </c>
      <c r="V1443" s="45" t="s">
        <v>236</v>
      </c>
      <c r="W1443" s="45" t="s">
        <v>237</v>
      </c>
      <c r="X1443" s="49">
        <v>0</v>
      </c>
    </row>
    <row r="1444" spans="1:25" hidden="1" x14ac:dyDescent="0.2">
      <c r="A1444" s="1" t="str">
        <f>VLOOKUP(S:S,'KY all bookings 19.09.2022'!D:E,1,0)</f>
        <v>09540</v>
      </c>
      <c r="B1444" s="1" t="e">
        <f>VLOOKUP(T:T,'KY all bookings 19.09.2022'!$K:$L,1,0)</f>
        <v>#N/A</v>
      </c>
      <c r="C1444" s="1" t="str">
        <f>VLOOKUP(F:F,'RPM All Deposits'!$E:$F,1,0)</f>
        <v>1478</v>
      </c>
      <c r="D1444" s="45" t="s">
        <v>20</v>
      </c>
      <c r="E1444" s="45" t="s">
        <v>3801</v>
      </c>
      <c r="F1444" s="45" t="s">
        <v>3806</v>
      </c>
      <c r="G1444" s="45" t="s">
        <v>3807</v>
      </c>
      <c r="H1444" s="61">
        <v>44805</v>
      </c>
      <c r="I1444" s="61">
        <v>45107</v>
      </c>
      <c r="J1444" s="61">
        <v>44805</v>
      </c>
      <c r="K1444" s="61">
        <v>45107</v>
      </c>
      <c r="L1444" s="45" t="s">
        <v>40</v>
      </c>
      <c r="M1444" s="45" t="s">
        <v>135</v>
      </c>
      <c r="N1444" s="45" t="s">
        <v>26</v>
      </c>
      <c r="O1444" s="45" t="s">
        <v>34</v>
      </c>
      <c r="P1444" s="49">
        <v>1890</v>
      </c>
      <c r="Q1444" s="45" t="s">
        <v>49</v>
      </c>
      <c r="R1444" s="46"/>
      <c r="S1444" s="45" t="s">
        <v>3808</v>
      </c>
      <c r="T1444" s="45" t="str">
        <f>S1444&amp;" "&amp;E1444</f>
        <v>09540 C571</v>
      </c>
      <c r="U1444" s="45" t="s">
        <v>244</v>
      </c>
      <c r="V1444" s="45" t="s">
        <v>3809</v>
      </c>
      <c r="W1444" s="45" t="s">
        <v>58</v>
      </c>
      <c r="X1444" s="49">
        <v>0</v>
      </c>
      <c r="Y1444" s="1" t="s">
        <v>6662</v>
      </c>
    </row>
    <row r="1445" spans="1:25" hidden="1" x14ac:dyDescent="0.2">
      <c r="A1445" s="1" t="str">
        <f>VLOOKUP(S:S,'KY all bookings 19.09.2022'!D:E,1,0)</f>
        <v>08760</v>
      </c>
      <c r="B1445" s="1" t="str">
        <f>VLOOKUP(T:T,'KY all bookings 19.09.2022'!$K:$L,1,0)</f>
        <v>08760 C258</v>
      </c>
      <c r="C1445" s="1" t="str">
        <f>VLOOKUP(F:F,'RPM All Deposits'!$E:$F,1,0)</f>
        <v>1446</v>
      </c>
      <c r="D1445" s="45" t="s">
        <v>20</v>
      </c>
      <c r="E1445" s="45" t="s">
        <v>2944</v>
      </c>
      <c r="F1445" s="45" t="s">
        <v>2945</v>
      </c>
      <c r="G1445" s="45" t="s">
        <v>2809</v>
      </c>
      <c r="H1445" s="61">
        <v>44805</v>
      </c>
      <c r="I1445" s="61">
        <v>44985</v>
      </c>
      <c r="J1445" s="61">
        <v>44728</v>
      </c>
      <c r="K1445" s="61">
        <v>44986</v>
      </c>
      <c r="L1445" s="45" t="s">
        <v>78</v>
      </c>
      <c r="M1445" s="45" t="s">
        <v>377</v>
      </c>
      <c r="N1445" s="45" t="s">
        <v>26</v>
      </c>
      <c r="O1445" s="45" t="s">
        <v>37</v>
      </c>
      <c r="P1445" s="49">
        <v>1450</v>
      </c>
      <c r="Q1445" s="45" t="s">
        <v>49</v>
      </c>
      <c r="R1445" s="45" t="s">
        <v>29</v>
      </c>
      <c r="S1445" s="45" t="s">
        <v>2811</v>
      </c>
      <c r="T1445" s="45" t="str">
        <f>S1445&amp;" "&amp;E1445</f>
        <v>08760 C258</v>
      </c>
      <c r="U1445" s="45" t="s">
        <v>2812</v>
      </c>
      <c r="V1445" s="45" t="s">
        <v>2813</v>
      </c>
      <c r="W1445" s="45" t="s">
        <v>839</v>
      </c>
      <c r="X1445" s="49">
        <v>200</v>
      </c>
    </row>
    <row r="1446" spans="1:25" hidden="1" x14ac:dyDescent="0.2">
      <c r="A1446" s="1" t="e">
        <f>VLOOKUP(S:S,'KY all bookings 19.09.2022'!D:E,1,0)</f>
        <v>#N/A</v>
      </c>
      <c r="D1446" s="45" t="s">
        <v>20</v>
      </c>
      <c r="E1446" s="45" t="s">
        <v>4030</v>
      </c>
      <c r="F1446" s="45" t="s">
        <v>4035</v>
      </c>
      <c r="G1446" s="45" t="s">
        <v>232</v>
      </c>
      <c r="H1446" s="61">
        <v>44785</v>
      </c>
      <c r="I1446" s="61">
        <v>44837</v>
      </c>
      <c r="J1446" s="46"/>
      <c r="K1446" s="46"/>
      <c r="L1446" s="45" t="s">
        <v>233</v>
      </c>
      <c r="M1446" s="45" t="s">
        <v>25</v>
      </c>
      <c r="N1446" s="45" t="s">
        <v>26</v>
      </c>
      <c r="O1446" s="45" t="s">
        <v>48</v>
      </c>
      <c r="P1446" s="49">
        <v>0</v>
      </c>
      <c r="Q1446" s="45" t="s">
        <v>49</v>
      </c>
      <c r="R1446" s="46"/>
      <c r="S1446" s="45" t="s">
        <v>234</v>
      </c>
      <c r="T1446" s="45"/>
      <c r="U1446" s="45" t="s">
        <v>235</v>
      </c>
      <c r="V1446" s="45" t="s">
        <v>236</v>
      </c>
      <c r="W1446" s="45" t="s">
        <v>237</v>
      </c>
      <c r="X1446" s="49">
        <v>0</v>
      </c>
    </row>
    <row r="1447" spans="1:25" hidden="1" x14ac:dyDescent="0.2">
      <c r="A1447" s="1" t="e">
        <f>VLOOKUP(S:S,'KY all bookings 19.09.2022'!D:E,1,0)</f>
        <v>#N/A</v>
      </c>
      <c r="D1447" s="45" t="s">
        <v>20</v>
      </c>
      <c r="E1447" s="45" t="s">
        <v>4030</v>
      </c>
      <c r="F1447" s="45" t="s">
        <v>4036</v>
      </c>
      <c r="G1447" s="45" t="s">
        <v>232</v>
      </c>
      <c r="H1447" s="61">
        <v>44730</v>
      </c>
      <c r="I1447" s="61">
        <v>44804</v>
      </c>
      <c r="J1447" s="61">
        <v>44730</v>
      </c>
      <c r="K1447" s="61">
        <v>44836</v>
      </c>
      <c r="L1447" s="45" t="s">
        <v>353</v>
      </c>
      <c r="M1447" s="45" t="s">
        <v>25</v>
      </c>
      <c r="N1447" s="45" t="s">
        <v>26</v>
      </c>
      <c r="O1447" s="45" t="s">
        <v>48</v>
      </c>
      <c r="P1447" s="49">
        <v>0</v>
      </c>
      <c r="Q1447" s="45" t="s">
        <v>49</v>
      </c>
      <c r="R1447" s="46"/>
      <c r="S1447" s="45" t="s">
        <v>234</v>
      </c>
      <c r="T1447" s="45"/>
      <c r="U1447" s="45" t="s">
        <v>235</v>
      </c>
      <c r="V1447" s="45" t="s">
        <v>236</v>
      </c>
      <c r="W1447" s="45" t="s">
        <v>237</v>
      </c>
      <c r="X1447" s="49">
        <v>0</v>
      </c>
    </row>
    <row r="1448" spans="1:25" hidden="1" x14ac:dyDescent="0.2">
      <c r="A1448" s="1" t="e">
        <f>VLOOKUP(S:S,'KY all bookings 19.09.2022'!D:E,1,0)</f>
        <v>#N/A</v>
      </c>
      <c r="D1448" s="45" t="s">
        <v>20</v>
      </c>
      <c r="E1448" s="45" t="s">
        <v>4037</v>
      </c>
      <c r="F1448" s="45" t="s">
        <v>4038</v>
      </c>
      <c r="G1448" s="45" t="s">
        <v>232</v>
      </c>
      <c r="H1448" s="61">
        <v>44785</v>
      </c>
      <c r="I1448" s="61">
        <v>44837</v>
      </c>
      <c r="J1448" s="46"/>
      <c r="K1448" s="46"/>
      <c r="L1448" s="45" t="s">
        <v>233</v>
      </c>
      <c r="M1448" s="45" t="s">
        <v>25</v>
      </c>
      <c r="N1448" s="45" t="s">
        <v>26</v>
      </c>
      <c r="O1448" s="45" t="s">
        <v>48</v>
      </c>
      <c r="P1448" s="49">
        <v>0</v>
      </c>
      <c r="Q1448" s="45" t="s">
        <v>49</v>
      </c>
      <c r="R1448" s="46"/>
      <c r="S1448" s="45" t="s">
        <v>234</v>
      </c>
      <c r="T1448" s="45"/>
      <c r="U1448" s="45" t="s">
        <v>235</v>
      </c>
      <c r="V1448" s="45" t="s">
        <v>236</v>
      </c>
      <c r="W1448" s="45" t="s">
        <v>237</v>
      </c>
      <c r="X1448" s="49">
        <v>0</v>
      </c>
    </row>
    <row r="1449" spans="1:25" hidden="1" x14ac:dyDescent="0.2">
      <c r="A1449" s="1" t="e">
        <f>VLOOKUP(S:S,'KY all bookings 19.09.2022'!D:E,1,0)</f>
        <v>#N/A</v>
      </c>
      <c r="D1449" s="45" t="s">
        <v>20</v>
      </c>
      <c r="E1449" s="45" t="s">
        <v>4037</v>
      </c>
      <c r="F1449" s="45" t="s">
        <v>4039</v>
      </c>
      <c r="G1449" s="45" t="s">
        <v>232</v>
      </c>
      <c r="H1449" s="61">
        <v>44730</v>
      </c>
      <c r="I1449" s="61">
        <v>44804</v>
      </c>
      <c r="J1449" s="61">
        <v>44730</v>
      </c>
      <c r="K1449" s="61">
        <v>44836</v>
      </c>
      <c r="L1449" s="45" t="s">
        <v>353</v>
      </c>
      <c r="M1449" s="45" t="s">
        <v>25</v>
      </c>
      <c r="N1449" s="45" t="s">
        <v>26</v>
      </c>
      <c r="O1449" s="45" t="s">
        <v>48</v>
      </c>
      <c r="P1449" s="49">
        <v>0</v>
      </c>
      <c r="Q1449" s="45" t="s">
        <v>49</v>
      </c>
      <c r="R1449" s="46"/>
      <c r="S1449" s="45" t="s">
        <v>234</v>
      </c>
      <c r="T1449" s="45"/>
      <c r="U1449" s="45" t="s">
        <v>235</v>
      </c>
      <c r="V1449" s="45" t="s">
        <v>236</v>
      </c>
      <c r="W1449" s="45" t="s">
        <v>237</v>
      </c>
      <c r="X1449" s="49">
        <v>0</v>
      </c>
    </row>
    <row r="1450" spans="1:25" hidden="1" x14ac:dyDescent="0.2">
      <c r="A1450" s="1" t="e">
        <f>VLOOKUP(S:S,'KY all bookings 19.09.2022'!D:E,1,0)</f>
        <v>#N/A</v>
      </c>
      <c r="D1450" s="45" t="s">
        <v>20</v>
      </c>
      <c r="E1450" s="45" t="s">
        <v>4040</v>
      </c>
      <c r="F1450" s="45" t="s">
        <v>4041</v>
      </c>
      <c r="G1450" s="45" t="s">
        <v>232</v>
      </c>
      <c r="H1450" s="61">
        <v>44785</v>
      </c>
      <c r="I1450" s="61">
        <v>44837</v>
      </c>
      <c r="J1450" s="46"/>
      <c r="K1450" s="46"/>
      <c r="L1450" s="45" t="s">
        <v>233</v>
      </c>
      <c r="M1450" s="45" t="s">
        <v>25</v>
      </c>
      <c r="N1450" s="45" t="s">
        <v>26</v>
      </c>
      <c r="O1450" s="45" t="s">
        <v>48</v>
      </c>
      <c r="P1450" s="49">
        <v>0</v>
      </c>
      <c r="Q1450" s="45" t="s">
        <v>49</v>
      </c>
      <c r="R1450" s="46"/>
      <c r="S1450" s="45" t="s">
        <v>234</v>
      </c>
      <c r="T1450" s="45"/>
      <c r="U1450" s="45" t="s">
        <v>235</v>
      </c>
      <c r="V1450" s="45" t="s">
        <v>236</v>
      </c>
      <c r="W1450" s="45" t="s">
        <v>237</v>
      </c>
      <c r="X1450" s="49">
        <v>0</v>
      </c>
    </row>
    <row r="1451" spans="1:25" hidden="1" x14ac:dyDescent="0.2">
      <c r="A1451" s="1" t="e">
        <f>VLOOKUP(S:S,'KY all bookings 19.09.2022'!D:E,1,0)</f>
        <v>#N/A</v>
      </c>
      <c r="D1451" s="45" t="s">
        <v>20</v>
      </c>
      <c r="E1451" s="45" t="s">
        <v>4040</v>
      </c>
      <c r="F1451" s="45" t="s">
        <v>4042</v>
      </c>
      <c r="G1451" s="45" t="s">
        <v>232</v>
      </c>
      <c r="H1451" s="61">
        <v>44730</v>
      </c>
      <c r="I1451" s="61">
        <v>44804</v>
      </c>
      <c r="J1451" s="61">
        <v>44730</v>
      </c>
      <c r="K1451" s="61">
        <v>44836</v>
      </c>
      <c r="L1451" s="45" t="s">
        <v>353</v>
      </c>
      <c r="M1451" s="45" t="s">
        <v>25</v>
      </c>
      <c r="N1451" s="45" t="s">
        <v>26</v>
      </c>
      <c r="O1451" s="45" t="s">
        <v>48</v>
      </c>
      <c r="P1451" s="49">
        <v>0</v>
      </c>
      <c r="Q1451" s="45" t="s">
        <v>49</v>
      </c>
      <c r="R1451" s="46"/>
      <c r="S1451" s="45" t="s">
        <v>234</v>
      </c>
      <c r="T1451" s="45"/>
      <c r="U1451" s="45" t="s">
        <v>235</v>
      </c>
      <c r="V1451" s="45" t="s">
        <v>236</v>
      </c>
      <c r="W1451" s="45" t="s">
        <v>237</v>
      </c>
      <c r="X1451" s="49">
        <v>0</v>
      </c>
    </row>
    <row r="1452" spans="1:25" hidden="1" x14ac:dyDescent="0.2">
      <c r="A1452" s="1" t="e">
        <f>VLOOKUP(S:S,'KY all bookings 19.09.2022'!D:E,1,0)</f>
        <v>#N/A</v>
      </c>
      <c r="D1452" s="45" t="s">
        <v>20</v>
      </c>
      <c r="E1452" s="45" t="s">
        <v>4043</v>
      </c>
      <c r="F1452" s="45" t="s">
        <v>4044</v>
      </c>
      <c r="G1452" s="45" t="s">
        <v>232</v>
      </c>
      <c r="H1452" s="61">
        <v>44785</v>
      </c>
      <c r="I1452" s="61">
        <v>44837</v>
      </c>
      <c r="J1452" s="46"/>
      <c r="K1452" s="46"/>
      <c r="L1452" s="45" t="s">
        <v>233</v>
      </c>
      <c r="M1452" s="45" t="s">
        <v>25</v>
      </c>
      <c r="N1452" s="45" t="s">
        <v>26</v>
      </c>
      <c r="O1452" s="45" t="s">
        <v>37</v>
      </c>
      <c r="P1452" s="49">
        <v>0</v>
      </c>
      <c r="Q1452" s="45" t="s">
        <v>49</v>
      </c>
      <c r="R1452" s="46"/>
      <c r="S1452" s="45" t="s">
        <v>234</v>
      </c>
      <c r="T1452" s="45"/>
      <c r="U1452" s="45" t="s">
        <v>235</v>
      </c>
      <c r="V1452" s="45" t="s">
        <v>236</v>
      </c>
      <c r="W1452" s="45" t="s">
        <v>237</v>
      </c>
      <c r="X1452" s="49">
        <v>0</v>
      </c>
    </row>
    <row r="1453" spans="1:25" hidden="1" x14ac:dyDescent="0.2">
      <c r="A1453" s="1" t="e">
        <f>VLOOKUP(S:S,'KY all bookings 19.09.2022'!D:E,1,0)</f>
        <v>#N/A</v>
      </c>
      <c r="C1453" s="1" t="e">
        <f>VLOOKUP(F:F,'RPM All Deposits'!$E:$F,1,0)</f>
        <v>#N/A</v>
      </c>
      <c r="D1453" s="45" t="s">
        <v>20</v>
      </c>
      <c r="E1453" s="45" t="s">
        <v>4043</v>
      </c>
      <c r="F1453" s="45" t="s">
        <v>4045</v>
      </c>
      <c r="G1453" s="45" t="s">
        <v>232</v>
      </c>
      <c r="H1453" s="61">
        <v>44730</v>
      </c>
      <c r="I1453" s="61">
        <v>44804</v>
      </c>
      <c r="J1453" s="61">
        <v>44730</v>
      </c>
      <c r="K1453" s="61">
        <v>44836</v>
      </c>
      <c r="L1453" s="45" t="s">
        <v>353</v>
      </c>
      <c r="M1453" s="45" t="s">
        <v>135</v>
      </c>
      <c r="N1453" s="45" t="s">
        <v>26</v>
      </c>
      <c r="O1453" s="45" t="s">
        <v>37</v>
      </c>
      <c r="P1453" s="49">
        <v>0</v>
      </c>
      <c r="Q1453" s="45" t="s">
        <v>49</v>
      </c>
      <c r="R1453" s="46"/>
      <c r="S1453" s="45" t="s">
        <v>234</v>
      </c>
      <c r="T1453" s="45"/>
      <c r="U1453" s="45" t="s">
        <v>235</v>
      </c>
      <c r="V1453" s="45" t="s">
        <v>236</v>
      </c>
      <c r="W1453" s="45" t="s">
        <v>237</v>
      </c>
      <c r="X1453" s="49">
        <v>0</v>
      </c>
    </row>
    <row r="1454" spans="1:25" hidden="1" x14ac:dyDescent="0.2">
      <c r="A1454" s="1" t="e">
        <f>VLOOKUP(S:S,'KY all bookings 19.09.2022'!D:E,1,0)</f>
        <v>#N/A</v>
      </c>
      <c r="D1454" s="45" t="s">
        <v>20</v>
      </c>
      <c r="E1454" s="45" t="s">
        <v>4046</v>
      </c>
      <c r="F1454" s="45" t="s">
        <v>4047</v>
      </c>
      <c r="G1454" s="45" t="s">
        <v>232</v>
      </c>
      <c r="H1454" s="61">
        <v>44785</v>
      </c>
      <c r="I1454" s="61">
        <v>44837</v>
      </c>
      <c r="J1454" s="46"/>
      <c r="K1454" s="46"/>
      <c r="L1454" s="45" t="s">
        <v>233</v>
      </c>
      <c r="M1454" s="45" t="s">
        <v>25</v>
      </c>
      <c r="N1454" s="45" t="s">
        <v>26</v>
      </c>
      <c r="O1454" s="45" t="s">
        <v>37</v>
      </c>
      <c r="P1454" s="49">
        <v>0</v>
      </c>
      <c r="Q1454" s="45" t="s">
        <v>49</v>
      </c>
      <c r="R1454" s="46"/>
      <c r="S1454" s="45" t="s">
        <v>234</v>
      </c>
      <c r="T1454" s="45"/>
      <c r="U1454" s="45" t="s">
        <v>235</v>
      </c>
      <c r="V1454" s="45" t="s">
        <v>236</v>
      </c>
      <c r="W1454" s="45" t="s">
        <v>237</v>
      </c>
      <c r="X1454" s="49">
        <v>0</v>
      </c>
    </row>
    <row r="1455" spans="1:25" hidden="1" x14ac:dyDescent="0.2">
      <c r="A1455" s="1" t="e">
        <f>VLOOKUP(S:S,'KY all bookings 19.09.2022'!D:E,1,0)</f>
        <v>#N/A</v>
      </c>
      <c r="C1455" s="1" t="e">
        <f>VLOOKUP(F:F,'RPM All Deposits'!$E:$F,1,0)</f>
        <v>#N/A</v>
      </c>
      <c r="D1455" s="45" t="s">
        <v>20</v>
      </c>
      <c r="E1455" s="45" t="s">
        <v>4046</v>
      </c>
      <c r="F1455" s="45" t="s">
        <v>4048</v>
      </c>
      <c r="G1455" s="45" t="s">
        <v>232</v>
      </c>
      <c r="H1455" s="61">
        <v>44730</v>
      </c>
      <c r="I1455" s="61">
        <v>44804</v>
      </c>
      <c r="J1455" s="61">
        <v>44730</v>
      </c>
      <c r="K1455" s="61">
        <v>44836</v>
      </c>
      <c r="L1455" s="45" t="s">
        <v>353</v>
      </c>
      <c r="M1455" s="45" t="s">
        <v>135</v>
      </c>
      <c r="N1455" s="45" t="s">
        <v>26</v>
      </c>
      <c r="O1455" s="45" t="s">
        <v>37</v>
      </c>
      <c r="P1455" s="49">
        <v>0</v>
      </c>
      <c r="Q1455" s="45" t="s">
        <v>49</v>
      </c>
      <c r="R1455" s="46"/>
      <c r="S1455" s="45" t="s">
        <v>234</v>
      </c>
      <c r="T1455" s="45"/>
      <c r="U1455" s="45" t="s">
        <v>235</v>
      </c>
      <c r="V1455" s="45" t="s">
        <v>236</v>
      </c>
      <c r="W1455" s="45" t="s">
        <v>237</v>
      </c>
      <c r="X1455" s="49">
        <v>0</v>
      </c>
    </row>
    <row r="1456" spans="1:25" hidden="1" x14ac:dyDescent="0.2">
      <c r="A1456" s="1" t="e">
        <f>VLOOKUP(S:S,'KY all bookings 19.09.2022'!D:E,1,0)</f>
        <v>#N/A</v>
      </c>
      <c r="D1456" s="45" t="s">
        <v>20</v>
      </c>
      <c r="E1456" s="45" t="s">
        <v>4049</v>
      </c>
      <c r="F1456" s="45" t="s">
        <v>4050</v>
      </c>
      <c r="G1456" s="45" t="s">
        <v>232</v>
      </c>
      <c r="H1456" s="61">
        <v>44785</v>
      </c>
      <c r="I1456" s="61">
        <v>44837</v>
      </c>
      <c r="J1456" s="46"/>
      <c r="K1456" s="46"/>
      <c r="L1456" s="45" t="s">
        <v>233</v>
      </c>
      <c r="M1456" s="45" t="s">
        <v>25</v>
      </c>
      <c r="N1456" s="45" t="s">
        <v>26</v>
      </c>
      <c r="O1456" s="45" t="s">
        <v>37</v>
      </c>
      <c r="P1456" s="49">
        <v>0</v>
      </c>
      <c r="Q1456" s="45" t="s">
        <v>49</v>
      </c>
      <c r="R1456" s="46"/>
      <c r="S1456" s="45" t="s">
        <v>234</v>
      </c>
      <c r="T1456" s="45"/>
      <c r="U1456" s="45" t="s">
        <v>235</v>
      </c>
      <c r="V1456" s="45" t="s">
        <v>236</v>
      </c>
      <c r="W1456" s="45" t="s">
        <v>237</v>
      </c>
      <c r="X1456" s="49">
        <v>0</v>
      </c>
    </row>
    <row r="1457" spans="1:24" hidden="1" x14ac:dyDescent="0.2">
      <c r="A1457" s="1" t="e">
        <f>VLOOKUP(S:S,'KY all bookings 19.09.2022'!D:E,1,0)</f>
        <v>#N/A</v>
      </c>
      <c r="C1457" s="1" t="e">
        <f>VLOOKUP(F:F,'RPM All Deposits'!$E:$F,1,0)</f>
        <v>#N/A</v>
      </c>
      <c r="D1457" s="45" t="s">
        <v>20</v>
      </c>
      <c r="E1457" s="45" t="s">
        <v>4049</v>
      </c>
      <c r="F1457" s="45" t="s">
        <v>4051</v>
      </c>
      <c r="G1457" s="45" t="s">
        <v>232</v>
      </c>
      <c r="H1457" s="61">
        <v>44730</v>
      </c>
      <c r="I1457" s="61">
        <v>44804</v>
      </c>
      <c r="J1457" s="61">
        <v>44730</v>
      </c>
      <c r="K1457" s="61">
        <v>44836</v>
      </c>
      <c r="L1457" s="45" t="s">
        <v>353</v>
      </c>
      <c r="M1457" s="45" t="s">
        <v>135</v>
      </c>
      <c r="N1457" s="45" t="s">
        <v>26</v>
      </c>
      <c r="O1457" s="45" t="s">
        <v>37</v>
      </c>
      <c r="P1457" s="49">
        <v>0</v>
      </c>
      <c r="Q1457" s="45" t="s">
        <v>49</v>
      </c>
      <c r="R1457" s="46"/>
      <c r="S1457" s="45" t="s">
        <v>234</v>
      </c>
      <c r="T1457" s="45"/>
      <c r="U1457" s="45" t="s">
        <v>235</v>
      </c>
      <c r="V1457" s="45" t="s">
        <v>236</v>
      </c>
      <c r="W1457" s="45" t="s">
        <v>237</v>
      </c>
      <c r="X1457" s="49">
        <v>0</v>
      </c>
    </row>
    <row r="1458" spans="1:24" hidden="1" x14ac:dyDescent="0.2">
      <c r="A1458" s="1" t="e">
        <f>VLOOKUP(S:S,'KY all bookings 19.09.2022'!D:E,1,0)</f>
        <v>#N/A</v>
      </c>
      <c r="D1458" s="45" t="s">
        <v>20</v>
      </c>
      <c r="E1458" s="45" t="s">
        <v>4052</v>
      </c>
      <c r="F1458" s="45" t="s">
        <v>4053</v>
      </c>
      <c r="G1458" s="45" t="s">
        <v>232</v>
      </c>
      <c r="H1458" s="61">
        <v>44785</v>
      </c>
      <c r="I1458" s="61">
        <v>44837</v>
      </c>
      <c r="J1458" s="46"/>
      <c r="K1458" s="46"/>
      <c r="L1458" s="45" t="s">
        <v>233</v>
      </c>
      <c r="M1458" s="45" t="s">
        <v>25</v>
      </c>
      <c r="N1458" s="45" t="s">
        <v>26</v>
      </c>
      <c r="O1458" s="45" t="s">
        <v>37</v>
      </c>
      <c r="P1458" s="49">
        <v>0</v>
      </c>
      <c r="Q1458" s="45" t="s">
        <v>49</v>
      </c>
      <c r="R1458" s="46"/>
      <c r="S1458" s="45" t="s">
        <v>234</v>
      </c>
      <c r="T1458" s="45"/>
      <c r="U1458" s="45" t="s">
        <v>235</v>
      </c>
      <c r="V1458" s="45" t="s">
        <v>236</v>
      </c>
      <c r="W1458" s="45" t="s">
        <v>237</v>
      </c>
      <c r="X1458" s="49">
        <v>0</v>
      </c>
    </row>
    <row r="1459" spans="1:24" hidden="1" x14ac:dyDescent="0.2">
      <c r="A1459" s="1" t="e">
        <f>VLOOKUP(S:S,'KY all bookings 19.09.2022'!D:E,1,0)</f>
        <v>#N/A</v>
      </c>
      <c r="C1459" s="1" t="e">
        <f>VLOOKUP(F:F,'RPM All Deposits'!$E:$F,1,0)</f>
        <v>#N/A</v>
      </c>
      <c r="D1459" s="45" t="s">
        <v>20</v>
      </c>
      <c r="E1459" s="45" t="s">
        <v>4052</v>
      </c>
      <c r="F1459" s="45" t="s">
        <v>4054</v>
      </c>
      <c r="G1459" s="45" t="s">
        <v>232</v>
      </c>
      <c r="H1459" s="61">
        <v>44730</v>
      </c>
      <c r="I1459" s="61">
        <v>44804</v>
      </c>
      <c r="J1459" s="61">
        <v>44730</v>
      </c>
      <c r="K1459" s="61">
        <v>44836</v>
      </c>
      <c r="L1459" s="45" t="s">
        <v>353</v>
      </c>
      <c r="M1459" s="45" t="s">
        <v>135</v>
      </c>
      <c r="N1459" s="45" t="s">
        <v>26</v>
      </c>
      <c r="O1459" s="45" t="s">
        <v>37</v>
      </c>
      <c r="P1459" s="49">
        <v>0</v>
      </c>
      <c r="Q1459" s="45" t="s">
        <v>49</v>
      </c>
      <c r="R1459" s="46"/>
      <c r="S1459" s="45" t="s">
        <v>234</v>
      </c>
      <c r="T1459" s="45"/>
      <c r="U1459" s="45" t="s">
        <v>235</v>
      </c>
      <c r="V1459" s="45" t="s">
        <v>236</v>
      </c>
      <c r="W1459" s="45" t="s">
        <v>237</v>
      </c>
      <c r="X1459" s="49">
        <v>0</v>
      </c>
    </row>
    <row r="1460" spans="1:24" hidden="1" x14ac:dyDescent="0.2">
      <c r="A1460" s="1" t="e">
        <f>VLOOKUP(S:S,'KY all bookings 19.09.2022'!D:E,1,0)</f>
        <v>#N/A</v>
      </c>
      <c r="D1460" s="45" t="s">
        <v>20</v>
      </c>
      <c r="E1460" s="45" t="s">
        <v>4055</v>
      </c>
      <c r="F1460" s="45" t="s">
        <v>4056</v>
      </c>
      <c r="G1460" s="45" t="s">
        <v>232</v>
      </c>
      <c r="H1460" s="61">
        <v>44785</v>
      </c>
      <c r="I1460" s="61">
        <v>44837</v>
      </c>
      <c r="J1460" s="46"/>
      <c r="K1460" s="46"/>
      <c r="L1460" s="45" t="s">
        <v>233</v>
      </c>
      <c r="M1460" s="45" t="s">
        <v>25</v>
      </c>
      <c r="N1460" s="45" t="s">
        <v>26</v>
      </c>
      <c r="O1460" s="45" t="s">
        <v>34</v>
      </c>
      <c r="P1460" s="49">
        <v>0</v>
      </c>
      <c r="Q1460" s="45" t="s">
        <v>49</v>
      </c>
      <c r="R1460" s="46"/>
      <c r="S1460" s="45" t="s">
        <v>234</v>
      </c>
      <c r="T1460" s="45"/>
      <c r="U1460" s="45" t="s">
        <v>235</v>
      </c>
      <c r="V1460" s="45" t="s">
        <v>236</v>
      </c>
      <c r="W1460" s="45" t="s">
        <v>237</v>
      </c>
      <c r="X1460" s="49">
        <v>0</v>
      </c>
    </row>
    <row r="1461" spans="1:24" hidden="1" x14ac:dyDescent="0.2">
      <c r="A1461" s="1" t="e">
        <f>VLOOKUP(S:S,'KY all bookings 19.09.2022'!D:E,1,0)</f>
        <v>#N/A</v>
      </c>
      <c r="D1461" s="45" t="s">
        <v>20</v>
      </c>
      <c r="E1461" s="45" t="s">
        <v>4055</v>
      </c>
      <c r="F1461" s="45" t="s">
        <v>4057</v>
      </c>
      <c r="G1461" s="45" t="s">
        <v>232</v>
      </c>
      <c r="H1461" s="61">
        <v>44730</v>
      </c>
      <c r="I1461" s="61">
        <v>44804</v>
      </c>
      <c r="J1461" s="61">
        <v>44730</v>
      </c>
      <c r="K1461" s="61">
        <v>44836</v>
      </c>
      <c r="L1461" s="45" t="s">
        <v>353</v>
      </c>
      <c r="M1461" s="45" t="s">
        <v>25</v>
      </c>
      <c r="N1461" s="45" t="s">
        <v>26</v>
      </c>
      <c r="O1461" s="45" t="s">
        <v>34</v>
      </c>
      <c r="P1461" s="49">
        <v>0</v>
      </c>
      <c r="Q1461" s="45" t="s">
        <v>49</v>
      </c>
      <c r="R1461" s="46"/>
      <c r="S1461" s="45" t="s">
        <v>234</v>
      </c>
      <c r="T1461" s="45"/>
      <c r="U1461" s="45" t="s">
        <v>235</v>
      </c>
      <c r="V1461" s="45" t="s">
        <v>236</v>
      </c>
      <c r="W1461" s="45" t="s">
        <v>237</v>
      </c>
      <c r="X1461" s="49">
        <v>0</v>
      </c>
    </row>
    <row r="1462" spans="1:24" hidden="1" x14ac:dyDescent="0.2">
      <c r="A1462" s="1" t="e">
        <f>VLOOKUP(S:S,'KY all bookings 19.09.2022'!D:E,1,0)</f>
        <v>#N/A</v>
      </c>
      <c r="D1462" s="45" t="s">
        <v>20</v>
      </c>
      <c r="E1462" s="45" t="s">
        <v>4058</v>
      </c>
      <c r="F1462" s="45" t="s">
        <v>4059</v>
      </c>
      <c r="G1462" s="45" t="s">
        <v>232</v>
      </c>
      <c r="H1462" s="61">
        <v>44785</v>
      </c>
      <c r="I1462" s="61">
        <v>44837</v>
      </c>
      <c r="J1462" s="46"/>
      <c r="K1462" s="46"/>
      <c r="L1462" s="45" t="s">
        <v>233</v>
      </c>
      <c r="M1462" s="45" t="s">
        <v>25</v>
      </c>
      <c r="N1462" s="45" t="s">
        <v>26</v>
      </c>
      <c r="O1462" s="45" t="s">
        <v>37</v>
      </c>
      <c r="P1462" s="49">
        <v>0</v>
      </c>
      <c r="Q1462" s="45" t="s">
        <v>49</v>
      </c>
      <c r="R1462" s="46"/>
      <c r="S1462" s="45" t="s">
        <v>234</v>
      </c>
      <c r="T1462" s="45"/>
      <c r="U1462" s="45" t="s">
        <v>235</v>
      </c>
      <c r="V1462" s="45" t="s">
        <v>236</v>
      </c>
      <c r="W1462" s="45" t="s">
        <v>237</v>
      </c>
      <c r="X1462" s="49">
        <v>0</v>
      </c>
    </row>
    <row r="1463" spans="1:24" hidden="1" x14ac:dyDescent="0.2">
      <c r="A1463" s="1" t="e">
        <f>VLOOKUP(S:S,'KY all bookings 19.09.2022'!D:E,1,0)</f>
        <v>#N/A</v>
      </c>
      <c r="C1463" s="1" t="e">
        <f>VLOOKUP(F:F,'RPM All Deposits'!$E:$F,1,0)</f>
        <v>#N/A</v>
      </c>
      <c r="D1463" s="45" t="s">
        <v>20</v>
      </c>
      <c r="E1463" s="45" t="s">
        <v>4058</v>
      </c>
      <c r="F1463" s="45" t="s">
        <v>4060</v>
      </c>
      <c r="G1463" s="45" t="s">
        <v>232</v>
      </c>
      <c r="H1463" s="61">
        <v>44730</v>
      </c>
      <c r="I1463" s="61">
        <v>44804</v>
      </c>
      <c r="J1463" s="61">
        <v>44730</v>
      </c>
      <c r="K1463" s="61">
        <v>44836</v>
      </c>
      <c r="L1463" s="45" t="s">
        <v>353</v>
      </c>
      <c r="M1463" s="45" t="s">
        <v>135</v>
      </c>
      <c r="N1463" s="45" t="s">
        <v>26</v>
      </c>
      <c r="O1463" s="45" t="s">
        <v>37</v>
      </c>
      <c r="P1463" s="49">
        <v>0</v>
      </c>
      <c r="Q1463" s="45" t="s">
        <v>49</v>
      </c>
      <c r="R1463" s="46"/>
      <c r="S1463" s="45" t="s">
        <v>234</v>
      </c>
      <c r="T1463" s="45"/>
      <c r="U1463" s="45" t="s">
        <v>235</v>
      </c>
      <c r="V1463" s="45" t="s">
        <v>236</v>
      </c>
      <c r="W1463" s="45" t="s">
        <v>237</v>
      </c>
      <c r="X1463" s="49">
        <v>0</v>
      </c>
    </row>
    <row r="1464" spans="1:24" hidden="1" x14ac:dyDescent="0.2">
      <c r="A1464" s="1" t="e">
        <f>VLOOKUP(S:S,'KY all bookings 19.09.2022'!D:E,1,0)</f>
        <v>#N/A</v>
      </c>
      <c r="D1464" s="45" t="s">
        <v>20</v>
      </c>
      <c r="E1464" s="45" t="s">
        <v>4061</v>
      </c>
      <c r="F1464" s="45" t="s">
        <v>4062</v>
      </c>
      <c r="G1464" s="45" t="s">
        <v>232</v>
      </c>
      <c r="H1464" s="61">
        <v>44785</v>
      </c>
      <c r="I1464" s="61">
        <v>44837</v>
      </c>
      <c r="J1464" s="46"/>
      <c r="K1464" s="46"/>
      <c r="L1464" s="45" t="s">
        <v>233</v>
      </c>
      <c r="M1464" s="45" t="s">
        <v>25</v>
      </c>
      <c r="N1464" s="45" t="s">
        <v>26</v>
      </c>
      <c r="O1464" s="45" t="s">
        <v>34</v>
      </c>
      <c r="P1464" s="49">
        <v>0</v>
      </c>
      <c r="Q1464" s="45" t="s">
        <v>49</v>
      </c>
      <c r="R1464" s="46"/>
      <c r="S1464" s="45" t="s">
        <v>234</v>
      </c>
      <c r="T1464" s="45"/>
      <c r="U1464" s="45" t="s">
        <v>235</v>
      </c>
      <c r="V1464" s="45" t="s">
        <v>236</v>
      </c>
      <c r="W1464" s="45" t="s">
        <v>237</v>
      </c>
      <c r="X1464" s="49">
        <v>0</v>
      </c>
    </row>
    <row r="1465" spans="1:24" hidden="1" x14ac:dyDescent="0.2">
      <c r="A1465" s="1" t="e">
        <f>VLOOKUP(S:S,'KY all bookings 19.09.2022'!D:E,1,0)</f>
        <v>#N/A</v>
      </c>
      <c r="D1465" s="45" t="s">
        <v>20</v>
      </c>
      <c r="E1465" s="45" t="s">
        <v>4061</v>
      </c>
      <c r="F1465" s="45" t="s">
        <v>4063</v>
      </c>
      <c r="G1465" s="45" t="s">
        <v>232</v>
      </c>
      <c r="H1465" s="61">
        <v>44730</v>
      </c>
      <c r="I1465" s="61">
        <v>44804</v>
      </c>
      <c r="J1465" s="61">
        <v>44730</v>
      </c>
      <c r="K1465" s="61">
        <v>44836</v>
      </c>
      <c r="L1465" s="45" t="s">
        <v>353</v>
      </c>
      <c r="M1465" s="45" t="s">
        <v>25</v>
      </c>
      <c r="N1465" s="45" t="s">
        <v>26</v>
      </c>
      <c r="O1465" s="45" t="s">
        <v>34</v>
      </c>
      <c r="P1465" s="49">
        <v>0</v>
      </c>
      <c r="Q1465" s="45" t="s">
        <v>49</v>
      </c>
      <c r="R1465" s="46"/>
      <c r="S1465" s="45" t="s">
        <v>234</v>
      </c>
      <c r="T1465" s="45"/>
      <c r="U1465" s="45" t="s">
        <v>235</v>
      </c>
      <c r="V1465" s="45" t="s">
        <v>236</v>
      </c>
      <c r="W1465" s="45" t="s">
        <v>237</v>
      </c>
      <c r="X1465" s="49">
        <v>0</v>
      </c>
    </row>
    <row r="1466" spans="1:24" hidden="1" x14ac:dyDescent="0.2">
      <c r="A1466" s="1" t="e">
        <f>VLOOKUP(S:S,'KY all bookings 19.09.2022'!D:E,1,0)</f>
        <v>#N/A</v>
      </c>
      <c r="D1466" s="45" t="s">
        <v>20</v>
      </c>
      <c r="E1466" s="45" t="s">
        <v>4064</v>
      </c>
      <c r="F1466" s="45" t="s">
        <v>4065</v>
      </c>
      <c r="G1466" s="45" t="s">
        <v>232</v>
      </c>
      <c r="H1466" s="61">
        <v>44785</v>
      </c>
      <c r="I1466" s="61">
        <v>44837</v>
      </c>
      <c r="J1466" s="46"/>
      <c r="K1466" s="46"/>
      <c r="L1466" s="45" t="s">
        <v>233</v>
      </c>
      <c r="M1466" s="45" t="s">
        <v>25</v>
      </c>
      <c r="N1466" s="45" t="s">
        <v>26</v>
      </c>
      <c r="O1466" s="45" t="s">
        <v>37</v>
      </c>
      <c r="P1466" s="49">
        <v>0</v>
      </c>
      <c r="Q1466" s="45" t="s">
        <v>49</v>
      </c>
      <c r="R1466" s="46"/>
      <c r="S1466" s="45" t="s">
        <v>234</v>
      </c>
      <c r="T1466" s="45"/>
      <c r="U1466" s="45" t="s">
        <v>235</v>
      </c>
      <c r="V1466" s="45" t="s">
        <v>236</v>
      </c>
      <c r="W1466" s="45" t="s">
        <v>237</v>
      </c>
      <c r="X1466" s="49">
        <v>0</v>
      </c>
    </row>
    <row r="1467" spans="1:24" hidden="1" x14ac:dyDescent="0.2">
      <c r="A1467" s="1" t="e">
        <f>VLOOKUP(S:S,'KY all bookings 19.09.2022'!D:E,1,0)</f>
        <v>#N/A</v>
      </c>
      <c r="C1467" s="1" t="e">
        <f>VLOOKUP(F:F,'RPM All Deposits'!$E:$F,1,0)</f>
        <v>#N/A</v>
      </c>
      <c r="D1467" s="45" t="s">
        <v>20</v>
      </c>
      <c r="E1467" s="45" t="s">
        <v>4064</v>
      </c>
      <c r="F1467" s="45" t="s">
        <v>4066</v>
      </c>
      <c r="G1467" s="45" t="s">
        <v>232</v>
      </c>
      <c r="H1467" s="61">
        <v>44730</v>
      </c>
      <c r="I1467" s="61">
        <v>44804</v>
      </c>
      <c r="J1467" s="61">
        <v>44730</v>
      </c>
      <c r="K1467" s="61">
        <v>44836</v>
      </c>
      <c r="L1467" s="45" t="s">
        <v>353</v>
      </c>
      <c r="M1467" s="45" t="s">
        <v>135</v>
      </c>
      <c r="N1467" s="45" t="s">
        <v>26</v>
      </c>
      <c r="O1467" s="45" t="s">
        <v>37</v>
      </c>
      <c r="P1467" s="49">
        <v>0</v>
      </c>
      <c r="Q1467" s="45" t="s">
        <v>49</v>
      </c>
      <c r="R1467" s="46"/>
      <c r="S1467" s="45" t="s">
        <v>234</v>
      </c>
      <c r="T1467" s="45"/>
      <c r="U1467" s="45" t="s">
        <v>235</v>
      </c>
      <c r="V1467" s="45" t="s">
        <v>236</v>
      </c>
      <c r="W1467" s="45" t="s">
        <v>237</v>
      </c>
      <c r="X1467" s="49">
        <v>0</v>
      </c>
    </row>
    <row r="1468" spans="1:24" hidden="1" x14ac:dyDescent="0.2">
      <c r="A1468" s="1" t="e">
        <f>VLOOKUP(S:S,'KY all bookings 19.09.2022'!D:E,1,0)</f>
        <v>#N/A</v>
      </c>
      <c r="D1468" s="45" t="s">
        <v>20</v>
      </c>
      <c r="E1468" s="45" t="s">
        <v>4067</v>
      </c>
      <c r="F1468" s="45" t="s">
        <v>4068</v>
      </c>
      <c r="G1468" s="45" t="s">
        <v>232</v>
      </c>
      <c r="H1468" s="61">
        <v>44785</v>
      </c>
      <c r="I1468" s="61">
        <v>44837</v>
      </c>
      <c r="J1468" s="46"/>
      <c r="K1468" s="46"/>
      <c r="L1468" s="45" t="s">
        <v>233</v>
      </c>
      <c r="M1468" s="45" t="s">
        <v>25</v>
      </c>
      <c r="N1468" s="45" t="s">
        <v>26</v>
      </c>
      <c r="O1468" s="45" t="s">
        <v>34</v>
      </c>
      <c r="P1468" s="49">
        <v>0</v>
      </c>
      <c r="Q1468" s="45" t="s">
        <v>49</v>
      </c>
      <c r="R1468" s="46"/>
      <c r="S1468" s="45" t="s">
        <v>234</v>
      </c>
      <c r="T1468" s="45"/>
      <c r="U1468" s="45" t="s">
        <v>235</v>
      </c>
      <c r="V1468" s="45" t="s">
        <v>236</v>
      </c>
      <c r="W1468" s="45" t="s">
        <v>237</v>
      </c>
      <c r="X1468" s="49">
        <v>0</v>
      </c>
    </row>
    <row r="1469" spans="1:24" hidden="1" x14ac:dyDescent="0.2">
      <c r="A1469" s="1" t="e">
        <f>VLOOKUP(S:S,'KY all bookings 19.09.2022'!D:E,1,0)</f>
        <v>#N/A</v>
      </c>
      <c r="D1469" s="45" t="s">
        <v>20</v>
      </c>
      <c r="E1469" s="45" t="s">
        <v>4067</v>
      </c>
      <c r="F1469" s="45" t="s">
        <v>4069</v>
      </c>
      <c r="G1469" s="45" t="s">
        <v>232</v>
      </c>
      <c r="H1469" s="61">
        <v>44730</v>
      </c>
      <c r="I1469" s="61">
        <v>44804</v>
      </c>
      <c r="J1469" s="61">
        <v>44730</v>
      </c>
      <c r="K1469" s="61">
        <v>44836</v>
      </c>
      <c r="L1469" s="45" t="s">
        <v>353</v>
      </c>
      <c r="M1469" s="45" t="s">
        <v>25</v>
      </c>
      <c r="N1469" s="45" t="s">
        <v>26</v>
      </c>
      <c r="O1469" s="45" t="s">
        <v>34</v>
      </c>
      <c r="P1469" s="49">
        <v>0</v>
      </c>
      <c r="Q1469" s="45" t="s">
        <v>49</v>
      </c>
      <c r="R1469" s="46"/>
      <c r="S1469" s="45" t="s">
        <v>234</v>
      </c>
      <c r="T1469" s="45"/>
      <c r="U1469" s="45" t="s">
        <v>235</v>
      </c>
      <c r="V1469" s="45" t="s">
        <v>236</v>
      </c>
      <c r="W1469" s="45" t="s">
        <v>237</v>
      </c>
      <c r="X1469" s="49">
        <v>0</v>
      </c>
    </row>
    <row r="1470" spans="1:24" hidden="1" x14ac:dyDescent="0.2">
      <c r="A1470" s="1" t="e">
        <f>VLOOKUP(S:S,'KY all bookings 19.09.2022'!D:E,1,0)</f>
        <v>#N/A</v>
      </c>
      <c r="D1470" s="45" t="s">
        <v>20</v>
      </c>
      <c r="E1470" s="45" t="s">
        <v>4070</v>
      </c>
      <c r="F1470" s="45" t="s">
        <v>4071</v>
      </c>
      <c r="G1470" s="45" t="s">
        <v>232</v>
      </c>
      <c r="H1470" s="61">
        <v>44785</v>
      </c>
      <c r="I1470" s="61">
        <v>44837</v>
      </c>
      <c r="J1470" s="46"/>
      <c r="K1470" s="46"/>
      <c r="L1470" s="45" t="s">
        <v>233</v>
      </c>
      <c r="M1470" s="45" t="s">
        <v>25</v>
      </c>
      <c r="N1470" s="45" t="s">
        <v>26</v>
      </c>
      <c r="O1470" s="45" t="s">
        <v>37</v>
      </c>
      <c r="P1470" s="49">
        <v>0</v>
      </c>
      <c r="Q1470" s="45" t="s">
        <v>49</v>
      </c>
      <c r="R1470" s="46"/>
      <c r="S1470" s="45" t="s">
        <v>234</v>
      </c>
      <c r="T1470" s="45"/>
      <c r="U1470" s="45" t="s">
        <v>235</v>
      </c>
      <c r="V1470" s="45" t="s">
        <v>236</v>
      </c>
      <c r="W1470" s="45" t="s">
        <v>237</v>
      </c>
      <c r="X1470" s="49">
        <v>0</v>
      </c>
    </row>
    <row r="1471" spans="1:24" hidden="1" x14ac:dyDescent="0.2">
      <c r="A1471" s="1" t="e">
        <f>VLOOKUP(S:S,'KY all bookings 19.09.2022'!D:E,1,0)</f>
        <v>#N/A</v>
      </c>
      <c r="C1471" s="1" t="e">
        <f>VLOOKUP(F:F,'RPM All Deposits'!$E:$F,1,0)</f>
        <v>#N/A</v>
      </c>
      <c r="D1471" s="45" t="s">
        <v>20</v>
      </c>
      <c r="E1471" s="45" t="s">
        <v>4070</v>
      </c>
      <c r="F1471" s="45" t="s">
        <v>4072</v>
      </c>
      <c r="G1471" s="45" t="s">
        <v>232</v>
      </c>
      <c r="H1471" s="61">
        <v>44730</v>
      </c>
      <c r="I1471" s="61">
        <v>44804</v>
      </c>
      <c r="J1471" s="61">
        <v>44730</v>
      </c>
      <c r="K1471" s="61">
        <v>44836</v>
      </c>
      <c r="L1471" s="45" t="s">
        <v>353</v>
      </c>
      <c r="M1471" s="45" t="s">
        <v>135</v>
      </c>
      <c r="N1471" s="45" t="s">
        <v>26</v>
      </c>
      <c r="O1471" s="45" t="s">
        <v>37</v>
      </c>
      <c r="P1471" s="49">
        <v>0</v>
      </c>
      <c r="Q1471" s="45" t="s">
        <v>49</v>
      </c>
      <c r="R1471" s="46"/>
      <c r="S1471" s="45" t="s">
        <v>234</v>
      </c>
      <c r="T1471" s="45"/>
      <c r="U1471" s="45" t="s">
        <v>235</v>
      </c>
      <c r="V1471" s="45" t="s">
        <v>236</v>
      </c>
      <c r="W1471" s="45" t="s">
        <v>237</v>
      </c>
      <c r="X1471" s="49">
        <v>0</v>
      </c>
    </row>
    <row r="1472" spans="1:24" hidden="1" x14ac:dyDescent="0.2">
      <c r="A1472" s="1" t="e">
        <f>VLOOKUP(S:S,'KY all bookings 19.09.2022'!D:E,1,0)</f>
        <v>#N/A</v>
      </c>
      <c r="D1472" s="45" t="s">
        <v>20</v>
      </c>
      <c r="E1472" s="45" t="s">
        <v>4073</v>
      </c>
      <c r="F1472" s="45" t="s">
        <v>4074</v>
      </c>
      <c r="G1472" s="45" t="s">
        <v>232</v>
      </c>
      <c r="H1472" s="61">
        <v>44785</v>
      </c>
      <c r="I1472" s="61">
        <v>44837</v>
      </c>
      <c r="J1472" s="46"/>
      <c r="K1472" s="46"/>
      <c r="L1472" s="45" t="s">
        <v>233</v>
      </c>
      <c r="M1472" s="45" t="s">
        <v>25</v>
      </c>
      <c r="N1472" s="45" t="s">
        <v>26</v>
      </c>
      <c r="O1472" s="45" t="s">
        <v>34</v>
      </c>
      <c r="P1472" s="49">
        <v>0</v>
      </c>
      <c r="Q1472" s="45" t="s">
        <v>49</v>
      </c>
      <c r="R1472" s="46"/>
      <c r="S1472" s="45" t="s">
        <v>234</v>
      </c>
      <c r="T1472" s="45"/>
      <c r="U1472" s="45" t="s">
        <v>235</v>
      </c>
      <c r="V1472" s="45" t="s">
        <v>236</v>
      </c>
      <c r="W1472" s="45" t="s">
        <v>237</v>
      </c>
      <c r="X1472" s="49">
        <v>0</v>
      </c>
    </row>
    <row r="1473" spans="1:26" hidden="1" x14ac:dyDescent="0.2">
      <c r="A1473" s="1" t="e">
        <f>VLOOKUP(S:S,'KY all bookings 19.09.2022'!D:E,1,0)</f>
        <v>#N/A</v>
      </c>
      <c r="D1473" s="45" t="s">
        <v>20</v>
      </c>
      <c r="E1473" s="45" t="s">
        <v>4073</v>
      </c>
      <c r="F1473" s="45" t="s">
        <v>4075</v>
      </c>
      <c r="G1473" s="45" t="s">
        <v>232</v>
      </c>
      <c r="H1473" s="61">
        <v>44730</v>
      </c>
      <c r="I1473" s="61">
        <v>44804</v>
      </c>
      <c r="J1473" s="61">
        <v>44730</v>
      </c>
      <c r="K1473" s="61">
        <v>44836</v>
      </c>
      <c r="L1473" s="45" t="s">
        <v>353</v>
      </c>
      <c r="M1473" s="45" t="s">
        <v>25</v>
      </c>
      <c r="N1473" s="45" t="s">
        <v>26</v>
      </c>
      <c r="O1473" s="45" t="s">
        <v>34</v>
      </c>
      <c r="P1473" s="49">
        <v>0</v>
      </c>
      <c r="Q1473" s="45" t="s">
        <v>49</v>
      </c>
      <c r="R1473" s="46"/>
      <c r="S1473" s="45" t="s">
        <v>234</v>
      </c>
      <c r="T1473" s="45"/>
      <c r="U1473" s="45" t="s">
        <v>235</v>
      </c>
      <c r="V1473" s="45" t="s">
        <v>236</v>
      </c>
      <c r="W1473" s="45" t="s">
        <v>237</v>
      </c>
      <c r="X1473" s="49">
        <v>0</v>
      </c>
    </row>
    <row r="1474" spans="1:26" hidden="1" x14ac:dyDescent="0.2">
      <c r="A1474" s="1" t="e">
        <f>VLOOKUP(S:S,'KY all bookings 19.09.2022'!D:E,1,0)</f>
        <v>#N/A</v>
      </c>
      <c r="D1474" s="45" t="s">
        <v>20</v>
      </c>
      <c r="E1474" s="45" t="s">
        <v>4076</v>
      </c>
      <c r="F1474" s="45" t="s">
        <v>4077</v>
      </c>
      <c r="G1474" s="45" t="s">
        <v>232</v>
      </c>
      <c r="H1474" s="61">
        <v>44785</v>
      </c>
      <c r="I1474" s="61">
        <v>44837</v>
      </c>
      <c r="J1474" s="46"/>
      <c r="K1474" s="46"/>
      <c r="L1474" s="45" t="s">
        <v>233</v>
      </c>
      <c r="M1474" s="45" t="s">
        <v>25</v>
      </c>
      <c r="N1474" s="45" t="s">
        <v>26</v>
      </c>
      <c r="O1474" s="45" t="s">
        <v>37</v>
      </c>
      <c r="P1474" s="49">
        <v>0</v>
      </c>
      <c r="Q1474" s="45" t="s">
        <v>49</v>
      </c>
      <c r="R1474" s="46"/>
      <c r="S1474" s="45" t="s">
        <v>234</v>
      </c>
      <c r="T1474" s="45"/>
      <c r="U1474" s="45" t="s">
        <v>235</v>
      </c>
      <c r="V1474" s="45" t="s">
        <v>236</v>
      </c>
      <c r="W1474" s="45" t="s">
        <v>237</v>
      </c>
      <c r="X1474" s="49">
        <v>0</v>
      </c>
    </row>
    <row r="1475" spans="1:26" hidden="1" x14ac:dyDescent="0.2">
      <c r="A1475" s="1" t="e">
        <f>VLOOKUP(S:S,'KY all bookings 19.09.2022'!D:E,1,0)</f>
        <v>#N/A</v>
      </c>
      <c r="C1475" s="1" t="e">
        <f>VLOOKUP(F:F,'RPM All Deposits'!$E:$F,1,0)</f>
        <v>#N/A</v>
      </c>
      <c r="D1475" s="45" t="s">
        <v>20</v>
      </c>
      <c r="E1475" s="45" t="s">
        <v>4076</v>
      </c>
      <c r="F1475" s="45" t="s">
        <v>4078</v>
      </c>
      <c r="G1475" s="45" t="s">
        <v>232</v>
      </c>
      <c r="H1475" s="61">
        <v>44730</v>
      </c>
      <c r="I1475" s="61">
        <v>44804</v>
      </c>
      <c r="J1475" s="61">
        <v>44730</v>
      </c>
      <c r="K1475" s="61">
        <v>44836</v>
      </c>
      <c r="L1475" s="45" t="s">
        <v>353</v>
      </c>
      <c r="M1475" s="45" t="s">
        <v>135</v>
      </c>
      <c r="N1475" s="45" t="s">
        <v>26</v>
      </c>
      <c r="O1475" s="45" t="s">
        <v>37</v>
      </c>
      <c r="P1475" s="49">
        <v>0</v>
      </c>
      <c r="Q1475" s="45" t="s">
        <v>49</v>
      </c>
      <c r="R1475" s="46"/>
      <c r="S1475" s="45" t="s">
        <v>234</v>
      </c>
      <c r="T1475" s="45"/>
      <c r="U1475" s="45" t="s">
        <v>235</v>
      </c>
      <c r="V1475" s="45" t="s">
        <v>236</v>
      </c>
      <c r="W1475" s="45" t="s">
        <v>237</v>
      </c>
      <c r="X1475" s="49">
        <v>0</v>
      </c>
    </row>
    <row r="1476" spans="1:26" hidden="1" x14ac:dyDescent="0.2">
      <c r="A1476" s="1" t="e">
        <f>VLOOKUP(S:S,'KY all bookings 19.09.2022'!D:E,1,0)</f>
        <v>#N/A</v>
      </c>
      <c r="D1476" s="45" t="s">
        <v>20</v>
      </c>
      <c r="E1476" s="45" t="s">
        <v>4079</v>
      </c>
      <c r="F1476" s="45" t="s">
        <v>4080</v>
      </c>
      <c r="G1476" s="45" t="s">
        <v>232</v>
      </c>
      <c r="H1476" s="61">
        <v>44785</v>
      </c>
      <c r="I1476" s="61">
        <v>44837</v>
      </c>
      <c r="J1476" s="46"/>
      <c r="K1476" s="46"/>
      <c r="L1476" s="45" t="s">
        <v>233</v>
      </c>
      <c r="M1476" s="45" t="s">
        <v>25</v>
      </c>
      <c r="N1476" s="45" t="s">
        <v>26</v>
      </c>
      <c r="O1476" s="45" t="s">
        <v>34</v>
      </c>
      <c r="P1476" s="49">
        <v>0</v>
      </c>
      <c r="Q1476" s="45" t="s">
        <v>49</v>
      </c>
      <c r="R1476" s="46"/>
      <c r="S1476" s="45" t="s">
        <v>234</v>
      </c>
      <c r="T1476" s="45"/>
      <c r="U1476" s="45" t="s">
        <v>235</v>
      </c>
      <c r="V1476" s="45" t="s">
        <v>236</v>
      </c>
      <c r="W1476" s="45" t="s">
        <v>237</v>
      </c>
      <c r="X1476" s="49">
        <v>0</v>
      </c>
    </row>
    <row r="1477" spans="1:26" hidden="1" x14ac:dyDescent="0.2">
      <c r="A1477" s="1" t="e">
        <f>VLOOKUP(S:S,'KY all bookings 19.09.2022'!D:E,1,0)</f>
        <v>#N/A</v>
      </c>
      <c r="D1477" s="45" t="s">
        <v>20</v>
      </c>
      <c r="E1477" s="45" t="s">
        <v>4079</v>
      </c>
      <c r="F1477" s="45" t="s">
        <v>4081</v>
      </c>
      <c r="G1477" s="45" t="s">
        <v>232</v>
      </c>
      <c r="H1477" s="61">
        <v>44730</v>
      </c>
      <c r="I1477" s="61">
        <v>44804</v>
      </c>
      <c r="J1477" s="61">
        <v>44730</v>
      </c>
      <c r="K1477" s="61">
        <v>44836</v>
      </c>
      <c r="L1477" s="45" t="s">
        <v>353</v>
      </c>
      <c r="M1477" s="45" t="s">
        <v>25</v>
      </c>
      <c r="N1477" s="45" t="s">
        <v>26</v>
      </c>
      <c r="O1477" s="45" t="s">
        <v>34</v>
      </c>
      <c r="P1477" s="49">
        <v>0</v>
      </c>
      <c r="Q1477" s="45" t="s">
        <v>49</v>
      </c>
      <c r="R1477" s="46"/>
      <c r="S1477" s="45" t="s">
        <v>234</v>
      </c>
      <c r="T1477" s="45"/>
      <c r="U1477" s="45" t="s">
        <v>235</v>
      </c>
      <c r="V1477" s="45" t="s">
        <v>236</v>
      </c>
      <c r="W1477" s="45" t="s">
        <v>237</v>
      </c>
      <c r="X1477" s="49">
        <v>0</v>
      </c>
    </row>
    <row r="1478" spans="1:26" hidden="1" x14ac:dyDescent="0.2">
      <c r="A1478" s="1" t="e">
        <f>VLOOKUP(S:S,'KY all bookings 19.09.2022'!D:E,1,0)</f>
        <v>#N/A</v>
      </c>
      <c r="D1478" s="45" t="s">
        <v>20</v>
      </c>
      <c r="E1478" s="45" t="s">
        <v>4082</v>
      </c>
      <c r="F1478" s="45" t="s">
        <v>4083</v>
      </c>
      <c r="G1478" s="45" t="s">
        <v>232</v>
      </c>
      <c r="H1478" s="61">
        <v>44785</v>
      </c>
      <c r="I1478" s="61">
        <v>44837</v>
      </c>
      <c r="J1478" s="46"/>
      <c r="K1478" s="46"/>
      <c r="L1478" s="45" t="s">
        <v>233</v>
      </c>
      <c r="M1478" s="45" t="s">
        <v>25</v>
      </c>
      <c r="N1478" s="45" t="s">
        <v>26</v>
      </c>
      <c r="O1478" s="45" t="s">
        <v>37</v>
      </c>
      <c r="P1478" s="49">
        <v>0</v>
      </c>
      <c r="Q1478" s="45" t="s">
        <v>49</v>
      </c>
      <c r="R1478" s="46"/>
      <c r="S1478" s="45" t="s">
        <v>234</v>
      </c>
      <c r="T1478" s="45"/>
      <c r="U1478" s="45" t="s">
        <v>235</v>
      </c>
      <c r="V1478" s="45" t="s">
        <v>236</v>
      </c>
      <c r="W1478" s="45" t="s">
        <v>237</v>
      </c>
      <c r="X1478" s="49">
        <v>0</v>
      </c>
    </row>
    <row r="1479" spans="1:26" hidden="1" x14ac:dyDescent="0.2">
      <c r="A1479" s="1" t="e">
        <f>VLOOKUP(S:S,'KY all bookings 19.09.2022'!D:E,1,0)</f>
        <v>#N/A</v>
      </c>
      <c r="C1479" s="1" t="e">
        <f>VLOOKUP(F:F,'RPM All Deposits'!$E:$F,1,0)</f>
        <v>#N/A</v>
      </c>
      <c r="D1479" s="45" t="s">
        <v>20</v>
      </c>
      <c r="E1479" s="45" t="s">
        <v>4082</v>
      </c>
      <c r="F1479" s="45" t="s">
        <v>4084</v>
      </c>
      <c r="G1479" s="45" t="s">
        <v>232</v>
      </c>
      <c r="H1479" s="61">
        <v>44730</v>
      </c>
      <c r="I1479" s="61">
        <v>44804</v>
      </c>
      <c r="J1479" s="61">
        <v>44730</v>
      </c>
      <c r="K1479" s="61">
        <v>44836</v>
      </c>
      <c r="L1479" s="45" t="s">
        <v>353</v>
      </c>
      <c r="M1479" s="45" t="s">
        <v>135</v>
      </c>
      <c r="N1479" s="45" t="s">
        <v>26</v>
      </c>
      <c r="O1479" s="45" t="s">
        <v>37</v>
      </c>
      <c r="P1479" s="49">
        <v>0</v>
      </c>
      <c r="Q1479" s="45" t="s">
        <v>49</v>
      </c>
      <c r="R1479" s="46"/>
      <c r="S1479" s="45" t="s">
        <v>234</v>
      </c>
      <c r="T1479" s="45"/>
      <c r="U1479" s="45" t="s">
        <v>235</v>
      </c>
      <c r="V1479" s="45" t="s">
        <v>236</v>
      </c>
      <c r="W1479" s="45" t="s">
        <v>237</v>
      </c>
      <c r="X1479" s="49">
        <v>0</v>
      </c>
    </row>
    <row r="1480" spans="1:26" hidden="1" x14ac:dyDescent="0.2">
      <c r="A1480" s="1" t="e">
        <f>VLOOKUP(S:S,'KY all bookings 19.09.2022'!D:E,1,0)</f>
        <v>#N/A</v>
      </c>
      <c r="D1480" s="45" t="s">
        <v>20</v>
      </c>
      <c r="E1480" s="45" t="s">
        <v>4085</v>
      </c>
      <c r="F1480" s="45" t="s">
        <v>4086</v>
      </c>
      <c r="G1480" s="45" t="s">
        <v>232</v>
      </c>
      <c r="H1480" s="61">
        <v>44785</v>
      </c>
      <c r="I1480" s="61">
        <v>44837</v>
      </c>
      <c r="J1480" s="46"/>
      <c r="K1480" s="46"/>
      <c r="L1480" s="45" t="s">
        <v>233</v>
      </c>
      <c r="M1480" s="45" t="s">
        <v>25</v>
      </c>
      <c r="N1480" s="45" t="s">
        <v>26</v>
      </c>
      <c r="O1480" s="45" t="s">
        <v>34</v>
      </c>
      <c r="P1480" s="49">
        <v>0</v>
      </c>
      <c r="Q1480" s="45" t="s">
        <v>49</v>
      </c>
      <c r="R1480" s="46"/>
      <c r="S1480" s="45" t="s">
        <v>234</v>
      </c>
      <c r="T1480" s="45"/>
      <c r="U1480" s="45" t="s">
        <v>235</v>
      </c>
      <c r="V1480" s="45" t="s">
        <v>236</v>
      </c>
      <c r="W1480" s="45" t="s">
        <v>237</v>
      </c>
      <c r="X1480" s="49">
        <v>0</v>
      </c>
    </row>
    <row r="1481" spans="1:26" hidden="1" x14ac:dyDescent="0.2">
      <c r="A1481" s="1" t="e">
        <f>VLOOKUP(S:S,'KY all bookings 19.09.2022'!D:E,1,0)</f>
        <v>#N/A</v>
      </c>
      <c r="D1481" s="45" t="s">
        <v>20</v>
      </c>
      <c r="E1481" s="45" t="s">
        <v>4085</v>
      </c>
      <c r="F1481" s="45" t="s">
        <v>4087</v>
      </c>
      <c r="G1481" s="45" t="s">
        <v>232</v>
      </c>
      <c r="H1481" s="61">
        <v>44730</v>
      </c>
      <c r="I1481" s="61">
        <v>44804</v>
      </c>
      <c r="J1481" s="61">
        <v>44730</v>
      </c>
      <c r="K1481" s="61">
        <v>44836</v>
      </c>
      <c r="L1481" s="45" t="s">
        <v>353</v>
      </c>
      <c r="M1481" s="45" t="s">
        <v>25</v>
      </c>
      <c r="N1481" s="45" t="s">
        <v>26</v>
      </c>
      <c r="O1481" s="45" t="s">
        <v>34</v>
      </c>
      <c r="P1481" s="49">
        <v>0</v>
      </c>
      <c r="Q1481" s="45" t="s">
        <v>49</v>
      </c>
      <c r="R1481" s="46"/>
      <c r="S1481" s="45" t="s">
        <v>234</v>
      </c>
      <c r="T1481" s="45"/>
      <c r="U1481" s="45" t="s">
        <v>235</v>
      </c>
      <c r="V1481" s="45" t="s">
        <v>236</v>
      </c>
      <c r="W1481" s="45" t="s">
        <v>237</v>
      </c>
      <c r="X1481" s="49">
        <v>0</v>
      </c>
    </row>
    <row r="1482" spans="1:26" hidden="1" x14ac:dyDescent="0.2">
      <c r="A1482" s="1" t="e">
        <f>VLOOKUP(S:S,'KY all bookings 19.09.2022'!D:E,1,0)</f>
        <v>#N/A</v>
      </c>
      <c r="D1482" s="45" t="s">
        <v>20</v>
      </c>
      <c r="E1482" s="45" t="s">
        <v>4088</v>
      </c>
      <c r="F1482" s="45" t="s">
        <v>4089</v>
      </c>
      <c r="G1482" s="45" t="s">
        <v>232</v>
      </c>
      <c r="H1482" s="61">
        <v>44785</v>
      </c>
      <c r="I1482" s="61">
        <v>44837</v>
      </c>
      <c r="J1482" s="46"/>
      <c r="K1482" s="46"/>
      <c r="L1482" s="45" t="s">
        <v>233</v>
      </c>
      <c r="M1482" s="45" t="s">
        <v>25</v>
      </c>
      <c r="N1482" s="45" t="s">
        <v>26</v>
      </c>
      <c r="O1482" s="45" t="s">
        <v>37</v>
      </c>
      <c r="P1482" s="49">
        <v>0</v>
      </c>
      <c r="Q1482" s="45" t="s">
        <v>49</v>
      </c>
      <c r="R1482" s="46"/>
      <c r="S1482" s="45" t="s">
        <v>234</v>
      </c>
      <c r="T1482" s="45"/>
      <c r="U1482" s="45" t="s">
        <v>235</v>
      </c>
      <c r="V1482" s="45" t="s">
        <v>236</v>
      </c>
      <c r="W1482" s="45" t="s">
        <v>237</v>
      </c>
      <c r="X1482" s="49">
        <v>0</v>
      </c>
    </row>
    <row r="1483" spans="1:26" hidden="1" x14ac:dyDescent="0.2">
      <c r="A1483" s="1" t="e">
        <f>VLOOKUP(S:S,'KY all bookings 19.09.2022'!D:E,1,0)</f>
        <v>#N/A</v>
      </c>
      <c r="C1483" s="1" t="e">
        <f>VLOOKUP(F:F,'RPM All Deposits'!$E:$F,1,0)</f>
        <v>#N/A</v>
      </c>
      <c r="D1483" s="45" t="s">
        <v>20</v>
      </c>
      <c r="E1483" s="45" t="s">
        <v>4088</v>
      </c>
      <c r="F1483" s="45" t="s">
        <v>4090</v>
      </c>
      <c r="G1483" s="45" t="s">
        <v>232</v>
      </c>
      <c r="H1483" s="61">
        <v>44730</v>
      </c>
      <c r="I1483" s="61">
        <v>44804</v>
      </c>
      <c r="J1483" s="61">
        <v>44730</v>
      </c>
      <c r="K1483" s="61">
        <v>44836</v>
      </c>
      <c r="L1483" s="45" t="s">
        <v>353</v>
      </c>
      <c r="M1483" s="45" t="s">
        <v>135</v>
      </c>
      <c r="N1483" s="45" t="s">
        <v>26</v>
      </c>
      <c r="O1483" s="45" t="s">
        <v>37</v>
      </c>
      <c r="P1483" s="49">
        <v>0</v>
      </c>
      <c r="Q1483" s="45" t="s">
        <v>49</v>
      </c>
      <c r="R1483" s="46"/>
      <c r="S1483" s="45" t="s">
        <v>234</v>
      </c>
      <c r="T1483" s="45"/>
      <c r="U1483" s="45" t="s">
        <v>235</v>
      </c>
      <c r="V1483" s="45" t="s">
        <v>236</v>
      </c>
      <c r="W1483" s="45" t="s">
        <v>237</v>
      </c>
      <c r="X1483" s="49">
        <v>0</v>
      </c>
    </row>
    <row r="1484" spans="1:26" s="32" customFormat="1" x14ac:dyDescent="0.2">
      <c r="A1484" s="32" t="e">
        <f>VLOOKUP(S:S,'KY all bookings 19.09.2022'!D:E,1,0)</f>
        <v>#N/A</v>
      </c>
      <c r="C1484" s="32" t="e">
        <f>VLOOKUP(F:F,'RPM All Deposits'!$E:$F,1,0)</f>
        <v>#N/A</v>
      </c>
      <c r="D1484" s="52" t="s">
        <v>20</v>
      </c>
      <c r="E1484" s="53"/>
      <c r="F1484" s="52" t="s">
        <v>103</v>
      </c>
      <c r="G1484" s="52" t="s">
        <v>104</v>
      </c>
      <c r="H1484" s="63">
        <v>44728</v>
      </c>
      <c r="I1484" s="63">
        <v>44834</v>
      </c>
      <c r="J1484" s="63">
        <v>44728</v>
      </c>
      <c r="K1484" s="63">
        <v>44835</v>
      </c>
      <c r="L1484" s="52" t="s">
        <v>98</v>
      </c>
      <c r="M1484" s="52" t="s">
        <v>92</v>
      </c>
      <c r="N1484" s="52" t="s">
        <v>26</v>
      </c>
      <c r="O1484" s="52" t="s">
        <v>34</v>
      </c>
      <c r="P1484" s="54">
        <v>903</v>
      </c>
      <c r="Q1484" s="52" t="s">
        <v>49</v>
      </c>
      <c r="R1484" s="53"/>
      <c r="S1484" s="52" t="s">
        <v>105</v>
      </c>
      <c r="T1484" s="52"/>
      <c r="U1484" s="52" t="s">
        <v>106</v>
      </c>
      <c r="V1484" s="52" t="s">
        <v>107</v>
      </c>
      <c r="W1484" s="52" t="s">
        <v>102</v>
      </c>
      <c r="X1484" s="54">
        <v>0</v>
      </c>
      <c r="Y1484" s="83" t="s">
        <v>6661</v>
      </c>
      <c r="Z1484" s="32" t="s">
        <v>6697</v>
      </c>
    </row>
    <row r="1485" spans="1:26" hidden="1" x14ac:dyDescent="0.2">
      <c r="A1485" s="1" t="e">
        <f>VLOOKUP(S:S,'KY all bookings 19.09.2022'!D:E,1,0)</f>
        <v>#N/A</v>
      </c>
      <c r="C1485" s="1" t="e">
        <f>VLOOKUP(F:F,'RPM All Deposits'!$E:$F,1,0)</f>
        <v>#N/A</v>
      </c>
      <c r="D1485" s="45" t="s">
        <v>20</v>
      </c>
      <c r="E1485" s="45" t="s">
        <v>4091</v>
      </c>
      <c r="F1485" s="45" t="s">
        <v>4097</v>
      </c>
      <c r="G1485" s="45" t="s">
        <v>232</v>
      </c>
      <c r="H1485" s="61">
        <v>44785</v>
      </c>
      <c r="I1485" s="61">
        <v>44837</v>
      </c>
      <c r="J1485" s="46"/>
      <c r="K1485" s="46"/>
      <c r="L1485" s="45" t="s">
        <v>233</v>
      </c>
      <c r="M1485" s="45" t="s">
        <v>135</v>
      </c>
      <c r="N1485" s="45" t="s">
        <v>26</v>
      </c>
      <c r="O1485" s="45" t="s">
        <v>34</v>
      </c>
      <c r="P1485" s="49">
        <v>0</v>
      </c>
      <c r="Q1485" s="45" t="s">
        <v>49</v>
      </c>
      <c r="R1485" s="46"/>
      <c r="S1485" s="45" t="s">
        <v>234</v>
      </c>
      <c r="T1485" s="45"/>
      <c r="U1485" s="45" t="s">
        <v>235</v>
      </c>
      <c r="V1485" s="45" t="s">
        <v>236</v>
      </c>
      <c r="W1485" s="45" t="s">
        <v>237</v>
      </c>
      <c r="X1485" s="49">
        <v>0</v>
      </c>
    </row>
    <row r="1486" spans="1:26" hidden="1" x14ac:dyDescent="0.2">
      <c r="A1486" s="1" t="e">
        <f>VLOOKUP(S:S,'KY all bookings 19.09.2022'!D:E,1,0)</f>
        <v>#N/A</v>
      </c>
      <c r="D1486" s="45" t="s">
        <v>20</v>
      </c>
      <c r="E1486" s="45" t="s">
        <v>4098</v>
      </c>
      <c r="F1486" s="45" t="s">
        <v>4099</v>
      </c>
      <c r="G1486" s="45" t="s">
        <v>232</v>
      </c>
      <c r="H1486" s="61">
        <v>44785</v>
      </c>
      <c r="I1486" s="61">
        <v>44837</v>
      </c>
      <c r="J1486" s="46"/>
      <c r="K1486" s="46"/>
      <c r="L1486" s="45" t="s">
        <v>233</v>
      </c>
      <c r="M1486" s="45" t="s">
        <v>25</v>
      </c>
      <c r="N1486" s="45" t="s">
        <v>26</v>
      </c>
      <c r="O1486" s="45" t="s">
        <v>37</v>
      </c>
      <c r="P1486" s="49">
        <v>0</v>
      </c>
      <c r="Q1486" s="45" t="s">
        <v>49</v>
      </c>
      <c r="R1486" s="46"/>
      <c r="S1486" s="45" t="s">
        <v>234</v>
      </c>
      <c r="T1486" s="45"/>
      <c r="U1486" s="45" t="s">
        <v>235</v>
      </c>
      <c r="V1486" s="45" t="s">
        <v>236</v>
      </c>
      <c r="W1486" s="45" t="s">
        <v>237</v>
      </c>
      <c r="X1486" s="49">
        <v>0</v>
      </c>
    </row>
    <row r="1487" spans="1:26" hidden="1" x14ac:dyDescent="0.2">
      <c r="A1487" s="1" t="e">
        <f>VLOOKUP(S:S,'KY all bookings 19.09.2022'!D:E,1,0)</f>
        <v>#N/A</v>
      </c>
      <c r="C1487" s="1" t="e">
        <f>VLOOKUP(F:F,'RPM All Deposits'!$E:$F,1,0)</f>
        <v>#N/A</v>
      </c>
      <c r="D1487" s="45" t="s">
        <v>20</v>
      </c>
      <c r="E1487" s="45" t="s">
        <v>4098</v>
      </c>
      <c r="F1487" s="45" t="s">
        <v>4100</v>
      </c>
      <c r="G1487" s="45" t="s">
        <v>232</v>
      </c>
      <c r="H1487" s="61">
        <v>44730</v>
      </c>
      <c r="I1487" s="61">
        <v>44804</v>
      </c>
      <c r="J1487" s="61">
        <v>44730</v>
      </c>
      <c r="K1487" s="61">
        <v>44836</v>
      </c>
      <c r="L1487" s="45" t="s">
        <v>353</v>
      </c>
      <c r="M1487" s="45" t="s">
        <v>135</v>
      </c>
      <c r="N1487" s="45" t="s">
        <v>26</v>
      </c>
      <c r="O1487" s="45" t="s">
        <v>37</v>
      </c>
      <c r="P1487" s="49">
        <v>0</v>
      </c>
      <c r="Q1487" s="45" t="s">
        <v>49</v>
      </c>
      <c r="R1487" s="46"/>
      <c r="S1487" s="45" t="s">
        <v>234</v>
      </c>
      <c r="T1487" s="45"/>
      <c r="U1487" s="45" t="s">
        <v>235</v>
      </c>
      <c r="V1487" s="45" t="s">
        <v>236</v>
      </c>
      <c r="W1487" s="45" t="s">
        <v>237</v>
      </c>
      <c r="X1487" s="49">
        <v>0</v>
      </c>
    </row>
    <row r="1488" spans="1:26" hidden="1" x14ac:dyDescent="0.2">
      <c r="A1488" s="1" t="e">
        <f>VLOOKUP(S:S,'KY all bookings 19.09.2022'!D:E,1,0)</f>
        <v>#N/A</v>
      </c>
      <c r="D1488" s="45" t="s">
        <v>20</v>
      </c>
      <c r="E1488" s="45" t="s">
        <v>4101</v>
      </c>
      <c r="F1488" s="45" t="s">
        <v>4102</v>
      </c>
      <c r="G1488" s="45" t="s">
        <v>232</v>
      </c>
      <c r="H1488" s="61">
        <v>44785</v>
      </c>
      <c r="I1488" s="61">
        <v>44837</v>
      </c>
      <c r="J1488" s="46"/>
      <c r="K1488" s="46"/>
      <c r="L1488" s="45" t="s">
        <v>233</v>
      </c>
      <c r="M1488" s="45" t="s">
        <v>25</v>
      </c>
      <c r="N1488" s="45" t="s">
        <v>26</v>
      </c>
      <c r="O1488" s="45" t="s">
        <v>34</v>
      </c>
      <c r="P1488" s="49">
        <v>0</v>
      </c>
      <c r="Q1488" s="45" t="s">
        <v>49</v>
      </c>
      <c r="R1488" s="46"/>
      <c r="S1488" s="45" t="s">
        <v>234</v>
      </c>
      <c r="T1488" s="45"/>
      <c r="U1488" s="45" t="s">
        <v>235</v>
      </c>
      <c r="V1488" s="45" t="s">
        <v>236</v>
      </c>
      <c r="W1488" s="45" t="s">
        <v>237</v>
      </c>
      <c r="X1488" s="49">
        <v>0</v>
      </c>
    </row>
    <row r="1489" spans="1:24" hidden="1" x14ac:dyDescent="0.2">
      <c r="A1489" s="1" t="e">
        <f>VLOOKUP(S:S,'KY all bookings 19.09.2022'!D:E,1,0)</f>
        <v>#N/A</v>
      </c>
      <c r="D1489" s="45" t="s">
        <v>20</v>
      </c>
      <c r="E1489" s="45" t="s">
        <v>4101</v>
      </c>
      <c r="F1489" s="45" t="s">
        <v>4103</v>
      </c>
      <c r="G1489" s="45" t="s">
        <v>232</v>
      </c>
      <c r="H1489" s="61">
        <v>44730</v>
      </c>
      <c r="I1489" s="61">
        <v>44804</v>
      </c>
      <c r="J1489" s="61">
        <v>44730</v>
      </c>
      <c r="K1489" s="61">
        <v>44836</v>
      </c>
      <c r="L1489" s="45" t="s">
        <v>353</v>
      </c>
      <c r="M1489" s="45" t="s">
        <v>25</v>
      </c>
      <c r="N1489" s="45" t="s">
        <v>26</v>
      </c>
      <c r="O1489" s="45" t="s">
        <v>34</v>
      </c>
      <c r="P1489" s="49">
        <v>0</v>
      </c>
      <c r="Q1489" s="45" t="s">
        <v>49</v>
      </c>
      <c r="R1489" s="46"/>
      <c r="S1489" s="45" t="s">
        <v>234</v>
      </c>
      <c r="T1489" s="45"/>
      <c r="U1489" s="45" t="s">
        <v>235</v>
      </c>
      <c r="V1489" s="45" t="s">
        <v>236</v>
      </c>
      <c r="W1489" s="45" t="s">
        <v>237</v>
      </c>
      <c r="X1489" s="49">
        <v>0</v>
      </c>
    </row>
    <row r="1490" spans="1:24" hidden="1" x14ac:dyDescent="0.2">
      <c r="A1490" s="1" t="e">
        <f>VLOOKUP(S:S,'KY all bookings 19.09.2022'!D:E,1,0)</f>
        <v>#N/A</v>
      </c>
      <c r="D1490" s="45" t="s">
        <v>20</v>
      </c>
      <c r="E1490" s="45" t="s">
        <v>4104</v>
      </c>
      <c r="F1490" s="45" t="s">
        <v>4105</v>
      </c>
      <c r="G1490" s="45" t="s">
        <v>232</v>
      </c>
      <c r="H1490" s="61">
        <v>44785</v>
      </c>
      <c r="I1490" s="61">
        <v>44837</v>
      </c>
      <c r="J1490" s="46"/>
      <c r="K1490" s="46"/>
      <c r="L1490" s="45" t="s">
        <v>233</v>
      </c>
      <c r="M1490" s="45" t="s">
        <v>25</v>
      </c>
      <c r="N1490" s="45" t="s">
        <v>26</v>
      </c>
      <c r="O1490" s="45" t="s">
        <v>37</v>
      </c>
      <c r="P1490" s="49">
        <v>0</v>
      </c>
      <c r="Q1490" s="45" t="s">
        <v>49</v>
      </c>
      <c r="R1490" s="46"/>
      <c r="S1490" s="45" t="s">
        <v>234</v>
      </c>
      <c r="T1490" s="45"/>
      <c r="U1490" s="45" t="s">
        <v>235</v>
      </c>
      <c r="V1490" s="45" t="s">
        <v>236</v>
      </c>
      <c r="W1490" s="45" t="s">
        <v>237</v>
      </c>
      <c r="X1490" s="49">
        <v>0</v>
      </c>
    </row>
    <row r="1491" spans="1:24" hidden="1" x14ac:dyDescent="0.2">
      <c r="A1491" s="1" t="e">
        <f>VLOOKUP(S:S,'KY all bookings 19.09.2022'!D:E,1,0)</f>
        <v>#N/A</v>
      </c>
      <c r="C1491" s="1" t="e">
        <f>VLOOKUP(F:F,'RPM All Deposits'!$E:$F,1,0)</f>
        <v>#N/A</v>
      </c>
      <c r="D1491" s="45" t="s">
        <v>20</v>
      </c>
      <c r="E1491" s="45" t="s">
        <v>4104</v>
      </c>
      <c r="F1491" s="45" t="s">
        <v>4106</v>
      </c>
      <c r="G1491" s="45" t="s">
        <v>232</v>
      </c>
      <c r="H1491" s="61">
        <v>44730</v>
      </c>
      <c r="I1491" s="61">
        <v>44804</v>
      </c>
      <c r="J1491" s="61">
        <v>44730</v>
      </c>
      <c r="K1491" s="61">
        <v>44836</v>
      </c>
      <c r="L1491" s="45" t="s">
        <v>353</v>
      </c>
      <c r="M1491" s="45" t="s">
        <v>135</v>
      </c>
      <c r="N1491" s="45" t="s">
        <v>26</v>
      </c>
      <c r="O1491" s="45" t="s">
        <v>37</v>
      </c>
      <c r="P1491" s="49">
        <v>0</v>
      </c>
      <c r="Q1491" s="45" t="s">
        <v>49</v>
      </c>
      <c r="R1491" s="46"/>
      <c r="S1491" s="45" t="s">
        <v>234</v>
      </c>
      <c r="T1491" s="45"/>
      <c r="U1491" s="45" t="s">
        <v>235</v>
      </c>
      <c r="V1491" s="45" t="s">
        <v>236</v>
      </c>
      <c r="W1491" s="45" t="s">
        <v>237</v>
      </c>
      <c r="X1491" s="49">
        <v>0</v>
      </c>
    </row>
    <row r="1492" spans="1:24" hidden="1" x14ac:dyDescent="0.2">
      <c r="A1492" s="1" t="e">
        <f>VLOOKUP(S:S,'KY all bookings 19.09.2022'!D:E,1,0)</f>
        <v>#N/A</v>
      </c>
      <c r="D1492" s="45" t="s">
        <v>20</v>
      </c>
      <c r="E1492" s="45" t="s">
        <v>4107</v>
      </c>
      <c r="F1492" s="45" t="s">
        <v>4108</v>
      </c>
      <c r="G1492" s="45" t="s">
        <v>232</v>
      </c>
      <c r="H1492" s="61">
        <v>44785</v>
      </c>
      <c r="I1492" s="61">
        <v>44837</v>
      </c>
      <c r="J1492" s="46"/>
      <c r="K1492" s="46"/>
      <c r="L1492" s="45" t="s">
        <v>233</v>
      </c>
      <c r="M1492" s="45" t="s">
        <v>25</v>
      </c>
      <c r="N1492" s="45" t="s">
        <v>26</v>
      </c>
      <c r="O1492" s="45" t="s">
        <v>34</v>
      </c>
      <c r="P1492" s="49">
        <v>0</v>
      </c>
      <c r="Q1492" s="45" t="s">
        <v>49</v>
      </c>
      <c r="R1492" s="46"/>
      <c r="S1492" s="45" t="s">
        <v>234</v>
      </c>
      <c r="T1492" s="45"/>
      <c r="U1492" s="45" t="s">
        <v>235</v>
      </c>
      <c r="V1492" s="45" t="s">
        <v>236</v>
      </c>
      <c r="W1492" s="45" t="s">
        <v>237</v>
      </c>
      <c r="X1492" s="49">
        <v>0</v>
      </c>
    </row>
    <row r="1493" spans="1:24" hidden="1" x14ac:dyDescent="0.2">
      <c r="A1493" s="1" t="e">
        <f>VLOOKUP(S:S,'KY all bookings 19.09.2022'!D:E,1,0)</f>
        <v>#N/A</v>
      </c>
      <c r="C1493" s="1" t="e">
        <f>VLOOKUP(F:F,'RPM All Deposits'!$E:$F,1,0)</f>
        <v>#N/A</v>
      </c>
      <c r="D1493" s="45" t="s">
        <v>20</v>
      </c>
      <c r="E1493" s="45" t="s">
        <v>4107</v>
      </c>
      <c r="F1493" s="45" t="s">
        <v>4109</v>
      </c>
      <c r="G1493" s="45" t="s">
        <v>232</v>
      </c>
      <c r="H1493" s="61">
        <v>44730</v>
      </c>
      <c r="I1493" s="61">
        <v>44804</v>
      </c>
      <c r="J1493" s="61">
        <v>44730</v>
      </c>
      <c r="K1493" s="61">
        <v>44836</v>
      </c>
      <c r="L1493" s="45" t="s">
        <v>353</v>
      </c>
      <c r="M1493" s="45" t="s">
        <v>135</v>
      </c>
      <c r="N1493" s="45" t="s">
        <v>26</v>
      </c>
      <c r="O1493" s="45" t="s">
        <v>34</v>
      </c>
      <c r="P1493" s="49">
        <v>0</v>
      </c>
      <c r="Q1493" s="45" t="s">
        <v>49</v>
      </c>
      <c r="R1493" s="46"/>
      <c r="S1493" s="45" t="s">
        <v>234</v>
      </c>
      <c r="T1493" s="45"/>
      <c r="U1493" s="45" t="s">
        <v>235</v>
      </c>
      <c r="V1493" s="45" t="s">
        <v>236</v>
      </c>
      <c r="W1493" s="45" t="s">
        <v>237</v>
      </c>
      <c r="X1493" s="49">
        <v>0</v>
      </c>
    </row>
    <row r="1494" spans="1:24" hidden="1" x14ac:dyDescent="0.2">
      <c r="A1494" s="1" t="e">
        <f>VLOOKUP(S:S,'KY all bookings 19.09.2022'!D:E,1,0)</f>
        <v>#N/A</v>
      </c>
      <c r="D1494" s="45" t="s">
        <v>20</v>
      </c>
      <c r="E1494" s="45" t="s">
        <v>4110</v>
      </c>
      <c r="F1494" s="45" t="s">
        <v>4111</v>
      </c>
      <c r="G1494" s="45" t="s">
        <v>232</v>
      </c>
      <c r="H1494" s="61">
        <v>44785</v>
      </c>
      <c r="I1494" s="61">
        <v>44837</v>
      </c>
      <c r="J1494" s="46"/>
      <c r="K1494" s="46"/>
      <c r="L1494" s="45" t="s">
        <v>233</v>
      </c>
      <c r="M1494" s="45" t="s">
        <v>25</v>
      </c>
      <c r="N1494" s="45" t="s">
        <v>26</v>
      </c>
      <c r="O1494" s="45" t="s">
        <v>37</v>
      </c>
      <c r="P1494" s="49">
        <v>0</v>
      </c>
      <c r="Q1494" s="45" t="s">
        <v>49</v>
      </c>
      <c r="R1494" s="46"/>
      <c r="S1494" s="45" t="s">
        <v>234</v>
      </c>
      <c r="T1494" s="45"/>
      <c r="U1494" s="45" t="s">
        <v>235</v>
      </c>
      <c r="V1494" s="45" t="s">
        <v>236</v>
      </c>
      <c r="W1494" s="45" t="s">
        <v>237</v>
      </c>
      <c r="X1494" s="49">
        <v>0</v>
      </c>
    </row>
    <row r="1495" spans="1:24" hidden="1" x14ac:dyDescent="0.2">
      <c r="A1495" s="1" t="e">
        <f>VLOOKUP(S:S,'KY all bookings 19.09.2022'!D:E,1,0)</f>
        <v>#N/A</v>
      </c>
      <c r="C1495" s="1" t="e">
        <f>VLOOKUP(F:F,'RPM All Deposits'!$E:$F,1,0)</f>
        <v>#N/A</v>
      </c>
      <c r="D1495" s="45" t="s">
        <v>20</v>
      </c>
      <c r="E1495" s="45" t="s">
        <v>4110</v>
      </c>
      <c r="F1495" s="45" t="s">
        <v>4112</v>
      </c>
      <c r="G1495" s="45" t="s">
        <v>232</v>
      </c>
      <c r="H1495" s="61">
        <v>44730</v>
      </c>
      <c r="I1495" s="61">
        <v>44804</v>
      </c>
      <c r="J1495" s="61">
        <v>44730</v>
      </c>
      <c r="K1495" s="61">
        <v>44836</v>
      </c>
      <c r="L1495" s="45" t="s">
        <v>353</v>
      </c>
      <c r="M1495" s="45" t="s">
        <v>135</v>
      </c>
      <c r="N1495" s="45" t="s">
        <v>26</v>
      </c>
      <c r="O1495" s="45" t="s">
        <v>37</v>
      </c>
      <c r="P1495" s="49">
        <v>0</v>
      </c>
      <c r="Q1495" s="45" t="s">
        <v>49</v>
      </c>
      <c r="R1495" s="46"/>
      <c r="S1495" s="45" t="s">
        <v>234</v>
      </c>
      <c r="T1495" s="45"/>
      <c r="U1495" s="45" t="s">
        <v>235</v>
      </c>
      <c r="V1495" s="45" t="s">
        <v>236</v>
      </c>
      <c r="W1495" s="45" t="s">
        <v>237</v>
      </c>
      <c r="X1495" s="49">
        <v>0</v>
      </c>
    </row>
    <row r="1496" spans="1:24" hidden="1" x14ac:dyDescent="0.2">
      <c r="A1496" s="1" t="e">
        <f>VLOOKUP(S:S,'KY all bookings 19.09.2022'!D:E,1,0)</f>
        <v>#N/A</v>
      </c>
      <c r="D1496" s="45" t="s">
        <v>20</v>
      </c>
      <c r="E1496" s="45" t="s">
        <v>4113</v>
      </c>
      <c r="F1496" s="45" t="s">
        <v>4114</v>
      </c>
      <c r="G1496" s="45" t="s">
        <v>232</v>
      </c>
      <c r="H1496" s="61">
        <v>44785</v>
      </c>
      <c r="I1496" s="61">
        <v>44837</v>
      </c>
      <c r="J1496" s="46"/>
      <c r="K1496" s="46"/>
      <c r="L1496" s="45" t="s">
        <v>233</v>
      </c>
      <c r="M1496" s="45" t="s">
        <v>25</v>
      </c>
      <c r="N1496" s="45" t="s">
        <v>26</v>
      </c>
      <c r="O1496" s="45" t="s">
        <v>34</v>
      </c>
      <c r="P1496" s="49">
        <v>0</v>
      </c>
      <c r="Q1496" s="45" t="s">
        <v>49</v>
      </c>
      <c r="R1496" s="46"/>
      <c r="S1496" s="45" t="s">
        <v>234</v>
      </c>
      <c r="T1496" s="45"/>
      <c r="U1496" s="45" t="s">
        <v>235</v>
      </c>
      <c r="V1496" s="45" t="s">
        <v>236</v>
      </c>
      <c r="W1496" s="45" t="s">
        <v>237</v>
      </c>
      <c r="X1496" s="49">
        <v>0</v>
      </c>
    </row>
    <row r="1497" spans="1:24" hidden="1" x14ac:dyDescent="0.2">
      <c r="A1497" s="1" t="e">
        <f>VLOOKUP(S:S,'KY all bookings 19.09.2022'!D:E,1,0)</f>
        <v>#N/A</v>
      </c>
      <c r="D1497" s="45" t="s">
        <v>20</v>
      </c>
      <c r="E1497" s="45" t="s">
        <v>4113</v>
      </c>
      <c r="F1497" s="45" t="s">
        <v>4115</v>
      </c>
      <c r="G1497" s="45" t="s">
        <v>232</v>
      </c>
      <c r="H1497" s="61">
        <v>44730</v>
      </c>
      <c r="I1497" s="61">
        <v>44804</v>
      </c>
      <c r="J1497" s="61">
        <v>44730</v>
      </c>
      <c r="K1497" s="61">
        <v>44836</v>
      </c>
      <c r="L1497" s="45" t="s">
        <v>353</v>
      </c>
      <c r="M1497" s="45" t="s">
        <v>25</v>
      </c>
      <c r="N1497" s="45" t="s">
        <v>26</v>
      </c>
      <c r="O1497" s="45" t="s">
        <v>34</v>
      </c>
      <c r="P1497" s="49">
        <v>0</v>
      </c>
      <c r="Q1497" s="45" t="s">
        <v>49</v>
      </c>
      <c r="R1497" s="46"/>
      <c r="S1497" s="45" t="s">
        <v>234</v>
      </c>
      <c r="T1497" s="45"/>
      <c r="U1497" s="45" t="s">
        <v>235</v>
      </c>
      <c r="V1497" s="45" t="s">
        <v>236</v>
      </c>
      <c r="W1497" s="45" t="s">
        <v>237</v>
      </c>
      <c r="X1497" s="49">
        <v>0</v>
      </c>
    </row>
    <row r="1498" spans="1:24" hidden="1" x14ac:dyDescent="0.2">
      <c r="A1498" s="1" t="e">
        <f>VLOOKUP(S:S,'KY all bookings 19.09.2022'!D:E,1,0)</f>
        <v>#N/A</v>
      </c>
      <c r="C1498" s="1" t="e">
        <f>VLOOKUP(F:F,'RPM All Deposits'!$E:$F,1,0)</f>
        <v>#N/A</v>
      </c>
      <c r="D1498" s="45" t="s">
        <v>20</v>
      </c>
      <c r="E1498" s="45" t="s">
        <v>4116</v>
      </c>
      <c r="F1498" s="45" t="s">
        <v>4117</v>
      </c>
      <c r="G1498" s="45" t="s">
        <v>3911</v>
      </c>
      <c r="H1498" s="61">
        <v>44728</v>
      </c>
      <c r="I1498" s="61">
        <v>44773</v>
      </c>
      <c r="J1498" s="61">
        <v>44728</v>
      </c>
      <c r="K1498" s="61">
        <v>44774</v>
      </c>
      <c r="L1498" s="45" t="s">
        <v>1335</v>
      </c>
      <c r="M1498" s="45" t="s">
        <v>135</v>
      </c>
      <c r="N1498" s="45" t="s">
        <v>26</v>
      </c>
      <c r="O1498" s="45" t="s">
        <v>37</v>
      </c>
      <c r="P1498" s="49">
        <v>0</v>
      </c>
      <c r="Q1498" s="45" t="s">
        <v>49</v>
      </c>
      <c r="R1498" s="46"/>
      <c r="S1498" s="45" t="s">
        <v>3912</v>
      </c>
      <c r="T1498" s="45"/>
      <c r="U1498" s="45" t="s">
        <v>3913</v>
      </c>
      <c r="V1498" s="45" t="s">
        <v>3914</v>
      </c>
      <c r="W1498" s="45" t="s">
        <v>87</v>
      </c>
      <c r="X1498" s="49">
        <v>0</v>
      </c>
    </row>
    <row r="1499" spans="1:24" hidden="1" x14ac:dyDescent="0.2">
      <c r="A1499" s="1" t="e">
        <f>VLOOKUP(S:S,'KY all bookings 19.09.2022'!D:E,1,0)</f>
        <v>#N/A</v>
      </c>
      <c r="D1499" s="45" t="s">
        <v>20</v>
      </c>
      <c r="E1499" s="45" t="s">
        <v>4116</v>
      </c>
      <c r="F1499" s="45" t="s">
        <v>4118</v>
      </c>
      <c r="G1499" s="45" t="s">
        <v>4119</v>
      </c>
      <c r="H1499" s="61">
        <v>44805</v>
      </c>
      <c r="I1499" s="61">
        <v>44985</v>
      </c>
      <c r="J1499" s="61">
        <v>44805</v>
      </c>
      <c r="K1499" s="61">
        <v>44986</v>
      </c>
      <c r="L1499" s="45" t="s">
        <v>78</v>
      </c>
      <c r="M1499" s="45" t="s">
        <v>25</v>
      </c>
      <c r="N1499" s="45" t="s">
        <v>26</v>
      </c>
      <c r="O1499" s="45" t="s">
        <v>37</v>
      </c>
      <c r="P1499" s="49">
        <v>1680</v>
      </c>
      <c r="Q1499" s="45" t="s">
        <v>49</v>
      </c>
      <c r="R1499" s="46"/>
      <c r="S1499" s="45" t="s">
        <v>4120</v>
      </c>
      <c r="T1499" s="45"/>
      <c r="U1499" s="45" t="s">
        <v>1423</v>
      </c>
      <c r="V1499" s="45" t="s">
        <v>1424</v>
      </c>
      <c r="W1499" s="45" t="s">
        <v>58</v>
      </c>
      <c r="X1499" s="49">
        <v>0</v>
      </c>
    </row>
    <row r="1500" spans="1:24" hidden="1" x14ac:dyDescent="0.2">
      <c r="A1500" s="1" t="e">
        <f>VLOOKUP(S:S,'KY all bookings 19.09.2022'!D:E,1,0)</f>
        <v>#N/A</v>
      </c>
      <c r="D1500" s="45" t="s">
        <v>20</v>
      </c>
      <c r="E1500" s="45" t="s">
        <v>4121</v>
      </c>
      <c r="F1500" s="45" t="s">
        <v>4122</v>
      </c>
      <c r="G1500" s="45" t="s">
        <v>232</v>
      </c>
      <c r="H1500" s="61">
        <v>44785</v>
      </c>
      <c r="I1500" s="61">
        <v>44837</v>
      </c>
      <c r="J1500" s="46"/>
      <c r="K1500" s="46"/>
      <c r="L1500" s="45" t="s">
        <v>233</v>
      </c>
      <c r="M1500" s="45" t="s">
        <v>25</v>
      </c>
      <c r="N1500" s="45" t="s">
        <v>26</v>
      </c>
      <c r="O1500" s="45" t="s">
        <v>37</v>
      </c>
      <c r="P1500" s="49">
        <v>0</v>
      </c>
      <c r="Q1500" s="45" t="s">
        <v>49</v>
      </c>
      <c r="R1500" s="46"/>
      <c r="S1500" s="45" t="s">
        <v>234</v>
      </c>
      <c r="T1500" s="45"/>
      <c r="U1500" s="45" t="s">
        <v>235</v>
      </c>
      <c r="V1500" s="45" t="s">
        <v>236</v>
      </c>
      <c r="W1500" s="45" t="s">
        <v>237</v>
      </c>
      <c r="X1500" s="49">
        <v>0</v>
      </c>
    </row>
    <row r="1501" spans="1:24" hidden="1" x14ac:dyDescent="0.2">
      <c r="A1501" s="1" t="e">
        <f>VLOOKUP(S:S,'KY all bookings 19.09.2022'!D:E,1,0)</f>
        <v>#N/A</v>
      </c>
      <c r="C1501" s="1" t="e">
        <f>VLOOKUP(F:F,'RPM All Deposits'!$E:$F,1,0)</f>
        <v>#N/A</v>
      </c>
      <c r="D1501" s="45" t="s">
        <v>20</v>
      </c>
      <c r="E1501" s="45" t="s">
        <v>4121</v>
      </c>
      <c r="F1501" s="45" t="s">
        <v>4123</v>
      </c>
      <c r="G1501" s="45" t="s">
        <v>232</v>
      </c>
      <c r="H1501" s="61">
        <v>44730</v>
      </c>
      <c r="I1501" s="61">
        <v>44804</v>
      </c>
      <c r="J1501" s="61">
        <v>44730</v>
      </c>
      <c r="K1501" s="61">
        <v>44836</v>
      </c>
      <c r="L1501" s="45" t="s">
        <v>353</v>
      </c>
      <c r="M1501" s="45" t="s">
        <v>135</v>
      </c>
      <c r="N1501" s="45" t="s">
        <v>26</v>
      </c>
      <c r="O1501" s="45" t="s">
        <v>37</v>
      </c>
      <c r="P1501" s="49">
        <v>0</v>
      </c>
      <c r="Q1501" s="45" t="s">
        <v>49</v>
      </c>
      <c r="R1501" s="46"/>
      <c r="S1501" s="45" t="s">
        <v>234</v>
      </c>
      <c r="T1501" s="45"/>
      <c r="U1501" s="45" t="s">
        <v>235</v>
      </c>
      <c r="V1501" s="45" t="s">
        <v>236</v>
      </c>
      <c r="W1501" s="45" t="s">
        <v>237</v>
      </c>
      <c r="X1501" s="49">
        <v>0</v>
      </c>
    </row>
    <row r="1502" spans="1:24" hidden="1" x14ac:dyDescent="0.2">
      <c r="A1502" s="1" t="e">
        <f>VLOOKUP(S:S,'KY all bookings 19.09.2022'!D:E,1,0)</f>
        <v>#N/A</v>
      </c>
      <c r="D1502" s="45" t="s">
        <v>20</v>
      </c>
      <c r="E1502" s="45" t="s">
        <v>4124</v>
      </c>
      <c r="F1502" s="45" t="s">
        <v>4125</v>
      </c>
      <c r="G1502" s="45" t="s">
        <v>232</v>
      </c>
      <c r="H1502" s="61">
        <v>44785</v>
      </c>
      <c r="I1502" s="61">
        <v>44837</v>
      </c>
      <c r="J1502" s="46"/>
      <c r="K1502" s="46"/>
      <c r="L1502" s="45" t="s">
        <v>233</v>
      </c>
      <c r="M1502" s="45" t="s">
        <v>25</v>
      </c>
      <c r="N1502" s="45" t="s">
        <v>26</v>
      </c>
      <c r="O1502" s="45" t="s">
        <v>37</v>
      </c>
      <c r="P1502" s="49">
        <v>0</v>
      </c>
      <c r="Q1502" s="45" t="s">
        <v>49</v>
      </c>
      <c r="R1502" s="46"/>
      <c r="S1502" s="45" t="s">
        <v>234</v>
      </c>
      <c r="T1502" s="45"/>
      <c r="U1502" s="45" t="s">
        <v>235</v>
      </c>
      <c r="V1502" s="45" t="s">
        <v>236</v>
      </c>
      <c r="W1502" s="45" t="s">
        <v>237</v>
      </c>
      <c r="X1502" s="49">
        <v>0</v>
      </c>
    </row>
    <row r="1503" spans="1:24" hidden="1" x14ac:dyDescent="0.2">
      <c r="A1503" s="1" t="e">
        <f>VLOOKUP(S:S,'KY all bookings 19.09.2022'!D:E,1,0)</f>
        <v>#N/A</v>
      </c>
      <c r="C1503" s="1" t="e">
        <f>VLOOKUP(F:F,'RPM All Deposits'!$E:$F,1,0)</f>
        <v>#N/A</v>
      </c>
      <c r="D1503" s="45" t="s">
        <v>20</v>
      </c>
      <c r="E1503" s="45" t="s">
        <v>4124</v>
      </c>
      <c r="F1503" s="45" t="s">
        <v>4126</v>
      </c>
      <c r="G1503" s="45" t="s">
        <v>232</v>
      </c>
      <c r="H1503" s="61">
        <v>44730</v>
      </c>
      <c r="I1503" s="61">
        <v>44804</v>
      </c>
      <c r="J1503" s="61">
        <v>44730</v>
      </c>
      <c r="K1503" s="61">
        <v>44836</v>
      </c>
      <c r="L1503" s="45" t="s">
        <v>353</v>
      </c>
      <c r="M1503" s="45" t="s">
        <v>135</v>
      </c>
      <c r="N1503" s="45" t="s">
        <v>26</v>
      </c>
      <c r="O1503" s="45" t="s">
        <v>37</v>
      </c>
      <c r="P1503" s="49">
        <v>0</v>
      </c>
      <c r="Q1503" s="45" t="s">
        <v>49</v>
      </c>
      <c r="R1503" s="46"/>
      <c r="S1503" s="45" t="s">
        <v>234</v>
      </c>
      <c r="T1503" s="45"/>
      <c r="U1503" s="45" t="s">
        <v>235</v>
      </c>
      <c r="V1503" s="45" t="s">
        <v>236</v>
      </c>
      <c r="W1503" s="45" t="s">
        <v>237</v>
      </c>
      <c r="X1503" s="49">
        <v>0</v>
      </c>
    </row>
    <row r="1504" spans="1:24" hidden="1" x14ac:dyDescent="0.2">
      <c r="A1504" s="1" t="e">
        <f>VLOOKUP(S:S,'KY all bookings 19.09.2022'!D:E,1,0)</f>
        <v>#N/A</v>
      </c>
      <c r="D1504" s="45" t="s">
        <v>20</v>
      </c>
      <c r="E1504" s="45" t="s">
        <v>4127</v>
      </c>
      <c r="F1504" s="45" t="s">
        <v>4128</v>
      </c>
      <c r="G1504" s="45" t="s">
        <v>232</v>
      </c>
      <c r="H1504" s="61">
        <v>44785</v>
      </c>
      <c r="I1504" s="61">
        <v>44837</v>
      </c>
      <c r="J1504" s="46"/>
      <c r="K1504" s="46"/>
      <c r="L1504" s="45" t="s">
        <v>233</v>
      </c>
      <c r="M1504" s="45" t="s">
        <v>25</v>
      </c>
      <c r="N1504" s="45" t="s">
        <v>26</v>
      </c>
      <c r="O1504" s="45" t="s">
        <v>37</v>
      </c>
      <c r="P1504" s="49">
        <v>0</v>
      </c>
      <c r="Q1504" s="45" t="s">
        <v>49</v>
      </c>
      <c r="R1504" s="46"/>
      <c r="S1504" s="45" t="s">
        <v>234</v>
      </c>
      <c r="T1504" s="45"/>
      <c r="U1504" s="45" t="s">
        <v>235</v>
      </c>
      <c r="V1504" s="45" t="s">
        <v>236</v>
      </c>
      <c r="W1504" s="45" t="s">
        <v>237</v>
      </c>
      <c r="X1504" s="49">
        <v>0</v>
      </c>
    </row>
    <row r="1505" spans="1:24" hidden="1" x14ac:dyDescent="0.2">
      <c r="A1505" s="1" t="e">
        <f>VLOOKUP(S:S,'KY all bookings 19.09.2022'!D:E,1,0)</f>
        <v>#N/A</v>
      </c>
      <c r="C1505" s="1" t="e">
        <f>VLOOKUP(F:F,'RPM All Deposits'!$E:$F,1,0)</f>
        <v>#N/A</v>
      </c>
      <c r="D1505" s="45" t="s">
        <v>20</v>
      </c>
      <c r="E1505" s="45" t="s">
        <v>4127</v>
      </c>
      <c r="F1505" s="45" t="s">
        <v>4129</v>
      </c>
      <c r="G1505" s="45" t="s">
        <v>232</v>
      </c>
      <c r="H1505" s="61">
        <v>44730</v>
      </c>
      <c r="I1505" s="61">
        <v>44804</v>
      </c>
      <c r="J1505" s="61">
        <v>44730</v>
      </c>
      <c r="K1505" s="61">
        <v>44836</v>
      </c>
      <c r="L1505" s="45" t="s">
        <v>353</v>
      </c>
      <c r="M1505" s="45" t="s">
        <v>135</v>
      </c>
      <c r="N1505" s="45" t="s">
        <v>26</v>
      </c>
      <c r="O1505" s="45" t="s">
        <v>37</v>
      </c>
      <c r="P1505" s="49">
        <v>0</v>
      </c>
      <c r="Q1505" s="45" t="s">
        <v>49</v>
      </c>
      <c r="R1505" s="46"/>
      <c r="S1505" s="45" t="s">
        <v>234</v>
      </c>
      <c r="T1505" s="45"/>
      <c r="U1505" s="45" t="s">
        <v>235</v>
      </c>
      <c r="V1505" s="45" t="s">
        <v>236</v>
      </c>
      <c r="W1505" s="45" t="s">
        <v>237</v>
      </c>
      <c r="X1505" s="49">
        <v>0</v>
      </c>
    </row>
    <row r="1506" spans="1:24" hidden="1" x14ac:dyDescent="0.2">
      <c r="A1506" s="1" t="e">
        <f>VLOOKUP(S:S,'KY all bookings 19.09.2022'!D:E,1,0)</f>
        <v>#N/A</v>
      </c>
      <c r="C1506" s="1" t="e">
        <f>VLOOKUP(F:F,'RPM All Deposits'!$E:$F,1,0)</f>
        <v>#N/A</v>
      </c>
      <c r="D1506" s="45" t="s">
        <v>20</v>
      </c>
      <c r="E1506" s="45" t="s">
        <v>4130</v>
      </c>
      <c r="F1506" s="45" t="s">
        <v>4131</v>
      </c>
      <c r="G1506" s="45" t="s">
        <v>4132</v>
      </c>
      <c r="H1506" s="61">
        <v>44728</v>
      </c>
      <c r="I1506" s="61">
        <v>44773</v>
      </c>
      <c r="J1506" s="61">
        <v>44728</v>
      </c>
      <c r="K1506" s="61">
        <v>44774</v>
      </c>
      <c r="L1506" s="45" t="s">
        <v>1335</v>
      </c>
      <c r="M1506" s="45" t="s">
        <v>135</v>
      </c>
      <c r="N1506" s="45" t="s">
        <v>26</v>
      </c>
      <c r="O1506" s="45" t="s">
        <v>34</v>
      </c>
      <c r="P1506" s="49">
        <v>0</v>
      </c>
      <c r="Q1506" s="45" t="s">
        <v>49</v>
      </c>
      <c r="R1506" s="46"/>
      <c r="S1506" s="45" t="s">
        <v>4133</v>
      </c>
      <c r="T1506" s="45"/>
      <c r="U1506" s="45" t="s">
        <v>3913</v>
      </c>
      <c r="V1506" s="45" t="s">
        <v>4134</v>
      </c>
      <c r="W1506" s="45" t="s">
        <v>87</v>
      </c>
      <c r="X1506" s="49">
        <v>0</v>
      </c>
    </row>
    <row r="1507" spans="1:24" hidden="1" x14ac:dyDescent="0.2">
      <c r="A1507" s="1" t="e">
        <f>VLOOKUP(S:S,'KY all bookings 19.09.2022'!D:E,1,0)</f>
        <v>#N/A</v>
      </c>
      <c r="D1507" s="45" t="s">
        <v>20</v>
      </c>
      <c r="E1507" s="45" t="s">
        <v>4130</v>
      </c>
      <c r="F1507" s="45" t="s">
        <v>4135</v>
      </c>
      <c r="G1507" s="45" t="s">
        <v>4136</v>
      </c>
      <c r="H1507" s="61">
        <v>44805</v>
      </c>
      <c r="I1507" s="61">
        <v>45107</v>
      </c>
      <c r="J1507" s="61">
        <v>44805</v>
      </c>
      <c r="K1507" s="61">
        <v>45108</v>
      </c>
      <c r="L1507" s="45" t="s">
        <v>40</v>
      </c>
      <c r="M1507" s="45" t="s">
        <v>25</v>
      </c>
      <c r="N1507" s="45" t="s">
        <v>26</v>
      </c>
      <c r="O1507" s="45" t="s">
        <v>34</v>
      </c>
      <c r="P1507" s="49">
        <v>1890</v>
      </c>
      <c r="Q1507" s="45" t="s">
        <v>49</v>
      </c>
      <c r="R1507" s="46"/>
      <c r="S1507" s="46"/>
      <c r="T1507" s="46"/>
      <c r="U1507" s="45" t="s">
        <v>1056</v>
      </c>
      <c r="V1507" s="45" t="s">
        <v>1057</v>
      </c>
      <c r="W1507" s="45" t="s">
        <v>58</v>
      </c>
      <c r="X1507" s="49">
        <v>0</v>
      </c>
    </row>
    <row r="1508" spans="1:24" hidden="1" x14ac:dyDescent="0.2">
      <c r="A1508" s="1" t="e">
        <f>VLOOKUP(S:S,'KY all bookings 19.09.2022'!D:E,1,0)</f>
        <v>#N/A</v>
      </c>
      <c r="D1508" s="45" t="s">
        <v>20</v>
      </c>
      <c r="E1508" s="45" t="s">
        <v>4138</v>
      </c>
      <c r="F1508" s="45" t="s">
        <v>4139</v>
      </c>
      <c r="G1508" s="45" t="s">
        <v>232</v>
      </c>
      <c r="H1508" s="61">
        <v>44785</v>
      </c>
      <c r="I1508" s="61">
        <v>44837</v>
      </c>
      <c r="J1508" s="46"/>
      <c r="K1508" s="46"/>
      <c r="L1508" s="45" t="s">
        <v>233</v>
      </c>
      <c r="M1508" s="45" t="s">
        <v>25</v>
      </c>
      <c r="N1508" s="45" t="s">
        <v>26</v>
      </c>
      <c r="O1508" s="45" t="s">
        <v>34</v>
      </c>
      <c r="P1508" s="49">
        <v>0</v>
      </c>
      <c r="Q1508" s="45" t="s">
        <v>49</v>
      </c>
      <c r="R1508" s="46"/>
      <c r="S1508" s="45" t="s">
        <v>234</v>
      </c>
      <c r="T1508" s="45"/>
      <c r="U1508" s="45" t="s">
        <v>235</v>
      </c>
      <c r="V1508" s="45" t="s">
        <v>236</v>
      </c>
      <c r="W1508" s="45" t="s">
        <v>237</v>
      </c>
      <c r="X1508" s="49">
        <v>0</v>
      </c>
    </row>
    <row r="1509" spans="1:24" hidden="1" x14ac:dyDescent="0.2">
      <c r="A1509" s="1" t="e">
        <f>VLOOKUP(S:S,'KY all bookings 19.09.2022'!D:E,1,0)</f>
        <v>#N/A</v>
      </c>
      <c r="D1509" s="45" t="s">
        <v>20</v>
      </c>
      <c r="E1509" s="45" t="s">
        <v>4138</v>
      </c>
      <c r="F1509" s="45" t="s">
        <v>4140</v>
      </c>
      <c r="G1509" s="45" t="s">
        <v>269</v>
      </c>
      <c r="H1509" s="61">
        <v>44835</v>
      </c>
      <c r="I1509" s="61">
        <v>44985</v>
      </c>
      <c r="J1509" s="61">
        <v>44835</v>
      </c>
      <c r="K1509" s="61">
        <v>44985</v>
      </c>
      <c r="L1509" s="45" t="s">
        <v>177</v>
      </c>
      <c r="M1509" s="45" t="s">
        <v>25</v>
      </c>
      <c r="N1509" s="45" t="s">
        <v>26</v>
      </c>
      <c r="O1509" s="45" t="s">
        <v>34</v>
      </c>
      <c r="P1509" s="49">
        <v>1890</v>
      </c>
      <c r="Q1509" s="45" t="s">
        <v>270</v>
      </c>
      <c r="R1509" s="46"/>
      <c r="S1509" s="46"/>
      <c r="T1509" s="46"/>
      <c r="U1509" s="45" t="s">
        <v>271</v>
      </c>
      <c r="V1509" s="45" t="s">
        <v>272</v>
      </c>
      <c r="W1509" s="45" t="s">
        <v>102</v>
      </c>
      <c r="X1509" s="49">
        <v>0</v>
      </c>
    </row>
    <row r="1510" spans="1:24" hidden="1" x14ac:dyDescent="0.2">
      <c r="A1510" s="1" t="e">
        <f>VLOOKUP(S:S,'KY all bookings 19.09.2022'!D:E,1,0)</f>
        <v>#N/A</v>
      </c>
      <c r="C1510" s="1" t="str">
        <f>VLOOKUP(F:F,'RPM All Deposits'!$E:$F,1,0)</f>
        <v>22595</v>
      </c>
      <c r="D1510" s="45" t="s">
        <v>20</v>
      </c>
      <c r="E1510" s="45" t="s">
        <v>3029</v>
      </c>
      <c r="F1510" s="45" t="s">
        <v>3035</v>
      </c>
      <c r="G1510" s="45" t="s">
        <v>3036</v>
      </c>
      <c r="H1510" s="61">
        <v>44835</v>
      </c>
      <c r="I1510" s="61">
        <v>45107</v>
      </c>
      <c r="J1510" s="61">
        <v>44835</v>
      </c>
      <c r="K1510" s="61">
        <v>45107</v>
      </c>
      <c r="L1510" s="45" t="s">
        <v>182</v>
      </c>
      <c r="M1510" s="45" t="s">
        <v>135</v>
      </c>
      <c r="N1510" s="45" t="s">
        <v>26</v>
      </c>
      <c r="O1510" s="45" t="s">
        <v>34</v>
      </c>
      <c r="P1510" s="49">
        <v>1890</v>
      </c>
      <c r="Q1510" s="45" t="s">
        <v>28</v>
      </c>
      <c r="R1510" s="45" t="s">
        <v>29</v>
      </c>
      <c r="S1510" s="46"/>
      <c r="T1510" s="46"/>
      <c r="U1510" s="45" t="s">
        <v>3037</v>
      </c>
      <c r="V1510" s="45" t="s">
        <v>3038</v>
      </c>
      <c r="W1510" s="45" t="s">
        <v>102</v>
      </c>
      <c r="X1510" s="49">
        <v>200</v>
      </c>
    </row>
    <row r="1511" spans="1:24" hidden="1" x14ac:dyDescent="0.2">
      <c r="A1511" s="1" t="e">
        <f>VLOOKUP(S:S,'KY all bookings 19.09.2022'!D:E,1,0)</f>
        <v>#N/A</v>
      </c>
      <c r="D1511" s="45" t="s">
        <v>20</v>
      </c>
      <c r="E1511" s="45" t="s">
        <v>4138</v>
      </c>
      <c r="F1511" s="45" t="s">
        <v>4142</v>
      </c>
      <c r="G1511" s="45" t="s">
        <v>232</v>
      </c>
      <c r="H1511" s="61">
        <v>44730</v>
      </c>
      <c r="I1511" s="61">
        <v>44804</v>
      </c>
      <c r="J1511" s="61">
        <v>44730</v>
      </c>
      <c r="K1511" s="61">
        <v>44836</v>
      </c>
      <c r="L1511" s="45" t="s">
        <v>353</v>
      </c>
      <c r="M1511" s="45" t="s">
        <v>25</v>
      </c>
      <c r="N1511" s="45" t="s">
        <v>26</v>
      </c>
      <c r="O1511" s="45" t="s">
        <v>34</v>
      </c>
      <c r="P1511" s="49">
        <v>0</v>
      </c>
      <c r="Q1511" s="45" t="s">
        <v>49</v>
      </c>
      <c r="R1511" s="46"/>
      <c r="S1511" s="45" t="s">
        <v>234</v>
      </c>
      <c r="T1511" s="45"/>
      <c r="U1511" s="45" t="s">
        <v>235</v>
      </c>
      <c r="V1511" s="45" t="s">
        <v>236</v>
      </c>
      <c r="W1511" s="45" t="s">
        <v>237</v>
      </c>
      <c r="X1511" s="49">
        <v>0</v>
      </c>
    </row>
    <row r="1512" spans="1:24" hidden="1" x14ac:dyDescent="0.2">
      <c r="A1512" s="1" t="e">
        <f>VLOOKUP(S:S,'KY all bookings 19.09.2022'!D:E,1,0)</f>
        <v>#N/A</v>
      </c>
      <c r="D1512" s="45" t="s">
        <v>20</v>
      </c>
      <c r="E1512" s="45" t="s">
        <v>4143</v>
      </c>
      <c r="F1512" s="45" t="s">
        <v>4144</v>
      </c>
      <c r="G1512" s="45" t="s">
        <v>232</v>
      </c>
      <c r="H1512" s="61">
        <v>44785</v>
      </c>
      <c r="I1512" s="61">
        <v>44837</v>
      </c>
      <c r="J1512" s="46"/>
      <c r="K1512" s="46"/>
      <c r="L1512" s="45" t="s">
        <v>233</v>
      </c>
      <c r="M1512" s="45" t="s">
        <v>25</v>
      </c>
      <c r="N1512" s="45" t="s">
        <v>26</v>
      </c>
      <c r="O1512" s="45" t="s">
        <v>34</v>
      </c>
      <c r="P1512" s="49">
        <v>0</v>
      </c>
      <c r="Q1512" s="45" t="s">
        <v>49</v>
      </c>
      <c r="R1512" s="46"/>
      <c r="S1512" s="45" t="s">
        <v>234</v>
      </c>
      <c r="T1512" s="45"/>
      <c r="U1512" s="45" t="s">
        <v>235</v>
      </c>
      <c r="V1512" s="45" t="s">
        <v>236</v>
      </c>
      <c r="W1512" s="45" t="s">
        <v>237</v>
      </c>
      <c r="X1512" s="49">
        <v>0</v>
      </c>
    </row>
    <row r="1513" spans="1:24" hidden="1" x14ac:dyDescent="0.2">
      <c r="A1513" s="1" t="e">
        <f>VLOOKUP(S:S,'KY all bookings 19.09.2022'!D:E,1,0)</f>
        <v>#N/A</v>
      </c>
      <c r="C1513" s="1" t="str">
        <f>VLOOKUP(F:F,'RPM All Deposits'!$E:$F,1,0)</f>
        <v>33447</v>
      </c>
      <c r="D1513" s="45" t="s">
        <v>20</v>
      </c>
      <c r="E1513" s="45" t="s">
        <v>4143</v>
      </c>
      <c r="F1513" s="45" t="s">
        <v>296</v>
      </c>
      <c r="G1513" s="45" t="s">
        <v>283</v>
      </c>
      <c r="H1513" s="61">
        <v>44824</v>
      </c>
      <c r="I1513" s="61">
        <v>44985</v>
      </c>
      <c r="J1513" s="61">
        <v>44824</v>
      </c>
      <c r="K1513" s="61">
        <v>44985</v>
      </c>
      <c r="L1513" s="45" t="s">
        <v>6659</v>
      </c>
      <c r="M1513" s="45" t="s">
        <v>135</v>
      </c>
      <c r="N1513" s="45" t="s">
        <v>26</v>
      </c>
      <c r="O1513" s="45" t="s">
        <v>34</v>
      </c>
      <c r="P1513" s="49">
        <v>1800</v>
      </c>
      <c r="Q1513" s="45" t="s">
        <v>270</v>
      </c>
      <c r="R1513" s="46"/>
      <c r="S1513" s="46"/>
      <c r="T1513" s="46"/>
      <c r="U1513" s="45" t="s">
        <v>285</v>
      </c>
      <c r="V1513" s="45" t="s">
        <v>286</v>
      </c>
      <c r="W1513" s="45" t="s">
        <v>102</v>
      </c>
      <c r="X1513" s="49">
        <v>0</v>
      </c>
    </row>
    <row r="1514" spans="1:24" hidden="1" x14ac:dyDescent="0.2">
      <c r="A1514" s="1" t="e">
        <f>VLOOKUP(S:S,'KY all bookings 19.09.2022'!D:E,1,0)</f>
        <v>#N/A</v>
      </c>
      <c r="C1514" s="1" t="e">
        <f>VLOOKUP(F:F,'RPM All Deposits'!$E:$F,1,0)</f>
        <v>#N/A</v>
      </c>
      <c r="D1514" s="45" t="s">
        <v>20</v>
      </c>
      <c r="E1514" s="45" t="s">
        <v>4143</v>
      </c>
      <c r="F1514" s="45" t="s">
        <v>4145</v>
      </c>
      <c r="G1514" s="45" t="s">
        <v>232</v>
      </c>
      <c r="H1514" s="61">
        <v>44730</v>
      </c>
      <c r="I1514" s="61">
        <v>44804</v>
      </c>
      <c r="J1514" s="61">
        <v>44730</v>
      </c>
      <c r="K1514" s="61">
        <v>44836</v>
      </c>
      <c r="L1514" s="45" t="s">
        <v>353</v>
      </c>
      <c r="M1514" s="45" t="s">
        <v>135</v>
      </c>
      <c r="N1514" s="45" t="s">
        <v>26</v>
      </c>
      <c r="O1514" s="45" t="s">
        <v>34</v>
      </c>
      <c r="P1514" s="49">
        <v>0</v>
      </c>
      <c r="Q1514" s="45" t="s">
        <v>49</v>
      </c>
      <c r="R1514" s="46"/>
      <c r="S1514" s="45" t="s">
        <v>234</v>
      </c>
      <c r="T1514" s="45"/>
      <c r="U1514" s="45" t="s">
        <v>235</v>
      </c>
      <c r="V1514" s="45" t="s">
        <v>236</v>
      </c>
      <c r="W1514" s="45" t="s">
        <v>237</v>
      </c>
      <c r="X1514" s="49">
        <v>0</v>
      </c>
    </row>
  </sheetData>
  <autoFilter ref="A1:Y1514" xr:uid="{E9C995F2-E245-46D6-A843-45F1E9B406AD}">
    <filterColumn colId="0">
      <colorFilter dxfId="28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4418-0FA8-4CDA-9CB6-CA182AD577FF}">
  <sheetPr>
    <tabColor rgb="FF92D050"/>
  </sheetPr>
  <dimension ref="A1:R545"/>
  <sheetViews>
    <sheetView workbookViewId="0">
      <selection activeCell="E29" sqref="E29"/>
    </sheetView>
  </sheetViews>
  <sheetFormatPr defaultRowHeight="15" x14ac:dyDescent="0.25"/>
  <cols>
    <col min="1" max="1" width="15.28515625" style="46" bestFit="1" customWidth="1"/>
    <col min="2" max="2" width="11.7109375" style="46" bestFit="1" customWidth="1"/>
    <col min="3" max="3" width="12.5703125" style="46" bestFit="1" customWidth="1"/>
    <col min="4" max="4" width="20.42578125" style="46" bestFit="1" customWidth="1"/>
    <col min="5" max="5" width="25.7109375" style="46" bestFit="1" customWidth="1"/>
    <col min="6" max="6" width="15.140625" style="46" bestFit="1" customWidth="1"/>
    <col min="7" max="7" width="13.7109375" style="46" bestFit="1" customWidth="1"/>
    <col min="8" max="8" width="7.7109375" style="46" bestFit="1" customWidth="1"/>
    <col min="9" max="9" width="20.28515625" style="46" bestFit="1" customWidth="1"/>
    <col min="10" max="10" width="23.5703125" style="46" bestFit="1" customWidth="1"/>
    <col min="11" max="11" width="17.7109375" style="46" bestFit="1" customWidth="1"/>
    <col min="12" max="12" width="7.85546875" style="46" bestFit="1" customWidth="1"/>
    <col min="13" max="13" width="49" style="46" bestFit="1" customWidth="1"/>
    <col min="14" max="14" width="10.42578125" style="46" bestFit="1" customWidth="1"/>
    <col min="15" max="15" width="10.85546875" style="46" bestFit="1" customWidth="1"/>
    <col min="16" max="16" width="33.7109375" style="46" bestFit="1" customWidth="1"/>
    <col min="17" max="17" width="29.85546875" style="46" bestFit="1" customWidth="1"/>
    <col min="18" max="18" width="15.5703125" style="46" bestFit="1" customWidth="1"/>
    <col min="257" max="257" width="15.28515625" bestFit="1" customWidth="1"/>
    <col min="258" max="258" width="11.7109375" bestFit="1" customWidth="1"/>
    <col min="259" max="259" width="12.5703125" bestFit="1" customWidth="1"/>
    <col min="260" max="260" width="20.42578125" bestFit="1" customWidth="1"/>
    <col min="261" max="261" width="25.7109375" bestFit="1" customWidth="1"/>
    <col min="262" max="262" width="15.140625" bestFit="1" customWidth="1"/>
    <col min="263" max="263" width="13.7109375" bestFit="1" customWidth="1"/>
    <col min="264" max="264" width="7.7109375" bestFit="1" customWidth="1"/>
    <col min="265" max="265" width="20.28515625" bestFit="1" customWidth="1"/>
    <col min="266" max="266" width="23.5703125" bestFit="1" customWidth="1"/>
    <col min="267" max="267" width="17.7109375" bestFit="1" customWidth="1"/>
    <col min="268" max="268" width="7.85546875" bestFit="1" customWidth="1"/>
    <col min="269" max="269" width="49" bestFit="1" customWidth="1"/>
    <col min="270" max="270" width="10.42578125" bestFit="1" customWidth="1"/>
    <col min="271" max="271" width="10.85546875" bestFit="1" customWidth="1"/>
    <col min="272" max="272" width="33.7109375" bestFit="1" customWidth="1"/>
    <col min="273" max="273" width="29.85546875" bestFit="1" customWidth="1"/>
    <col min="274" max="274" width="15.5703125" bestFit="1" customWidth="1"/>
    <col min="513" max="513" width="15.28515625" bestFit="1" customWidth="1"/>
    <col min="514" max="514" width="11.7109375" bestFit="1" customWidth="1"/>
    <col min="515" max="515" width="12.5703125" bestFit="1" customWidth="1"/>
    <col min="516" max="516" width="20.42578125" bestFit="1" customWidth="1"/>
    <col min="517" max="517" width="25.7109375" bestFit="1" customWidth="1"/>
    <col min="518" max="518" width="15.140625" bestFit="1" customWidth="1"/>
    <col min="519" max="519" width="13.7109375" bestFit="1" customWidth="1"/>
    <col min="520" max="520" width="7.7109375" bestFit="1" customWidth="1"/>
    <col min="521" max="521" width="20.28515625" bestFit="1" customWidth="1"/>
    <col min="522" max="522" width="23.5703125" bestFit="1" customWidth="1"/>
    <col min="523" max="523" width="17.7109375" bestFit="1" customWidth="1"/>
    <col min="524" max="524" width="7.85546875" bestFit="1" customWidth="1"/>
    <col min="525" max="525" width="49" bestFit="1" customWidth="1"/>
    <col min="526" max="526" width="10.42578125" bestFit="1" customWidth="1"/>
    <col min="527" max="527" width="10.85546875" bestFit="1" customWidth="1"/>
    <col min="528" max="528" width="33.7109375" bestFit="1" customWidth="1"/>
    <col min="529" max="529" width="29.85546875" bestFit="1" customWidth="1"/>
    <col min="530" max="530" width="15.5703125" bestFit="1" customWidth="1"/>
    <col min="769" max="769" width="15.28515625" bestFit="1" customWidth="1"/>
    <col min="770" max="770" width="11.7109375" bestFit="1" customWidth="1"/>
    <col min="771" max="771" width="12.5703125" bestFit="1" customWidth="1"/>
    <col min="772" max="772" width="20.42578125" bestFit="1" customWidth="1"/>
    <col min="773" max="773" width="25.7109375" bestFit="1" customWidth="1"/>
    <col min="774" max="774" width="15.140625" bestFit="1" customWidth="1"/>
    <col min="775" max="775" width="13.7109375" bestFit="1" customWidth="1"/>
    <col min="776" max="776" width="7.7109375" bestFit="1" customWidth="1"/>
    <col min="777" max="777" width="20.28515625" bestFit="1" customWidth="1"/>
    <col min="778" max="778" width="23.5703125" bestFit="1" customWidth="1"/>
    <col min="779" max="779" width="17.7109375" bestFit="1" customWidth="1"/>
    <col min="780" max="780" width="7.85546875" bestFit="1" customWidth="1"/>
    <col min="781" max="781" width="49" bestFit="1" customWidth="1"/>
    <col min="782" max="782" width="10.42578125" bestFit="1" customWidth="1"/>
    <col min="783" max="783" width="10.85546875" bestFit="1" customWidth="1"/>
    <col min="784" max="784" width="33.7109375" bestFit="1" customWidth="1"/>
    <col min="785" max="785" width="29.85546875" bestFit="1" customWidth="1"/>
    <col min="786" max="786" width="15.5703125" bestFit="1" customWidth="1"/>
    <col min="1025" max="1025" width="15.28515625" bestFit="1" customWidth="1"/>
    <col min="1026" max="1026" width="11.7109375" bestFit="1" customWidth="1"/>
    <col min="1027" max="1027" width="12.5703125" bestFit="1" customWidth="1"/>
    <col min="1028" max="1028" width="20.42578125" bestFit="1" customWidth="1"/>
    <col min="1029" max="1029" width="25.7109375" bestFit="1" customWidth="1"/>
    <col min="1030" max="1030" width="15.140625" bestFit="1" customWidth="1"/>
    <col min="1031" max="1031" width="13.7109375" bestFit="1" customWidth="1"/>
    <col min="1032" max="1032" width="7.7109375" bestFit="1" customWidth="1"/>
    <col min="1033" max="1033" width="20.28515625" bestFit="1" customWidth="1"/>
    <col min="1034" max="1034" width="23.5703125" bestFit="1" customWidth="1"/>
    <col min="1035" max="1035" width="17.7109375" bestFit="1" customWidth="1"/>
    <col min="1036" max="1036" width="7.85546875" bestFit="1" customWidth="1"/>
    <col min="1037" max="1037" width="49" bestFit="1" customWidth="1"/>
    <col min="1038" max="1038" width="10.42578125" bestFit="1" customWidth="1"/>
    <col min="1039" max="1039" width="10.85546875" bestFit="1" customWidth="1"/>
    <col min="1040" max="1040" width="33.7109375" bestFit="1" customWidth="1"/>
    <col min="1041" max="1041" width="29.85546875" bestFit="1" customWidth="1"/>
    <col min="1042" max="1042" width="15.5703125" bestFit="1" customWidth="1"/>
    <col min="1281" max="1281" width="15.28515625" bestFit="1" customWidth="1"/>
    <col min="1282" max="1282" width="11.7109375" bestFit="1" customWidth="1"/>
    <col min="1283" max="1283" width="12.5703125" bestFit="1" customWidth="1"/>
    <col min="1284" max="1284" width="20.42578125" bestFit="1" customWidth="1"/>
    <col min="1285" max="1285" width="25.7109375" bestFit="1" customWidth="1"/>
    <col min="1286" max="1286" width="15.140625" bestFit="1" customWidth="1"/>
    <col min="1287" max="1287" width="13.7109375" bestFit="1" customWidth="1"/>
    <col min="1288" max="1288" width="7.7109375" bestFit="1" customWidth="1"/>
    <col min="1289" max="1289" width="20.28515625" bestFit="1" customWidth="1"/>
    <col min="1290" max="1290" width="23.5703125" bestFit="1" customWidth="1"/>
    <col min="1291" max="1291" width="17.7109375" bestFit="1" customWidth="1"/>
    <col min="1292" max="1292" width="7.85546875" bestFit="1" customWidth="1"/>
    <col min="1293" max="1293" width="49" bestFit="1" customWidth="1"/>
    <col min="1294" max="1294" width="10.42578125" bestFit="1" customWidth="1"/>
    <col min="1295" max="1295" width="10.85546875" bestFit="1" customWidth="1"/>
    <col min="1296" max="1296" width="33.7109375" bestFit="1" customWidth="1"/>
    <col min="1297" max="1297" width="29.85546875" bestFit="1" customWidth="1"/>
    <col min="1298" max="1298" width="15.5703125" bestFit="1" customWidth="1"/>
    <col min="1537" max="1537" width="15.28515625" bestFit="1" customWidth="1"/>
    <col min="1538" max="1538" width="11.7109375" bestFit="1" customWidth="1"/>
    <col min="1539" max="1539" width="12.5703125" bestFit="1" customWidth="1"/>
    <col min="1540" max="1540" width="20.42578125" bestFit="1" customWidth="1"/>
    <col min="1541" max="1541" width="25.7109375" bestFit="1" customWidth="1"/>
    <col min="1542" max="1542" width="15.140625" bestFit="1" customWidth="1"/>
    <col min="1543" max="1543" width="13.7109375" bestFit="1" customWidth="1"/>
    <col min="1544" max="1544" width="7.7109375" bestFit="1" customWidth="1"/>
    <col min="1545" max="1545" width="20.28515625" bestFit="1" customWidth="1"/>
    <col min="1546" max="1546" width="23.5703125" bestFit="1" customWidth="1"/>
    <col min="1547" max="1547" width="17.7109375" bestFit="1" customWidth="1"/>
    <col min="1548" max="1548" width="7.85546875" bestFit="1" customWidth="1"/>
    <col min="1549" max="1549" width="49" bestFit="1" customWidth="1"/>
    <col min="1550" max="1550" width="10.42578125" bestFit="1" customWidth="1"/>
    <col min="1551" max="1551" width="10.85546875" bestFit="1" customWidth="1"/>
    <col min="1552" max="1552" width="33.7109375" bestFit="1" customWidth="1"/>
    <col min="1553" max="1553" width="29.85546875" bestFit="1" customWidth="1"/>
    <col min="1554" max="1554" width="15.5703125" bestFit="1" customWidth="1"/>
    <col min="1793" max="1793" width="15.28515625" bestFit="1" customWidth="1"/>
    <col min="1794" max="1794" width="11.7109375" bestFit="1" customWidth="1"/>
    <col min="1795" max="1795" width="12.5703125" bestFit="1" customWidth="1"/>
    <col min="1796" max="1796" width="20.42578125" bestFit="1" customWidth="1"/>
    <col min="1797" max="1797" width="25.7109375" bestFit="1" customWidth="1"/>
    <col min="1798" max="1798" width="15.140625" bestFit="1" customWidth="1"/>
    <col min="1799" max="1799" width="13.7109375" bestFit="1" customWidth="1"/>
    <col min="1800" max="1800" width="7.7109375" bestFit="1" customWidth="1"/>
    <col min="1801" max="1801" width="20.28515625" bestFit="1" customWidth="1"/>
    <col min="1802" max="1802" width="23.5703125" bestFit="1" customWidth="1"/>
    <col min="1803" max="1803" width="17.7109375" bestFit="1" customWidth="1"/>
    <col min="1804" max="1804" width="7.85546875" bestFit="1" customWidth="1"/>
    <col min="1805" max="1805" width="49" bestFit="1" customWidth="1"/>
    <col min="1806" max="1806" width="10.42578125" bestFit="1" customWidth="1"/>
    <col min="1807" max="1807" width="10.85546875" bestFit="1" customWidth="1"/>
    <col min="1808" max="1808" width="33.7109375" bestFit="1" customWidth="1"/>
    <col min="1809" max="1809" width="29.85546875" bestFit="1" customWidth="1"/>
    <col min="1810" max="1810" width="15.5703125" bestFit="1" customWidth="1"/>
    <col min="2049" max="2049" width="15.28515625" bestFit="1" customWidth="1"/>
    <col min="2050" max="2050" width="11.7109375" bestFit="1" customWidth="1"/>
    <col min="2051" max="2051" width="12.5703125" bestFit="1" customWidth="1"/>
    <col min="2052" max="2052" width="20.42578125" bestFit="1" customWidth="1"/>
    <col min="2053" max="2053" width="25.7109375" bestFit="1" customWidth="1"/>
    <col min="2054" max="2054" width="15.140625" bestFit="1" customWidth="1"/>
    <col min="2055" max="2055" width="13.7109375" bestFit="1" customWidth="1"/>
    <col min="2056" max="2056" width="7.7109375" bestFit="1" customWidth="1"/>
    <col min="2057" max="2057" width="20.28515625" bestFit="1" customWidth="1"/>
    <col min="2058" max="2058" width="23.5703125" bestFit="1" customWidth="1"/>
    <col min="2059" max="2059" width="17.7109375" bestFit="1" customWidth="1"/>
    <col min="2060" max="2060" width="7.85546875" bestFit="1" customWidth="1"/>
    <col min="2061" max="2061" width="49" bestFit="1" customWidth="1"/>
    <col min="2062" max="2062" width="10.42578125" bestFit="1" customWidth="1"/>
    <col min="2063" max="2063" width="10.85546875" bestFit="1" customWidth="1"/>
    <col min="2064" max="2064" width="33.7109375" bestFit="1" customWidth="1"/>
    <col min="2065" max="2065" width="29.85546875" bestFit="1" customWidth="1"/>
    <col min="2066" max="2066" width="15.5703125" bestFit="1" customWidth="1"/>
    <col min="2305" max="2305" width="15.28515625" bestFit="1" customWidth="1"/>
    <col min="2306" max="2306" width="11.7109375" bestFit="1" customWidth="1"/>
    <col min="2307" max="2307" width="12.5703125" bestFit="1" customWidth="1"/>
    <col min="2308" max="2308" width="20.42578125" bestFit="1" customWidth="1"/>
    <col min="2309" max="2309" width="25.7109375" bestFit="1" customWidth="1"/>
    <col min="2310" max="2310" width="15.140625" bestFit="1" customWidth="1"/>
    <col min="2311" max="2311" width="13.7109375" bestFit="1" customWidth="1"/>
    <col min="2312" max="2312" width="7.7109375" bestFit="1" customWidth="1"/>
    <col min="2313" max="2313" width="20.28515625" bestFit="1" customWidth="1"/>
    <col min="2314" max="2314" width="23.5703125" bestFit="1" customWidth="1"/>
    <col min="2315" max="2315" width="17.7109375" bestFit="1" customWidth="1"/>
    <col min="2316" max="2316" width="7.85546875" bestFit="1" customWidth="1"/>
    <col min="2317" max="2317" width="49" bestFit="1" customWidth="1"/>
    <col min="2318" max="2318" width="10.42578125" bestFit="1" customWidth="1"/>
    <col min="2319" max="2319" width="10.85546875" bestFit="1" customWidth="1"/>
    <col min="2320" max="2320" width="33.7109375" bestFit="1" customWidth="1"/>
    <col min="2321" max="2321" width="29.85546875" bestFit="1" customWidth="1"/>
    <col min="2322" max="2322" width="15.5703125" bestFit="1" customWidth="1"/>
    <col min="2561" max="2561" width="15.28515625" bestFit="1" customWidth="1"/>
    <col min="2562" max="2562" width="11.7109375" bestFit="1" customWidth="1"/>
    <col min="2563" max="2563" width="12.5703125" bestFit="1" customWidth="1"/>
    <col min="2564" max="2564" width="20.42578125" bestFit="1" customWidth="1"/>
    <col min="2565" max="2565" width="25.7109375" bestFit="1" customWidth="1"/>
    <col min="2566" max="2566" width="15.140625" bestFit="1" customWidth="1"/>
    <col min="2567" max="2567" width="13.7109375" bestFit="1" customWidth="1"/>
    <col min="2568" max="2568" width="7.7109375" bestFit="1" customWidth="1"/>
    <col min="2569" max="2569" width="20.28515625" bestFit="1" customWidth="1"/>
    <col min="2570" max="2570" width="23.5703125" bestFit="1" customWidth="1"/>
    <col min="2571" max="2571" width="17.7109375" bestFit="1" customWidth="1"/>
    <col min="2572" max="2572" width="7.85546875" bestFit="1" customWidth="1"/>
    <col min="2573" max="2573" width="49" bestFit="1" customWidth="1"/>
    <col min="2574" max="2574" width="10.42578125" bestFit="1" customWidth="1"/>
    <col min="2575" max="2575" width="10.85546875" bestFit="1" customWidth="1"/>
    <col min="2576" max="2576" width="33.7109375" bestFit="1" customWidth="1"/>
    <col min="2577" max="2577" width="29.85546875" bestFit="1" customWidth="1"/>
    <col min="2578" max="2578" width="15.5703125" bestFit="1" customWidth="1"/>
    <col min="2817" max="2817" width="15.28515625" bestFit="1" customWidth="1"/>
    <col min="2818" max="2818" width="11.7109375" bestFit="1" customWidth="1"/>
    <col min="2819" max="2819" width="12.5703125" bestFit="1" customWidth="1"/>
    <col min="2820" max="2820" width="20.42578125" bestFit="1" customWidth="1"/>
    <col min="2821" max="2821" width="25.7109375" bestFit="1" customWidth="1"/>
    <col min="2822" max="2822" width="15.140625" bestFit="1" customWidth="1"/>
    <col min="2823" max="2823" width="13.7109375" bestFit="1" customWidth="1"/>
    <col min="2824" max="2824" width="7.7109375" bestFit="1" customWidth="1"/>
    <col min="2825" max="2825" width="20.28515625" bestFit="1" customWidth="1"/>
    <col min="2826" max="2826" width="23.5703125" bestFit="1" customWidth="1"/>
    <col min="2827" max="2827" width="17.7109375" bestFit="1" customWidth="1"/>
    <col min="2828" max="2828" width="7.85546875" bestFit="1" customWidth="1"/>
    <col min="2829" max="2829" width="49" bestFit="1" customWidth="1"/>
    <col min="2830" max="2830" width="10.42578125" bestFit="1" customWidth="1"/>
    <col min="2831" max="2831" width="10.85546875" bestFit="1" customWidth="1"/>
    <col min="2832" max="2832" width="33.7109375" bestFit="1" customWidth="1"/>
    <col min="2833" max="2833" width="29.85546875" bestFit="1" customWidth="1"/>
    <col min="2834" max="2834" width="15.5703125" bestFit="1" customWidth="1"/>
    <col min="3073" max="3073" width="15.28515625" bestFit="1" customWidth="1"/>
    <col min="3074" max="3074" width="11.7109375" bestFit="1" customWidth="1"/>
    <col min="3075" max="3075" width="12.5703125" bestFit="1" customWidth="1"/>
    <col min="3076" max="3076" width="20.42578125" bestFit="1" customWidth="1"/>
    <col min="3077" max="3077" width="25.7109375" bestFit="1" customWidth="1"/>
    <col min="3078" max="3078" width="15.140625" bestFit="1" customWidth="1"/>
    <col min="3079" max="3079" width="13.7109375" bestFit="1" customWidth="1"/>
    <col min="3080" max="3080" width="7.7109375" bestFit="1" customWidth="1"/>
    <col min="3081" max="3081" width="20.28515625" bestFit="1" customWidth="1"/>
    <col min="3082" max="3082" width="23.5703125" bestFit="1" customWidth="1"/>
    <col min="3083" max="3083" width="17.7109375" bestFit="1" customWidth="1"/>
    <col min="3084" max="3084" width="7.85546875" bestFit="1" customWidth="1"/>
    <col min="3085" max="3085" width="49" bestFit="1" customWidth="1"/>
    <col min="3086" max="3086" width="10.42578125" bestFit="1" customWidth="1"/>
    <col min="3087" max="3087" width="10.85546875" bestFit="1" customWidth="1"/>
    <col min="3088" max="3088" width="33.7109375" bestFit="1" customWidth="1"/>
    <col min="3089" max="3089" width="29.85546875" bestFit="1" customWidth="1"/>
    <col min="3090" max="3090" width="15.5703125" bestFit="1" customWidth="1"/>
    <col min="3329" max="3329" width="15.28515625" bestFit="1" customWidth="1"/>
    <col min="3330" max="3330" width="11.7109375" bestFit="1" customWidth="1"/>
    <col min="3331" max="3331" width="12.5703125" bestFit="1" customWidth="1"/>
    <col min="3332" max="3332" width="20.42578125" bestFit="1" customWidth="1"/>
    <col min="3333" max="3333" width="25.7109375" bestFit="1" customWidth="1"/>
    <col min="3334" max="3334" width="15.140625" bestFit="1" customWidth="1"/>
    <col min="3335" max="3335" width="13.7109375" bestFit="1" customWidth="1"/>
    <col min="3336" max="3336" width="7.7109375" bestFit="1" customWidth="1"/>
    <col min="3337" max="3337" width="20.28515625" bestFit="1" customWidth="1"/>
    <col min="3338" max="3338" width="23.5703125" bestFit="1" customWidth="1"/>
    <col min="3339" max="3339" width="17.7109375" bestFit="1" customWidth="1"/>
    <col min="3340" max="3340" width="7.85546875" bestFit="1" customWidth="1"/>
    <col min="3341" max="3341" width="49" bestFit="1" customWidth="1"/>
    <col min="3342" max="3342" width="10.42578125" bestFit="1" customWidth="1"/>
    <col min="3343" max="3343" width="10.85546875" bestFit="1" customWidth="1"/>
    <col min="3344" max="3344" width="33.7109375" bestFit="1" customWidth="1"/>
    <col min="3345" max="3345" width="29.85546875" bestFit="1" customWidth="1"/>
    <col min="3346" max="3346" width="15.5703125" bestFit="1" customWidth="1"/>
    <col min="3585" max="3585" width="15.28515625" bestFit="1" customWidth="1"/>
    <col min="3586" max="3586" width="11.7109375" bestFit="1" customWidth="1"/>
    <col min="3587" max="3587" width="12.5703125" bestFit="1" customWidth="1"/>
    <col min="3588" max="3588" width="20.42578125" bestFit="1" customWidth="1"/>
    <col min="3589" max="3589" width="25.7109375" bestFit="1" customWidth="1"/>
    <col min="3590" max="3590" width="15.140625" bestFit="1" customWidth="1"/>
    <col min="3591" max="3591" width="13.7109375" bestFit="1" customWidth="1"/>
    <col min="3592" max="3592" width="7.7109375" bestFit="1" customWidth="1"/>
    <col min="3593" max="3593" width="20.28515625" bestFit="1" customWidth="1"/>
    <col min="3594" max="3594" width="23.5703125" bestFit="1" customWidth="1"/>
    <col min="3595" max="3595" width="17.7109375" bestFit="1" customWidth="1"/>
    <col min="3596" max="3596" width="7.85546875" bestFit="1" customWidth="1"/>
    <col min="3597" max="3597" width="49" bestFit="1" customWidth="1"/>
    <col min="3598" max="3598" width="10.42578125" bestFit="1" customWidth="1"/>
    <col min="3599" max="3599" width="10.85546875" bestFit="1" customWidth="1"/>
    <col min="3600" max="3600" width="33.7109375" bestFit="1" customWidth="1"/>
    <col min="3601" max="3601" width="29.85546875" bestFit="1" customWidth="1"/>
    <col min="3602" max="3602" width="15.5703125" bestFit="1" customWidth="1"/>
    <col min="3841" max="3841" width="15.28515625" bestFit="1" customWidth="1"/>
    <col min="3842" max="3842" width="11.7109375" bestFit="1" customWidth="1"/>
    <col min="3843" max="3843" width="12.5703125" bestFit="1" customWidth="1"/>
    <col min="3844" max="3844" width="20.42578125" bestFit="1" customWidth="1"/>
    <col min="3845" max="3845" width="25.7109375" bestFit="1" customWidth="1"/>
    <col min="3846" max="3846" width="15.140625" bestFit="1" customWidth="1"/>
    <col min="3847" max="3847" width="13.7109375" bestFit="1" customWidth="1"/>
    <col min="3848" max="3848" width="7.7109375" bestFit="1" customWidth="1"/>
    <col min="3849" max="3849" width="20.28515625" bestFit="1" customWidth="1"/>
    <col min="3850" max="3850" width="23.5703125" bestFit="1" customWidth="1"/>
    <col min="3851" max="3851" width="17.7109375" bestFit="1" customWidth="1"/>
    <col min="3852" max="3852" width="7.85546875" bestFit="1" customWidth="1"/>
    <col min="3853" max="3853" width="49" bestFit="1" customWidth="1"/>
    <col min="3854" max="3854" width="10.42578125" bestFit="1" customWidth="1"/>
    <col min="3855" max="3855" width="10.85546875" bestFit="1" customWidth="1"/>
    <col min="3856" max="3856" width="33.7109375" bestFit="1" customWidth="1"/>
    <col min="3857" max="3857" width="29.85546875" bestFit="1" customWidth="1"/>
    <col min="3858" max="3858" width="15.5703125" bestFit="1" customWidth="1"/>
    <col min="4097" max="4097" width="15.28515625" bestFit="1" customWidth="1"/>
    <col min="4098" max="4098" width="11.7109375" bestFit="1" customWidth="1"/>
    <col min="4099" max="4099" width="12.5703125" bestFit="1" customWidth="1"/>
    <col min="4100" max="4100" width="20.42578125" bestFit="1" customWidth="1"/>
    <col min="4101" max="4101" width="25.7109375" bestFit="1" customWidth="1"/>
    <col min="4102" max="4102" width="15.140625" bestFit="1" customWidth="1"/>
    <col min="4103" max="4103" width="13.7109375" bestFit="1" customWidth="1"/>
    <col min="4104" max="4104" width="7.7109375" bestFit="1" customWidth="1"/>
    <col min="4105" max="4105" width="20.28515625" bestFit="1" customWidth="1"/>
    <col min="4106" max="4106" width="23.5703125" bestFit="1" customWidth="1"/>
    <col min="4107" max="4107" width="17.7109375" bestFit="1" customWidth="1"/>
    <col min="4108" max="4108" width="7.85546875" bestFit="1" customWidth="1"/>
    <col min="4109" max="4109" width="49" bestFit="1" customWidth="1"/>
    <col min="4110" max="4110" width="10.42578125" bestFit="1" customWidth="1"/>
    <col min="4111" max="4111" width="10.85546875" bestFit="1" customWidth="1"/>
    <col min="4112" max="4112" width="33.7109375" bestFit="1" customWidth="1"/>
    <col min="4113" max="4113" width="29.85546875" bestFit="1" customWidth="1"/>
    <col min="4114" max="4114" width="15.5703125" bestFit="1" customWidth="1"/>
    <col min="4353" max="4353" width="15.28515625" bestFit="1" customWidth="1"/>
    <col min="4354" max="4354" width="11.7109375" bestFit="1" customWidth="1"/>
    <col min="4355" max="4355" width="12.5703125" bestFit="1" customWidth="1"/>
    <col min="4356" max="4356" width="20.42578125" bestFit="1" customWidth="1"/>
    <col min="4357" max="4357" width="25.7109375" bestFit="1" customWidth="1"/>
    <col min="4358" max="4358" width="15.140625" bestFit="1" customWidth="1"/>
    <col min="4359" max="4359" width="13.7109375" bestFit="1" customWidth="1"/>
    <col min="4360" max="4360" width="7.7109375" bestFit="1" customWidth="1"/>
    <col min="4361" max="4361" width="20.28515625" bestFit="1" customWidth="1"/>
    <col min="4362" max="4362" width="23.5703125" bestFit="1" customWidth="1"/>
    <col min="4363" max="4363" width="17.7109375" bestFit="1" customWidth="1"/>
    <col min="4364" max="4364" width="7.85546875" bestFit="1" customWidth="1"/>
    <col min="4365" max="4365" width="49" bestFit="1" customWidth="1"/>
    <col min="4366" max="4366" width="10.42578125" bestFit="1" customWidth="1"/>
    <col min="4367" max="4367" width="10.85546875" bestFit="1" customWidth="1"/>
    <col min="4368" max="4368" width="33.7109375" bestFit="1" customWidth="1"/>
    <col min="4369" max="4369" width="29.85546875" bestFit="1" customWidth="1"/>
    <col min="4370" max="4370" width="15.5703125" bestFit="1" customWidth="1"/>
    <col min="4609" max="4609" width="15.28515625" bestFit="1" customWidth="1"/>
    <col min="4610" max="4610" width="11.7109375" bestFit="1" customWidth="1"/>
    <col min="4611" max="4611" width="12.5703125" bestFit="1" customWidth="1"/>
    <col min="4612" max="4612" width="20.42578125" bestFit="1" customWidth="1"/>
    <col min="4613" max="4613" width="25.7109375" bestFit="1" customWidth="1"/>
    <col min="4614" max="4614" width="15.140625" bestFit="1" customWidth="1"/>
    <col min="4615" max="4615" width="13.7109375" bestFit="1" customWidth="1"/>
    <col min="4616" max="4616" width="7.7109375" bestFit="1" customWidth="1"/>
    <col min="4617" max="4617" width="20.28515625" bestFit="1" customWidth="1"/>
    <col min="4618" max="4618" width="23.5703125" bestFit="1" customWidth="1"/>
    <col min="4619" max="4619" width="17.7109375" bestFit="1" customWidth="1"/>
    <col min="4620" max="4620" width="7.85546875" bestFit="1" customWidth="1"/>
    <col min="4621" max="4621" width="49" bestFit="1" customWidth="1"/>
    <col min="4622" max="4622" width="10.42578125" bestFit="1" customWidth="1"/>
    <col min="4623" max="4623" width="10.85546875" bestFit="1" customWidth="1"/>
    <col min="4624" max="4624" width="33.7109375" bestFit="1" customWidth="1"/>
    <col min="4625" max="4625" width="29.85546875" bestFit="1" customWidth="1"/>
    <col min="4626" max="4626" width="15.5703125" bestFit="1" customWidth="1"/>
    <col min="4865" max="4865" width="15.28515625" bestFit="1" customWidth="1"/>
    <col min="4866" max="4866" width="11.7109375" bestFit="1" customWidth="1"/>
    <col min="4867" max="4867" width="12.5703125" bestFit="1" customWidth="1"/>
    <col min="4868" max="4868" width="20.42578125" bestFit="1" customWidth="1"/>
    <col min="4869" max="4869" width="25.7109375" bestFit="1" customWidth="1"/>
    <col min="4870" max="4870" width="15.140625" bestFit="1" customWidth="1"/>
    <col min="4871" max="4871" width="13.7109375" bestFit="1" customWidth="1"/>
    <col min="4872" max="4872" width="7.7109375" bestFit="1" customWidth="1"/>
    <col min="4873" max="4873" width="20.28515625" bestFit="1" customWidth="1"/>
    <col min="4874" max="4874" width="23.5703125" bestFit="1" customWidth="1"/>
    <col min="4875" max="4875" width="17.7109375" bestFit="1" customWidth="1"/>
    <col min="4876" max="4876" width="7.85546875" bestFit="1" customWidth="1"/>
    <col min="4877" max="4877" width="49" bestFit="1" customWidth="1"/>
    <col min="4878" max="4878" width="10.42578125" bestFit="1" customWidth="1"/>
    <col min="4879" max="4879" width="10.85546875" bestFit="1" customWidth="1"/>
    <col min="4880" max="4880" width="33.7109375" bestFit="1" customWidth="1"/>
    <col min="4881" max="4881" width="29.85546875" bestFit="1" customWidth="1"/>
    <col min="4882" max="4882" width="15.5703125" bestFit="1" customWidth="1"/>
    <col min="5121" max="5121" width="15.28515625" bestFit="1" customWidth="1"/>
    <col min="5122" max="5122" width="11.7109375" bestFit="1" customWidth="1"/>
    <col min="5123" max="5123" width="12.5703125" bestFit="1" customWidth="1"/>
    <col min="5124" max="5124" width="20.42578125" bestFit="1" customWidth="1"/>
    <col min="5125" max="5125" width="25.7109375" bestFit="1" customWidth="1"/>
    <col min="5126" max="5126" width="15.140625" bestFit="1" customWidth="1"/>
    <col min="5127" max="5127" width="13.7109375" bestFit="1" customWidth="1"/>
    <col min="5128" max="5128" width="7.7109375" bestFit="1" customWidth="1"/>
    <col min="5129" max="5129" width="20.28515625" bestFit="1" customWidth="1"/>
    <col min="5130" max="5130" width="23.5703125" bestFit="1" customWidth="1"/>
    <col min="5131" max="5131" width="17.7109375" bestFit="1" customWidth="1"/>
    <col min="5132" max="5132" width="7.85546875" bestFit="1" customWidth="1"/>
    <col min="5133" max="5133" width="49" bestFit="1" customWidth="1"/>
    <col min="5134" max="5134" width="10.42578125" bestFit="1" customWidth="1"/>
    <col min="5135" max="5135" width="10.85546875" bestFit="1" customWidth="1"/>
    <col min="5136" max="5136" width="33.7109375" bestFit="1" customWidth="1"/>
    <col min="5137" max="5137" width="29.85546875" bestFit="1" customWidth="1"/>
    <col min="5138" max="5138" width="15.5703125" bestFit="1" customWidth="1"/>
    <col min="5377" max="5377" width="15.28515625" bestFit="1" customWidth="1"/>
    <col min="5378" max="5378" width="11.7109375" bestFit="1" customWidth="1"/>
    <col min="5379" max="5379" width="12.5703125" bestFit="1" customWidth="1"/>
    <col min="5380" max="5380" width="20.42578125" bestFit="1" customWidth="1"/>
    <col min="5381" max="5381" width="25.7109375" bestFit="1" customWidth="1"/>
    <col min="5382" max="5382" width="15.140625" bestFit="1" customWidth="1"/>
    <col min="5383" max="5383" width="13.7109375" bestFit="1" customWidth="1"/>
    <col min="5384" max="5384" width="7.7109375" bestFit="1" customWidth="1"/>
    <col min="5385" max="5385" width="20.28515625" bestFit="1" customWidth="1"/>
    <col min="5386" max="5386" width="23.5703125" bestFit="1" customWidth="1"/>
    <col min="5387" max="5387" width="17.7109375" bestFit="1" customWidth="1"/>
    <col min="5388" max="5388" width="7.85546875" bestFit="1" customWidth="1"/>
    <col min="5389" max="5389" width="49" bestFit="1" customWidth="1"/>
    <col min="5390" max="5390" width="10.42578125" bestFit="1" customWidth="1"/>
    <col min="5391" max="5391" width="10.85546875" bestFit="1" customWidth="1"/>
    <col min="5392" max="5392" width="33.7109375" bestFit="1" customWidth="1"/>
    <col min="5393" max="5393" width="29.85546875" bestFit="1" customWidth="1"/>
    <col min="5394" max="5394" width="15.5703125" bestFit="1" customWidth="1"/>
    <col min="5633" max="5633" width="15.28515625" bestFit="1" customWidth="1"/>
    <col min="5634" max="5634" width="11.7109375" bestFit="1" customWidth="1"/>
    <col min="5635" max="5635" width="12.5703125" bestFit="1" customWidth="1"/>
    <col min="5636" max="5636" width="20.42578125" bestFit="1" customWidth="1"/>
    <col min="5637" max="5637" width="25.7109375" bestFit="1" customWidth="1"/>
    <col min="5638" max="5638" width="15.140625" bestFit="1" customWidth="1"/>
    <col min="5639" max="5639" width="13.7109375" bestFit="1" customWidth="1"/>
    <col min="5640" max="5640" width="7.7109375" bestFit="1" customWidth="1"/>
    <col min="5641" max="5641" width="20.28515625" bestFit="1" customWidth="1"/>
    <col min="5642" max="5642" width="23.5703125" bestFit="1" customWidth="1"/>
    <col min="5643" max="5643" width="17.7109375" bestFit="1" customWidth="1"/>
    <col min="5644" max="5644" width="7.85546875" bestFit="1" customWidth="1"/>
    <col min="5645" max="5645" width="49" bestFit="1" customWidth="1"/>
    <col min="5646" max="5646" width="10.42578125" bestFit="1" customWidth="1"/>
    <col min="5647" max="5647" width="10.85546875" bestFit="1" customWidth="1"/>
    <col min="5648" max="5648" width="33.7109375" bestFit="1" customWidth="1"/>
    <col min="5649" max="5649" width="29.85546875" bestFit="1" customWidth="1"/>
    <col min="5650" max="5650" width="15.5703125" bestFit="1" customWidth="1"/>
    <col min="5889" max="5889" width="15.28515625" bestFit="1" customWidth="1"/>
    <col min="5890" max="5890" width="11.7109375" bestFit="1" customWidth="1"/>
    <col min="5891" max="5891" width="12.5703125" bestFit="1" customWidth="1"/>
    <col min="5892" max="5892" width="20.42578125" bestFit="1" customWidth="1"/>
    <col min="5893" max="5893" width="25.7109375" bestFit="1" customWidth="1"/>
    <col min="5894" max="5894" width="15.140625" bestFit="1" customWidth="1"/>
    <col min="5895" max="5895" width="13.7109375" bestFit="1" customWidth="1"/>
    <col min="5896" max="5896" width="7.7109375" bestFit="1" customWidth="1"/>
    <col min="5897" max="5897" width="20.28515625" bestFit="1" customWidth="1"/>
    <col min="5898" max="5898" width="23.5703125" bestFit="1" customWidth="1"/>
    <col min="5899" max="5899" width="17.7109375" bestFit="1" customWidth="1"/>
    <col min="5900" max="5900" width="7.85546875" bestFit="1" customWidth="1"/>
    <col min="5901" max="5901" width="49" bestFit="1" customWidth="1"/>
    <col min="5902" max="5902" width="10.42578125" bestFit="1" customWidth="1"/>
    <col min="5903" max="5903" width="10.85546875" bestFit="1" customWidth="1"/>
    <col min="5904" max="5904" width="33.7109375" bestFit="1" customWidth="1"/>
    <col min="5905" max="5905" width="29.85546875" bestFit="1" customWidth="1"/>
    <col min="5906" max="5906" width="15.5703125" bestFit="1" customWidth="1"/>
    <col min="6145" max="6145" width="15.28515625" bestFit="1" customWidth="1"/>
    <col min="6146" max="6146" width="11.7109375" bestFit="1" customWidth="1"/>
    <col min="6147" max="6147" width="12.5703125" bestFit="1" customWidth="1"/>
    <col min="6148" max="6148" width="20.42578125" bestFit="1" customWidth="1"/>
    <col min="6149" max="6149" width="25.7109375" bestFit="1" customWidth="1"/>
    <col min="6150" max="6150" width="15.140625" bestFit="1" customWidth="1"/>
    <col min="6151" max="6151" width="13.7109375" bestFit="1" customWidth="1"/>
    <col min="6152" max="6152" width="7.7109375" bestFit="1" customWidth="1"/>
    <col min="6153" max="6153" width="20.28515625" bestFit="1" customWidth="1"/>
    <col min="6154" max="6154" width="23.5703125" bestFit="1" customWidth="1"/>
    <col min="6155" max="6155" width="17.7109375" bestFit="1" customWidth="1"/>
    <col min="6156" max="6156" width="7.85546875" bestFit="1" customWidth="1"/>
    <col min="6157" max="6157" width="49" bestFit="1" customWidth="1"/>
    <col min="6158" max="6158" width="10.42578125" bestFit="1" customWidth="1"/>
    <col min="6159" max="6159" width="10.85546875" bestFit="1" customWidth="1"/>
    <col min="6160" max="6160" width="33.7109375" bestFit="1" customWidth="1"/>
    <col min="6161" max="6161" width="29.85546875" bestFit="1" customWidth="1"/>
    <col min="6162" max="6162" width="15.5703125" bestFit="1" customWidth="1"/>
    <col min="6401" max="6401" width="15.28515625" bestFit="1" customWidth="1"/>
    <col min="6402" max="6402" width="11.7109375" bestFit="1" customWidth="1"/>
    <col min="6403" max="6403" width="12.5703125" bestFit="1" customWidth="1"/>
    <col min="6404" max="6404" width="20.42578125" bestFit="1" customWidth="1"/>
    <col min="6405" max="6405" width="25.7109375" bestFit="1" customWidth="1"/>
    <col min="6406" max="6406" width="15.140625" bestFit="1" customWidth="1"/>
    <col min="6407" max="6407" width="13.7109375" bestFit="1" customWidth="1"/>
    <col min="6408" max="6408" width="7.7109375" bestFit="1" customWidth="1"/>
    <col min="6409" max="6409" width="20.28515625" bestFit="1" customWidth="1"/>
    <col min="6410" max="6410" width="23.5703125" bestFit="1" customWidth="1"/>
    <col min="6411" max="6411" width="17.7109375" bestFit="1" customWidth="1"/>
    <col min="6412" max="6412" width="7.85546875" bestFit="1" customWidth="1"/>
    <col min="6413" max="6413" width="49" bestFit="1" customWidth="1"/>
    <col min="6414" max="6414" width="10.42578125" bestFit="1" customWidth="1"/>
    <col min="6415" max="6415" width="10.85546875" bestFit="1" customWidth="1"/>
    <col min="6416" max="6416" width="33.7109375" bestFit="1" customWidth="1"/>
    <col min="6417" max="6417" width="29.85546875" bestFit="1" customWidth="1"/>
    <col min="6418" max="6418" width="15.5703125" bestFit="1" customWidth="1"/>
    <col min="6657" max="6657" width="15.28515625" bestFit="1" customWidth="1"/>
    <col min="6658" max="6658" width="11.7109375" bestFit="1" customWidth="1"/>
    <col min="6659" max="6659" width="12.5703125" bestFit="1" customWidth="1"/>
    <col min="6660" max="6660" width="20.42578125" bestFit="1" customWidth="1"/>
    <col min="6661" max="6661" width="25.7109375" bestFit="1" customWidth="1"/>
    <col min="6662" max="6662" width="15.140625" bestFit="1" customWidth="1"/>
    <col min="6663" max="6663" width="13.7109375" bestFit="1" customWidth="1"/>
    <col min="6664" max="6664" width="7.7109375" bestFit="1" customWidth="1"/>
    <col min="6665" max="6665" width="20.28515625" bestFit="1" customWidth="1"/>
    <col min="6666" max="6666" width="23.5703125" bestFit="1" customWidth="1"/>
    <col min="6667" max="6667" width="17.7109375" bestFit="1" customWidth="1"/>
    <col min="6668" max="6668" width="7.85546875" bestFit="1" customWidth="1"/>
    <col min="6669" max="6669" width="49" bestFit="1" customWidth="1"/>
    <col min="6670" max="6670" width="10.42578125" bestFit="1" customWidth="1"/>
    <col min="6671" max="6671" width="10.85546875" bestFit="1" customWidth="1"/>
    <col min="6672" max="6672" width="33.7109375" bestFit="1" customWidth="1"/>
    <col min="6673" max="6673" width="29.85546875" bestFit="1" customWidth="1"/>
    <col min="6674" max="6674" width="15.5703125" bestFit="1" customWidth="1"/>
    <col min="6913" max="6913" width="15.28515625" bestFit="1" customWidth="1"/>
    <col min="6914" max="6914" width="11.7109375" bestFit="1" customWidth="1"/>
    <col min="6915" max="6915" width="12.5703125" bestFit="1" customWidth="1"/>
    <col min="6916" max="6916" width="20.42578125" bestFit="1" customWidth="1"/>
    <col min="6917" max="6917" width="25.7109375" bestFit="1" customWidth="1"/>
    <col min="6918" max="6918" width="15.140625" bestFit="1" customWidth="1"/>
    <col min="6919" max="6919" width="13.7109375" bestFit="1" customWidth="1"/>
    <col min="6920" max="6920" width="7.7109375" bestFit="1" customWidth="1"/>
    <col min="6921" max="6921" width="20.28515625" bestFit="1" customWidth="1"/>
    <col min="6922" max="6922" width="23.5703125" bestFit="1" customWidth="1"/>
    <col min="6923" max="6923" width="17.7109375" bestFit="1" customWidth="1"/>
    <col min="6924" max="6924" width="7.85546875" bestFit="1" customWidth="1"/>
    <col min="6925" max="6925" width="49" bestFit="1" customWidth="1"/>
    <col min="6926" max="6926" width="10.42578125" bestFit="1" customWidth="1"/>
    <col min="6927" max="6927" width="10.85546875" bestFit="1" customWidth="1"/>
    <col min="6928" max="6928" width="33.7109375" bestFit="1" customWidth="1"/>
    <col min="6929" max="6929" width="29.85546875" bestFit="1" customWidth="1"/>
    <col min="6930" max="6930" width="15.5703125" bestFit="1" customWidth="1"/>
    <col min="7169" max="7169" width="15.28515625" bestFit="1" customWidth="1"/>
    <col min="7170" max="7170" width="11.7109375" bestFit="1" customWidth="1"/>
    <col min="7171" max="7171" width="12.5703125" bestFit="1" customWidth="1"/>
    <col min="7172" max="7172" width="20.42578125" bestFit="1" customWidth="1"/>
    <col min="7173" max="7173" width="25.7109375" bestFit="1" customWidth="1"/>
    <col min="7174" max="7174" width="15.140625" bestFit="1" customWidth="1"/>
    <col min="7175" max="7175" width="13.7109375" bestFit="1" customWidth="1"/>
    <col min="7176" max="7176" width="7.7109375" bestFit="1" customWidth="1"/>
    <col min="7177" max="7177" width="20.28515625" bestFit="1" customWidth="1"/>
    <col min="7178" max="7178" width="23.5703125" bestFit="1" customWidth="1"/>
    <col min="7179" max="7179" width="17.7109375" bestFit="1" customWidth="1"/>
    <col min="7180" max="7180" width="7.85546875" bestFit="1" customWidth="1"/>
    <col min="7181" max="7181" width="49" bestFit="1" customWidth="1"/>
    <col min="7182" max="7182" width="10.42578125" bestFit="1" customWidth="1"/>
    <col min="7183" max="7183" width="10.85546875" bestFit="1" customWidth="1"/>
    <col min="7184" max="7184" width="33.7109375" bestFit="1" customWidth="1"/>
    <col min="7185" max="7185" width="29.85546875" bestFit="1" customWidth="1"/>
    <col min="7186" max="7186" width="15.5703125" bestFit="1" customWidth="1"/>
    <col min="7425" max="7425" width="15.28515625" bestFit="1" customWidth="1"/>
    <col min="7426" max="7426" width="11.7109375" bestFit="1" customWidth="1"/>
    <col min="7427" max="7427" width="12.5703125" bestFit="1" customWidth="1"/>
    <col min="7428" max="7428" width="20.42578125" bestFit="1" customWidth="1"/>
    <col min="7429" max="7429" width="25.7109375" bestFit="1" customWidth="1"/>
    <col min="7430" max="7430" width="15.140625" bestFit="1" customWidth="1"/>
    <col min="7431" max="7431" width="13.7109375" bestFit="1" customWidth="1"/>
    <col min="7432" max="7432" width="7.7109375" bestFit="1" customWidth="1"/>
    <col min="7433" max="7433" width="20.28515625" bestFit="1" customWidth="1"/>
    <col min="7434" max="7434" width="23.5703125" bestFit="1" customWidth="1"/>
    <col min="7435" max="7435" width="17.7109375" bestFit="1" customWidth="1"/>
    <col min="7436" max="7436" width="7.85546875" bestFit="1" customWidth="1"/>
    <col min="7437" max="7437" width="49" bestFit="1" customWidth="1"/>
    <col min="7438" max="7438" width="10.42578125" bestFit="1" customWidth="1"/>
    <col min="7439" max="7439" width="10.85546875" bestFit="1" customWidth="1"/>
    <col min="7440" max="7440" width="33.7109375" bestFit="1" customWidth="1"/>
    <col min="7441" max="7441" width="29.85546875" bestFit="1" customWidth="1"/>
    <col min="7442" max="7442" width="15.5703125" bestFit="1" customWidth="1"/>
    <col min="7681" max="7681" width="15.28515625" bestFit="1" customWidth="1"/>
    <col min="7682" max="7682" width="11.7109375" bestFit="1" customWidth="1"/>
    <col min="7683" max="7683" width="12.5703125" bestFit="1" customWidth="1"/>
    <col min="7684" max="7684" width="20.42578125" bestFit="1" customWidth="1"/>
    <col min="7685" max="7685" width="25.7109375" bestFit="1" customWidth="1"/>
    <col min="7686" max="7686" width="15.140625" bestFit="1" customWidth="1"/>
    <col min="7687" max="7687" width="13.7109375" bestFit="1" customWidth="1"/>
    <col min="7688" max="7688" width="7.7109375" bestFit="1" customWidth="1"/>
    <col min="7689" max="7689" width="20.28515625" bestFit="1" customWidth="1"/>
    <col min="7690" max="7690" width="23.5703125" bestFit="1" customWidth="1"/>
    <col min="7691" max="7691" width="17.7109375" bestFit="1" customWidth="1"/>
    <col min="7692" max="7692" width="7.85546875" bestFit="1" customWidth="1"/>
    <col min="7693" max="7693" width="49" bestFit="1" customWidth="1"/>
    <col min="7694" max="7694" width="10.42578125" bestFit="1" customWidth="1"/>
    <col min="7695" max="7695" width="10.85546875" bestFit="1" customWidth="1"/>
    <col min="7696" max="7696" width="33.7109375" bestFit="1" customWidth="1"/>
    <col min="7697" max="7697" width="29.85546875" bestFit="1" customWidth="1"/>
    <col min="7698" max="7698" width="15.5703125" bestFit="1" customWidth="1"/>
    <col min="7937" max="7937" width="15.28515625" bestFit="1" customWidth="1"/>
    <col min="7938" max="7938" width="11.7109375" bestFit="1" customWidth="1"/>
    <col min="7939" max="7939" width="12.5703125" bestFit="1" customWidth="1"/>
    <col min="7940" max="7940" width="20.42578125" bestFit="1" customWidth="1"/>
    <col min="7941" max="7941" width="25.7109375" bestFit="1" customWidth="1"/>
    <col min="7942" max="7942" width="15.140625" bestFit="1" customWidth="1"/>
    <col min="7943" max="7943" width="13.7109375" bestFit="1" customWidth="1"/>
    <col min="7944" max="7944" width="7.7109375" bestFit="1" customWidth="1"/>
    <col min="7945" max="7945" width="20.28515625" bestFit="1" customWidth="1"/>
    <col min="7946" max="7946" width="23.5703125" bestFit="1" customWidth="1"/>
    <col min="7947" max="7947" width="17.7109375" bestFit="1" customWidth="1"/>
    <col min="7948" max="7948" width="7.85546875" bestFit="1" customWidth="1"/>
    <col min="7949" max="7949" width="49" bestFit="1" customWidth="1"/>
    <col min="7950" max="7950" width="10.42578125" bestFit="1" customWidth="1"/>
    <col min="7951" max="7951" width="10.85546875" bestFit="1" customWidth="1"/>
    <col min="7952" max="7952" width="33.7109375" bestFit="1" customWidth="1"/>
    <col min="7953" max="7953" width="29.85546875" bestFit="1" customWidth="1"/>
    <col min="7954" max="7954" width="15.5703125" bestFit="1" customWidth="1"/>
    <col min="8193" max="8193" width="15.28515625" bestFit="1" customWidth="1"/>
    <col min="8194" max="8194" width="11.7109375" bestFit="1" customWidth="1"/>
    <col min="8195" max="8195" width="12.5703125" bestFit="1" customWidth="1"/>
    <col min="8196" max="8196" width="20.42578125" bestFit="1" customWidth="1"/>
    <col min="8197" max="8197" width="25.7109375" bestFit="1" customWidth="1"/>
    <col min="8198" max="8198" width="15.140625" bestFit="1" customWidth="1"/>
    <col min="8199" max="8199" width="13.7109375" bestFit="1" customWidth="1"/>
    <col min="8200" max="8200" width="7.7109375" bestFit="1" customWidth="1"/>
    <col min="8201" max="8201" width="20.28515625" bestFit="1" customWidth="1"/>
    <col min="8202" max="8202" width="23.5703125" bestFit="1" customWidth="1"/>
    <col min="8203" max="8203" width="17.7109375" bestFit="1" customWidth="1"/>
    <col min="8204" max="8204" width="7.85546875" bestFit="1" customWidth="1"/>
    <col min="8205" max="8205" width="49" bestFit="1" customWidth="1"/>
    <col min="8206" max="8206" width="10.42578125" bestFit="1" customWidth="1"/>
    <col min="8207" max="8207" width="10.85546875" bestFit="1" customWidth="1"/>
    <col min="8208" max="8208" width="33.7109375" bestFit="1" customWidth="1"/>
    <col min="8209" max="8209" width="29.85546875" bestFit="1" customWidth="1"/>
    <col min="8210" max="8210" width="15.5703125" bestFit="1" customWidth="1"/>
    <col min="8449" max="8449" width="15.28515625" bestFit="1" customWidth="1"/>
    <col min="8450" max="8450" width="11.7109375" bestFit="1" customWidth="1"/>
    <col min="8451" max="8451" width="12.5703125" bestFit="1" customWidth="1"/>
    <col min="8452" max="8452" width="20.42578125" bestFit="1" customWidth="1"/>
    <col min="8453" max="8453" width="25.7109375" bestFit="1" customWidth="1"/>
    <col min="8454" max="8454" width="15.140625" bestFit="1" customWidth="1"/>
    <col min="8455" max="8455" width="13.7109375" bestFit="1" customWidth="1"/>
    <col min="8456" max="8456" width="7.7109375" bestFit="1" customWidth="1"/>
    <col min="8457" max="8457" width="20.28515625" bestFit="1" customWidth="1"/>
    <col min="8458" max="8458" width="23.5703125" bestFit="1" customWidth="1"/>
    <col min="8459" max="8459" width="17.7109375" bestFit="1" customWidth="1"/>
    <col min="8460" max="8460" width="7.85546875" bestFit="1" customWidth="1"/>
    <col min="8461" max="8461" width="49" bestFit="1" customWidth="1"/>
    <col min="8462" max="8462" width="10.42578125" bestFit="1" customWidth="1"/>
    <col min="8463" max="8463" width="10.85546875" bestFit="1" customWidth="1"/>
    <col min="8464" max="8464" width="33.7109375" bestFit="1" customWidth="1"/>
    <col min="8465" max="8465" width="29.85546875" bestFit="1" customWidth="1"/>
    <col min="8466" max="8466" width="15.5703125" bestFit="1" customWidth="1"/>
    <col min="8705" max="8705" width="15.28515625" bestFit="1" customWidth="1"/>
    <col min="8706" max="8706" width="11.7109375" bestFit="1" customWidth="1"/>
    <col min="8707" max="8707" width="12.5703125" bestFit="1" customWidth="1"/>
    <col min="8708" max="8708" width="20.42578125" bestFit="1" customWidth="1"/>
    <col min="8709" max="8709" width="25.7109375" bestFit="1" customWidth="1"/>
    <col min="8710" max="8710" width="15.140625" bestFit="1" customWidth="1"/>
    <col min="8711" max="8711" width="13.7109375" bestFit="1" customWidth="1"/>
    <col min="8712" max="8712" width="7.7109375" bestFit="1" customWidth="1"/>
    <col min="8713" max="8713" width="20.28515625" bestFit="1" customWidth="1"/>
    <col min="8714" max="8714" width="23.5703125" bestFit="1" customWidth="1"/>
    <col min="8715" max="8715" width="17.7109375" bestFit="1" customWidth="1"/>
    <col min="8716" max="8716" width="7.85546875" bestFit="1" customWidth="1"/>
    <col min="8717" max="8717" width="49" bestFit="1" customWidth="1"/>
    <col min="8718" max="8718" width="10.42578125" bestFit="1" customWidth="1"/>
    <col min="8719" max="8719" width="10.85546875" bestFit="1" customWidth="1"/>
    <col min="8720" max="8720" width="33.7109375" bestFit="1" customWidth="1"/>
    <col min="8721" max="8721" width="29.85546875" bestFit="1" customWidth="1"/>
    <col min="8722" max="8722" width="15.5703125" bestFit="1" customWidth="1"/>
    <col min="8961" max="8961" width="15.28515625" bestFit="1" customWidth="1"/>
    <col min="8962" max="8962" width="11.7109375" bestFit="1" customWidth="1"/>
    <col min="8963" max="8963" width="12.5703125" bestFit="1" customWidth="1"/>
    <col min="8964" max="8964" width="20.42578125" bestFit="1" customWidth="1"/>
    <col min="8965" max="8965" width="25.7109375" bestFit="1" customWidth="1"/>
    <col min="8966" max="8966" width="15.140625" bestFit="1" customWidth="1"/>
    <col min="8967" max="8967" width="13.7109375" bestFit="1" customWidth="1"/>
    <col min="8968" max="8968" width="7.7109375" bestFit="1" customWidth="1"/>
    <col min="8969" max="8969" width="20.28515625" bestFit="1" customWidth="1"/>
    <col min="8970" max="8970" width="23.5703125" bestFit="1" customWidth="1"/>
    <col min="8971" max="8971" width="17.7109375" bestFit="1" customWidth="1"/>
    <col min="8972" max="8972" width="7.85546875" bestFit="1" customWidth="1"/>
    <col min="8973" max="8973" width="49" bestFit="1" customWidth="1"/>
    <col min="8974" max="8974" width="10.42578125" bestFit="1" customWidth="1"/>
    <col min="8975" max="8975" width="10.85546875" bestFit="1" customWidth="1"/>
    <col min="8976" max="8976" width="33.7109375" bestFit="1" customWidth="1"/>
    <col min="8977" max="8977" width="29.85546875" bestFit="1" customWidth="1"/>
    <col min="8978" max="8978" width="15.5703125" bestFit="1" customWidth="1"/>
    <col min="9217" max="9217" width="15.28515625" bestFit="1" customWidth="1"/>
    <col min="9218" max="9218" width="11.7109375" bestFit="1" customWidth="1"/>
    <col min="9219" max="9219" width="12.5703125" bestFit="1" customWidth="1"/>
    <col min="9220" max="9220" width="20.42578125" bestFit="1" customWidth="1"/>
    <col min="9221" max="9221" width="25.7109375" bestFit="1" customWidth="1"/>
    <col min="9222" max="9222" width="15.140625" bestFit="1" customWidth="1"/>
    <col min="9223" max="9223" width="13.7109375" bestFit="1" customWidth="1"/>
    <col min="9224" max="9224" width="7.7109375" bestFit="1" customWidth="1"/>
    <col min="9225" max="9225" width="20.28515625" bestFit="1" customWidth="1"/>
    <col min="9226" max="9226" width="23.5703125" bestFit="1" customWidth="1"/>
    <col min="9227" max="9227" width="17.7109375" bestFit="1" customWidth="1"/>
    <col min="9228" max="9228" width="7.85546875" bestFit="1" customWidth="1"/>
    <col min="9229" max="9229" width="49" bestFit="1" customWidth="1"/>
    <col min="9230" max="9230" width="10.42578125" bestFit="1" customWidth="1"/>
    <col min="9231" max="9231" width="10.85546875" bestFit="1" customWidth="1"/>
    <col min="9232" max="9232" width="33.7109375" bestFit="1" customWidth="1"/>
    <col min="9233" max="9233" width="29.85546875" bestFit="1" customWidth="1"/>
    <col min="9234" max="9234" width="15.5703125" bestFit="1" customWidth="1"/>
    <col min="9473" max="9473" width="15.28515625" bestFit="1" customWidth="1"/>
    <col min="9474" max="9474" width="11.7109375" bestFit="1" customWidth="1"/>
    <col min="9475" max="9475" width="12.5703125" bestFit="1" customWidth="1"/>
    <col min="9476" max="9476" width="20.42578125" bestFit="1" customWidth="1"/>
    <col min="9477" max="9477" width="25.7109375" bestFit="1" customWidth="1"/>
    <col min="9478" max="9478" width="15.140625" bestFit="1" customWidth="1"/>
    <col min="9479" max="9479" width="13.7109375" bestFit="1" customWidth="1"/>
    <col min="9480" max="9480" width="7.7109375" bestFit="1" customWidth="1"/>
    <col min="9481" max="9481" width="20.28515625" bestFit="1" customWidth="1"/>
    <col min="9482" max="9482" width="23.5703125" bestFit="1" customWidth="1"/>
    <col min="9483" max="9483" width="17.7109375" bestFit="1" customWidth="1"/>
    <col min="9484" max="9484" width="7.85546875" bestFit="1" customWidth="1"/>
    <col min="9485" max="9485" width="49" bestFit="1" customWidth="1"/>
    <col min="9486" max="9486" width="10.42578125" bestFit="1" customWidth="1"/>
    <col min="9487" max="9487" width="10.85546875" bestFit="1" customWidth="1"/>
    <col min="9488" max="9488" width="33.7109375" bestFit="1" customWidth="1"/>
    <col min="9489" max="9489" width="29.85546875" bestFit="1" customWidth="1"/>
    <col min="9490" max="9490" width="15.5703125" bestFit="1" customWidth="1"/>
    <col min="9729" max="9729" width="15.28515625" bestFit="1" customWidth="1"/>
    <col min="9730" max="9730" width="11.7109375" bestFit="1" customWidth="1"/>
    <col min="9731" max="9731" width="12.5703125" bestFit="1" customWidth="1"/>
    <col min="9732" max="9732" width="20.42578125" bestFit="1" customWidth="1"/>
    <col min="9733" max="9733" width="25.7109375" bestFit="1" customWidth="1"/>
    <col min="9734" max="9734" width="15.140625" bestFit="1" customWidth="1"/>
    <col min="9735" max="9735" width="13.7109375" bestFit="1" customWidth="1"/>
    <col min="9736" max="9736" width="7.7109375" bestFit="1" customWidth="1"/>
    <col min="9737" max="9737" width="20.28515625" bestFit="1" customWidth="1"/>
    <col min="9738" max="9738" width="23.5703125" bestFit="1" customWidth="1"/>
    <col min="9739" max="9739" width="17.7109375" bestFit="1" customWidth="1"/>
    <col min="9740" max="9740" width="7.85546875" bestFit="1" customWidth="1"/>
    <col min="9741" max="9741" width="49" bestFit="1" customWidth="1"/>
    <col min="9742" max="9742" width="10.42578125" bestFit="1" customWidth="1"/>
    <col min="9743" max="9743" width="10.85546875" bestFit="1" customWidth="1"/>
    <col min="9744" max="9744" width="33.7109375" bestFit="1" customWidth="1"/>
    <col min="9745" max="9745" width="29.85546875" bestFit="1" customWidth="1"/>
    <col min="9746" max="9746" width="15.5703125" bestFit="1" customWidth="1"/>
    <col min="9985" max="9985" width="15.28515625" bestFit="1" customWidth="1"/>
    <col min="9986" max="9986" width="11.7109375" bestFit="1" customWidth="1"/>
    <col min="9987" max="9987" width="12.5703125" bestFit="1" customWidth="1"/>
    <col min="9988" max="9988" width="20.42578125" bestFit="1" customWidth="1"/>
    <col min="9989" max="9989" width="25.7109375" bestFit="1" customWidth="1"/>
    <col min="9990" max="9990" width="15.140625" bestFit="1" customWidth="1"/>
    <col min="9991" max="9991" width="13.7109375" bestFit="1" customWidth="1"/>
    <col min="9992" max="9992" width="7.7109375" bestFit="1" customWidth="1"/>
    <col min="9993" max="9993" width="20.28515625" bestFit="1" customWidth="1"/>
    <col min="9994" max="9994" width="23.5703125" bestFit="1" customWidth="1"/>
    <col min="9995" max="9995" width="17.7109375" bestFit="1" customWidth="1"/>
    <col min="9996" max="9996" width="7.85546875" bestFit="1" customWidth="1"/>
    <col min="9997" max="9997" width="49" bestFit="1" customWidth="1"/>
    <col min="9998" max="9998" width="10.42578125" bestFit="1" customWidth="1"/>
    <col min="9999" max="9999" width="10.85546875" bestFit="1" customWidth="1"/>
    <col min="10000" max="10000" width="33.7109375" bestFit="1" customWidth="1"/>
    <col min="10001" max="10001" width="29.85546875" bestFit="1" customWidth="1"/>
    <col min="10002" max="10002" width="15.5703125" bestFit="1" customWidth="1"/>
    <col min="10241" max="10241" width="15.28515625" bestFit="1" customWidth="1"/>
    <col min="10242" max="10242" width="11.7109375" bestFit="1" customWidth="1"/>
    <col min="10243" max="10243" width="12.5703125" bestFit="1" customWidth="1"/>
    <col min="10244" max="10244" width="20.42578125" bestFit="1" customWidth="1"/>
    <col min="10245" max="10245" width="25.7109375" bestFit="1" customWidth="1"/>
    <col min="10246" max="10246" width="15.140625" bestFit="1" customWidth="1"/>
    <col min="10247" max="10247" width="13.7109375" bestFit="1" customWidth="1"/>
    <col min="10248" max="10248" width="7.7109375" bestFit="1" customWidth="1"/>
    <col min="10249" max="10249" width="20.28515625" bestFit="1" customWidth="1"/>
    <col min="10250" max="10250" width="23.5703125" bestFit="1" customWidth="1"/>
    <col min="10251" max="10251" width="17.7109375" bestFit="1" customWidth="1"/>
    <col min="10252" max="10252" width="7.85546875" bestFit="1" customWidth="1"/>
    <col min="10253" max="10253" width="49" bestFit="1" customWidth="1"/>
    <col min="10254" max="10254" width="10.42578125" bestFit="1" customWidth="1"/>
    <col min="10255" max="10255" width="10.85546875" bestFit="1" customWidth="1"/>
    <col min="10256" max="10256" width="33.7109375" bestFit="1" customWidth="1"/>
    <col min="10257" max="10257" width="29.85546875" bestFit="1" customWidth="1"/>
    <col min="10258" max="10258" width="15.5703125" bestFit="1" customWidth="1"/>
    <col min="10497" max="10497" width="15.28515625" bestFit="1" customWidth="1"/>
    <col min="10498" max="10498" width="11.7109375" bestFit="1" customWidth="1"/>
    <col min="10499" max="10499" width="12.5703125" bestFit="1" customWidth="1"/>
    <col min="10500" max="10500" width="20.42578125" bestFit="1" customWidth="1"/>
    <col min="10501" max="10501" width="25.7109375" bestFit="1" customWidth="1"/>
    <col min="10502" max="10502" width="15.140625" bestFit="1" customWidth="1"/>
    <col min="10503" max="10503" width="13.7109375" bestFit="1" customWidth="1"/>
    <col min="10504" max="10504" width="7.7109375" bestFit="1" customWidth="1"/>
    <col min="10505" max="10505" width="20.28515625" bestFit="1" customWidth="1"/>
    <col min="10506" max="10506" width="23.5703125" bestFit="1" customWidth="1"/>
    <col min="10507" max="10507" width="17.7109375" bestFit="1" customWidth="1"/>
    <col min="10508" max="10508" width="7.85546875" bestFit="1" customWidth="1"/>
    <col min="10509" max="10509" width="49" bestFit="1" customWidth="1"/>
    <col min="10510" max="10510" width="10.42578125" bestFit="1" customWidth="1"/>
    <col min="10511" max="10511" width="10.85546875" bestFit="1" customWidth="1"/>
    <col min="10512" max="10512" width="33.7109375" bestFit="1" customWidth="1"/>
    <col min="10513" max="10513" width="29.85546875" bestFit="1" customWidth="1"/>
    <col min="10514" max="10514" width="15.5703125" bestFit="1" customWidth="1"/>
    <col min="10753" max="10753" width="15.28515625" bestFit="1" customWidth="1"/>
    <col min="10754" max="10754" width="11.7109375" bestFit="1" customWidth="1"/>
    <col min="10755" max="10755" width="12.5703125" bestFit="1" customWidth="1"/>
    <col min="10756" max="10756" width="20.42578125" bestFit="1" customWidth="1"/>
    <col min="10757" max="10757" width="25.7109375" bestFit="1" customWidth="1"/>
    <col min="10758" max="10758" width="15.140625" bestFit="1" customWidth="1"/>
    <col min="10759" max="10759" width="13.7109375" bestFit="1" customWidth="1"/>
    <col min="10760" max="10760" width="7.7109375" bestFit="1" customWidth="1"/>
    <col min="10761" max="10761" width="20.28515625" bestFit="1" customWidth="1"/>
    <col min="10762" max="10762" width="23.5703125" bestFit="1" customWidth="1"/>
    <col min="10763" max="10763" width="17.7109375" bestFit="1" customWidth="1"/>
    <col min="10764" max="10764" width="7.85546875" bestFit="1" customWidth="1"/>
    <col min="10765" max="10765" width="49" bestFit="1" customWidth="1"/>
    <col min="10766" max="10766" width="10.42578125" bestFit="1" customWidth="1"/>
    <col min="10767" max="10767" width="10.85546875" bestFit="1" customWidth="1"/>
    <col min="10768" max="10768" width="33.7109375" bestFit="1" customWidth="1"/>
    <col min="10769" max="10769" width="29.85546875" bestFit="1" customWidth="1"/>
    <col min="10770" max="10770" width="15.5703125" bestFit="1" customWidth="1"/>
    <col min="11009" max="11009" width="15.28515625" bestFit="1" customWidth="1"/>
    <col min="11010" max="11010" width="11.7109375" bestFit="1" customWidth="1"/>
    <col min="11011" max="11011" width="12.5703125" bestFit="1" customWidth="1"/>
    <col min="11012" max="11012" width="20.42578125" bestFit="1" customWidth="1"/>
    <col min="11013" max="11013" width="25.7109375" bestFit="1" customWidth="1"/>
    <col min="11014" max="11014" width="15.140625" bestFit="1" customWidth="1"/>
    <col min="11015" max="11015" width="13.7109375" bestFit="1" customWidth="1"/>
    <col min="11016" max="11016" width="7.7109375" bestFit="1" customWidth="1"/>
    <col min="11017" max="11017" width="20.28515625" bestFit="1" customWidth="1"/>
    <col min="11018" max="11018" width="23.5703125" bestFit="1" customWidth="1"/>
    <col min="11019" max="11019" width="17.7109375" bestFit="1" customWidth="1"/>
    <col min="11020" max="11020" width="7.85546875" bestFit="1" customWidth="1"/>
    <col min="11021" max="11021" width="49" bestFit="1" customWidth="1"/>
    <col min="11022" max="11022" width="10.42578125" bestFit="1" customWidth="1"/>
    <col min="11023" max="11023" width="10.85546875" bestFit="1" customWidth="1"/>
    <col min="11024" max="11024" width="33.7109375" bestFit="1" customWidth="1"/>
    <col min="11025" max="11025" width="29.85546875" bestFit="1" customWidth="1"/>
    <col min="11026" max="11026" width="15.5703125" bestFit="1" customWidth="1"/>
    <col min="11265" max="11265" width="15.28515625" bestFit="1" customWidth="1"/>
    <col min="11266" max="11266" width="11.7109375" bestFit="1" customWidth="1"/>
    <col min="11267" max="11267" width="12.5703125" bestFit="1" customWidth="1"/>
    <col min="11268" max="11268" width="20.42578125" bestFit="1" customWidth="1"/>
    <col min="11269" max="11269" width="25.7109375" bestFit="1" customWidth="1"/>
    <col min="11270" max="11270" width="15.140625" bestFit="1" customWidth="1"/>
    <col min="11271" max="11271" width="13.7109375" bestFit="1" customWidth="1"/>
    <col min="11272" max="11272" width="7.7109375" bestFit="1" customWidth="1"/>
    <col min="11273" max="11273" width="20.28515625" bestFit="1" customWidth="1"/>
    <col min="11274" max="11274" width="23.5703125" bestFit="1" customWidth="1"/>
    <col min="11275" max="11275" width="17.7109375" bestFit="1" customWidth="1"/>
    <col min="11276" max="11276" width="7.85546875" bestFit="1" customWidth="1"/>
    <col min="11277" max="11277" width="49" bestFit="1" customWidth="1"/>
    <col min="11278" max="11278" width="10.42578125" bestFit="1" customWidth="1"/>
    <col min="11279" max="11279" width="10.85546875" bestFit="1" customWidth="1"/>
    <col min="11280" max="11280" width="33.7109375" bestFit="1" customWidth="1"/>
    <col min="11281" max="11281" width="29.85546875" bestFit="1" customWidth="1"/>
    <col min="11282" max="11282" width="15.5703125" bestFit="1" customWidth="1"/>
    <col min="11521" max="11521" width="15.28515625" bestFit="1" customWidth="1"/>
    <col min="11522" max="11522" width="11.7109375" bestFit="1" customWidth="1"/>
    <col min="11523" max="11523" width="12.5703125" bestFit="1" customWidth="1"/>
    <col min="11524" max="11524" width="20.42578125" bestFit="1" customWidth="1"/>
    <col min="11525" max="11525" width="25.7109375" bestFit="1" customWidth="1"/>
    <col min="11526" max="11526" width="15.140625" bestFit="1" customWidth="1"/>
    <col min="11527" max="11527" width="13.7109375" bestFit="1" customWidth="1"/>
    <col min="11528" max="11528" width="7.7109375" bestFit="1" customWidth="1"/>
    <col min="11529" max="11529" width="20.28515625" bestFit="1" customWidth="1"/>
    <col min="11530" max="11530" width="23.5703125" bestFit="1" customWidth="1"/>
    <col min="11531" max="11531" width="17.7109375" bestFit="1" customWidth="1"/>
    <col min="11532" max="11532" width="7.85546875" bestFit="1" customWidth="1"/>
    <col min="11533" max="11533" width="49" bestFit="1" customWidth="1"/>
    <col min="11534" max="11534" width="10.42578125" bestFit="1" customWidth="1"/>
    <col min="11535" max="11535" width="10.85546875" bestFit="1" customWidth="1"/>
    <col min="11536" max="11536" width="33.7109375" bestFit="1" customWidth="1"/>
    <col min="11537" max="11537" width="29.85546875" bestFit="1" customWidth="1"/>
    <col min="11538" max="11538" width="15.5703125" bestFit="1" customWidth="1"/>
    <col min="11777" max="11777" width="15.28515625" bestFit="1" customWidth="1"/>
    <col min="11778" max="11778" width="11.7109375" bestFit="1" customWidth="1"/>
    <col min="11779" max="11779" width="12.5703125" bestFit="1" customWidth="1"/>
    <col min="11780" max="11780" width="20.42578125" bestFit="1" customWidth="1"/>
    <col min="11781" max="11781" width="25.7109375" bestFit="1" customWidth="1"/>
    <col min="11782" max="11782" width="15.140625" bestFit="1" customWidth="1"/>
    <col min="11783" max="11783" width="13.7109375" bestFit="1" customWidth="1"/>
    <col min="11784" max="11784" width="7.7109375" bestFit="1" customWidth="1"/>
    <col min="11785" max="11785" width="20.28515625" bestFit="1" customWidth="1"/>
    <col min="11786" max="11786" width="23.5703125" bestFit="1" customWidth="1"/>
    <col min="11787" max="11787" width="17.7109375" bestFit="1" customWidth="1"/>
    <col min="11788" max="11788" width="7.85546875" bestFit="1" customWidth="1"/>
    <col min="11789" max="11789" width="49" bestFit="1" customWidth="1"/>
    <col min="11790" max="11790" width="10.42578125" bestFit="1" customWidth="1"/>
    <col min="11791" max="11791" width="10.85546875" bestFit="1" customWidth="1"/>
    <col min="11792" max="11792" width="33.7109375" bestFit="1" customWidth="1"/>
    <col min="11793" max="11793" width="29.85546875" bestFit="1" customWidth="1"/>
    <col min="11794" max="11794" width="15.5703125" bestFit="1" customWidth="1"/>
    <col min="12033" max="12033" width="15.28515625" bestFit="1" customWidth="1"/>
    <col min="12034" max="12034" width="11.7109375" bestFit="1" customWidth="1"/>
    <col min="12035" max="12035" width="12.5703125" bestFit="1" customWidth="1"/>
    <col min="12036" max="12036" width="20.42578125" bestFit="1" customWidth="1"/>
    <col min="12037" max="12037" width="25.7109375" bestFit="1" customWidth="1"/>
    <col min="12038" max="12038" width="15.140625" bestFit="1" customWidth="1"/>
    <col min="12039" max="12039" width="13.7109375" bestFit="1" customWidth="1"/>
    <col min="12040" max="12040" width="7.7109375" bestFit="1" customWidth="1"/>
    <col min="12041" max="12041" width="20.28515625" bestFit="1" customWidth="1"/>
    <col min="12042" max="12042" width="23.5703125" bestFit="1" customWidth="1"/>
    <col min="12043" max="12043" width="17.7109375" bestFit="1" customWidth="1"/>
    <col min="12044" max="12044" width="7.85546875" bestFit="1" customWidth="1"/>
    <col min="12045" max="12045" width="49" bestFit="1" customWidth="1"/>
    <col min="12046" max="12046" width="10.42578125" bestFit="1" customWidth="1"/>
    <col min="12047" max="12047" width="10.85546875" bestFit="1" customWidth="1"/>
    <col min="12048" max="12048" width="33.7109375" bestFit="1" customWidth="1"/>
    <col min="12049" max="12049" width="29.85546875" bestFit="1" customWidth="1"/>
    <col min="12050" max="12050" width="15.5703125" bestFit="1" customWidth="1"/>
    <col min="12289" max="12289" width="15.28515625" bestFit="1" customWidth="1"/>
    <col min="12290" max="12290" width="11.7109375" bestFit="1" customWidth="1"/>
    <col min="12291" max="12291" width="12.5703125" bestFit="1" customWidth="1"/>
    <col min="12292" max="12292" width="20.42578125" bestFit="1" customWidth="1"/>
    <col min="12293" max="12293" width="25.7109375" bestFit="1" customWidth="1"/>
    <col min="12294" max="12294" width="15.140625" bestFit="1" customWidth="1"/>
    <col min="12295" max="12295" width="13.7109375" bestFit="1" customWidth="1"/>
    <col min="12296" max="12296" width="7.7109375" bestFit="1" customWidth="1"/>
    <col min="12297" max="12297" width="20.28515625" bestFit="1" customWidth="1"/>
    <col min="12298" max="12298" width="23.5703125" bestFit="1" customWidth="1"/>
    <col min="12299" max="12299" width="17.7109375" bestFit="1" customWidth="1"/>
    <col min="12300" max="12300" width="7.85546875" bestFit="1" customWidth="1"/>
    <col min="12301" max="12301" width="49" bestFit="1" customWidth="1"/>
    <col min="12302" max="12302" width="10.42578125" bestFit="1" customWidth="1"/>
    <col min="12303" max="12303" width="10.85546875" bestFit="1" customWidth="1"/>
    <col min="12304" max="12304" width="33.7109375" bestFit="1" customWidth="1"/>
    <col min="12305" max="12305" width="29.85546875" bestFit="1" customWidth="1"/>
    <col min="12306" max="12306" width="15.5703125" bestFit="1" customWidth="1"/>
    <col min="12545" max="12545" width="15.28515625" bestFit="1" customWidth="1"/>
    <col min="12546" max="12546" width="11.7109375" bestFit="1" customWidth="1"/>
    <col min="12547" max="12547" width="12.5703125" bestFit="1" customWidth="1"/>
    <col min="12548" max="12548" width="20.42578125" bestFit="1" customWidth="1"/>
    <col min="12549" max="12549" width="25.7109375" bestFit="1" customWidth="1"/>
    <col min="12550" max="12550" width="15.140625" bestFit="1" customWidth="1"/>
    <col min="12551" max="12551" width="13.7109375" bestFit="1" customWidth="1"/>
    <col min="12552" max="12552" width="7.7109375" bestFit="1" customWidth="1"/>
    <col min="12553" max="12553" width="20.28515625" bestFit="1" customWidth="1"/>
    <col min="12554" max="12554" width="23.5703125" bestFit="1" customWidth="1"/>
    <col min="12555" max="12555" width="17.7109375" bestFit="1" customWidth="1"/>
    <col min="12556" max="12556" width="7.85546875" bestFit="1" customWidth="1"/>
    <col min="12557" max="12557" width="49" bestFit="1" customWidth="1"/>
    <col min="12558" max="12558" width="10.42578125" bestFit="1" customWidth="1"/>
    <col min="12559" max="12559" width="10.85546875" bestFit="1" customWidth="1"/>
    <col min="12560" max="12560" width="33.7109375" bestFit="1" customWidth="1"/>
    <col min="12561" max="12561" width="29.85546875" bestFit="1" customWidth="1"/>
    <col min="12562" max="12562" width="15.5703125" bestFit="1" customWidth="1"/>
    <col min="12801" max="12801" width="15.28515625" bestFit="1" customWidth="1"/>
    <col min="12802" max="12802" width="11.7109375" bestFit="1" customWidth="1"/>
    <col min="12803" max="12803" width="12.5703125" bestFit="1" customWidth="1"/>
    <col min="12804" max="12804" width="20.42578125" bestFit="1" customWidth="1"/>
    <col min="12805" max="12805" width="25.7109375" bestFit="1" customWidth="1"/>
    <col min="12806" max="12806" width="15.140625" bestFit="1" customWidth="1"/>
    <col min="12807" max="12807" width="13.7109375" bestFit="1" customWidth="1"/>
    <col min="12808" max="12808" width="7.7109375" bestFit="1" customWidth="1"/>
    <col min="12809" max="12809" width="20.28515625" bestFit="1" customWidth="1"/>
    <col min="12810" max="12810" width="23.5703125" bestFit="1" customWidth="1"/>
    <col min="12811" max="12811" width="17.7109375" bestFit="1" customWidth="1"/>
    <col min="12812" max="12812" width="7.85546875" bestFit="1" customWidth="1"/>
    <col min="12813" max="12813" width="49" bestFit="1" customWidth="1"/>
    <col min="12814" max="12814" width="10.42578125" bestFit="1" customWidth="1"/>
    <col min="12815" max="12815" width="10.85546875" bestFit="1" customWidth="1"/>
    <col min="12816" max="12816" width="33.7109375" bestFit="1" customWidth="1"/>
    <col min="12817" max="12817" width="29.85546875" bestFit="1" customWidth="1"/>
    <col min="12818" max="12818" width="15.5703125" bestFit="1" customWidth="1"/>
    <col min="13057" max="13057" width="15.28515625" bestFit="1" customWidth="1"/>
    <col min="13058" max="13058" width="11.7109375" bestFit="1" customWidth="1"/>
    <col min="13059" max="13059" width="12.5703125" bestFit="1" customWidth="1"/>
    <col min="13060" max="13060" width="20.42578125" bestFit="1" customWidth="1"/>
    <col min="13061" max="13061" width="25.7109375" bestFit="1" customWidth="1"/>
    <col min="13062" max="13062" width="15.140625" bestFit="1" customWidth="1"/>
    <col min="13063" max="13063" width="13.7109375" bestFit="1" customWidth="1"/>
    <col min="13064" max="13064" width="7.7109375" bestFit="1" customWidth="1"/>
    <col min="13065" max="13065" width="20.28515625" bestFit="1" customWidth="1"/>
    <col min="13066" max="13066" width="23.5703125" bestFit="1" customWidth="1"/>
    <col min="13067" max="13067" width="17.7109375" bestFit="1" customWidth="1"/>
    <col min="13068" max="13068" width="7.85546875" bestFit="1" customWidth="1"/>
    <col min="13069" max="13069" width="49" bestFit="1" customWidth="1"/>
    <col min="13070" max="13070" width="10.42578125" bestFit="1" customWidth="1"/>
    <col min="13071" max="13071" width="10.85546875" bestFit="1" customWidth="1"/>
    <col min="13072" max="13072" width="33.7109375" bestFit="1" customWidth="1"/>
    <col min="13073" max="13073" width="29.85546875" bestFit="1" customWidth="1"/>
    <col min="13074" max="13074" width="15.5703125" bestFit="1" customWidth="1"/>
    <col min="13313" max="13313" width="15.28515625" bestFit="1" customWidth="1"/>
    <col min="13314" max="13314" width="11.7109375" bestFit="1" customWidth="1"/>
    <col min="13315" max="13315" width="12.5703125" bestFit="1" customWidth="1"/>
    <col min="13316" max="13316" width="20.42578125" bestFit="1" customWidth="1"/>
    <col min="13317" max="13317" width="25.7109375" bestFit="1" customWidth="1"/>
    <col min="13318" max="13318" width="15.140625" bestFit="1" customWidth="1"/>
    <col min="13319" max="13319" width="13.7109375" bestFit="1" customWidth="1"/>
    <col min="13320" max="13320" width="7.7109375" bestFit="1" customWidth="1"/>
    <col min="13321" max="13321" width="20.28515625" bestFit="1" customWidth="1"/>
    <col min="13322" max="13322" width="23.5703125" bestFit="1" customWidth="1"/>
    <col min="13323" max="13323" width="17.7109375" bestFit="1" customWidth="1"/>
    <col min="13324" max="13324" width="7.85546875" bestFit="1" customWidth="1"/>
    <col min="13325" max="13325" width="49" bestFit="1" customWidth="1"/>
    <col min="13326" max="13326" width="10.42578125" bestFit="1" customWidth="1"/>
    <col min="13327" max="13327" width="10.85546875" bestFit="1" customWidth="1"/>
    <col min="13328" max="13328" width="33.7109375" bestFit="1" customWidth="1"/>
    <col min="13329" max="13329" width="29.85546875" bestFit="1" customWidth="1"/>
    <col min="13330" max="13330" width="15.5703125" bestFit="1" customWidth="1"/>
    <col min="13569" max="13569" width="15.28515625" bestFit="1" customWidth="1"/>
    <col min="13570" max="13570" width="11.7109375" bestFit="1" customWidth="1"/>
    <col min="13571" max="13571" width="12.5703125" bestFit="1" customWidth="1"/>
    <col min="13572" max="13572" width="20.42578125" bestFit="1" customWidth="1"/>
    <col min="13573" max="13573" width="25.7109375" bestFit="1" customWidth="1"/>
    <col min="13574" max="13574" width="15.140625" bestFit="1" customWidth="1"/>
    <col min="13575" max="13575" width="13.7109375" bestFit="1" customWidth="1"/>
    <col min="13576" max="13576" width="7.7109375" bestFit="1" customWidth="1"/>
    <col min="13577" max="13577" width="20.28515625" bestFit="1" customWidth="1"/>
    <col min="13578" max="13578" width="23.5703125" bestFit="1" customWidth="1"/>
    <col min="13579" max="13579" width="17.7109375" bestFit="1" customWidth="1"/>
    <col min="13580" max="13580" width="7.85546875" bestFit="1" customWidth="1"/>
    <col min="13581" max="13581" width="49" bestFit="1" customWidth="1"/>
    <col min="13582" max="13582" width="10.42578125" bestFit="1" customWidth="1"/>
    <col min="13583" max="13583" width="10.85546875" bestFit="1" customWidth="1"/>
    <col min="13584" max="13584" width="33.7109375" bestFit="1" customWidth="1"/>
    <col min="13585" max="13585" width="29.85546875" bestFit="1" customWidth="1"/>
    <col min="13586" max="13586" width="15.5703125" bestFit="1" customWidth="1"/>
    <col min="13825" max="13825" width="15.28515625" bestFit="1" customWidth="1"/>
    <col min="13826" max="13826" width="11.7109375" bestFit="1" customWidth="1"/>
    <col min="13827" max="13827" width="12.5703125" bestFit="1" customWidth="1"/>
    <col min="13828" max="13828" width="20.42578125" bestFit="1" customWidth="1"/>
    <col min="13829" max="13829" width="25.7109375" bestFit="1" customWidth="1"/>
    <col min="13830" max="13830" width="15.140625" bestFit="1" customWidth="1"/>
    <col min="13831" max="13831" width="13.7109375" bestFit="1" customWidth="1"/>
    <col min="13832" max="13832" width="7.7109375" bestFit="1" customWidth="1"/>
    <col min="13833" max="13833" width="20.28515625" bestFit="1" customWidth="1"/>
    <col min="13834" max="13834" width="23.5703125" bestFit="1" customWidth="1"/>
    <col min="13835" max="13835" width="17.7109375" bestFit="1" customWidth="1"/>
    <col min="13836" max="13836" width="7.85546875" bestFit="1" customWidth="1"/>
    <col min="13837" max="13837" width="49" bestFit="1" customWidth="1"/>
    <col min="13838" max="13838" width="10.42578125" bestFit="1" customWidth="1"/>
    <col min="13839" max="13839" width="10.85546875" bestFit="1" customWidth="1"/>
    <col min="13840" max="13840" width="33.7109375" bestFit="1" customWidth="1"/>
    <col min="13841" max="13841" width="29.85546875" bestFit="1" customWidth="1"/>
    <col min="13842" max="13842" width="15.5703125" bestFit="1" customWidth="1"/>
    <col min="14081" max="14081" width="15.28515625" bestFit="1" customWidth="1"/>
    <col min="14082" max="14082" width="11.7109375" bestFit="1" customWidth="1"/>
    <col min="14083" max="14083" width="12.5703125" bestFit="1" customWidth="1"/>
    <col min="14084" max="14084" width="20.42578125" bestFit="1" customWidth="1"/>
    <col min="14085" max="14085" width="25.7109375" bestFit="1" customWidth="1"/>
    <col min="14086" max="14086" width="15.140625" bestFit="1" customWidth="1"/>
    <col min="14087" max="14087" width="13.7109375" bestFit="1" customWidth="1"/>
    <col min="14088" max="14088" width="7.7109375" bestFit="1" customWidth="1"/>
    <col min="14089" max="14089" width="20.28515625" bestFit="1" customWidth="1"/>
    <col min="14090" max="14090" width="23.5703125" bestFit="1" customWidth="1"/>
    <col min="14091" max="14091" width="17.7109375" bestFit="1" customWidth="1"/>
    <col min="14092" max="14092" width="7.85546875" bestFit="1" customWidth="1"/>
    <col min="14093" max="14093" width="49" bestFit="1" customWidth="1"/>
    <col min="14094" max="14094" width="10.42578125" bestFit="1" customWidth="1"/>
    <col min="14095" max="14095" width="10.85546875" bestFit="1" customWidth="1"/>
    <col min="14096" max="14096" width="33.7109375" bestFit="1" customWidth="1"/>
    <col min="14097" max="14097" width="29.85546875" bestFit="1" customWidth="1"/>
    <col min="14098" max="14098" width="15.5703125" bestFit="1" customWidth="1"/>
    <col min="14337" max="14337" width="15.28515625" bestFit="1" customWidth="1"/>
    <col min="14338" max="14338" width="11.7109375" bestFit="1" customWidth="1"/>
    <col min="14339" max="14339" width="12.5703125" bestFit="1" customWidth="1"/>
    <col min="14340" max="14340" width="20.42578125" bestFit="1" customWidth="1"/>
    <col min="14341" max="14341" width="25.7109375" bestFit="1" customWidth="1"/>
    <col min="14342" max="14342" width="15.140625" bestFit="1" customWidth="1"/>
    <col min="14343" max="14343" width="13.7109375" bestFit="1" customWidth="1"/>
    <col min="14344" max="14344" width="7.7109375" bestFit="1" customWidth="1"/>
    <col min="14345" max="14345" width="20.28515625" bestFit="1" customWidth="1"/>
    <col min="14346" max="14346" width="23.5703125" bestFit="1" customWidth="1"/>
    <col min="14347" max="14347" width="17.7109375" bestFit="1" customWidth="1"/>
    <col min="14348" max="14348" width="7.85546875" bestFit="1" customWidth="1"/>
    <col min="14349" max="14349" width="49" bestFit="1" customWidth="1"/>
    <col min="14350" max="14350" width="10.42578125" bestFit="1" customWidth="1"/>
    <col min="14351" max="14351" width="10.85546875" bestFit="1" customWidth="1"/>
    <col min="14352" max="14352" width="33.7109375" bestFit="1" customWidth="1"/>
    <col min="14353" max="14353" width="29.85546875" bestFit="1" customWidth="1"/>
    <col min="14354" max="14354" width="15.5703125" bestFit="1" customWidth="1"/>
    <col min="14593" max="14593" width="15.28515625" bestFit="1" customWidth="1"/>
    <col min="14594" max="14594" width="11.7109375" bestFit="1" customWidth="1"/>
    <col min="14595" max="14595" width="12.5703125" bestFit="1" customWidth="1"/>
    <col min="14596" max="14596" width="20.42578125" bestFit="1" customWidth="1"/>
    <col min="14597" max="14597" width="25.7109375" bestFit="1" customWidth="1"/>
    <col min="14598" max="14598" width="15.140625" bestFit="1" customWidth="1"/>
    <col min="14599" max="14599" width="13.7109375" bestFit="1" customWidth="1"/>
    <col min="14600" max="14600" width="7.7109375" bestFit="1" customWidth="1"/>
    <col min="14601" max="14601" width="20.28515625" bestFit="1" customWidth="1"/>
    <col min="14602" max="14602" width="23.5703125" bestFit="1" customWidth="1"/>
    <col min="14603" max="14603" width="17.7109375" bestFit="1" customWidth="1"/>
    <col min="14604" max="14604" width="7.85546875" bestFit="1" customWidth="1"/>
    <col min="14605" max="14605" width="49" bestFit="1" customWidth="1"/>
    <col min="14606" max="14606" width="10.42578125" bestFit="1" customWidth="1"/>
    <col min="14607" max="14607" width="10.85546875" bestFit="1" customWidth="1"/>
    <col min="14608" max="14608" width="33.7109375" bestFit="1" customWidth="1"/>
    <col min="14609" max="14609" width="29.85546875" bestFit="1" customWidth="1"/>
    <col min="14610" max="14610" width="15.5703125" bestFit="1" customWidth="1"/>
    <col min="14849" max="14849" width="15.28515625" bestFit="1" customWidth="1"/>
    <col min="14850" max="14850" width="11.7109375" bestFit="1" customWidth="1"/>
    <col min="14851" max="14851" width="12.5703125" bestFit="1" customWidth="1"/>
    <col min="14852" max="14852" width="20.42578125" bestFit="1" customWidth="1"/>
    <col min="14853" max="14853" width="25.7109375" bestFit="1" customWidth="1"/>
    <col min="14854" max="14854" width="15.140625" bestFit="1" customWidth="1"/>
    <col min="14855" max="14855" width="13.7109375" bestFit="1" customWidth="1"/>
    <col min="14856" max="14856" width="7.7109375" bestFit="1" customWidth="1"/>
    <col min="14857" max="14857" width="20.28515625" bestFit="1" customWidth="1"/>
    <col min="14858" max="14858" width="23.5703125" bestFit="1" customWidth="1"/>
    <col min="14859" max="14859" width="17.7109375" bestFit="1" customWidth="1"/>
    <col min="14860" max="14860" width="7.85546875" bestFit="1" customWidth="1"/>
    <col min="14861" max="14861" width="49" bestFit="1" customWidth="1"/>
    <col min="14862" max="14862" width="10.42578125" bestFit="1" customWidth="1"/>
    <col min="14863" max="14863" width="10.85546875" bestFit="1" customWidth="1"/>
    <col min="14864" max="14864" width="33.7109375" bestFit="1" customWidth="1"/>
    <col min="14865" max="14865" width="29.85546875" bestFit="1" customWidth="1"/>
    <col min="14866" max="14866" width="15.5703125" bestFit="1" customWidth="1"/>
    <col min="15105" max="15105" width="15.28515625" bestFit="1" customWidth="1"/>
    <col min="15106" max="15106" width="11.7109375" bestFit="1" customWidth="1"/>
    <col min="15107" max="15107" width="12.5703125" bestFit="1" customWidth="1"/>
    <col min="15108" max="15108" width="20.42578125" bestFit="1" customWidth="1"/>
    <col min="15109" max="15109" width="25.7109375" bestFit="1" customWidth="1"/>
    <col min="15110" max="15110" width="15.140625" bestFit="1" customWidth="1"/>
    <col min="15111" max="15111" width="13.7109375" bestFit="1" customWidth="1"/>
    <col min="15112" max="15112" width="7.7109375" bestFit="1" customWidth="1"/>
    <col min="15113" max="15113" width="20.28515625" bestFit="1" customWidth="1"/>
    <col min="15114" max="15114" width="23.5703125" bestFit="1" customWidth="1"/>
    <col min="15115" max="15115" width="17.7109375" bestFit="1" customWidth="1"/>
    <col min="15116" max="15116" width="7.85546875" bestFit="1" customWidth="1"/>
    <col min="15117" max="15117" width="49" bestFit="1" customWidth="1"/>
    <col min="15118" max="15118" width="10.42578125" bestFit="1" customWidth="1"/>
    <col min="15119" max="15119" width="10.85546875" bestFit="1" customWidth="1"/>
    <col min="15120" max="15120" width="33.7109375" bestFit="1" customWidth="1"/>
    <col min="15121" max="15121" width="29.85546875" bestFit="1" customWidth="1"/>
    <col min="15122" max="15122" width="15.5703125" bestFit="1" customWidth="1"/>
    <col min="15361" max="15361" width="15.28515625" bestFit="1" customWidth="1"/>
    <col min="15362" max="15362" width="11.7109375" bestFit="1" customWidth="1"/>
    <col min="15363" max="15363" width="12.5703125" bestFit="1" customWidth="1"/>
    <col min="15364" max="15364" width="20.42578125" bestFit="1" customWidth="1"/>
    <col min="15365" max="15365" width="25.7109375" bestFit="1" customWidth="1"/>
    <col min="15366" max="15366" width="15.140625" bestFit="1" customWidth="1"/>
    <col min="15367" max="15367" width="13.7109375" bestFit="1" customWidth="1"/>
    <col min="15368" max="15368" width="7.7109375" bestFit="1" customWidth="1"/>
    <col min="15369" max="15369" width="20.28515625" bestFit="1" customWidth="1"/>
    <col min="15370" max="15370" width="23.5703125" bestFit="1" customWidth="1"/>
    <col min="15371" max="15371" width="17.7109375" bestFit="1" customWidth="1"/>
    <col min="15372" max="15372" width="7.85546875" bestFit="1" customWidth="1"/>
    <col min="15373" max="15373" width="49" bestFit="1" customWidth="1"/>
    <col min="15374" max="15374" width="10.42578125" bestFit="1" customWidth="1"/>
    <col min="15375" max="15375" width="10.85546875" bestFit="1" customWidth="1"/>
    <col min="15376" max="15376" width="33.7109375" bestFit="1" customWidth="1"/>
    <col min="15377" max="15377" width="29.85546875" bestFit="1" customWidth="1"/>
    <col min="15378" max="15378" width="15.5703125" bestFit="1" customWidth="1"/>
    <col min="15617" max="15617" width="15.28515625" bestFit="1" customWidth="1"/>
    <col min="15618" max="15618" width="11.7109375" bestFit="1" customWidth="1"/>
    <col min="15619" max="15619" width="12.5703125" bestFit="1" customWidth="1"/>
    <col min="15620" max="15620" width="20.42578125" bestFit="1" customWidth="1"/>
    <col min="15621" max="15621" width="25.7109375" bestFit="1" customWidth="1"/>
    <col min="15622" max="15622" width="15.140625" bestFit="1" customWidth="1"/>
    <col min="15623" max="15623" width="13.7109375" bestFit="1" customWidth="1"/>
    <col min="15624" max="15624" width="7.7109375" bestFit="1" customWidth="1"/>
    <col min="15625" max="15625" width="20.28515625" bestFit="1" customWidth="1"/>
    <col min="15626" max="15626" width="23.5703125" bestFit="1" customWidth="1"/>
    <col min="15627" max="15627" width="17.7109375" bestFit="1" customWidth="1"/>
    <col min="15628" max="15628" width="7.85546875" bestFit="1" customWidth="1"/>
    <col min="15629" max="15629" width="49" bestFit="1" customWidth="1"/>
    <col min="15630" max="15630" width="10.42578125" bestFit="1" customWidth="1"/>
    <col min="15631" max="15631" width="10.85546875" bestFit="1" customWidth="1"/>
    <col min="15632" max="15632" width="33.7109375" bestFit="1" customWidth="1"/>
    <col min="15633" max="15633" width="29.85546875" bestFit="1" customWidth="1"/>
    <col min="15634" max="15634" width="15.5703125" bestFit="1" customWidth="1"/>
    <col min="15873" max="15873" width="15.28515625" bestFit="1" customWidth="1"/>
    <col min="15874" max="15874" width="11.7109375" bestFit="1" customWidth="1"/>
    <col min="15875" max="15875" width="12.5703125" bestFit="1" customWidth="1"/>
    <col min="15876" max="15876" width="20.42578125" bestFit="1" customWidth="1"/>
    <col min="15877" max="15877" width="25.7109375" bestFit="1" customWidth="1"/>
    <col min="15878" max="15878" width="15.140625" bestFit="1" customWidth="1"/>
    <col min="15879" max="15879" width="13.7109375" bestFit="1" customWidth="1"/>
    <col min="15880" max="15880" width="7.7109375" bestFit="1" customWidth="1"/>
    <col min="15881" max="15881" width="20.28515625" bestFit="1" customWidth="1"/>
    <col min="15882" max="15882" width="23.5703125" bestFit="1" customWidth="1"/>
    <col min="15883" max="15883" width="17.7109375" bestFit="1" customWidth="1"/>
    <col min="15884" max="15884" width="7.85546875" bestFit="1" customWidth="1"/>
    <col min="15885" max="15885" width="49" bestFit="1" customWidth="1"/>
    <col min="15886" max="15886" width="10.42578125" bestFit="1" customWidth="1"/>
    <col min="15887" max="15887" width="10.85546875" bestFit="1" customWidth="1"/>
    <col min="15888" max="15888" width="33.7109375" bestFit="1" customWidth="1"/>
    <col min="15889" max="15889" width="29.85546875" bestFit="1" customWidth="1"/>
    <col min="15890" max="15890" width="15.5703125" bestFit="1" customWidth="1"/>
    <col min="16129" max="16129" width="15.28515625" bestFit="1" customWidth="1"/>
    <col min="16130" max="16130" width="11.7109375" bestFit="1" customWidth="1"/>
    <col min="16131" max="16131" width="12.5703125" bestFit="1" customWidth="1"/>
    <col min="16132" max="16132" width="20.42578125" bestFit="1" customWidth="1"/>
    <col min="16133" max="16133" width="25.7109375" bestFit="1" customWidth="1"/>
    <col min="16134" max="16134" width="15.140625" bestFit="1" customWidth="1"/>
    <col min="16135" max="16135" width="13.7109375" bestFit="1" customWidth="1"/>
    <col min="16136" max="16136" width="7.7109375" bestFit="1" customWidth="1"/>
    <col min="16137" max="16137" width="20.28515625" bestFit="1" customWidth="1"/>
    <col min="16138" max="16138" width="23.5703125" bestFit="1" customWidth="1"/>
    <col min="16139" max="16139" width="17.7109375" bestFit="1" customWidth="1"/>
    <col min="16140" max="16140" width="7.85546875" bestFit="1" customWidth="1"/>
    <col min="16141" max="16141" width="49" bestFit="1" customWidth="1"/>
    <col min="16142" max="16142" width="10.42578125" bestFit="1" customWidth="1"/>
    <col min="16143" max="16143" width="10.85546875" bestFit="1" customWidth="1"/>
    <col min="16144" max="16144" width="33.7109375" bestFit="1" customWidth="1"/>
    <col min="16145" max="16145" width="29.85546875" bestFit="1" customWidth="1"/>
    <col min="16146" max="16146" width="15.5703125" bestFit="1" customWidth="1"/>
  </cols>
  <sheetData>
    <row r="1" spans="1:18" s="44" customFormat="1" ht="12.75" x14ac:dyDescent="0.2">
      <c r="A1" s="43" t="s">
        <v>4146</v>
      </c>
      <c r="B1" s="43" t="s">
        <v>4147</v>
      </c>
      <c r="C1" s="43" t="s">
        <v>4148</v>
      </c>
      <c r="D1" s="43" t="s">
        <v>4149</v>
      </c>
      <c r="E1" s="43" t="s">
        <v>6561</v>
      </c>
      <c r="F1" s="43" t="s">
        <v>1</v>
      </c>
      <c r="G1" s="43" t="s">
        <v>4150</v>
      </c>
      <c r="H1" s="43" t="s">
        <v>4151</v>
      </c>
      <c r="I1" s="43" t="s">
        <v>4152</v>
      </c>
      <c r="J1" s="43" t="s">
        <v>4153</v>
      </c>
      <c r="K1" s="43" t="s">
        <v>4154</v>
      </c>
      <c r="L1" s="43" t="s">
        <v>4155</v>
      </c>
      <c r="M1" s="43" t="s">
        <v>4156</v>
      </c>
      <c r="N1" s="43" t="s">
        <v>4157</v>
      </c>
      <c r="O1" s="43" t="s">
        <v>4158</v>
      </c>
      <c r="P1" s="43" t="s">
        <v>4159</v>
      </c>
      <c r="Q1" s="43" t="s">
        <v>9</v>
      </c>
      <c r="R1" s="43" t="s">
        <v>4160</v>
      </c>
    </row>
    <row r="2" spans="1:18" x14ac:dyDescent="0.25">
      <c r="A2" s="45" t="s">
        <v>5820</v>
      </c>
      <c r="B2" s="45" t="s">
        <v>6562</v>
      </c>
      <c r="C2" s="45" t="s">
        <v>4163</v>
      </c>
      <c r="D2" s="45" t="s">
        <v>4164</v>
      </c>
      <c r="E2" s="45" t="s">
        <v>6563</v>
      </c>
      <c r="F2" s="45" t="s">
        <v>4165</v>
      </c>
      <c r="H2" s="45" t="s">
        <v>4166</v>
      </c>
      <c r="I2" s="45" t="s">
        <v>157</v>
      </c>
      <c r="J2" s="45" t="s">
        <v>158</v>
      </c>
      <c r="K2" s="47">
        <v>250</v>
      </c>
      <c r="L2" s="45" t="s">
        <v>4161</v>
      </c>
      <c r="M2" s="45" t="s">
        <v>4167</v>
      </c>
      <c r="N2" s="45" t="s">
        <v>20</v>
      </c>
      <c r="O2" s="45" t="s">
        <v>26</v>
      </c>
      <c r="Q2" s="45" t="s">
        <v>377</v>
      </c>
      <c r="R2" s="45" t="s">
        <v>4168</v>
      </c>
    </row>
    <row r="3" spans="1:18" x14ac:dyDescent="0.25">
      <c r="A3" s="45" t="s">
        <v>6564</v>
      </c>
      <c r="B3" s="45" t="s">
        <v>6564</v>
      </c>
      <c r="C3" s="45" t="s">
        <v>4169</v>
      </c>
      <c r="D3" s="45" t="s">
        <v>4170</v>
      </c>
      <c r="E3" s="45" t="s">
        <v>6565</v>
      </c>
      <c r="F3" s="45" t="s">
        <v>2731</v>
      </c>
      <c r="G3" s="45" t="s">
        <v>2734</v>
      </c>
      <c r="H3" s="45" t="s">
        <v>2732</v>
      </c>
      <c r="I3" s="45" t="s">
        <v>395</v>
      </c>
      <c r="J3" s="45" t="s">
        <v>2735</v>
      </c>
      <c r="K3" s="47">
        <v>200</v>
      </c>
      <c r="L3" s="45" t="s">
        <v>4161</v>
      </c>
      <c r="N3" s="45" t="s">
        <v>20</v>
      </c>
      <c r="O3" s="45" t="s">
        <v>26</v>
      </c>
      <c r="Q3" s="45" t="s">
        <v>377</v>
      </c>
      <c r="R3" s="45" t="s">
        <v>4162</v>
      </c>
    </row>
    <row r="4" spans="1:18" x14ac:dyDescent="0.25">
      <c r="A4" s="45" t="s">
        <v>6564</v>
      </c>
      <c r="B4" s="45" t="s">
        <v>6564</v>
      </c>
      <c r="C4" s="45" t="s">
        <v>4169</v>
      </c>
      <c r="D4" s="45" t="s">
        <v>4170</v>
      </c>
      <c r="E4" s="45" t="s">
        <v>6565</v>
      </c>
      <c r="F4" s="45" t="s">
        <v>1960</v>
      </c>
      <c r="G4" s="45" t="s">
        <v>1968</v>
      </c>
      <c r="H4" s="45" t="s">
        <v>1966</v>
      </c>
      <c r="I4" s="45" t="s">
        <v>1969</v>
      </c>
      <c r="J4" s="45" t="s">
        <v>1970</v>
      </c>
      <c r="K4" s="47">
        <v>171.79</v>
      </c>
      <c r="L4" s="45" t="s">
        <v>4161</v>
      </c>
      <c r="N4" s="45" t="s">
        <v>20</v>
      </c>
      <c r="O4" s="45" t="s">
        <v>26</v>
      </c>
      <c r="Q4" s="45" t="s">
        <v>377</v>
      </c>
      <c r="R4" s="45" t="s">
        <v>4162</v>
      </c>
    </row>
    <row r="5" spans="1:18" x14ac:dyDescent="0.25">
      <c r="A5" s="45" t="s">
        <v>6564</v>
      </c>
      <c r="B5" s="45" t="s">
        <v>6564</v>
      </c>
      <c r="C5" s="45" t="s">
        <v>4169</v>
      </c>
      <c r="D5" s="45" t="s">
        <v>4170</v>
      </c>
      <c r="E5" s="45" t="s">
        <v>6565</v>
      </c>
      <c r="F5" s="45" t="s">
        <v>879</v>
      </c>
      <c r="G5" s="45" t="s">
        <v>445</v>
      </c>
      <c r="H5" s="45" t="s">
        <v>885</v>
      </c>
      <c r="I5" s="45" t="s">
        <v>887</v>
      </c>
      <c r="J5" s="45" t="s">
        <v>888</v>
      </c>
      <c r="K5" s="47">
        <v>168.89</v>
      </c>
      <c r="L5" s="45" t="s">
        <v>4161</v>
      </c>
      <c r="N5" s="45" t="s">
        <v>20</v>
      </c>
      <c r="O5" s="45" t="s">
        <v>26</v>
      </c>
      <c r="Q5" s="45" t="s">
        <v>377</v>
      </c>
      <c r="R5" s="45" t="s">
        <v>4162</v>
      </c>
    </row>
    <row r="6" spans="1:18" x14ac:dyDescent="0.25">
      <c r="A6" s="45" t="s">
        <v>6564</v>
      </c>
      <c r="B6" s="45" t="s">
        <v>6564</v>
      </c>
      <c r="C6" s="45" t="s">
        <v>4169</v>
      </c>
      <c r="D6" s="45" t="s">
        <v>4170</v>
      </c>
      <c r="E6" s="45" t="s">
        <v>6565</v>
      </c>
      <c r="F6" s="45" t="s">
        <v>2269</v>
      </c>
      <c r="G6" s="45" t="s">
        <v>2276</v>
      </c>
      <c r="H6" s="45" t="s">
        <v>2274</v>
      </c>
      <c r="I6" s="45" t="s">
        <v>2277</v>
      </c>
      <c r="J6" s="45" t="s">
        <v>2278</v>
      </c>
      <c r="K6" s="47">
        <v>154.83000000000001</v>
      </c>
      <c r="L6" s="45" t="s">
        <v>4161</v>
      </c>
      <c r="N6" s="45" t="s">
        <v>20</v>
      </c>
      <c r="O6" s="45" t="s">
        <v>26</v>
      </c>
      <c r="Q6" s="45" t="s">
        <v>377</v>
      </c>
      <c r="R6" s="45" t="s">
        <v>4162</v>
      </c>
    </row>
    <row r="7" spans="1:18" x14ac:dyDescent="0.25">
      <c r="A7" s="45" t="s">
        <v>6564</v>
      </c>
      <c r="B7" s="45" t="s">
        <v>6564</v>
      </c>
      <c r="C7" s="45" t="s">
        <v>4169</v>
      </c>
      <c r="D7" s="45" t="s">
        <v>4170</v>
      </c>
      <c r="E7" s="45" t="s">
        <v>6565</v>
      </c>
      <c r="F7" s="45" t="s">
        <v>1190</v>
      </c>
      <c r="G7" s="45" t="s">
        <v>1193</v>
      </c>
      <c r="H7" s="45" t="s">
        <v>1191</v>
      </c>
      <c r="J7" s="45" t="s">
        <v>1194</v>
      </c>
      <c r="K7" s="47">
        <v>157.16</v>
      </c>
      <c r="L7" s="45" t="s">
        <v>4161</v>
      </c>
      <c r="N7" s="45" t="s">
        <v>20</v>
      </c>
      <c r="O7" s="45" t="s">
        <v>26</v>
      </c>
      <c r="Q7" s="45" t="s">
        <v>377</v>
      </c>
      <c r="R7" s="45" t="s">
        <v>4162</v>
      </c>
    </row>
    <row r="8" spans="1:18" x14ac:dyDescent="0.25">
      <c r="A8" s="45" t="s">
        <v>6564</v>
      </c>
      <c r="B8" s="45" t="s">
        <v>6564</v>
      </c>
      <c r="C8" s="45" t="s">
        <v>4169</v>
      </c>
      <c r="D8" s="45" t="s">
        <v>4170</v>
      </c>
      <c r="E8" s="45" t="s">
        <v>6566</v>
      </c>
      <c r="F8" s="45" t="s">
        <v>4171</v>
      </c>
      <c r="G8" s="45" t="s">
        <v>1761</v>
      </c>
      <c r="H8" s="45" t="s">
        <v>4172</v>
      </c>
      <c r="I8" s="45" t="s">
        <v>1762</v>
      </c>
      <c r="J8" s="45" t="s">
        <v>1763</v>
      </c>
      <c r="K8" s="47">
        <v>2261.1799999999998</v>
      </c>
      <c r="L8" s="45" t="s">
        <v>4161</v>
      </c>
      <c r="N8" s="45" t="s">
        <v>20</v>
      </c>
      <c r="O8" s="45" t="s">
        <v>26</v>
      </c>
      <c r="Q8" s="45" t="s">
        <v>377</v>
      </c>
      <c r="R8" s="45" t="s">
        <v>4168</v>
      </c>
    </row>
    <row r="9" spans="1:18" x14ac:dyDescent="0.25">
      <c r="A9" s="45" t="s">
        <v>6564</v>
      </c>
      <c r="B9" s="45" t="s">
        <v>6564</v>
      </c>
      <c r="C9" s="45" t="s">
        <v>4169</v>
      </c>
      <c r="D9" s="45" t="s">
        <v>4170</v>
      </c>
      <c r="E9" s="45" t="s">
        <v>6567</v>
      </c>
      <c r="F9" s="45" t="s">
        <v>4173</v>
      </c>
      <c r="G9" s="45" t="s">
        <v>3713</v>
      </c>
      <c r="H9" s="45" t="s">
        <v>4174</v>
      </c>
      <c r="I9" s="45" t="s">
        <v>3714</v>
      </c>
      <c r="J9" s="45" t="s">
        <v>3715</v>
      </c>
      <c r="K9" s="47">
        <v>236.65</v>
      </c>
      <c r="L9" s="45" t="s">
        <v>4161</v>
      </c>
      <c r="N9" s="45" t="s">
        <v>20</v>
      </c>
      <c r="O9" s="45" t="s">
        <v>26</v>
      </c>
      <c r="Q9" s="45" t="s">
        <v>377</v>
      </c>
      <c r="R9" s="45" t="s">
        <v>4168</v>
      </c>
    </row>
    <row r="10" spans="1:18" x14ac:dyDescent="0.25">
      <c r="A10" s="45" t="s">
        <v>6564</v>
      </c>
      <c r="B10" s="45" t="s">
        <v>6564</v>
      </c>
      <c r="C10" s="45" t="s">
        <v>4169</v>
      </c>
      <c r="D10" s="45" t="s">
        <v>4170</v>
      </c>
      <c r="E10" s="45" t="s">
        <v>6566</v>
      </c>
      <c r="F10" s="45" t="s">
        <v>4175</v>
      </c>
      <c r="G10" s="45" t="s">
        <v>4176</v>
      </c>
      <c r="H10" s="45" t="s">
        <v>4177</v>
      </c>
      <c r="I10" s="45" t="s">
        <v>4178</v>
      </c>
      <c r="J10" s="45" t="s">
        <v>4179</v>
      </c>
      <c r="K10" s="47">
        <v>2809.95</v>
      </c>
      <c r="L10" s="45" t="s">
        <v>4161</v>
      </c>
      <c r="N10" s="45" t="s">
        <v>20</v>
      </c>
      <c r="O10" s="45" t="s">
        <v>26</v>
      </c>
      <c r="Q10" s="45" t="s">
        <v>377</v>
      </c>
      <c r="R10" s="45" t="s">
        <v>4168</v>
      </c>
    </row>
    <row r="11" spans="1:18" x14ac:dyDescent="0.25">
      <c r="A11" s="45" t="s">
        <v>6564</v>
      </c>
      <c r="B11" s="45" t="s">
        <v>6564</v>
      </c>
      <c r="C11" s="45" t="s">
        <v>4169</v>
      </c>
      <c r="D11" s="45" t="s">
        <v>4170</v>
      </c>
      <c r="E11" s="45" t="s">
        <v>6567</v>
      </c>
      <c r="F11" s="45" t="s">
        <v>4180</v>
      </c>
      <c r="G11" s="45" t="s">
        <v>4181</v>
      </c>
      <c r="H11" s="45" t="s">
        <v>4182</v>
      </c>
      <c r="I11" s="45" t="s">
        <v>4183</v>
      </c>
      <c r="J11" s="45" t="s">
        <v>4184</v>
      </c>
      <c r="K11" s="47">
        <v>7009.64</v>
      </c>
      <c r="L11" s="45" t="s">
        <v>4161</v>
      </c>
      <c r="N11" s="45" t="s">
        <v>20</v>
      </c>
      <c r="O11" s="45" t="s">
        <v>26</v>
      </c>
      <c r="Q11" s="45" t="s">
        <v>377</v>
      </c>
      <c r="R11" s="45" t="s">
        <v>4168</v>
      </c>
    </row>
    <row r="12" spans="1:18" x14ac:dyDescent="0.25">
      <c r="A12" s="45" t="s">
        <v>6564</v>
      </c>
      <c r="B12" s="45" t="s">
        <v>6564</v>
      </c>
      <c r="C12" s="45" t="s">
        <v>4169</v>
      </c>
      <c r="D12" s="45" t="s">
        <v>4170</v>
      </c>
      <c r="E12" s="45" t="s">
        <v>6566</v>
      </c>
      <c r="F12" s="45" t="s">
        <v>4185</v>
      </c>
      <c r="G12" s="45" t="s">
        <v>4186</v>
      </c>
      <c r="H12" s="45" t="s">
        <v>4187</v>
      </c>
      <c r="I12" s="45" t="s">
        <v>4188</v>
      </c>
      <c r="J12" s="45" t="s">
        <v>4189</v>
      </c>
      <c r="K12" s="47">
        <v>4180.1000000000004</v>
      </c>
      <c r="L12" s="45" t="s">
        <v>4161</v>
      </c>
      <c r="N12" s="45" t="s">
        <v>20</v>
      </c>
      <c r="O12" s="45" t="s">
        <v>26</v>
      </c>
      <c r="Q12" s="45" t="s">
        <v>377</v>
      </c>
      <c r="R12" s="45" t="s">
        <v>4168</v>
      </c>
    </row>
    <row r="13" spans="1:18" x14ac:dyDescent="0.25">
      <c r="A13" s="45" t="s">
        <v>6564</v>
      </c>
      <c r="B13" s="45" t="s">
        <v>6564</v>
      </c>
      <c r="C13" s="45" t="s">
        <v>4169</v>
      </c>
      <c r="D13" s="45" t="s">
        <v>4170</v>
      </c>
      <c r="E13" s="45" t="s">
        <v>6567</v>
      </c>
      <c r="F13" s="45" t="s">
        <v>4190</v>
      </c>
      <c r="G13" s="45" t="s">
        <v>4191</v>
      </c>
      <c r="H13" s="45" t="s">
        <v>4192</v>
      </c>
      <c r="I13" s="45" t="s">
        <v>4193</v>
      </c>
      <c r="J13" s="45" t="s">
        <v>4194</v>
      </c>
      <c r="K13" s="47">
        <v>206.94</v>
      </c>
      <c r="L13" s="45" t="s">
        <v>4161</v>
      </c>
      <c r="N13" s="45" t="s">
        <v>20</v>
      </c>
      <c r="O13" s="45" t="s">
        <v>26</v>
      </c>
      <c r="Q13" s="45" t="s">
        <v>377</v>
      </c>
      <c r="R13" s="45" t="s">
        <v>4168</v>
      </c>
    </row>
    <row r="14" spans="1:18" x14ac:dyDescent="0.25">
      <c r="A14" s="45" t="s">
        <v>6564</v>
      </c>
      <c r="B14" s="45" t="s">
        <v>6564</v>
      </c>
      <c r="C14" s="45" t="s">
        <v>4169</v>
      </c>
      <c r="D14" s="45" t="s">
        <v>4170</v>
      </c>
      <c r="E14" s="45" t="s">
        <v>6566</v>
      </c>
      <c r="F14" s="45" t="s">
        <v>4195</v>
      </c>
      <c r="G14" s="45" t="s">
        <v>4196</v>
      </c>
      <c r="H14" s="45" t="s">
        <v>4197</v>
      </c>
      <c r="I14" s="45" t="s">
        <v>3390</v>
      </c>
      <c r="J14" s="45" t="s">
        <v>4198</v>
      </c>
      <c r="K14" s="47">
        <v>413.21</v>
      </c>
      <c r="L14" s="45" t="s">
        <v>4161</v>
      </c>
      <c r="N14" s="45" t="s">
        <v>20</v>
      </c>
      <c r="O14" s="45" t="s">
        <v>26</v>
      </c>
      <c r="Q14" s="45" t="s">
        <v>377</v>
      </c>
      <c r="R14" s="45" t="s">
        <v>4168</v>
      </c>
    </row>
    <row r="15" spans="1:18" x14ac:dyDescent="0.25">
      <c r="A15" s="45" t="s">
        <v>6564</v>
      </c>
      <c r="B15" s="45" t="s">
        <v>6564</v>
      </c>
      <c r="C15" s="45" t="s">
        <v>4169</v>
      </c>
      <c r="D15" s="45" t="s">
        <v>4170</v>
      </c>
      <c r="E15" s="45" t="s">
        <v>6566</v>
      </c>
      <c r="F15" s="45" t="s">
        <v>4199</v>
      </c>
      <c r="G15" s="45" t="s">
        <v>4200</v>
      </c>
      <c r="H15" s="45" t="s">
        <v>4201</v>
      </c>
      <c r="I15" s="45" t="s">
        <v>4202</v>
      </c>
      <c r="J15" s="45" t="s">
        <v>4203</v>
      </c>
      <c r="K15" s="47">
        <v>100</v>
      </c>
      <c r="L15" s="45" t="s">
        <v>4161</v>
      </c>
      <c r="N15" s="45" t="s">
        <v>20</v>
      </c>
      <c r="O15" s="45" t="s">
        <v>26</v>
      </c>
      <c r="Q15" s="45" t="s">
        <v>377</v>
      </c>
      <c r="R15" s="45" t="s">
        <v>4168</v>
      </c>
    </row>
    <row r="16" spans="1:18" x14ac:dyDescent="0.25">
      <c r="A16" s="45" t="s">
        <v>6564</v>
      </c>
      <c r="B16" s="45" t="s">
        <v>6564</v>
      </c>
      <c r="C16" s="45" t="s">
        <v>4169</v>
      </c>
      <c r="D16" s="45" t="s">
        <v>4170</v>
      </c>
      <c r="E16" s="45" t="s">
        <v>6565</v>
      </c>
      <c r="F16" s="45" t="s">
        <v>2425</v>
      </c>
      <c r="G16" s="45" t="s">
        <v>2429</v>
      </c>
      <c r="H16" s="45" t="s">
        <v>2427</v>
      </c>
      <c r="I16" s="45" t="s">
        <v>2430</v>
      </c>
      <c r="J16" s="45" t="s">
        <v>2431</v>
      </c>
      <c r="K16" s="47">
        <v>-1000</v>
      </c>
      <c r="L16" s="45" t="s">
        <v>4161</v>
      </c>
      <c r="N16" s="45" t="s">
        <v>20</v>
      </c>
      <c r="O16" s="45" t="s">
        <v>26</v>
      </c>
      <c r="Q16" s="45" t="s">
        <v>377</v>
      </c>
      <c r="R16" s="45" t="s">
        <v>4162</v>
      </c>
    </row>
    <row r="17" spans="1:18" x14ac:dyDescent="0.25">
      <c r="A17" s="45" t="s">
        <v>6564</v>
      </c>
      <c r="B17" s="45" t="s">
        <v>6564</v>
      </c>
      <c r="C17" s="45" t="s">
        <v>4169</v>
      </c>
      <c r="D17" s="45" t="s">
        <v>4170</v>
      </c>
      <c r="E17" s="45" t="s">
        <v>6566</v>
      </c>
      <c r="F17" s="45" t="s">
        <v>2318</v>
      </c>
      <c r="G17" s="45" t="s">
        <v>2323</v>
      </c>
      <c r="H17" s="45" t="s">
        <v>2320</v>
      </c>
      <c r="I17" s="45" t="s">
        <v>2324</v>
      </c>
      <c r="J17" s="45" t="s">
        <v>2325</v>
      </c>
      <c r="K17" s="47">
        <v>-210</v>
      </c>
      <c r="L17" s="45" t="s">
        <v>4161</v>
      </c>
      <c r="N17" s="45" t="s">
        <v>20</v>
      </c>
      <c r="O17" s="45" t="s">
        <v>26</v>
      </c>
      <c r="Q17" s="45" t="s">
        <v>377</v>
      </c>
      <c r="R17" s="45" t="s">
        <v>4162</v>
      </c>
    </row>
    <row r="18" spans="1:18" x14ac:dyDescent="0.25">
      <c r="A18" s="45" t="s">
        <v>6564</v>
      </c>
      <c r="B18" s="45" t="s">
        <v>6564</v>
      </c>
      <c r="C18" s="45" t="s">
        <v>4169</v>
      </c>
      <c r="D18" s="45" t="s">
        <v>4170</v>
      </c>
      <c r="E18" s="45" t="s">
        <v>6565</v>
      </c>
      <c r="F18" s="45" t="s">
        <v>1779</v>
      </c>
      <c r="G18" s="45" t="s">
        <v>1787</v>
      </c>
      <c r="H18" s="45" t="s">
        <v>1785</v>
      </c>
      <c r="I18" s="45" t="s">
        <v>1788</v>
      </c>
      <c r="J18" s="45" t="s">
        <v>1789</v>
      </c>
      <c r="K18" s="47">
        <v>2000</v>
      </c>
      <c r="L18" s="45" t="s">
        <v>4161</v>
      </c>
      <c r="N18" s="45" t="s">
        <v>20</v>
      </c>
      <c r="O18" s="45" t="s">
        <v>26</v>
      </c>
      <c r="Q18" s="45" t="s">
        <v>377</v>
      </c>
      <c r="R18" s="45" t="s">
        <v>4162</v>
      </c>
    </row>
    <row r="19" spans="1:18" x14ac:dyDescent="0.25">
      <c r="A19" s="45" t="s">
        <v>6564</v>
      </c>
      <c r="B19" s="45" t="s">
        <v>6564</v>
      </c>
      <c r="C19" s="45" t="s">
        <v>4169</v>
      </c>
      <c r="D19" s="45" t="s">
        <v>4170</v>
      </c>
      <c r="E19" s="45" t="s">
        <v>6567</v>
      </c>
      <c r="F19" s="45" t="s">
        <v>3974</v>
      </c>
      <c r="G19" s="45" t="s">
        <v>3978</v>
      </c>
      <c r="H19" s="45" t="s">
        <v>3976</v>
      </c>
      <c r="I19" s="45" t="s">
        <v>1172</v>
      </c>
      <c r="J19" s="45" t="s">
        <v>3979</v>
      </c>
      <c r="K19" s="47">
        <v>-1.32</v>
      </c>
      <c r="L19" s="45" t="s">
        <v>4161</v>
      </c>
      <c r="N19" s="45" t="s">
        <v>20</v>
      </c>
      <c r="O19" s="45" t="s">
        <v>26</v>
      </c>
      <c r="Q19" s="45" t="s">
        <v>377</v>
      </c>
      <c r="R19" s="45" t="s">
        <v>4162</v>
      </c>
    </row>
    <row r="20" spans="1:18" x14ac:dyDescent="0.25">
      <c r="A20" s="45" t="s">
        <v>6564</v>
      </c>
      <c r="B20" s="45" t="s">
        <v>6564</v>
      </c>
      <c r="C20" s="45" t="s">
        <v>4169</v>
      </c>
      <c r="D20" s="45" t="s">
        <v>4170</v>
      </c>
      <c r="E20" s="45" t="s">
        <v>6566</v>
      </c>
      <c r="F20" s="45" t="s">
        <v>3310</v>
      </c>
      <c r="G20" s="45" t="s">
        <v>3317</v>
      </c>
      <c r="H20" s="45" t="s">
        <v>3315</v>
      </c>
      <c r="I20" s="45" t="s">
        <v>3318</v>
      </c>
      <c r="J20" s="45" t="s">
        <v>3319</v>
      </c>
      <c r="K20" s="47">
        <v>1350</v>
      </c>
      <c r="L20" s="45" t="s">
        <v>4161</v>
      </c>
      <c r="N20" s="45" t="s">
        <v>20</v>
      </c>
      <c r="O20" s="45" t="s">
        <v>26</v>
      </c>
      <c r="Q20" s="45" t="s">
        <v>377</v>
      </c>
      <c r="R20" s="45" t="s">
        <v>4162</v>
      </c>
    </row>
    <row r="21" spans="1:18" x14ac:dyDescent="0.25">
      <c r="A21" s="45" t="s">
        <v>6564</v>
      </c>
      <c r="B21" s="45" t="s">
        <v>6564</v>
      </c>
      <c r="C21" s="45" t="s">
        <v>4169</v>
      </c>
      <c r="D21" s="45" t="s">
        <v>4170</v>
      </c>
      <c r="E21" s="45" t="s">
        <v>6565</v>
      </c>
      <c r="F21" s="45" t="s">
        <v>3328</v>
      </c>
      <c r="G21" s="45" t="s">
        <v>3337</v>
      </c>
      <c r="H21" s="45" t="s">
        <v>3334</v>
      </c>
      <c r="I21" s="45" t="s">
        <v>605</v>
      </c>
      <c r="J21" s="45" t="s">
        <v>3338</v>
      </c>
      <c r="K21" s="47">
        <v>1350</v>
      </c>
      <c r="L21" s="45" t="s">
        <v>4161</v>
      </c>
      <c r="N21" s="45" t="s">
        <v>20</v>
      </c>
      <c r="O21" s="45" t="s">
        <v>26</v>
      </c>
      <c r="Q21" s="45" t="s">
        <v>377</v>
      </c>
      <c r="R21" s="45" t="s">
        <v>4162</v>
      </c>
    </row>
    <row r="22" spans="1:18" x14ac:dyDescent="0.25">
      <c r="A22" s="45" t="s">
        <v>6564</v>
      </c>
      <c r="B22" s="45" t="s">
        <v>6564</v>
      </c>
      <c r="C22" s="45" t="s">
        <v>4169</v>
      </c>
      <c r="D22" s="45" t="s">
        <v>4170</v>
      </c>
      <c r="E22" s="45" t="s">
        <v>6566</v>
      </c>
      <c r="F22" s="45" t="s">
        <v>1495</v>
      </c>
      <c r="G22" s="45" t="s">
        <v>1502</v>
      </c>
      <c r="H22" s="45" t="s">
        <v>1500</v>
      </c>
      <c r="I22" s="45" t="s">
        <v>1503</v>
      </c>
      <c r="J22" s="45" t="s">
        <v>1504</v>
      </c>
      <c r="K22" s="47">
        <v>3.42</v>
      </c>
      <c r="L22" s="45" t="s">
        <v>4161</v>
      </c>
      <c r="N22" s="45" t="s">
        <v>20</v>
      </c>
      <c r="O22" s="45" t="s">
        <v>26</v>
      </c>
      <c r="Q22" s="45" t="s">
        <v>377</v>
      </c>
      <c r="R22" s="45" t="s">
        <v>4162</v>
      </c>
    </row>
    <row r="23" spans="1:18" x14ac:dyDescent="0.25">
      <c r="A23" s="45" t="s">
        <v>6564</v>
      </c>
      <c r="B23" s="45" t="s">
        <v>6564</v>
      </c>
      <c r="C23" s="45" t="s">
        <v>4169</v>
      </c>
      <c r="D23" s="45" t="s">
        <v>4170</v>
      </c>
      <c r="E23" s="45" t="s">
        <v>6565</v>
      </c>
      <c r="F23" s="45" t="s">
        <v>2924</v>
      </c>
      <c r="G23" s="45" t="s">
        <v>2927</v>
      </c>
      <c r="H23" s="45" t="s">
        <v>2929</v>
      </c>
      <c r="I23" s="45" t="s">
        <v>1085</v>
      </c>
      <c r="J23" s="45" t="s">
        <v>2928</v>
      </c>
      <c r="K23" s="47">
        <v>184.93</v>
      </c>
      <c r="L23" s="45" t="s">
        <v>4161</v>
      </c>
      <c r="N23" s="45" t="s">
        <v>20</v>
      </c>
      <c r="O23" s="45" t="s">
        <v>26</v>
      </c>
      <c r="Q23" s="45" t="s">
        <v>377</v>
      </c>
      <c r="R23" s="45" t="s">
        <v>4162</v>
      </c>
    </row>
    <row r="24" spans="1:18" x14ac:dyDescent="0.25">
      <c r="A24" s="45" t="s">
        <v>6564</v>
      </c>
      <c r="B24" s="45" t="s">
        <v>6564</v>
      </c>
      <c r="C24" s="45" t="s">
        <v>4169</v>
      </c>
      <c r="D24" s="45" t="s">
        <v>4170</v>
      </c>
      <c r="E24" s="45" t="s">
        <v>6567</v>
      </c>
      <c r="F24" s="45" t="s">
        <v>397</v>
      </c>
      <c r="G24" s="45" t="s">
        <v>400</v>
      </c>
      <c r="H24" s="45" t="s">
        <v>398</v>
      </c>
      <c r="I24" s="45" t="s">
        <v>401</v>
      </c>
      <c r="J24" s="45" t="s">
        <v>402</v>
      </c>
      <c r="K24" s="47">
        <v>-2140</v>
      </c>
      <c r="L24" s="45" t="s">
        <v>4161</v>
      </c>
      <c r="N24" s="45" t="s">
        <v>20</v>
      </c>
      <c r="O24" s="45" t="s">
        <v>26</v>
      </c>
      <c r="Q24" s="45" t="s">
        <v>377</v>
      </c>
      <c r="R24" s="45" t="s">
        <v>4162</v>
      </c>
    </row>
    <row r="25" spans="1:18" x14ac:dyDescent="0.25">
      <c r="A25" s="45" t="s">
        <v>6564</v>
      </c>
      <c r="B25" s="45" t="s">
        <v>6564</v>
      </c>
      <c r="C25" s="45" t="s">
        <v>4169</v>
      </c>
      <c r="D25" s="45" t="s">
        <v>4170</v>
      </c>
      <c r="E25" s="45" t="s">
        <v>6565</v>
      </c>
      <c r="F25" s="45" t="s">
        <v>1388</v>
      </c>
      <c r="G25" s="45" t="s">
        <v>1391</v>
      </c>
      <c r="H25" s="45" t="s">
        <v>1389</v>
      </c>
      <c r="I25" s="45" t="s">
        <v>1392</v>
      </c>
      <c r="J25" s="45" t="s">
        <v>1393</v>
      </c>
      <c r="K25" s="47">
        <v>-547.5</v>
      </c>
      <c r="L25" s="45" t="s">
        <v>4161</v>
      </c>
      <c r="N25" s="45" t="s">
        <v>20</v>
      </c>
      <c r="O25" s="45" t="s">
        <v>26</v>
      </c>
      <c r="Q25" s="45" t="s">
        <v>377</v>
      </c>
      <c r="R25" s="45" t="s">
        <v>4162</v>
      </c>
    </row>
    <row r="26" spans="1:18" x14ac:dyDescent="0.25">
      <c r="A26" s="45" t="s">
        <v>6564</v>
      </c>
      <c r="B26" s="45" t="s">
        <v>6564</v>
      </c>
      <c r="C26" s="45" t="s">
        <v>4169</v>
      </c>
      <c r="D26" s="45" t="s">
        <v>4170</v>
      </c>
      <c r="E26" s="45" t="s">
        <v>6567</v>
      </c>
      <c r="F26" s="45" t="s">
        <v>373</v>
      </c>
      <c r="G26" s="45" t="s">
        <v>378</v>
      </c>
      <c r="H26" s="45" t="s">
        <v>374</v>
      </c>
      <c r="I26" s="45" t="s">
        <v>379</v>
      </c>
      <c r="J26" s="45" t="s">
        <v>380</v>
      </c>
      <c r="K26" s="47">
        <v>298.82</v>
      </c>
      <c r="L26" s="45" t="s">
        <v>4161</v>
      </c>
      <c r="N26" s="45" t="s">
        <v>20</v>
      </c>
      <c r="O26" s="45" t="s">
        <v>26</v>
      </c>
      <c r="Q26" s="45" t="s">
        <v>377</v>
      </c>
      <c r="R26" s="45" t="s">
        <v>4162</v>
      </c>
    </row>
    <row r="27" spans="1:18" x14ac:dyDescent="0.25">
      <c r="A27" s="45" t="s">
        <v>6564</v>
      </c>
      <c r="B27" s="45" t="s">
        <v>6564</v>
      </c>
      <c r="C27" s="45" t="s">
        <v>4169</v>
      </c>
      <c r="D27" s="45" t="s">
        <v>4170</v>
      </c>
      <c r="E27" s="45" t="s">
        <v>6566</v>
      </c>
      <c r="F27" s="45" t="s">
        <v>2717</v>
      </c>
      <c r="G27" s="45" t="s">
        <v>2720</v>
      </c>
      <c r="H27" s="45" t="s">
        <v>2718</v>
      </c>
      <c r="I27" s="45" t="s">
        <v>2721</v>
      </c>
      <c r="J27" s="45" t="s">
        <v>2722</v>
      </c>
      <c r="K27" s="47">
        <v>834.54</v>
      </c>
      <c r="L27" s="45" t="s">
        <v>4161</v>
      </c>
      <c r="N27" s="45" t="s">
        <v>20</v>
      </c>
      <c r="O27" s="45" t="s">
        <v>26</v>
      </c>
      <c r="Q27" s="45" t="s">
        <v>377</v>
      </c>
      <c r="R27" s="45" t="s">
        <v>4162</v>
      </c>
    </row>
    <row r="28" spans="1:18" x14ac:dyDescent="0.25">
      <c r="A28" s="45" t="s">
        <v>6564</v>
      </c>
      <c r="B28" s="45" t="s">
        <v>6564</v>
      </c>
      <c r="C28" s="45" t="s">
        <v>4169</v>
      </c>
      <c r="D28" s="45" t="s">
        <v>4170</v>
      </c>
      <c r="E28" s="45" t="s">
        <v>6566</v>
      </c>
      <c r="F28" s="45" t="s">
        <v>598</v>
      </c>
      <c r="G28" s="45" t="s">
        <v>604</v>
      </c>
      <c r="H28" s="45" t="s">
        <v>602</v>
      </c>
      <c r="I28" s="45" t="s">
        <v>605</v>
      </c>
      <c r="J28" s="45" t="s">
        <v>606</v>
      </c>
      <c r="K28" s="47">
        <v>-2140</v>
      </c>
      <c r="L28" s="45" t="s">
        <v>4161</v>
      </c>
      <c r="N28" s="45" t="s">
        <v>20</v>
      </c>
      <c r="O28" s="45" t="s">
        <v>26</v>
      </c>
      <c r="Q28" s="45" t="s">
        <v>377</v>
      </c>
      <c r="R28" s="45" t="s">
        <v>4162</v>
      </c>
    </row>
    <row r="29" spans="1:18" x14ac:dyDescent="0.25">
      <c r="A29" s="45" t="s">
        <v>6564</v>
      </c>
      <c r="B29" s="45" t="s">
        <v>6564</v>
      </c>
      <c r="C29" s="45" t="s">
        <v>4169</v>
      </c>
      <c r="D29" s="45" t="s">
        <v>4170</v>
      </c>
      <c r="E29" s="45" t="s">
        <v>6565</v>
      </c>
      <c r="F29" s="45" t="s">
        <v>2986</v>
      </c>
      <c r="G29" s="45" t="s">
        <v>2989</v>
      </c>
      <c r="H29" s="45" t="s">
        <v>2992</v>
      </c>
      <c r="I29" s="45" t="s">
        <v>2990</v>
      </c>
      <c r="J29" s="45" t="s">
        <v>2991</v>
      </c>
      <c r="K29" s="47">
        <v>-374.11</v>
      </c>
      <c r="L29" s="45" t="s">
        <v>4161</v>
      </c>
      <c r="N29" s="45" t="s">
        <v>20</v>
      </c>
      <c r="O29" s="45" t="s">
        <v>26</v>
      </c>
      <c r="Q29" s="45" t="s">
        <v>377</v>
      </c>
      <c r="R29" s="45" t="s">
        <v>4162</v>
      </c>
    </row>
    <row r="30" spans="1:18" x14ac:dyDescent="0.25">
      <c r="A30" s="45" t="s">
        <v>6564</v>
      </c>
      <c r="B30" s="45" t="s">
        <v>6564</v>
      </c>
      <c r="C30" s="45" t="s">
        <v>4169</v>
      </c>
      <c r="D30" s="45" t="s">
        <v>4170</v>
      </c>
      <c r="E30" s="45" t="s">
        <v>6567</v>
      </c>
      <c r="F30" s="45" t="s">
        <v>1846</v>
      </c>
      <c r="G30" s="45" t="s">
        <v>1849</v>
      </c>
      <c r="H30" s="45" t="s">
        <v>1847</v>
      </c>
      <c r="I30" s="45" t="s">
        <v>189</v>
      </c>
      <c r="J30" s="45" t="s">
        <v>1850</v>
      </c>
      <c r="K30" s="47">
        <v>1162.47</v>
      </c>
      <c r="L30" s="45" t="s">
        <v>4161</v>
      </c>
      <c r="N30" s="45" t="s">
        <v>20</v>
      </c>
      <c r="O30" s="45" t="s">
        <v>26</v>
      </c>
      <c r="Q30" s="45" t="s">
        <v>377</v>
      </c>
      <c r="R30" s="45" t="s">
        <v>4162</v>
      </c>
    </row>
    <row r="31" spans="1:18" x14ac:dyDescent="0.25">
      <c r="A31" s="45" t="s">
        <v>6564</v>
      </c>
      <c r="B31" s="45" t="s">
        <v>6564</v>
      </c>
      <c r="C31" s="45" t="s">
        <v>4169</v>
      </c>
      <c r="D31" s="45" t="s">
        <v>4170</v>
      </c>
      <c r="E31" s="45" t="s">
        <v>6565</v>
      </c>
      <c r="F31" s="45" t="s">
        <v>3221</v>
      </c>
      <c r="G31" s="45" t="s">
        <v>3224</v>
      </c>
      <c r="H31" s="45" t="s">
        <v>3222</v>
      </c>
      <c r="I31" s="45" t="s">
        <v>189</v>
      </c>
      <c r="J31" s="45" t="s">
        <v>3225</v>
      </c>
      <c r="K31" s="47">
        <v>758.52</v>
      </c>
      <c r="L31" s="45" t="s">
        <v>4161</v>
      </c>
      <c r="N31" s="45" t="s">
        <v>20</v>
      </c>
      <c r="O31" s="45" t="s">
        <v>26</v>
      </c>
      <c r="Q31" s="45" t="s">
        <v>377</v>
      </c>
      <c r="R31" s="45" t="s">
        <v>4162</v>
      </c>
    </row>
    <row r="32" spans="1:18" x14ac:dyDescent="0.25">
      <c r="A32" s="45" t="s">
        <v>6564</v>
      </c>
      <c r="B32" s="45" t="s">
        <v>6564</v>
      </c>
      <c r="C32" s="45" t="s">
        <v>4169</v>
      </c>
      <c r="D32" s="45" t="s">
        <v>4170</v>
      </c>
      <c r="E32" s="45" t="s">
        <v>6566</v>
      </c>
      <c r="F32" s="45" t="s">
        <v>1913</v>
      </c>
      <c r="G32" s="45" t="s">
        <v>1916</v>
      </c>
      <c r="H32" s="45" t="s">
        <v>1914</v>
      </c>
      <c r="I32" s="45" t="s">
        <v>605</v>
      </c>
      <c r="J32" s="45" t="s">
        <v>1917</v>
      </c>
      <c r="K32" s="47">
        <v>-374.49</v>
      </c>
      <c r="L32" s="45" t="s">
        <v>4161</v>
      </c>
      <c r="N32" s="45" t="s">
        <v>20</v>
      </c>
      <c r="O32" s="45" t="s">
        <v>26</v>
      </c>
      <c r="Q32" s="45" t="s">
        <v>377</v>
      </c>
      <c r="R32" s="45" t="s">
        <v>4162</v>
      </c>
    </row>
    <row r="33" spans="1:18" x14ac:dyDescent="0.25">
      <c r="A33" s="45" t="s">
        <v>6564</v>
      </c>
      <c r="B33" s="45" t="s">
        <v>6564</v>
      </c>
      <c r="C33" s="45" t="s">
        <v>4169</v>
      </c>
      <c r="D33" s="45" t="s">
        <v>4170</v>
      </c>
      <c r="E33" s="45" t="s">
        <v>6567</v>
      </c>
      <c r="F33" s="45" t="s">
        <v>1584</v>
      </c>
      <c r="G33" s="45" t="s">
        <v>1587</v>
      </c>
      <c r="H33" s="45" t="s">
        <v>1585</v>
      </c>
      <c r="I33" s="45" t="s">
        <v>1588</v>
      </c>
      <c r="J33" s="45" t="s">
        <v>1589</v>
      </c>
      <c r="K33" s="47">
        <v>-286.47000000000003</v>
      </c>
      <c r="L33" s="45" t="s">
        <v>4161</v>
      </c>
      <c r="N33" s="45" t="s">
        <v>20</v>
      </c>
      <c r="O33" s="45" t="s">
        <v>26</v>
      </c>
      <c r="Q33" s="45" t="s">
        <v>377</v>
      </c>
      <c r="R33" s="45" t="s">
        <v>4162</v>
      </c>
    </row>
    <row r="34" spans="1:18" x14ac:dyDescent="0.25">
      <c r="A34" s="45" t="s">
        <v>6564</v>
      </c>
      <c r="B34" s="45" t="s">
        <v>6564</v>
      </c>
      <c r="C34" s="45" t="s">
        <v>4169</v>
      </c>
      <c r="D34" s="45" t="s">
        <v>4170</v>
      </c>
      <c r="E34" s="45" t="s">
        <v>6565</v>
      </c>
      <c r="F34" s="45" t="s">
        <v>1014</v>
      </c>
      <c r="G34" s="45" t="s">
        <v>1017</v>
      </c>
      <c r="H34" s="45" t="s">
        <v>1015</v>
      </c>
      <c r="I34" s="45" t="s">
        <v>1018</v>
      </c>
      <c r="J34" s="45" t="s">
        <v>1019</v>
      </c>
      <c r="K34" s="47">
        <v>-400</v>
      </c>
      <c r="L34" s="45" t="s">
        <v>4161</v>
      </c>
      <c r="N34" s="45" t="s">
        <v>20</v>
      </c>
      <c r="O34" s="45" t="s">
        <v>26</v>
      </c>
      <c r="Q34" s="45" t="s">
        <v>377</v>
      </c>
      <c r="R34" s="45" t="s">
        <v>4162</v>
      </c>
    </row>
    <row r="35" spans="1:18" x14ac:dyDescent="0.25">
      <c r="A35" s="45" t="s">
        <v>6564</v>
      </c>
      <c r="B35" s="45" t="s">
        <v>6564</v>
      </c>
      <c r="C35" s="45" t="s">
        <v>4169</v>
      </c>
      <c r="D35" s="45" t="s">
        <v>4170</v>
      </c>
      <c r="E35" s="45" t="s">
        <v>6566</v>
      </c>
      <c r="F35" s="45" t="s">
        <v>2040</v>
      </c>
      <c r="G35" s="45" t="s">
        <v>2044</v>
      </c>
      <c r="H35" s="45" t="s">
        <v>2047</v>
      </c>
      <c r="I35" s="45" t="s">
        <v>189</v>
      </c>
      <c r="J35" s="45" t="s">
        <v>2045</v>
      </c>
      <c r="K35" s="47">
        <v>-1220</v>
      </c>
      <c r="L35" s="45" t="s">
        <v>4161</v>
      </c>
      <c r="N35" s="45" t="s">
        <v>20</v>
      </c>
      <c r="O35" s="45" t="s">
        <v>26</v>
      </c>
      <c r="Q35" s="45" t="s">
        <v>377</v>
      </c>
      <c r="R35" s="45" t="s">
        <v>4162</v>
      </c>
    </row>
    <row r="36" spans="1:18" x14ac:dyDescent="0.25">
      <c r="A36" s="45" t="s">
        <v>6564</v>
      </c>
      <c r="B36" s="45" t="s">
        <v>6564</v>
      </c>
      <c r="C36" s="45" t="s">
        <v>4169</v>
      </c>
      <c r="D36" s="45" t="s">
        <v>4170</v>
      </c>
      <c r="E36" s="45" t="s">
        <v>6567</v>
      </c>
      <c r="F36" s="45" t="s">
        <v>3551</v>
      </c>
      <c r="G36" s="45" t="s">
        <v>3554</v>
      </c>
      <c r="H36" s="45" t="s">
        <v>3557</v>
      </c>
      <c r="I36" s="45" t="s">
        <v>366</v>
      </c>
      <c r="J36" s="45" t="s">
        <v>3555</v>
      </c>
      <c r="K36" s="47">
        <v>-250</v>
      </c>
      <c r="L36" s="45" t="s">
        <v>4161</v>
      </c>
      <c r="N36" s="45" t="s">
        <v>20</v>
      </c>
      <c r="O36" s="45" t="s">
        <v>26</v>
      </c>
      <c r="Q36" s="45" t="s">
        <v>377</v>
      </c>
      <c r="R36" s="45" t="s">
        <v>4162</v>
      </c>
    </row>
    <row r="37" spans="1:18" x14ac:dyDescent="0.25">
      <c r="A37" s="45" t="s">
        <v>6564</v>
      </c>
      <c r="B37" s="45" t="s">
        <v>6564</v>
      </c>
      <c r="C37" s="45" t="s">
        <v>4169</v>
      </c>
      <c r="D37" s="45" t="s">
        <v>4170</v>
      </c>
      <c r="E37" s="45" t="s">
        <v>6565</v>
      </c>
      <c r="F37" s="45" t="s">
        <v>3458</v>
      </c>
      <c r="G37" s="45" t="s">
        <v>3461</v>
      </c>
      <c r="H37" s="45" t="s">
        <v>3459</v>
      </c>
      <c r="I37" s="45" t="s">
        <v>3462</v>
      </c>
      <c r="J37" s="45" t="s">
        <v>3463</v>
      </c>
      <c r="K37" s="47">
        <v>-497.43</v>
      </c>
      <c r="L37" s="45" t="s">
        <v>4161</v>
      </c>
      <c r="N37" s="45" t="s">
        <v>20</v>
      </c>
      <c r="O37" s="45" t="s">
        <v>26</v>
      </c>
      <c r="Q37" s="45" t="s">
        <v>377</v>
      </c>
      <c r="R37" s="45" t="s">
        <v>4162</v>
      </c>
    </row>
    <row r="38" spans="1:18" x14ac:dyDescent="0.25">
      <c r="A38" s="45" t="s">
        <v>6564</v>
      </c>
      <c r="B38" s="45" t="s">
        <v>6564</v>
      </c>
      <c r="C38" s="45" t="s">
        <v>4169</v>
      </c>
      <c r="D38" s="45" t="s">
        <v>4170</v>
      </c>
      <c r="E38" s="45" t="s">
        <v>6566</v>
      </c>
      <c r="F38" s="45" t="s">
        <v>3864</v>
      </c>
      <c r="G38" s="45" t="s">
        <v>2941</v>
      </c>
      <c r="H38" s="45" t="s">
        <v>3865</v>
      </c>
      <c r="I38" s="45" t="s">
        <v>2942</v>
      </c>
      <c r="J38" s="45" t="s">
        <v>2943</v>
      </c>
      <c r="K38" s="47">
        <v>2202.6799999999998</v>
      </c>
      <c r="L38" s="45" t="s">
        <v>4161</v>
      </c>
      <c r="N38" s="45" t="s">
        <v>20</v>
      </c>
      <c r="O38" s="45" t="s">
        <v>26</v>
      </c>
      <c r="Q38" s="45" t="s">
        <v>377</v>
      </c>
      <c r="R38" s="45" t="s">
        <v>4162</v>
      </c>
    </row>
    <row r="39" spans="1:18" x14ac:dyDescent="0.25">
      <c r="A39" s="45" t="s">
        <v>6564</v>
      </c>
      <c r="B39" s="45" t="s">
        <v>6564</v>
      </c>
      <c r="C39" s="45" t="s">
        <v>4169</v>
      </c>
      <c r="D39" s="45" t="s">
        <v>4170</v>
      </c>
      <c r="E39" s="45" t="s">
        <v>6565</v>
      </c>
      <c r="F39" s="45" t="s">
        <v>752</v>
      </c>
      <c r="G39" s="45" t="s">
        <v>755</v>
      </c>
      <c r="H39" s="45" t="s">
        <v>753</v>
      </c>
      <c r="I39" s="45" t="s">
        <v>756</v>
      </c>
      <c r="J39" s="45" t="s">
        <v>757</v>
      </c>
      <c r="K39" s="47">
        <v>1800</v>
      </c>
      <c r="L39" s="45" t="s">
        <v>4161</v>
      </c>
      <c r="N39" s="45" t="s">
        <v>20</v>
      </c>
      <c r="O39" s="45" t="s">
        <v>26</v>
      </c>
      <c r="Q39" s="45" t="s">
        <v>377</v>
      </c>
      <c r="R39" s="45" t="s">
        <v>4162</v>
      </c>
    </row>
    <row r="40" spans="1:18" x14ac:dyDescent="0.25">
      <c r="A40" s="45" t="s">
        <v>6564</v>
      </c>
      <c r="B40" s="45" t="s">
        <v>6564</v>
      </c>
      <c r="C40" s="45" t="s">
        <v>4169</v>
      </c>
      <c r="D40" s="45" t="s">
        <v>4170</v>
      </c>
      <c r="E40" s="45" t="s">
        <v>6567</v>
      </c>
      <c r="F40" s="45" t="s">
        <v>2094</v>
      </c>
      <c r="G40" s="45" t="s">
        <v>2097</v>
      </c>
      <c r="H40" s="45" t="s">
        <v>2095</v>
      </c>
      <c r="I40" s="45" t="s">
        <v>226</v>
      </c>
      <c r="J40" s="45" t="s">
        <v>2098</v>
      </c>
      <c r="K40" s="47">
        <v>-324.55</v>
      </c>
      <c r="L40" s="45" t="s">
        <v>4161</v>
      </c>
      <c r="N40" s="45" t="s">
        <v>20</v>
      </c>
      <c r="O40" s="45" t="s">
        <v>26</v>
      </c>
      <c r="Q40" s="45" t="s">
        <v>377</v>
      </c>
      <c r="R40" s="45" t="s">
        <v>4162</v>
      </c>
    </row>
    <row r="41" spans="1:18" x14ac:dyDescent="0.25">
      <c r="A41" s="45" t="s">
        <v>6564</v>
      </c>
      <c r="B41" s="45" t="s">
        <v>6564</v>
      </c>
      <c r="C41" s="45" t="s">
        <v>4169</v>
      </c>
      <c r="D41" s="45" t="s">
        <v>4170</v>
      </c>
      <c r="E41" s="45" t="s">
        <v>6566</v>
      </c>
      <c r="F41" s="45" t="s">
        <v>2258</v>
      </c>
      <c r="G41" s="45" t="s">
        <v>2261</v>
      </c>
      <c r="H41" s="45" t="s">
        <v>2259</v>
      </c>
      <c r="I41" s="45" t="s">
        <v>2262</v>
      </c>
      <c r="J41" s="45" t="s">
        <v>2263</v>
      </c>
      <c r="K41" s="47">
        <v>-25.22</v>
      </c>
      <c r="L41" s="45" t="s">
        <v>4161</v>
      </c>
      <c r="N41" s="45" t="s">
        <v>20</v>
      </c>
      <c r="O41" s="45" t="s">
        <v>26</v>
      </c>
      <c r="Q41" s="45" t="s">
        <v>377</v>
      </c>
      <c r="R41" s="45" t="s">
        <v>4162</v>
      </c>
    </row>
    <row r="42" spans="1:18" x14ac:dyDescent="0.25">
      <c r="A42" s="45" t="s">
        <v>6564</v>
      </c>
      <c r="B42" s="45" t="s">
        <v>6564</v>
      </c>
      <c r="C42" s="45" t="s">
        <v>4169</v>
      </c>
      <c r="D42" s="45" t="s">
        <v>4170</v>
      </c>
      <c r="E42" s="45" t="s">
        <v>6565</v>
      </c>
      <c r="F42" s="45" t="s">
        <v>2445</v>
      </c>
      <c r="G42" s="45" t="s">
        <v>2448</v>
      </c>
      <c r="H42" s="45" t="s">
        <v>2446</v>
      </c>
      <c r="I42" s="45" t="s">
        <v>189</v>
      </c>
      <c r="J42" s="45" t="s">
        <v>2449</v>
      </c>
      <c r="K42" s="47">
        <v>1900</v>
      </c>
      <c r="L42" s="45" t="s">
        <v>4161</v>
      </c>
      <c r="N42" s="45" t="s">
        <v>20</v>
      </c>
      <c r="O42" s="45" t="s">
        <v>26</v>
      </c>
      <c r="Q42" s="45" t="s">
        <v>377</v>
      </c>
      <c r="R42" s="45" t="s">
        <v>4162</v>
      </c>
    </row>
    <row r="43" spans="1:18" x14ac:dyDescent="0.25">
      <c r="A43" s="45" t="s">
        <v>6564</v>
      </c>
      <c r="B43" s="45" t="s">
        <v>6564</v>
      </c>
      <c r="C43" s="45" t="s">
        <v>4169</v>
      </c>
      <c r="D43" s="45" t="s">
        <v>4170</v>
      </c>
      <c r="E43" s="45" t="s">
        <v>6567</v>
      </c>
      <c r="F43" s="45" t="s">
        <v>2696</v>
      </c>
      <c r="G43" s="45" t="s">
        <v>2699</v>
      </c>
      <c r="H43" s="45" t="s">
        <v>2697</v>
      </c>
      <c r="I43" s="45" t="s">
        <v>1588</v>
      </c>
      <c r="J43" s="45" t="s">
        <v>2700</v>
      </c>
      <c r="K43" s="47">
        <v>20</v>
      </c>
      <c r="L43" s="45" t="s">
        <v>4161</v>
      </c>
      <c r="N43" s="45" t="s">
        <v>20</v>
      </c>
      <c r="O43" s="45" t="s">
        <v>26</v>
      </c>
      <c r="Q43" s="45" t="s">
        <v>377</v>
      </c>
      <c r="R43" s="45" t="s">
        <v>4162</v>
      </c>
    </row>
    <row r="44" spans="1:18" x14ac:dyDescent="0.25">
      <c r="A44" s="45" t="s">
        <v>6564</v>
      </c>
      <c r="B44" s="45" t="s">
        <v>6564</v>
      </c>
      <c r="C44" s="45" t="s">
        <v>4169</v>
      </c>
      <c r="D44" s="45" t="s">
        <v>4170</v>
      </c>
      <c r="E44" s="45" t="s">
        <v>6566</v>
      </c>
      <c r="F44" s="45" t="s">
        <v>960</v>
      </c>
      <c r="G44" s="45" t="s">
        <v>963</v>
      </c>
      <c r="H44" s="45" t="s">
        <v>961</v>
      </c>
      <c r="I44" s="45" t="s">
        <v>964</v>
      </c>
      <c r="J44" s="45" t="s">
        <v>965</v>
      </c>
      <c r="K44" s="47">
        <v>-120.96</v>
      </c>
      <c r="L44" s="45" t="s">
        <v>4161</v>
      </c>
      <c r="N44" s="45" t="s">
        <v>20</v>
      </c>
      <c r="O44" s="45" t="s">
        <v>26</v>
      </c>
      <c r="Q44" s="45" t="s">
        <v>377</v>
      </c>
      <c r="R44" s="45" t="s">
        <v>4162</v>
      </c>
    </row>
    <row r="45" spans="1:18" x14ac:dyDescent="0.25">
      <c r="A45" s="45" t="s">
        <v>6564</v>
      </c>
      <c r="B45" s="45" t="s">
        <v>6564</v>
      </c>
      <c r="C45" s="45" t="s">
        <v>4169</v>
      </c>
      <c r="D45" s="45" t="s">
        <v>4170</v>
      </c>
      <c r="E45" s="45" t="s">
        <v>6567</v>
      </c>
      <c r="F45" s="45" t="s">
        <v>3295</v>
      </c>
      <c r="G45" s="45" t="s">
        <v>3298</v>
      </c>
      <c r="H45" s="45" t="s">
        <v>3296</v>
      </c>
      <c r="I45" s="45" t="s">
        <v>106</v>
      </c>
      <c r="J45" s="45" t="s">
        <v>3299</v>
      </c>
      <c r="K45" s="47">
        <v>2649.99</v>
      </c>
      <c r="L45" s="45" t="s">
        <v>4161</v>
      </c>
      <c r="N45" s="45" t="s">
        <v>20</v>
      </c>
      <c r="O45" s="45" t="s">
        <v>26</v>
      </c>
      <c r="Q45" s="45" t="s">
        <v>377</v>
      </c>
      <c r="R45" s="45" t="s">
        <v>4162</v>
      </c>
    </row>
    <row r="46" spans="1:18" x14ac:dyDescent="0.25">
      <c r="A46" s="45" t="s">
        <v>6564</v>
      </c>
      <c r="B46" s="45" t="s">
        <v>6564</v>
      </c>
      <c r="C46" s="45" t="s">
        <v>4169</v>
      </c>
      <c r="D46" s="45" t="s">
        <v>4170</v>
      </c>
      <c r="E46" s="45" t="s">
        <v>6565</v>
      </c>
      <c r="F46" s="45" t="s">
        <v>2166</v>
      </c>
      <c r="G46" s="45" t="s">
        <v>2169</v>
      </c>
      <c r="H46" s="45" t="s">
        <v>2167</v>
      </c>
      <c r="I46" s="45" t="s">
        <v>2170</v>
      </c>
      <c r="J46" s="45" t="s">
        <v>2171</v>
      </c>
      <c r="K46" s="47">
        <v>2166.66</v>
      </c>
      <c r="L46" s="45" t="s">
        <v>4161</v>
      </c>
      <c r="N46" s="45" t="s">
        <v>20</v>
      </c>
      <c r="O46" s="45" t="s">
        <v>26</v>
      </c>
      <c r="Q46" s="45" t="s">
        <v>377</v>
      </c>
      <c r="R46" s="45" t="s">
        <v>4162</v>
      </c>
    </row>
    <row r="47" spans="1:18" x14ac:dyDescent="0.25">
      <c r="A47" s="45" t="s">
        <v>6564</v>
      </c>
      <c r="B47" s="45" t="s">
        <v>6564</v>
      </c>
      <c r="C47" s="45" t="s">
        <v>4169</v>
      </c>
      <c r="D47" s="45" t="s">
        <v>4170</v>
      </c>
      <c r="E47" s="45" t="s">
        <v>6566</v>
      </c>
      <c r="F47" s="45" t="s">
        <v>460</v>
      </c>
      <c r="G47" s="45" t="s">
        <v>463</v>
      </c>
      <c r="H47" s="45" t="s">
        <v>461</v>
      </c>
      <c r="I47" s="45" t="s">
        <v>464</v>
      </c>
      <c r="J47" s="45" t="s">
        <v>465</v>
      </c>
      <c r="K47" s="47">
        <v>-618.52</v>
      </c>
      <c r="L47" s="45" t="s">
        <v>4161</v>
      </c>
      <c r="N47" s="45" t="s">
        <v>20</v>
      </c>
      <c r="O47" s="45" t="s">
        <v>26</v>
      </c>
      <c r="Q47" s="45" t="s">
        <v>377</v>
      </c>
      <c r="R47" s="45" t="s">
        <v>4162</v>
      </c>
    </row>
    <row r="48" spans="1:18" x14ac:dyDescent="0.25">
      <c r="A48" s="45" t="s">
        <v>6564</v>
      </c>
      <c r="B48" s="45" t="s">
        <v>6564</v>
      </c>
      <c r="C48" s="45" t="s">
        <v>4169</v>
      </c>
      <c r="D48" s="45" t="s">
        <v>4170</v>
      </c>
      <c r="E48" s="45" t="s">
        <v>6565</v>
      </c>
      <c r="F48" s="45" t="s">
        <v>499</v>
      </c>
      <c r="G48" s="45" t="s">
        <v>507</v>
      </c>
      <c r="H48" s="45" t="s">
        <v>505</v>
      </c>
      <c r="I48" s="45" t="s">
        <v>508</v>
      </c>
      <c r="J48" s="45" t="s">
        <v>509</v>
      </c>
      <c r="K48" s="47">
        <v>-905.67</v>
      </c>
      <c r="L48" s="45" t="s">
        <v>4161</v>
      </c>
      <c r="N48" s="45" t="s">
        <v>20</v>
      </c>
      <c r="O48" s="45" t="s">
        <v>26</v>
      </c>
      <c r="Q48" s="45" t="s">
        <v>377</v>
      </c>
      <c r="R48" s="45" t="s">
        <v>4162</v>
      </c>
    </row>
    <row r="49" spans="1:18" x14ac:dyDescent="0.25">
      <c r="A49" s="45" t="s">
        <v>6564</v>
      </c>
      <c r="B49" s="45" t="s">
        <v>6564</v>
      </c>
      <c r="C49" s="45" t="s">
        <v>4169</v>
      </c>
      <c r="D49" s="45" t="s">
        <v>4170</v>
      </c>
      <c r="E49" s="45" t="s">
        <v>6567</v>
      </c>
      <c r="F49" s="45" t="s">
        <v>2944</v>
      </c>
      <c r="G49" s="45" t="s">
        <v>2811</v>
      </c>
      <c r="H49" s="45" t="s">
        <v>2945</v>
      </c>
      <c r="I49" s="45" t="s">
        <v>2812</v>
      </c>
      <c r="J49" s="45" t="s">
        <v>2813</v>
      </c>
      <c r="K49" s="47">
        <v>1650</v>
      </c>
      <c r="L49" s="45" t="s">
        <v>4161</v>
      </c>
      <c r="N49" s="45" t="s">
        <v>20</v>
      </c>
      <c r="O49" s="45" t="s">
        <v>26</v>
      </c>
      <c r="Q49" s="45" t="s">
        <v>377</v>
      </c>
      <c r="R49" s="45" t="s">
        <v>4162</v>
      </c>
    </row>
    <row r="50" spans="1:18" x14ac:dyDescent="0.25">
      <c r="A50" s="45" t="s">
        <v>6564</v>
      </c>
      <c r="B50" s="45" t="s">
        <v>6564</v>
      </c>
      <c r="C50" s="45" t="s">
        <v>4169</v>
      </c>
      <c r="D50" s="45" t="s">
        <v>4170</v>
      </c>
      <c r="E50" s="45" t="s">
        <v>6566</v>
      </c>
      <c r="F50" s="45" t="s">
        <v>2824</v>
      </c>
      <c r="G50" s="45" t="s">
        <v>2827</v>
      </c>
      <c r="H50" s="45" t="s">
        <v>2825</v>
      </c>
      <c r="I50" s="45" t="s">
        <v>2828</v>
      </c>
      <c r="J50" s="45" t="s">
        <v>2829</v>
      </c>
      <c r="K50" s="47">
        <v>1518.96</v>
      </c>
      <c r="L50" s="45" t="s">
        <v>4161</v>
      </c>
      <c r="N50" s="45" t="s">
        <v>20</v>
      </c>
      <c r="O50" s="45" t="s">
        <v>26</v>
      </c>
      <c r="Q50" s="45" t="s">
        <v>377</v>
      </c>
      <c r="R50" s="45" t="s">
        <v>4162</v>
      </c>
    </row>
    <row r="51" spans="1:18" x14ac:dyDescent="0.25">
      <c r="A51" s="45" t="s">
        <v>6564</v>
      </c>
      <c r="B51" s="45" t="s">
        <v>6564</v>
      </c>
      <c r="C51" s="45" t="s">
        <v>4169</v>
      </c>
      <c r="D51" s="45" t="s">
        <v>4170</v>
      </c>
      <c r="E51" s="45" t="s">
        <v>6565</v>
      </c>
      <c r="F51" s="45" t="s">
        <v>3659</v>
      </c>
      <c r="G51" s="45" t="s">
        <v>3662</v>
      </c>
      <c r="H51" s="45" t="s">
        <v>3666</v>
      </c>
      <c r="I51" s="45" t="s">
        <v>3663</v>
      </c>
      <c r="J51" s="45" t="s">
        <v>3664</v>
      </c>
      <c r="K51" s="47">
        <v>100</v>
      </c>
      <c r="L51" s="45" t="s">
        <v>4161</v>
      </c>
      <c r="N51" s="45" t="s">
        <v>20</v>
      </c>
      <c r="O51" s="45" t="s">
        <v>26</v>
      </c>
      <c r="Q51" s="45" t="s">
        <v>377</v>
      </c>
      <c r="R51" s="45" t="s">
        <v>4162</v>
      </c>
    </row>
    <row r="52" spans="1:18" x14ac:dyDescent="0.25">
      <c r="A52" s="45" t="s">
        <v>6564</v>
      </c>
      <c r="B52" s="45" t="s">
        <v>6564</v>
      </c>
      <c r="C52" s="45" t="s">
        <v>4169</v>
      </c>
      <c r="D52" s="45" t="s">
        <v>4170</v>
      </c>
      <c r="E52" s="45" t="s">
        <v>6567</v>
      </c>
      <c r="F52" s="45" t="s">
        <v>3744</v>
      </c>
      <c r="G52" s="45" t="s">
        <v>3737</v>
      </c>
      <c r="H52" s="45" t="s">
        <v>3750</v>
      </c>
      <c r="I52" s="45" t="s">
        <v>3738</v>
      </c>
      <c r="J52" s="45" t="s">
        <v>3739</v>
      </c>
      <c r="K52" s="47">
        <v>-6570</v>
      </c>
      <c r="L52" s="45" t="s">
        <v>4161</v>
      </c>
      <c r="N52" s="45" t="s">
        <v>20</v>
      </c>
      <c r="O52" s="45" t="s">
        <v>26</v>
      </c>
      <c r="Q52" s="45" t="s">
        <v>377</v>
      </c>
      <c r="R52" s="45" t="s">
        <v>4162</v>
      </c>
    </row>
    <row r="53" spans="1:18" x14ac:dyDescent="0.25">
      <c r="A53" s="45" t="s">
        <v>6564</v>
      </c>
      <c r="B53" s="45" t="s">
        <v>6564</v>
      </c>
      <c r="C53" s="45" t="s">
        <v>4169</v>
      </c>
      <c r="D53" s="45" t="s">
        <v>4170</v>
      </c>
      <c r="E53" s="45" t="s">
        <v>6567</v>
      </c>
      <c r="F53" s="45" t="s">
        <v>2393</v>
      </c>
      <c r="G53" s="45" t="s">
        <v>2115</v>
      </c>
      <c r="H53" s="45" t="s">
        <v>2396</v>
      </c>
      <c r="I53" s="45" t="s">
        <v>2398</v>
      </c>
      <c r="J53" s="45" t="s">
        <v>2399</v>
      </c>
      <c r="K53" s="47">
        <v>-349.68</v>
      </c>
      <c r="L53" s="45" t="s">
        <v>4161</v>
      </c>
      <c r="N53" s="45" t="s">
        <v>20</v>
      </c>
      <c r="O53" s="45" t="s">
        <v>26</v>
      </c>
      <c r="Q53" s="45" t="s">
        <v>377</v>
      </c>
      <c r="R53" s="45" t="s">
        <v>4162</v>
      </c>
    </row>
    <row r="54" spans="1:18" x14ac:dyDescent="0.25">
      <c r="A54" s="45" t="s">
        <v>6564</v>
      </c>
      <c r="B54" s="45" t="s">
        <v>6564</v>
      </c>
      <c r="C54" s="45" t="s">
        <v>4169</v>
      </c>
      <c r="D54" s="45" t="s">
        <v>4170</v>
      </c>
      <c r="F54" s="45" t="s">
        <v>4204</v>
      </c>
      <c r="G54" s="45" t="s">
        <v>4205</v>
      </c>
      <c r="H54" s="45" t="s">
        <v>4206</v>
      </c>
      <c r="I54" s="45" t="s">
        <v>4207</v>
      </c>
      <c r="J54" s="45" t="s">
        <v>4208</v>
      </c>
      <c r="K54" s="47">
        <v>3274.22</v>
      </c>
      <c r="L54" s="45" t="s">
        <v>4161</v>
      </c>
      <c r="N54" s="45" t="s">
        <v>20</v>
      </c>
      <c r="O54" s="45" t="s">
        <v>26</v>
      </c>
      <c r="Q54" s="45" t="s">
        <v>377</v>
      </c>
      <c r="R54" s="45" t="s">
        <v>4168</v>
      </c>
    </row>
    <row r="55" spans="1:18" x14ac:dyDescent="0.25">
      <c r="A55" s="45" t="s">
        <v>6564</v>
      </c>
      <c r="B55" s="45" t="s">
        <v>6564</v>
      </c>
      <c r="C55" s="45" t="s">
        <v>4169</v>
      </c>
      <c r="D55" s="45" t="s">
        <v>4170</v>
      </c>
      <c r="E55" s="45" t="s">
        <v>6565</v>
      </c>
      <c r="F55" s="45" t="s">
        <v>769</v>
      </c>
      <c r="G55" s="45" t="s">
        <v>777</v>
      </c>
      <c r="H55" s="45" t="s">
        <v>775</v>
      </c>
      <c r="I55" s="45" t="s">
        <v>778</v>
      </c>
      <c r="J55" s="45" t="s">
        <v>779</v>
      </c>
      <c r="K55" s="47">
        <v>0.1</v>
      </c>
      <c r="L55" s="45" t="s">
        <v>4161</v>
      </c>
      <c r="N55" s="45" t="s">
        <v>20</v>
      </c>
      <c r="O55" s="45" t="s">
        <v>26</v>
      </c>
      <c r="Q55" s="45" t="s">
        <v>377</v>
      </c>
      <c r="R55" s="45" t="s">
        <v>4162</v>
      </c>
    </row>
    <row r="56" spans="1:18" x14ac:dyDescent="0.25">
      <c r="A56" s="45" t="s">
        <v>6568</v>
      </c>
      <c r="B56" s="45" t="s">
        <v>6568</v>
      </c>
      <c r="C56" s="45" t="s">
        <v>4209</v>
      </c>
      <c r="D56" s="45" t="s">
        <v>4209</v>
      </c>
      <c r="F56" s="45" t="s">
        <v>497</v>
      </c>
      <c r="H56" s="45" t="s">
        <v>498</v>
      </c>
      <c r="I56" s="45" t="s">
        <v>329</v>
      </c>
      <c r="J56" s="45" t="s">
        <v>330</v>
      </c>
      <c r="K56" s="47">
        <v>-3360</v>
      </c>
      <c r="L56" s="45" t="s">
        <v>4210</v>
      </c>
      <c r="N56" s="45" t="s">
        <v>20</v>
      </c>
      <c r="O56" s="45" t="s">
        <v>26</v>
      </c>
      <c r="P56" s="45" t="s">
        <v>4211</v>
      </c>
      <c r="Q56" s="45" t="s">
        <v>135</v>
      </c>
      <c r="R56" s="45" t="s">
        <v>4168</v>
      </c>
    </row>
    <row r="57" spans="1:18" x14ac:dyDescent="0.25">
      <c r="A57" s="45" t="s">
        <v>6568</v>
      </c>
      <c r="B57" s="45" t="s">
        <v>6568</v>
      </c>
      <c r="C57" s="45" t="s">
        <v>4209</v>
      </c>
      <c r="D57" s="45" t="s">
        <v>4209</v>
      </c>
      <c r="F57" s="45" t="s">
        <v>497</v>
      </c>
      <c r="H57" s="45" t="s">
        <v>498</v>
      </c>
      <c r="I57" s="45" t="s">
        <v>329</v>
      </c>
      <c r="J57" s="45" t="s">
        <v>330</v>
      </c>
      <c r="K57" s="47">
        <v>-1930</v>
      </c>
      <c r="L57" s="45" t="s">
        <v>4210</v>
      </c>
      <c r="N57" s="45" t="s">
        <v>20</v>
      </c>
      <c r="O57" s="45" t="s">
        <v>26</v>
      </c>
      <c r="P57" s="45" t="s">
        <v>4211</v>
      </c>
      <c r="Q57" s="45" t="s">
        <v>135</v>
      </c>
      <c r="R57" s="45" t="s">
        <v>4168</v>
      </c>
    </row>
    <row r="58" spans="1:18" x14ac:dyDescent="0.25">
      <c r="A58" s="45" t="s">
        <v>6568</v>
      </c>
      <c r="B58" s="45" t="s">
        <v>6568</v>
      </c>
      <c r="C58" s="45" t="s">
        <v>4209</v>
      </c>
      <c r="D58" s="45" t="s">
        <v>4209</v>
      </c>
      <c r="E58" s="45" t="s">
        <v>6569</v>
      </c>
      <c r="F58" s="45" t="s">
        <v>2815</v>
      </c>
      <c r="H58" s="45" t="s">
        <v>2821</v>
      </c>
      <c r="I58" s="45" t="s">
        <v>903</v>
      </c>
      <c r="J58" s="45" t="s">
        <v>2823</v>
      </c>
      <c r="K58" s="47">
        <v>-3360</v>
      </c>
      <c r="L58" s="45" t="s">
        <v>4210</v>
      </c>
      <c r="N58" s="45" t="s">
        <v>20</v>
      </c>
      <c r="O58" s="45" t="s">
        <v>26</v>
      </c>
      <c r="P58" s="45" t="s">
        <v>4212</v>
      </c>
      <c r="Q58" s="45" t="s">
        <v>135</v>
      </c>
      <c r="R58" s="45" t="s">
        <v>4168</v>
      </c>
    </row>
    <row r="59" spans="1:18" x14ac:dyDescent="0.25">
      <c r="A59" s="45" t="s">
        <v>6568</v>
      </c>
      <c r="B59" s="45" t="s">
        <v>6568</v>
      </c>
      <c r="C59" s="45" t="s">
        <v>4209</v>
      </c>
      <c r="D59" s="45" t="s">
        <v>4209</v>
      </c>
      <c r="E59" s="45" t="s">
        <v>6569</v>
      </c>
      <c r="F59" s="45" t="s">
        <v>2815</v>
      </c>
      <c r="H59" s="45" t="s">
        <v>2821</v>
      </c>
      <c r="I59" s="45" t="s">
        <v>903</v>
      </c>
      <c r="J59" s="45" t="s">
        <v>2823</v>
      </c>
      <c r="K59" s="47">
        <v>-1930</v>
      </c>
      <c r="L59" s="45" t="s">
        <v>4210</v>
      </c>
      <c r="N59" s="45" t="s">
        <v>20</v>
      </c>
      <c r="O59" s="45" t="s">
        <v>26</v>
      </c>
      <c r="P59" s="45" t="s">
        <v>4212</v>
      </c>
      <c r="Q59" s="45" t="s">
        <v>135</v>
      </c>
      <c r="R59" s="45" t="s">
        <v>4168</v>
      </c>
    </row>
    <row r="60" spans="1:18" x14ac:dyDescent="0.25">
      <c r="A60" s="45" t="s">
        <v>5572</v>
      </c>
      <c r="B60" s="45" t="s">
        <v>5572</v>
      </c>
      <c r="C60" s="45" t="s">
        <v>4209</v>
      </c>
      <c r="D60" s="45" t="s">
        <v>4209</v>
      </c>
      <c r="E60" s="45" t="s">
        <v>6570</v>
      </c>
      <c r="F60" s="45" t="s">
        <v>1344</v>
      </c>
      <c r="H60" s="45" t="s">
        <v>1345</v>
      </c>
      <c r="I60" s="45" t="s">
        <v>1347</v>
      </c>
      <c r="J60" s="45" t="s">
        <v>1348</v>
      </c>
      <c r="K60" s="47">
        <v>-3360</v>
      </c>
      <c r="L60" s="45" t="s">
        <v>4210</v>
      </c>
      <c r="N60" s="45" t="s">
        <v>20</v>
      </c>
      <c r="O60" s="45" t="s">
        <v>26</v>
      </c>
      <c r="P60" s="45" t="s">
        <v>4213</v>
      </c>
      <c r="Q60" s="45" t="s">
        <v>135</v>
      </c>
      <c r="R60" s="45" t="s">
        <v>4168</v>
      </c>
    </row>
    <row r="61" spans="1:18" x14ac:dyDescent="0.25">
      <c r="A61" s="45" t="s">
        <v>5572</v>
      </c>
      <c r="B61" s="45" t="s">
        <v>5572</v>
      </c>
      <c r="C61" s="45" t="s">
        <v>4209</v>
      </c>
      <c r="D61" s="45" t="s">
        <v>4209</v>
      </c>
      <c r="E61" s="45" t="s">
        <v>6570</v>
      </c>
      <c r="F61" s="45" t="s">
        <v>1344</v>
      </c>
      <c r="H61" s="45" t="s">
        <v>1345</v>
      </c>
      <c r="I61" s="45" t="s">
        <v>1347</v>
      </c>
      <c r="J61" s="45" t="s">
        <v>1348</v>
      </c>
      <c r="K61" s="47">
        <v>-2130</v>
      </c>
      <c r="L61" s="45" t="s">
        <v>4210</v>
      </c>
      <c r="N61" s="45" t="s">
        <v>20</v>
      </c>
      <c r="O61" s="45" t="s">
        <v>26</v>
      </c>
      <c r="P61" s="45" t="s">
        <v>4213</v>
      </c>
      <c r="Q61" s="45" t="s">
        <v>135</v>
      </c>
      <c r="R61" s="45" t="s">
        <v>4168</v>
      </c>
    </row>
    <row r="62" spans="1:18" x14ac:dyDescent="0.25">
      <c r="A62" s="45" t="s">
        <v>5489</v>
      </c>
      <c r="B62" s="45" t="s">
        <v>5489</v>
      </c>
      <c r="C62" s="45" t="s">
        <v>4209</v>
      </c>
      <c r="D62" s="45" t="s">
        <v>4209</v>
      </c>
      <c r="E62" s="45" t="s">
        <v>6571</v>
      </c>
      <c r="F62" s="45" t="s">
        <v>1355</v>
      </c>
      <c r="H62" s="45" t="s">
        <v>803</v>
      </c>
      <c r="I62" s="45" t="s">
        <v>1141</v>
      </c>
      <c r="J62" s="45" t="s">
        <v>1357</v>
      </c>
      <c r="K62" s="47">
        <v>-3360</v>
      </c>
      <c r="L62" s="45" t="s">
        <v>4210</v>
      </c>
      <c r="N62" s="45" t="s">
        <v>20</v>
      </c>
      <c r="O62" s="45" t="s">
        <v>26</v>
      </c>
      <c r="P62" s="45" t="s">
        <v>4214</v>
      </c>
      <c r="Q62" s="45" t="s">
        <v>135</v>
      </c>
      <c r="R62" s="45" t="s">
        <v>4168</v>
      </c>
    </row>
    <row r="63" spans="1:18" x14ac:dyDescent="0.25">
      <c r="A63" s="45" t="s">
        <v>5489</v>
      </c>
      <c r="B63" s="45" t="s">
        <v>5489</v>
      </c>
      <c r="C63" s="45" t="s">
        <v>4209</v>
      </c>
      <c r="D63" s="45" t="s">
        <v>4209</v>
      </c>
      <c r="E63" s="45" t="s">
        <v>6571</v>
      </c>
      <c r="F63" s="45" t="s">
        <v>1355</v>
      </c>
      <c r="H63" s="45" t="s">
        <v>803</v>
      </c>
      <c r="I63" s="45" t="s">
        <v>1141</v>
      </c>
      <c r="J63" s="45" t="s">
        <v>1357</v>
      </c>
      <c r="K63" s="47">
        <v>-2130</v>
      </c>
      <c r="L63" s="45" t="s">
        <v>4210</v>
      </c>
      <c r="N63" s="45" t="s">
        <v>20</v>
      </c>
      <c r="O63" s="45" t="s">
        <v>26</v>
      </c>
      <c r="P63" s="45" t="s">
        <v>4214</v>
      </c>
      <c r="Q63" s="45" t="s">
        <v>135</v>
      </c>
      <c r="R63" s="45" t="s">
        <v>4168</v>
      </c>
    </row>
    <row r="64" spans="1:18" x14ac:dyDescent="0.25">
      <c r="A64" s="45" t="s">
        <v>5489</v>
      </c>
      <c r="B64" s="45" t="s">
        <v>5489</v>
      </c>
      <c r="C64" s="45" t="s">
        <v>4215</v>
      </c>
      <c r="D64" s="45" t="s">
        <v>4216</v>
      </c>
      <c r="F64" s="45" t="s">
        <v>3601</v>
      </c>
      <c r="H64" s="45" t="s">
        <v>3607</v>
      </c>
      <c r="I64" s="45" t="s">
        <v>142</v>
      </c>
      <c r="J64" s="45" t="s">
        <v>143</v>
      </c>
      <c r="K64" s="47">
        <v>0</v>
      </c>
      <c r="L64" s="45" t="s">
        <v>4210</v>
      </c>
      <c r="N64" s="45" t="s">
        <v>20</v>
      </c>
      <c r="O64" s="45" t="s">
        <v>26</v>
      </c>
      <c r="P64" s="45" t="s">
        <v>4217</v>
      </c>
      <c r="Q64" s="45" t="s">
        <v>135</v>
      </c>
      <c r="R64" s="45" t="s">
        <v>4168</v>
      </c>
    </row>
    <row r="65" spans="1:18" x14ac:dyDescent="0.25">
      <c r="A65" s="45" t="s">
        <v>5489</v>
      </c>
      <c r="B65" s="45" t="s">
        <v>5489</v>
      </c>
      <c r="C65" s="45" t="s">
        <v>4215</v>
      </c>
      <c r="D65" s="45" t="s">
        <v>4216</v>
      </c>
      <c r="F65" s="45" t="s">
        <v>3601</v>
      </c>
      <c r="H65" s="45" t="s">
        <v>3607</v>
      </c>
      <c r="I65" s="45" t="s">
        <v>142</v>
      </c>
      <c r="J65" s="45" t="s">
        <v>143</v>
      </c>
      <c r="K65" s="47">
        <v>0</v>
      </c>
      <c r="L65" s="45" t="s">
        <v>4210</v>
      </c>
      <c r="N65" s="45" t="s">
        <v>20</v>
      </c>
      <c r="O65" s="45" t="s">
        <v>26</v>
      </c>
      <c r="P65" s="45" t="s">
        <v>4217</v>
      </c>
      <c r="Q65" s="45" t="s">
        <v>135</v>
      </c>
      <c r="R65" s="45" t="s">
        <v>4168</v>
      </c>
    </row>
    <row r="66" spans="1:18" x14ac:dyDescent="0.25">
      <c r="A66" s="45" t="s">
        <v>5489</v>
      </c>
      <c r="B66" s="45" t="s">
        <v>5489</v>
      </c>
      <c r="C66" s="45" t="s">
        <v>4215</v>
      </c>
      <c r="D66" s="45" t="s">
        <v>4216</v>
      </c>
      <c r="E66" s="45" t="s">
        <v>6572</v>
      </c>
      <c r="F66" s="45" t="s">
        <v>3601</v>
      </c>
      <c r="H66" s="45" t="s">
        <v>3607</v>
      </c>
      <c r="I66" s="45" t="s">
        <v>142</v>
      </c>
      <c r="J66" s="45" t="s">
        <v>143</v>
      </c>
      <c r="K66" s="47">
        <v>-3360</v>
      </c>
      <c r="L66" s="45" t="s">
        <v>4210</v>
      </c>
      <c r="N66" s="45" t="s">
        <v>20</v>
      </c>
      <c r="O66" s="45" t="s">
        <v>26</v>
      </c>
      <c r="P66" s="45" t="s">
        <v>4217</v>
      </c>
      <c r="Q66" s="45" t="s">
        <v>135</v>
      </c>
      <c r="R66" s="45" t="s">
        <v>4168</v>
      </c>
    </row>
    <row r="67" spans="1:18" x14ac:dyDescent="0.25">
      <c r="A67" s="45" t="s">
        <v>5489</v>
      </c>
      <c r="B67" s="45" t="s">
        <v>5489</v>
      </c>
      <c r="C67" s="45" t="s">
        <v>4215</v>
      </c>
      <c r="D67" s="45" t="s">
        <v>4216</v>
      </c>
      <c r="E67" s="45" t="s">
        <v>6572</v>
      </c>
      <c r="F67" s="45" t="s">
        <v>3601</v>
      </c>
      <c r="H67" s="45" t="s">
        <v>3607</v>
      </c>
      <c r="I67" s="45" t="s">
        <v>142</v>
      </c>
      <c r="J67" s="45" t="s">
        <v>143</v>
      </c>
      <c r="K67" s="47">
        <v>-2130</v>
      </c>
      <c r="L67" s="45" t="s">
        <v>4210</v>
      </c>
      <c r="N67" s="45" t="s">
        <v>20</v>
      </c>
      <c r="O67" s="45" t="s">
        <v>26</v>
      </c>
      <c r="P67" s="45" t="s">
        <v>4217</v>
      </c>
      <c r="Q67" s="45" t="s">
        <v>135</v>
      </c>
      <c r="R67" s="45" t="s">
        <v>4168</v>
      </c>
    </row>
    <row r="68" spans="1:18" x14ac:dyDescent="0.25">
      <c r="A68" s="45" t="s">
        <v>5489</v>
      </c>
      <c r="B68" s="45" t="s">
        <v>5489</v>
      </c>
      <c r="C68" s="45" t="s">
        <v>4209</v>
      </c>
      <c r="D68" s="45" t="s">
        <v>4209</v>
      </c>
      <c r="E68" s="45" t="s">
        <v>6573</v>
      </c>
      <c r="F68" s="45" t="s">
        <v>1512</v>
      </c>
      <c r="H68" s="45" t="s">
        <v>559</v>
      </c>
      <c r="I68" s="45" t="s">
        <v>334</v>
      </c>
      <c r="J68" s="45" t="s">
        <v>335</v>
      </c>
      <c r="K68" s="47">
        <v>-3360</v>
      </c>
      <c r="L68" s="45" t="s">
        <v>4210</v>
      </c>
      <c r="N68" s="45" t="s">
        <v>20</v>
      </c>
      <c r="O68" s="45" t="s">
        <v>26</v>
      </c>
      <c r="P68" s="45" t="s">
        <v>4218</v>
      </c>
      <c r="Q68" s="45" t="s">
        <v>135</v>
      </c>
      <c r="R68" s="45" t="s">
        <v>4168</v>
      </c>
    </row>
    <row r="69" spans="1:18" x14ac:dyDescent="0.25">
      <c r="A69" s="45" t="s">
        <v>5489</v>
      </c>
      <c r="B69" s="45" t="s">
        <v>5489</v>
      </c>
      <c r="C69" s="45" t="s">
        <v>4209</v>
      </c>
      <c r="D69" s="45" t="s">
        <v>4209</v>
      </c>
      <c r="E69" s="45" t="s">
        <v>6573</v>
      </c>
      <c r="F69" s="45" t="s">
        <v>1512</v>
      </c>
      <c r="H69" s="45" t="s">
        <v>559</v>
      </c>
      <c r="I69" s="45" t="s">
        <v>334</v>
      </c>
      <c r="J69" s="45" t="s">
        <v>335</v>
      </c>
      <c r="K69" s="47">
        <v>-2130</v>
      </c>
      <c r="L69" s="45" t="s">
        <v>4210</v>
      </c>
      <c r="N69" s="45" t="s">
        <v>20</v>
      </c>
      <c r="O69" s="45" t="s">
        <v>26</v>
      </c>
      <c r="P69" s="45" t="s">
        <v>4218</v>
      </c>
      <c r="Q69" s="45" t="s">
        <v>135</v>
      </c>
      <c r="R69" s="45" t="s">
        <v>4168</v>
      </c>
    </row>
    <row r="70" spans="1:18" x14ac:dyDescent="0.25">
      <c r="A70" s="45" t="s">
        <v>5489</v>
      </c>
      <c r="B70" s="45" t="s">
        <v>5489</v>
      </c>
      <c r="C70" s="45" t="s">
        <v>4215</v>
      </c>
      <c r="D70" s="45" t="s">
        <v>4216</v>
      </c>
      <c r="E70" s="45" t="s">
        <v>6574</v>
      </c>
      <c r="F70" s="45" t="s">
        <v>1577</v>
      </c>
      <c r="H70" s="45" t="s">
        <v>629</v>
      </c>
      <c r="I70" s="45" t="s">
        <v>244</v>
      </c>
      <c r="J70" s="45" t="s">
        <v>289</v>
      </c>
      <c r="K70" s="47">
        <v>-3360</v>
      </c>
      <c r="L70" s="45" t="s">
        <v>4210</v>
      </c>
      <c r="N70" s="45" t="s">
        <v>20</v>
      </c>
      <c r="O70" s="45" t="s">
        <v>26</v>
      </c>
      <c r="P70" s="45" t="s">
        <v>4219</v>
      </c>
      <c r="Q70" s="45" t="s">
        <v>135</v>
      </c>
      <c r="R70" s="45" t="s">
        <v>4168</v>
      </c>
    </row>
    <row r="71" spans="1:18" x14ac:dyDescent="0.25">
      <c r="A71" s="45" t="s">
        <v>5489</v>
      </c>
      <c r="B71" s="45" t="s">
        <v>5489</v>
      </c>
      <c r="C71" s="45" t="s">
        <v>4215</v>
      </c>
      <c r="D71" s="45" t="s">
        <v>4216</v>
      </c>
      <c r="E71" s="45" t="s">
        <v>6574</v>
      </c>
      <c r="F71" s="45" t="s">
        <v>1577</v>
      </c>
      <c r="H71" s="45" t="s">
        <v>629</v>
      </c>
      <c r="I71" s="45" t="s">
        <v>244</v>
      </c>
      <c r="J71" s="45" t="s">
        <v>289</v>
      </c>
      <c r="K71" s="47">
        <v>-2130</v>
      </c>
      <c r="L71" s="45" t="s">
        <v>4210</v>
      </c>
      <c r="N71" s="45" t="s">
        <v>20</v>
      </c>
      <c r="O71" s="45" t="s">
        <v>26</v>
      </c>
      <c r="P71" s="45" t="s">
        <v>4219</v>
      </c>
      <c r="Q71" s="45" t="s">
        <v>135</v>
      </c>
      <c r="R71" s="45" t="s">
        <v>4168</v>
      </c>
    </row>
    <row r="72" spans="1:18" x14ac:dyDescent="0.25">
      <c r="A72" s="45" t="s">
        <v>5489</v>
      </c>
      <c r="B72" s="45" t="s">
        <v>5489</v>
      </c>
      <c r="C72" s="45" t="s">
        <v>4215</v>
      </c>
      <c r="D72" s="45" t="s">
        <v>4216</v>
      </c>
      <c r="F72" s="45" t="s">
        <v>1579</v>
      </c>
      <c r="H72" s="45" t="s">
        <v>1580</v>
      </c>
      <c r="I72" s="45" t="s">
        <v>1582</v>
      </c>
      <c r="J72" s="45" t="s">
        <v>1583</v>
      </c>
      <c r="K72" s="47">
        <v>0</v>
      </c>
      <c r="L72" s="45" t="s">
        <v>4210</v>
      </c>
      <c r="N72" s="45" t="s">
        <v>20</v>
      </c>
      <c r="O72" s="45" t="s">
        <v>26</v>
      </c>
      <c r="P72" s="45" t="s">
        <v>4220</v>
      </c>
      <c r="Q72" s="45" t="s">
        <v>135</v>
      </c>
      <c r="R72" s="45" t="s">
        <v>4168</v>
      </c>
    </row>
    <row r="73" spans="1:18" x14ac:dyDescent="0.25">
      <c r="A73" s="45" t="s">
        <v>5489</v>
      </c>
      <c r="B73" s="45" t="s">
        <v>5489</v>
      </c>
      <c r="C73" s="45" t="s">
        <v>4215</v>
      </c>
      <c r="D73" s="45" t="s">
        <v>4216</v>
      </c>
      <c r="F73" s="45" t="s">
        <v>1579</v>
      </c>
      <c r="H73" s="45" t="s">
        <v>1580</v>
      </c>
      <c r="I73" s="45" t="s">
        <v>1582</v>
      </c>
      <c r="J73" s="45" t="s">
        <v>1583</v>
      </c>
      <c r="K73" s="47">
        <v>0</v>
      </c>
      <c r="L73" s="45" t="s">
        <v>4210</v>
      </c>
      <c r="N73" s="45" t="s">
        <v>20</v>
      </c>
      <c r="O73" s="45" t="s">
        <v>26</v>
      </c>
      <c r="P73" s="45" t="s">
        <v>4220</v>
      </c>
      <c r="Q73" s="45" t="s">
        <v>135</v>
      </c>
      <c r="R73" s="45" t="s">
        <v>4168</v>
      </c>
    </row>
    <row r="74" spans="1:18" x14ac:dyDescent="0.25">
      <c r="A74" s="45" t="s">
        <v>5489</v>
      </c>
      <c r="B74" s="45" t="s">
        <v>5489</v>
      </c>
      <c r="C74" s="45" t="s">
        <v>4215</v>
      </c>
      <c r="D74" s="45" t="s">
        <v>4216</v>
      </c>
      <c r="E74" s="45" t="s">
        <v>6575</v>
      </c>
      <c r="F74" s="45" t="s">
        <v>1579</v>
      </c>
      <c r="H74" s="45" t="s">
        <v>1580</v>
      </c>
      <c r="I74" s="45" t="s">
        <v>1582</v>
      </c>
      <c r="J74" s="45" t="s">
        <v>1583</v>
      </c>
      <c r="K74" s="47">
        <v>-3360</v>
      </c>
      <c r="L74" s="45" t="s">
        <v>4210</v>
      </c>
      <c r="N74" s="45" t="s">
        <v>20</v>
      </c>
      <c r="O74" s="45" t="s">
        <v>26</v>
      </c>
      <c r="P74" s="45" t="s">
        <v>4220</v>
      </c>
      <c r="Q74" s="45" t="s">
        <v>135</v>
      </c>
      <c r="R74" s="45" t="s">
        <v>4168</v>
      </c>
    </row>
    <row r="75" spans="1:18" x14ac:dyDescent="0.25">
      <c r="A75" s="45" t="s">
        <v>5489</v>
      </c>
      <c r="B75" s="45" t="s">
        <v>5489</v>
      </c>
      <c r="C75" s="45" t="s">
        <v>4215</v>
      </c>
      <c r="D75" s="45" t="s">
        <v>4216</v>
      </c>
      <c r="E75" s="45" t="s">
        <v>6575</v>
      </c>
      <c r="F75" s="45" t="s">
        <v>1579</v>
      </c>
      <c r="H75" s="45" t="s">
        <v>1580</v>
      </c>
      <c r="I75" s="45" t="s">
        <v>1582</v>
      </c>
      <c r="J75" s="45" t="s">
        <v>1583</v>
      </c>
      <c r="K75" s="47">
        <v>-2130</v>
      </c>
      <c r="L75" s="45" t="s">
        <v>4210</v>
      </c>
      <c r="N75" s="45" t="s">
        <v>20</v>
      </c>
      <c r="O75" s="45" t="s">
        <v>26</v>
      </c>
      <c r="P75" s="45" t="s">
        <v>4220</v>
      </c>
      <c r="Q75" s="45" t="s">
        <v>135</v>
      </c>
      <c r="R75" s="45" t="s">
        <v>4168</v>
      </c>
    </row>
    <row r="76" spans="1:18" x14ac:dyDescent="0.25">
      <c r="A76" s="45" t="s">
        <v>6576</v>
      </c>
      <c r="B76" s="45" t="s">
        <v>6576</v>
      </c>
      <c r="C76" s="45" t="s">
        <v>4209</v>
      </c>
      <c r="D76" s="45" t="s">
        <v>4209</v>
      </c>
      <c r="F76" s="45" t="s">
        <v>2755</v>
      </c>
      <c r="H76" s="45" t="s">
        <v>2760</v>
      </c>
      <c r="I76" s="45" t="s">
        <v>146</v>
      </c>
      <c r="J76" s="45" t="s">
        <v>147</v>
      </c>
      <c r="K76" s="47">
        <v>-3780</v>
      </c>
      <c r="L76" s="45" t="s">
        <v>4210</v>
      </c>
      <c r="N76" s="45" t="s">
        <v>20</v>
      </c>
      <c r="O76" s="45" t="s">
        <v>26</v>
      </c>
      <c r="P76" s="45" t="s">
        <v>4221</v>
      </c>
      <c r="Q76" s="45" t="s">
        <v>135</v>
      </c>
      <c r="R76" s="45" t="s">
        <v>4168</v>
      </c>
    </row>
    <row r="77" spans="1:18" x14ac:dyDescent="0.25">
      <c r="A77" s="45" t="s">
        <v>6576</v>
      </c>
      <c r="B77" s="45" t="s">
        <v>6576</v>
      </c>
      <c r="C77" s="45" t="s">
        <v>4209</v>
      </c>
      <c r="D77" s="45" t="s">
        <v>4209</v>
      </c>
      <c r="F77" s="45" t="s">
        <v>2755</v>
      </c>
      <c r="H77" s="45" t="s">
        <v>2760</v>
      </c>
      <c r="I77" s="45" t="s">
        <v>146</v>
      </c>
      <c r="J77" s="45" t="s">
        <v>147</v>
      </c>
      <c r="K77" s="47">
        <v>-2340</v>
      </c>
      <c r="L77" s="45" t="s">
        <v>4210</v>
      </c>
      <c r="N77" s="45" t="s">
        <v>20</v>
      </c>
      <c r="O77" s="45" t="s">
        <v>26</v>
      </c>
      <c r="P77" s="45" t="s">
        <v>4221</v>
      </c>
      <c r="Q77" s="45" t="s">
        <v>135</v>
      </c>
      <c r="R77" s="45" t="s">
        <v>4168</v>
      </c>
    </row>
    <row r="78" spans="1:18" x14ac:dyDescent="0.25">
      <c r="A78" s="45" t="s">
        <v>6576</v>
      </c>
      <c r="B78" s="45" t="s">
        <v>6576</v>
      </c>
      <c r="C78" s="45" t="s">
        <v>4209</v>
      </c>
      <c r="D78" s="45" t="s">
        <v>4209</v>
      </c>
      <c r="F78" s="45" t="s">
        <v>3358</v>
      </c>
      <c r="H78" s="45" t="s">
        <v>3367</v>
      </c>
      <c r="I78" s="45" t="s">
        <v>1879</v>
      </c>
      <c r="J78" s="45" t="s">
        <v>3369</v>
      </c>
      <c r="K78" s="47">
        <v>-3360</v>
      </c>
      <c r="L78" s="45" t="s">
        <v>4210</v>
      </c>
      <c r="N78" s="45" t="s">
        <v>20</v>
      </c>
      <c r="O78" s="45" t="s">
        <v>26</v>
      </c>
      <c r="P78" s="45" t="s">
        <v>4222</v>
      </c>
      <c r="Q78" s="45" t="s">
        <v>135</v>
      </c>
      <c r="R78" s="45" t="s">
        <v>4168</v>
      </c>
    </row>
    <row r="79" spans="1:18" x14ac:dyDescent="0.25">
      <c r="A79" s="45" t="s">
        <v>6576</v>
      </c>
      <c r="B79" s="45" t="s">
        <v>6576</v>
      </c>
      <c r="C79" s="45" t="s">
        <v>4209</v>
      </c>
      <c r="D79" s="45" t="s">
        <v>4209</v>
      </c>
      <c r="F79" s="45" t="s">
        <v>3358</v>
      </c>
      <c r="H79" s="45" t="s">
        <v>3367</v>
      </c>
      <c r="I79" s="45" t="s">
        <v>1879</v>
      </c>
      <c r="J79" s="45" t="s">
        <v>3369</v>
      </c>
      <c r="K79" s="47">
        <v>-2130</v>
      </c>
      <c r="L79" s="45" t="s">
        <v>4210</v>
      </c>
      <c r="N79" s="45" t="s">
        <v>20</v>
      </c>
      <c r="O79" s="45" t="s">
        <v>26</v>
      </c>
      <c r="P79" s="45" t="s">
        <v>4222</v>
      </c>
      <c r="Q79" s="45" t="s">
        <v>135</v>
      </c>
      <c r="R79" s="45" t="s">
        <v>4168</v>
      </c>
    </row>
    <row r="80" spans="1:18" x14ac:dyDescent="0.25">
      <c r="A80" s="45" t="s">
        <v>6576</v>
      </c>
      <c r="B80" s="45" t="s">
        <v>6576</v>
      </c>
      <c r="C80" s="45" t="s">
        <v>4209</v>
      </c>
      <c r="D80" s="45" t="s">
        <v>4209</v>
      </c>
      <c r="F80" s="45" t="s">
        <v>1770</v>
      </c>
      <c r="H80" s="45" t="s">
        <v>1776</v>
      </c>
      <c r="I80" s="45" t="s">
        <v>383</v>
      </c>
      <c r="J80" s="45" t="s">
        <v>1778</v>
      </c>
      <c r="K80" s="47">
        <v>-3780</v>
      </c>
      <c r="L80" s="45" t="s">
        <v>4210</v>
      </c>
      <c r="N80" s="45" t="s">
        <v>20</v>
      </c>
      <c r="O80" s="45" t="s">
        <v>26</v>
      </c>
      <c r="P80" s="45" t="s">
        <v>4223</v>
      </c>
      <c r="Q80" s="45" t="s">
        <v>135</v>
      </c>
      <c r="R80" s="45" t="s">
        <v>4168</v>
      </c>
    </row>
    <row r="81" spans="1:18" x14ac:dyDescent="0.25">
      <c r="A81" s="45" t="s">
        <v>6576</v>
      </c>
      <c r="B81" s="45" t="s">
        <v>6576</v>
      </c>
      <c r="C81" s="45" t="s">
        <v>4209</v>
      </c>
      <c r="D81" s="45" t="s">
        <v>4209</v>
      </c>
      <c r="F81" s="45" t="s">
        <v>1770</v>
      </c>
      <c r="H81" s="45" t="s">
        <v>1776</v>
      </c>
      <c r="I81" s="45" t="s">
        <v>383</v>
      </c>
      <c r="J81" s="45" t="s">
        <v>1778</v>
      </c>
      <c r="K81" s="47">
        <v>-2340</v>
      </c>
      <c r="L81" s="45" t="s">
        <v>4210</v>
      </c>
      <c r="N81" s="45" t="s">
        <v>20</v>
      </c>
      <c r="O81" s="45" t="s">
        <v>26</v>
      </c>
      <c r="P81" s="45" t="s">
        <v>4223</v>
      </c>
      <c r="Q81" s="45" t="s">
        <v>135</v>
      </c>
      <c r="R81" s="45" t="s">
        <v>4168</v>
      </c>
    </row>
    <row r="82" spans="1:18" x14ac:dyDescent="0.25">
      <c r="A82" s="45" t="s">
        <v>6577</v>
      </c>
      <c r="B82" s="45" t="s">
        <v>6577</v>
      </c>
      <c r="C82" s="45" t="s">
        <v>4209</v>
      </c>
      <c r="D82" s="45" t="s">
        <v>4209</v>
      </c>
      <c r="F82" s="45" t="s">
        <v>3046</v>
      </c>
      <c r="H82" s="45" t="s">
        <v>3047</v>
      </c>
      <c r="I82" s="45" t="s">
        <v>1948</v>
      </c>
      <c r="J82" s="45" t="s">
        <v>3049</v>
      </c>
      <c r="K82" s="47">
        <v>-3360</v>
      </c>
      <c r="L82" s="45" t="s">
        <v>4210</v>
      </c>
      <c r="N82" s="45" t="s">
        <v>20</v>
      </c>
      <c r="O82" s="45" t="s">
        <v>26</v>
      </c>
      <c r="P82" s="45" t="s">
        <v>4224</v>
      </c>
      <c r="Q82" s="45" t="s">
        <v>135</v>
      </c>
      <c r="R82" s="45" t="s">
        <v>4168</v>
      </c>
    </row>
    <row r="83" spans="1:18" x14ac:dyDescent="0.25">
      <c r="A83" s="45" t="s">
        <v>6577</v>
      </c>
      <c r="B83" s="45" t="s">
        <v>6577</v>
      </c>
      <c r="C83" s="45" t="s">
        <v>4209</v>
      </c>
      <c r="D83" s="45" t="s">
        <v>4209</v>
      </c>
      <c r="F83" s="45" t="s">
        <v>3046</v>
      </c>
      <c r="H83" s="45" t="s">
        <v>3047</v>
      </c>
      <c r="I83" s="45" t="s">
        <v>1948</v>
      </c>
      <c r="J83" s="45" t="s">
        <v>3049</v>
      </c>
      <c r="K83" s="47">
        <v>-2130</v>
      </c>
      <c r="L83" s="45" t="s">
        <v>4210</v>
      </c>
      <c r="N83" s="45" t="s">
        <v>20</v>
      </c>
      <c r="O83" s="45" t="s">
        <v>26</v>
      </c>
      <c r="P83" s="45" t="s">
        <v>4224</v>
      </c>
      <c r="Q83" s="45" t="s">
        <v>135</v>
      </c>
      <c r="R83" s="45" t="s">
        <v>4168</v>
      </c>
    </row>
    <row r="84" spans="1:18" x14ac:dyDescent="0.25">
      <c r="A84" s="45" t="s">
        <v>6578</v>
      </c>
      <c r="B84" s="45" t="s">
        <v>6578</v>
      </c>
      <c r="C84" s="45" t="s">
        <v>4215</v>
      </c>
      <c r="D84" s="45" t="s">
        <v>4216</v>
      </c>
      <c r="F84" s="45" t="s">
        <v>3528</v>
      </c>
      <c r="H84" s="45" t="s">
        <v>3529</v>
      </c>
      <c r="I84" s="45" t="s">
        <v>3531</v>
      </c>
      <c r="J84" s="45" t="s">
        <v>3532</v>
      </c>
      <c r="K84" s="47">
        <v>-3360</v>
      </c>
      <c r="L84" s="45" t="s">
        <v>4210</v>
      </c>
      <c r="N84" s="45" t="s">
        <v>20</v>
      </c>
      <c r="O84" s="45" t="s">
        <v>26</v>
      </c>
      <c r="P84" s="45" t="s">
        <v>4225</v>
      </c>
      <c r="Q84" s="45" t="s">
        <v>135</v>
      </c>
      <c r="R84" s="45" t="s">
        <v>4168</v>
      </c>
    </row>
    <row r="85" spans="1:18" x14ac:dyDescent="0.25">
      <c r="A85" s="45" t="s">
        <v>6578</v>
      </c>
      <c r="B85" s="45" t="s">
        <v>6578</v>
      </c>
      <c r="C85" s="45" t="s">
        <v>4215</v>
      </c>
      <c r="D85" s="45" t="s">
        <v>4216</v>
      </c>
      <c r="F85" s="45" t="s">
        <v>3528</v>
      </c>
      <c r="H85" s="45" t="s">
        <v>3529</v>
      </c>
      <c r="I85" s="45" t="s">
        <v>3531</v>
      </c>
      <c r="J85" s="45" t="s">
        <v>3532</v>
      </c>
      <c r="K85" s="47">
        <v>-2130</v>
      </c>
      <c r="L85" s="45" t="s">
        <v>4210</v>
      </c>
      <c r="N85" s="45" t="s">
        <v>20</v>
      </c>
      <c r="O85" s="45" t="s">
        <v>26</v>
      </c>
      <c r="P85" s="45" t="s">
        <v>4225</v>
      </c>
      <c r="Q85" s="45" t="s">
        <v>135</v>
      </c>
      <c r="R85" s="45" t="s">
        <v>4168</v>
      </c>
    </row>
    <row r="86" spans="1:18" x14ac:dyDescent="0.25">
      <c r="A86" s="45" t="s">
        <v>5467</v>
      </c>
      <c r="B86" s="45" t="s">
        <v>5467</v>
      </c>
      <c r="C86" s="45" t="s">
        <v>4209</v>
      </c>
      <c r="D86" s="45" t="s">
        <v>4209</v>
      </c>
      <c r="F86" s="45" t="s">
        <v>3440</v>
      </c>
      <c r="H86" s="45" t="s">
        <v>3442</v>
      </c>
      <c r="I86" s="45" t="s">
        <v>3444</v>
      </c>
      <c r="J86" s="45" t="s">
        <v>3445</v>
      </c>
      <c r="K86" s="47">
        <v>-3360</v>
      </c>
      <c r="L86" s="45" t="s">
        <v>4210</v>
      </c>
      <c r="N86" s="45" t="s">
        <v>20</v>
      </c>
      <c r="O86" s="45" t="s">
        <v>26</v>
      </c>
      <c r="P86" s="45" t="s">
        <v>4226</v>
      </c>
      <c r="Q86" s="45" t="s">
        <v>135</v>
      </c>
      <c r="R86" s="45" t="s">
        <v>4168</v>
      </c>
    </row>
    <row r="87" spans="1:18" x14ac:dyDescent="0.25">
      <c r="A87" s="45" t="s">
        <v>5467</v>
      </c>
      <c r="B87" s="45" t="s">
        <v>5467</v>
      </c>
      <c r="C87" s="45" t="s">
        <v>4209</v>
      </c>
      <c r="D87" s="45" t="s">
        <v>4209</v>
      </c>
      <c r="F87" s="45" t="s">
        <v>3440</v>
      </c>
      <c r="H87" s="45" t="s">
        <v>3442</v>
      </c>
      <c r="I87" s="45" t="s">
        <v>3444</v>
      </c>
      <c r="J87" s="45" t="s">
        <v>3445</v>
      </c>
      <c r="K87" s="47">
        <v>-2130</v>
      </c>
      <c r="L87" s="45" t="s">
        <v>4210</v>
      </c>
      <c r="N87" s="45" t="s">
        <v>20</v>
      </c>
      <c r="O87" s="45" t="s">
        <v>26</v>
      </c>
      <c r="P87" s="45" t="s">
        <v>4226</v>
      </c>
      <c r="Q87" s="45" t="s">
        <v>135</v>
      </c>
      <c r="R87" s="45" t="s">
        <v>4168</v>
      </c>
    </row>
    <row r="88" spans="1:18" x14ac:dyDescent="0.25">
      <c r="A88" s="45" t="s">
        <v>5888</v>
      </c>
      <c r="B88" s="45" t="s">
        <v>5888</v>
      </c>
      <c r="C88" s="45" t="s">
        <v>4215</v>
      </c>
      <c r="D88" s="45" t="s">
        <v>4216</v>
      </c>
      <c r="F88" s="45" t="s">
        <v>3281</v>
      </c>
      <c r="H88" s="45" t="s">
        <v>3282</v>
      </c>
      <c r="I88" s="45" t="s">
        <v>30</v>
      </c>
      <c r="J88" s="45" t="s">
        <v>31</v>
      </c>
      <c r="K88" s="47">
        <v>-3600</v>
      </c>
      <c r="L88" s="45" t="s">
        <v>4210</v>
      </c>
      <c r="N88" s="45" t="s">
        <v>20</v>
      </c>
      <c r="O88" s="45" t="s">
        <v>26</v>
      </c>
      <c r="P88" s="45" t="s">
        <v>4227</v>
      </c>
      <c r="Q88" s="45" t="s">
        <v>135</v>
      </c>
      <c r="R88" s="45" t="s">
        <v>4168</v>
      </c>
    </row>
    <row r="89" spans="1:18" x14ac:dyDescent="0.25">
      <c r="A89" s="45" t="s">
        <v>5888</v>
      </c>
      <c r="B89" s="45" t="s">
        <v>5888</v>
      </c>
      <c r="C89" s="45" t="s">
        <v>4215</v>
      </c>
      <c r="D89" s="45" t="s">
        <v>4216</v>
      </c>
      <c r="F89" s="45" t="s">
        <v>3281</v>
      </c>
      <c r="H89" s="45" t="s">
        <v>3282</v>
      </c>
      <c r="I89" s="45" t="s">
        <v>30</v>
      </c>
      <c r="J89" s="45" t="s">
        <v>31</v>
      </c>
      <c r="K89" s="47">
        <v>-2250</v>
      </c>
      <c r="L89" s="45" t="s">
        <v>4210</v>
      </c>
      <c r="N89" s="45" t="s">
        <v>20</v>
      </c>
      <c r="O89" s="45" t="s">
        <v>26</v>
      </c>
      <c r="P89" s="45" t="s">
        <v>4227</v>
      </c>
      <c r="Q89" s="45" t="s">
        <v>135</v>
      </c>
      <c r="R89" s="45" t="s">
        <v>4168</v>
      </c>
    </row>
    <row r="90" spans="1:18" x14ac:dyDescent="0.25">
      <c r="A90" s="45" t="s">
        <v>5888</v>
      </c>
      <c r="B90" s="45" t="s">
        <v>5888</v>
      </c>
      <c r="C90" s="45" t="s">
        <v>4209</v>
      </c>
      <c r="D90" s="45" t="s">
        <v>4209</v>
      </c>
      <c r="F90" s="45" t="s">
        <v>1945</v>
      </c>
      <c r="H90" s="45" t="s">
        <v>1946</v>
      </c>
      <c r="I90" s="45" t="s">
        <v>1948</v>
      </c>
      <c r="J90" s="45" t="s">
        <v>1949</v>
      </c>
      <c r="K90" s="47">
        <v>-3360</v>
      </c>
      <c r="L90" s="45" t="s">
        <v>4210</v>
      </c>
      <c r="N90" s="45" t="s">
        <v>20</v>
      </c>
      <c r="O90" s="45" t="s">
        <v>26</v>
      </c>
      <c r="P90" s="45" t="s">
        <v>4228</v>
      </c>
      <c r="Q90" s="45" t="s">
        <v>135</v>
      </c>
      <c r="R90" s="45" t="s">
        <v>4168</v>
      </c>
    </row>
    <row r="91" spans="1:18" x14ac:dyDescent="0.25">
      <c r="A91" s="45" t="s">
        <v>5888</v>
      </c>
      <c r="B91" s="45" t="s">
        <v>5888</v>
      </c>
      <c r="C91" s="45" t="s">
        <v>4209</v>
      </c>
      <c r="D91" s="45" t="s">
        <v>4209</v>
      </c>
      <c r="F91" s="45" t="s">
        <v>1945</v>
      </c>
      <c r="H91" s="45" t="s">
        <v>1946</v>
      </c>
      <c r="I91" s="45" t="s">
        <v>1948</v>
      </c>
      <c r="J91" s="45" t="s">
        <v>1949</v>
      </c>
      <c r="K91" s="47">
        <v>-2130</v>
      </c>
      <c r="L91" s="45" t="s">
        <v>4210</v>
      </c>
      <c r="N91" s="45" t="s">
        <v>20</v>
      </c>
      <c r="O91" s="45" t="s">
        <v>26</v>
      </c>
      <c r="P91" s="45" t="s">
        <v>4228</v>
      </c>
      <c r="Q91" s="45" t="s">
        <v>135</v>
      </c>
      <c r="R91" s="45" t="s">
        <v>4168</v>
      </c>
    </row>
    <row r="92" spans="1:18" x14ac:dyDescent="0.25">
      <c r="A92" s="45" t="s">
        <v>6562</v>
      </c>
      <c r="B92" s="45" t="s">
        <v>6562</v>
      </c>
      <c r="C92" s="45" t="s">
        <v>4209</v>
      </c>
      <c r="D92" s="45" t="s">
        <v>4209</v>
      </c>
      <c r="F92" s="45" t="s">
        <v>3575</v>
      </c>
      <c r="H92" s="45" t="s">
        <v>3576</v>
      </c>
      <c r="I92" s="45" t="s">
        <v>3263</v>
      </c>
      <c r="J92" s="45" t="s">
        <v>3578</v>
      </c>
      <c r="K92" s="47">
        <v>-3360</v>
      </c>
      <c r="L92" s="45" t="s">
        <v>4210</v>
      </c>
      <c r="N92" s="45" t="s">
        <v>20</v>
      </c>
      <c r="O92" s="45" t="s">
        <v>26</v>
      </c>
      <c r="P92" s="45" t="s">
        <v>4229</v>
      </c>
      <c r="Q92" s="45" t="s">
        <v>135</v>
      </c>
      <c r="R92" s="45" t="s">
        <v>4168</v>
      </c>
    </row>
    <row r="93" spans="1:18" x14ac:dyDescent="0.25">
      <c r="A93" s="45" t="s">
        <v>6562</v>
      </c>
      <c r="B93" s="45" t="s">
        <v>6562</v>
      </c>
      <c r="C93" s="45" t="s">
        <v>4209</v>
      </c>
      <c r="D93" s="45" t="s">
        <v>4209</v>
      </c>
      <c r="F93" s="45" t="s">
        <v>3575</v>
      </c>
      <c r="H93" s="45" t="s">
        <v>3576</v>
      </c>
      <c r="I93" s="45" t="s">
        <v>3263</v>
      </c>
      <c r="J93" s="45" t="s">
        <v>3578</v>
      </c>
      <c r="K93" s="47">
        <v>-2130</v>
      </c>
      <c r="L93" s="45" t="s">
        <v>4210</v>
      </c>
      <c r="N93" s="45" t="s">
        <v>20</v>
      </c>
      <c r="O93" s="45" t="s">
        <v>26</v>
      </c>
      <c r="P93" s="45" t="s">
        <v>4229</v>
      </c>
      <c r="Q93" s="45" t="s">
        <v>135</v>
      </c>
      <c r="R93" s="45" t="s">
        <v>4168</v>
      </c>
    </row>
    <row r="94" spans="1:18" x14ac:dyDescent="0.25">
      <c r="A94" s="45" t="s">
        <v>6562</v>
      </c>
      <c r="B94" s="45" t="s">
        <v>6562</v>
      </c>
      <c r="C94" s="45" t="s">
        <v>4215</v>
      </c>
      <c r="D94" s="45" t="s">
        <v>4216</v>
      </c>
      <c r="F94" s="45" t="s">
        <v>598</v>
      </c>
      <c r="H94" s="45" t="s">
        <v>599</v>
      </c>
      <c r="I94" s="45" t="s">
        <v>124</v>
      </c>
      <c r="J94" s="45" t="s">
        <v>601</v>
      </c>
      <c r="K94" s="47">
        <v>-3780</v>
      </c>
      <c r="L94" s="45" t="s">
        <v>4210</v>
      </c>
      <c r="N94" s="45" t="s">
        <v>20</v>
      </c>
      <c r="O94" s="45" t="s">
        <v>26</v>
      </c>
      <c r="P94" s="45" t="s">
        <v>4230</v>
      </c>
      <c r="Q94" s="45" t="s">
        <v>135</v>
      </c>
      <c r="R94" s="45" t="s">
        <v>4168</v>
      </c>
    </row>
    <row r="95" spans="1:18" x14ac:dyDescent="0.25">
      <c r="A95" s="45" t="s">
        <v>6562</v>
      </c>
      <c r="B95" s="45" t="s">
        <v>6562</v>
      </c>
      <c r="C95" s="45" t="s">
        <v>4215</v>
      </c>
      <c r="D95" s="45" t="s">
        <v>4216</v>
      </c>
      <c r="F95" s="45" t="s">
        <v>598</v>
      </c>
      <c r="H95" s="45" t="s">
        <v>599</v>
      </c>
      <c r="I95" s="45" t="s">
        <v>124</v>
      </c>
      <c r="J95" s="45" t="s">
        <v>601</v>
      </c>
      <c r="K95" s="47">
        <v>-2340</v>
      </c>
      <c r="L95" s="45" t="s">
        <v>4210</v>
      </c>
      <c r="N95" s="45" t="s">
        <v>20</v>
      </c>
      <c r="O95" s="45" t="s">
        <v>26</v>
      </c>
      <c r="P95" s="45" t="s">
        <v>4230</v>
      </c>
      <c r="Q95" s="45" t="s">
        <v>135</v>
      </c>
      <c r="R95" s="45" t="s">
        <v>4168</v>
      </c>
    </row>
    <row r="96" spans="1:18" x14ac:dyDescent="0.25">
      <c r="A96" s="45" t="s">
        <v>6579</v>
      </c>
      <c r="B96" s="45" t="s">
        <v>6579</v>
      </c>
      <c r="C96" s="45" t="s">
        <v>4209</v>
      </c>
      <c r="D96" s="45" t="s">
        <v>4209</v>
      </c>
      <c r="F96" s="45" t="s">
        <v>3281</v>
      </c>
      <c r="H96" s="45" t="s">
        <v>3284</v>
      </c>
      <c r="I96" s="45" t="s">
        <v>41</v>
      </c>
      <c r="J96" s="45" t="s">
        <v>42</v>
      </c>
      <c r="K96" s="47">
        <v>-3600</v>
      </c>
      <c r="L96" s="45" t="s">
        <v>4210</v>
      </c>
      <c r="N96" s="45" t="s">
        <v>20</v>
      </c>
      <c r="O96" s="45" t="s">
        <v>26</v>
      </c>
      <c r="P96" s="45" t="s">
        <v>4231</v>
      </c>
      <c r="Q96" s="45" t="s">
        <v>135</v>
      </c>
      <c r="R96" s="45" t="s">
        <v>4168</v>
      </c>
    </row>
    <row r="97" spans="1:18" x14ac:dyDescent="0.25">
      <c r="A97" s="45" t="s">
        <v>6579</v>
      </c>
      <c r="B97" s="45" t="s">
        <v>6579</v>
      </c>
      <c r="C97" s="45" t="s">
        <v>4209</v>
      </c>
      <c r="D97" s="45" t="s">
        <v>4209</v>
      </c>
      <c r="F97" s="45" t="s">
        <v>3281</v>
      </c>
      <c r="H97" s="45" t="s">
        <v>3284</v>
      </c>
      <c r="I97" s="45" t="s">
        <v>41</v>
      </c>
      <c r="J97" s="45" t="s">
        <v>42</v>
      </c>
      <c r="K97" s="47">
        <v>-2250</v>
      </c>
      <c r="L97" s="45" t="s">
        <v>4210</v>
      </c>
      <c r="N97" s="45" t="s">
        <v>20</v>
      </c>
      <c r="O97" s="45" t="s">
        <v>26</v>
      </c>
      <c r="P97" s="45" t="s">
        <v>4231</v>
      </c>
      <c r="Q97" s="45" t="s">
        <v>135</v>
      </c>
      <c r="R97" s="45" t="s">
        <v>4168</v>
      </c>
    </row>
    <row r="98" spans="1:18" x14ac:dyDescent="0.25">
      <c r="A98" s="45" t="s">
        <v>5402</v>
      </c>
      <c r="B98" s="45" t="s">
        <v>5402</v>
      </c>
      <c r="C98" s="45" t="s">
        <v>4215</v>
      </c>
      <c r="D98" s="45" t="s">
        <v>4216</v>
      </c>
      <c r="F98" s="45" t="s">
        <v>1495</v>
      </c>
      <c r="G98" s="45" t="s">
        <v>519</v>
      </c>
      <c r="H98" s="45" t="s">
        <v>1496</v>
      </c>
      <c r="I98" s="45" t="s">
        <v>1498</v>
      </c>
      <c r="J98" s="45" t="s">
        <v>1499</v>
      </c>
      <c r="K98" s="47">
        <v>-3360</v>
      </c>
      <c r="L98" s="45" t="s">
        <v>4210</v>
      </c>
      <c r="N98" s="45" t="s">
        <v>20</v>
      </c>
      <c r="O98" s="45" t="s">
        <v>26</v>
      </c>
      <c r="P98" s="45" t="s">
        <v>4232</v>
      </c>
      <c r="Q98" s="45" t="s">
        <v>135</v>
      </c>
      <c r="R98" s="45" t="s">
        <v>4168</v>
      </c>
    </row>
    <row r="99" spans="1:18" x14ac:dyDescent="0.25">
      <c r="A99" s="45" t="s">
        <v>5402</v>
      </c>
      <c r="B99" s="45" t="s">
        <v>5402</v>
      </c>
      <c r="C99" s="45" t="s">
        <v>4215</v>
      </c>
      <c r="D99" s="45" t="s">
        <v>4216</v>
      </c>
      <c r="F99" s="45" t="s">
        <v>1495</v>
      </c>
      <c r="G99" s="45" t="s">
        <v>519</v>
      </c>
      <c r="H99" s="45" t="s">
        <v>1496</v>
      </c>
      <c r="I99" s="45" t="s">
        <v>1498</v>
      </c>
      <c r="J99" s="45" t="s">
        <v>1499</v>
      </c>
      <c r="K99" s="47">
        <v>-2130</v>
      </c>
      <c r="L99" s="45" t="s">
        <v>4210</v>
      </c>
      <c r="N99" s="45" t="s">
        <v>20</v>
      </c>
      <c r="O99" s="45" t="s">
        <v>26</v>
      </c>
      <c r="P99" s="45" t="s">
        <v>4232</v>
      </c>
      <c r="Q99" s="45" t="s">
        <v>135</v>
      </c>
      <c r="R99" s="45" t="s">
        <v>4168</v>
      </c>
    </row>
    <row r="100" spans="1:18" x14ac:dyDescent="0.25">
      <c r="A100" s="45" t="s">
        <v>6580</v>
      </c>
      <c r="B100" s="45" t="s">
        <v>6580</v>
      </c>
      <c r="C100" s="45" t="s">
        <v>4215</v>
      </c>
      <c r="D100" s="45" t="s">
        <v>4216</v>
      </c>
      <c r="F100" s="45" t="s">
        <v>1476</v>
      </c>
      <c r="H100" s="45" t="s">
        <v>1477</v>
      </c>
      <c r="I100" s="45" t="s">
        <v>85</v>
      </c>
      <c r="J100" s="45" t="s">
        <v>86</v>
      </c>
      <c r="K100" s="47">
        <v>-3200</v>
      </c>
      <c r="L100" s="45" t="s">
        <v>4210</v>
      </c>
      <c r="N100" s="45" t="s">
        <v>20</v>
      </c>
      <c r="O100" s="45" t="s">
        <v>26</v>
      </c>
      <c r="P100" s="45" t="s">
        <v>4233</v>
      </c>
      <c r="Q100" s="45" t="s">
        <v>135</v>
      </c>
      <c r="R100" s="45" t="s">
        <v>4168</v>
      </c>
    </row>
    <row r="101" spans="1:18" x14ac:dyDescent="0.25">
      <c r="A101" s="45" t="s">
        <v>6580</v>
      </c>
      <c r="B101" s="45" t="s">
        <v>6580</v>
      </c>
      <c r="C101" s="45" t="s">
        <v>4215</v>
      </c>
      <c r="D101" s="45" t="s">
        <v>4216</v>
      </c>
      <c r="F101" s="45" t="s">
        <v>1476</v>
      </c>
      <c r="H101" s="45" t="s">
        <v>1477</v>
      </c>
      <c r="I101" s="45" t="s">
        <v>85</v>
      </c>
      <c r="J101" s="45" t="s">
        <v>86</v>
      </c>
      <c r="K101" s="47">
        <v>-2050</v>
      </c>
      <c r="L101" s="45" t="s">
        <v>4210</v>
      </c>
      <c r="N101" s="45" t="s">
        <v>20</v>
      </c>
      <c r="O101" s="45" t="s">
        <v>26</v>
      </c>
      <c r="P101" s="45" t="s">
        <v>4233</v>
      </c>
      <c r="Q101" s="45" t="s">
        <v>135</v>
      </c>
      <c r="R101" s="45" t="s">
        <v>4168</v>
      </c>
    </row>
    <row r="102" spans="1:18" x14ac:dyDescent="0.25">
      <c r="A102" s="45" t="s">
        <v>6580</v>
      </c>
      <c r="B102" s="45" t="s">
        <v>6580</v>
      </c>
      <c r="C102" s="45" t="s">
        <v>4209</v>
      </c>
      <c r="D102" s="45" t="s">
        <v>4209</v>
      </c>
      <c r="F102" s="45" t="s">
        <v>1870</v>
      </c>
      <c r="H102" s="45" t="s">
        <v>1871</v>
      </c>
      <c r="I102" s="45" t="s">
        <v>1873</v>
      </c>
      <c r="J102" s="45" t="s">
        <v>1874</v>
      </c>
      <c r="K102" s="47">
        <v>-4600</v>
      </c>
      <c r="L102" s="45" t="s">
        <v>4210</v>
      </c>
      <c r="N102" s="45" t="s">
        <v>20</v>
      </c>
      <c r="O102" s="45" t="s">
        <v>26</v>
      </c>
      <c r="P102" s="45" t="s">
        <v>4234</v>
      </c>
      <c r="Q102" s="45" t="s">
        <v>135</v>
      </c>
      <c r="R102" s="45" t="s">
        <v>4168</v>
      </c>
    </row>
    <row r="103" spans="1:18" x14ac:dyDescent="0.25">
      <c r="A103" s="45" t="s">
        <v>6580</v>
      </c>
      <c r="B103" s="45" t="s">
        <v>6580</v>
      </c>
      <c r="C103" s="45" t="s">
        <v>4209</v>
      </c>
      <c r="D103" s="45" t="s">
        <v>4209</v>
      </c>
      <c r="F103" s="45" t="s">
        <v>1870</v>
      </c>
      <c r="H103" s="45" t="s">
        <v>1871</v>
      </c>
      <c r="I103" s="45" t="s">
        <v>1873</v>
      </c>
      <c r="J103" s="45" t="s">
        <v>1874</v>
      </c>
      <c r="K103" s="47">
        <v>-2750</v>
      </c>
      <c r="L103" s="45" t="s">
        <v>4210</v>
      </c>
      <c r="N103" s="45" t="s">
        <v>20</v>
      </c>
      <c r="O103" s="45" t="s">
        <v>26</v>
      </c>
      <c r="P103" s="45" t="s">
        <v>4234</v>
      </c>
      <c r="Q103" s="45" t="s">
        <v>135</v>
      </c>
      <c r="R103" s="45" t="s">
        <v>4168</v>
      </c>
    </row>
    <row r="104" spans="1:18" x14ac:dyDescent="0.25">
      <c r="A104" s="45" t="s">
        <v>6580</v>
      </c>
      <c r="B104" s="45" t="s">
        <v>6580</v>
      </c>
      <c r="C104" s="45" t="s">
        <v>4209</v>
      </c>
      <c r="D104" s="45" t="s">
        <v>4209</v>
      </c>
      <c r="F104" s="45" t="s">
        <v>3451</v>
      </c>
      <c r="H104" s="45" t="s">
        <v>3453</v>
      </c>
      <c r="I104" s="45" t="s">
        <v>79</v>
      </c>
      <c r="J104" s="45" t="s">
        <v>80</v>
      </c>
      <c r="K104" s="47">
        <v>-3360</v>
      </c>
      <c r="L104" s="45" t="s">
        <v>4210</v>
      </c>
      <c r="N104" s="45" t="s">
        <v>20</v>
      </c>
      <c r="O104" s="45" t="s">
        <v>26</v>
      </c>
      <c r="P104" s="45" t="s">
        <v>4235</v>
      </c>
      <c r="Q104" s="45" t="s">
        <v>135</v>
      </c>
      <c r="R104" s="45" t="s">
        <v>4168</v>
      </c>
    </row>
    <row r="105" spans="1:18" x14ac:dyDescent="0.25">
      <c r="A105" s="45" t="s">
        <v>6580</v>
      </c>
      <c r="B105" s="45" t="s">
        <v>6580</v>
      </c>
      <c r="C105" s="45" t="s">
        <v>4209</v>
      </c>
      <c r="D105" s="45" t="s">
        <v>4209</v>
      </c>
      <c r="F105" s="45" t="s">
        <v>3451</v>
      </c>
      <c r="H105" s="45" t="s">
        <v>3453</v>
      </c>
      <c r="I105" s="45" t="s">
        <v>79</v>
      </c>
      <c r="J105" s="45" t="s">
        <v>80</v>
      </c>
      <c r="K105" s="47">
        <v>-2130</v>
      </c>
      <c r="L105" s="45" t="s">
        <v>4210</v>
      </c>
      <c r="N105" s="45" t="s">
        <v>20</v>
      </c>
      <c r="O105" s="45" t="s">
        <v>26</v>
      </c>
      <c r="P105" s="45" t="s">
        <v>4235</v>
      </c>
      <c r="Q105" s="45" t="s">
        <v>135</v>
      </c>
      <c r="R105" s="45" t="s">
        <v>4168</v>
      </c>
    </row>
    <row r="106" spans="1:18" x14ac:dyDescent="0.25">
      <c r="A106" s="45" t="s">
        <v>6505</v>
      </c>
      <c r="B106" s="45" t="s">
        <v>6505</v>
      </c>
      <c r="C106" s="45" t="s">
        <v>4215</v>
      </c>
      <c r="D106" s="45" t="s">
        <v>4216</v>
      </c>
      <c r="F106" s="45" t="s">
        <v>2790</v>
      </c>
      <c r="H106" s="45" t="s">
        <v>2791</v>
      </c>
      <c r="I106" s="45" t="s">
        <v>2793</v>
      </c>
      <c r="J106" s="45" t="s">
        <v>1689</v>
      </c>
      <c r="K106" s="47">
        <v>-3600</v>
      </c>
      <c r="L106" s="45" t="s">
        <v>4210</v>
      </c>
      <c r="N106" s="45" t="s">
        <v>20</v>
      </c>
      <c r="O106" s="45" t="s">
        <v>26</v>
      </c>
      <c r="P106" s="45" t="s">
        <v>4236</v>
      </c>
      <c r="Q106" s="45" t="s">
        <v>135</v>
      </c>
      <c r="R106" s="45" t="s">
        <v>4168</v>
      </c>
    </row>
    <row r="107" spans="1:18" x14ac:dyDescent="0.25">
      <c r="A107" s="45" t="s">
        <v>6505</v>
      </c>
      <c r="B107" s="45" t="s">
        <v>6505</v>
      </c>
      <c r="C107" s="45" t="s">
        <v>4215</v>
      </c>
      <c r="D107" s="45" t="s">
        <v>4216</v>
      </c>
      <c r="F107" s="45" t="s">
        <v>2790</v>
      </c>
      <c r="H107" s="45" t="s">
        <v>2791</v>
      </c>
      <c r="I107" s="45" t="s">
        <v>2793</v>
      </c>
      <c r="J107" s="45" t="s">
        <v>1689</v>
      </c>
      <c r="K107" s="47">
        <v>-2250</v>
      </c>
      <c r="L107" s="45" t="s">
        <v>4210</v>
      </c>
      <c r="N107" s="45" t="s">
        <v>20</v>
      </c>
      <c r="O107" s="45" t="s">
        <v>26</v>
      </c>
      <c r="P107" s="45" t="s">
        <v>4236</v>
      </c>
      <c r="Q107" s="45" t="s">
        <v>135</v>
      </c>
      <c r="R107" s="45" t="s">
        <v>4168</v>
      </c>
    </row>
    <row r="108" spans="1:18" x14ac:dyDescent="0.25">
      <c r="A108" s="45" t="s">
        <v>5716</v>
      </c>
      <c r="B108" s="45" t="s">
        <v>5716</v>
      </c>
      <c r="C108" s="45" t="s">
        <v>4209</v>
      </c>
      <c r="D108" s="45" t="s">
        <v>4209</v>
      </c>
      <c r="F108" s="45" t="s">
        <v>3631</v>
      </c>
      <c r="H108" s="45" t="s">
        <v>3636</v>
      </c>
      <c r="I108" s="45" t="s">
        <v>3638</v>
      </c>
      <c r="J108" s="45" t="s">
        <v>3639</v>
      </c>
      <c r="K108" s="47">
        <v>-3200</v>
      </c>
      <c r="L108" s="45" t="s">
        <v>4210</v>
      </c>
      <c r="N108" s="45" t="s">
        <v>20</v>
      </c>
      <c r="O108" s="45" t="s">
        <v>26</v>
      </c>
      <c r="P108" s="45" t="s">
        <v>4237</v>
      </c>
      <c r="Q108" s="45" t="s">
        <v>135</v>
      </c>
      <c r="R108" s="45" t="s">
        <v>4168</v>
      </c>
    </row>
    <row r="109" spans="1:18" x14ac:dyDescent="0.25">
      <c r="A109" s="45" t="s">
        <v>5716</v>
      </c>
      <c r="B109" s="45" t="s">
        <v>5716</v>
      </c>
      <c r="C109" s="45" t="s">
        <v>4209</v>
      </c>
      <c r="D109" s="45" t="s">
        <v>4209</v>
      </c>
      <c r="F109" s="45" t="s">
        <v>3631</v>
      </c>
      <c r="H109" s="45" t="s">
        <v>3636</v>
      </c>
      <c r="I109" s="45" t="s">
        <v>3638</v>
      </c>
      <c r="J109" s="45" t="s">
        <v>3639</v>
      </c>
      <c r="K109" s="47">
        <v>-2050</v>
      </c>
      <c r="L109" s="45" t="s">
        <v>4210</v>
      </c>
      <c r="N109" s="45" t="s">
        <v>20</v>
      </c>
      <c r="O109" s="45" t="s">
        <v>26</v>
      </c>
      <c r="P109" s="45" t="s">
        <v>4237</v>
      </c>
      <c r="Q109" s="45" t="s">
        <v>135</v>
      </c>
      <c r="R109" s="45" t="s">
        <v>4168</v>
      </c>
    </row>
    <row r="110" spans="1:18" x14ac:dyDescent="0.25">
      <c r="A110" s="45" t="s">
        <v>6581</v>
      </c>
      <c r="B110" s="45" t="s">
        <v>6581</v>
      </c>
      <c r="C110" s="45" t="s">
        <v>4215</v>
      </c>
      <c r="D110" s="45" t="s">
        <v>4216</v>
      </c>
      <c r="F110" s="45" t="s">
        <v>1399</v>
      </c>
      <c r="H110" s="45" t="s">
        <v>1405</v>
      </c>
      <c r="I110" s="45" t="s">
        <v>1407</v>
      </c>
      <c r="J110" s="45" t="s">
        <v>1408</v>
      </c>
      <c r="K110" s="47">
        <v>-3360</v>
      </c>
      <c r="L110" s="45" t="s">
        <v>4210</v>
      </c>
      <c r="N110" s="45" t="s">
        <v>20</v>
      </c>
      <c r="O110" s="45" t="s">
        <v>26</v>
      </c>
      <c r="P110" s="45" t="s">
        <v>4238</v>
      </c>
      <c r="Q110" s="45" t="s">
        <v>135</v>
      </c>
      <c r="R110" s="45" t="s">
        <v>4168</v>
      </c>
    </row>
    <row r="111" spans="1:18" x14ac:dyDescent="0.25">
      <c r="A111" s="45" t="s">
        <v>6581</v>
      </c>
      <c r="B111" s="45" t="s">
        <v>6581</v>
      </c>
      <c r="C111" s="45" t="s">
        <v>4215</v>
      </c>
      <c r="D111" s="45" t="s">
        <v>4216</v>
      </c>
      <c r="F111" s="45" t="s">
        <v>1399</v>
      </c>
      <c r="H111" s="45" t="s">
        <v>1405</v>
      </c>
      <c r="I111" s="45" t="s">
        <v>1407</v>
      </c>
      <c r="J111" s="45" t="s">
        <v>1408</v>
      </c>
      <c r="K111" s="47">
        <v>-2130</v>
      </c>
      <c r="L111" s="45" t="s">
        <v>4210</v>
      </c>
      <c r="N111" s="45" t="s">
        <v>20</v>
      </c>
      <c r="O111" s="45" t="s">
        <v>26</v>
      </c>
      <c r="P111" s="45" t="s">
        <v>4238</v>
      </c>
      <c r="Q111" s="45" t="s">
        <v>135</v>
      </c>
      <c r="R111" s="45" t="s">
        <v>4168</v>
      </c>
    </row>
    <row r="112" spans="1:18" x14ac:dyDescent="0.25">
      <c r="A112" s="45" t="s">
        <v>6581</v>
      </c>
      <c r="B112" s="45" t="s">
        <v>6581</v>
      </c>
      <c r="C112" s="45" t="s">
        <v>4209</v>
      </c>
      <c r="D112" s="45" t="s">
        <v>4209</v>
      </c>
      <c r="F112" s="45" t="s">
        <v>1375</v>
      </c>
      <c r="H112" s="45" t="s">
        <v>1381</v>
      </c>
      <c r="I112" s="45" t="s">
        <v>495</v>
      </c>
      <c r="J112" s="45" t="s">
        <v>1383</v>
      </c>
      <c r="K112" s="47">
        <v>-3360</v>
      </c>
      <c r="L112" s="45" t="s">
        <v>4210</v>
      </c>
      <c r="N112" s="45" t="s">
        <v>20</v>
      </c>
      <c r="O112" s="45" t="s">
        <v>26</v>
      </c>
      <c r="P112" s="45" t="s">
        <v>4239</v>
      </c>
      <c r="Q112" s="45" t="s">
        <v>135</v>
      </c>
      <c r="R112" s="45" t="s">
        <v>4168</v>
      </c>
    </row>
    <row r="113" spans="1:18" x14ac:dyDescent="0.25">
      <c r="A113" s="45" t="s">
        <v>6581</v>
      </c>
      <c r="B113" s="45" t="s">
        <v>6581</v>
      </c>
      <c r="C113" s="45" t="s">
        <v>4209</v>
      </c>
      <c r="D113" s="45" t="s">
        <v>4209</v>
      </c>
      <c r="F113" s="45" t="s">
        <v>1375</v>
      </c>
      <c r="H113" s="45" t="s">
        <v>1381</v>
      </c>
      <c r="I113" s="45" t="s">
        <v>495</v>
      </c>
      <c r="J113" s="45" t="s">
        <v>1383</v>
      </c>
      <c r="K113" s="47">
        <v>-2130</v>
      </c>
      <c r="L113" s="45" t="s">
        <v>4210</v>
      </c>
      <c r="N113" s="45" t="s">
        <v>20</v>
      </c>
      <c r="O113" s="45" t="s">
        <v>26</v>
      </c>
      <c r="P113" s="45" t="s">
        <v>4239</v>
      </c>
      <c r="Q113" s="45" t="s">
        <v>135</v>
      </c>
      <c r="R113" s="45" t="s">
        <v>4168</v>
      </c>
    </row>
    <row r="114" spans="1:18" x14ac:dyDescent="0.25">
      <c r="A114" s="45" t="s">
        <v>6582</v>
      </c>
      <c r="B114" s="45" t="s">
        <v>6582</v>
      </c>
      <c r="C114" s="45" t="s">
        <v>4209</v>
      </c>
      <c r="D114" s="45" t="s">
        <v>4209</v>
      </c>
      <c r="F114" s="45" t="s">
        <v>2847</v>
      </c>
      <c r="H114" s="45" t="s">
        <v>2855</v>
      </c>
      <c r="I114" s="45" t="s">
        <v>2857</v>
      </c>
      <c r="J114" s="45" t="s">
        <v>2858</v>
      </c>
      <c r="K114" s="47">
        <v>-3200</v>
      </c>
      <c r="L114" s="45" t="s">
        <v>4210</v>
      </c>
      <c r="N114" s="45" t="s">
        <v>20</v>
      </c>
      <c r="O114" s="45" t="s">
        <v>26</v>
      </c>
      <c r="P114" s="45" t="s">
        <v>4240</v>
      </c>
      <c r="Q114" s="45" t="s">
        <v>135</v>
      </c>
      <c r="R114" s="45" t="s">
        <v>4168</v>
      </c>
    </row>
    <row r="115" spans="1:18" x14ac:dyDescent="0.25">
      <c r="A115" s="45" t="s">
        <v>6582</v>
      </c>
      <c r="B115" s="45" t="s">
        <v>6582</v>
      </c>
      <c r="C115" s="45" t="s">
        <v>4209</v>
      </c>
      <c r="D115" s="45" t="s">
        <v>4209</v>
      </c>
      <c r="F115" s="45" t="s">
        <v>2847</v>
      </c>
      <c r="H115" s="45" t="s">
        <v>2855</v>
      </c>
      <c r="I115" s="45" t="s">
        <v>2857</v>
      </c>
      <c r="J115" s="45" t="s">
        <v>2858</v>
      </c>
      <c r="K115" s="47">
        <v>-2050</v>
      </c>
      <c r="L115" s="45" t="s">
        <v>4210</v>
      </c>
      <c r="N115" s="45" t="s">
        <v>20</v>
      </c>
      <c r="O115" s="45" t="s">
        <v>26</v>
      </c>
      <c r="P115" s="45" t="s">
        <v>4240</v>
      </c>
      <c r="Q115" s="45" t="s">
        <v>135</v>
      </c>
      <c r="R115" s="45" t="s">
        <v>4168</v>
      </c>
    </row>
    <row r="116" spans="1:18" x14ac:dyDescent="0.25">
      <c r="A116" s="45" t="s">
        <v>6583</v>
      </c>
      <c r="B116" s="45" t="s">
        <v>6583</v>
      </c>
      <c r="C116" s="45" t="s">
        <v>4209</v>
      </c>
      <c r="D116" s="45" t="s">
        <v>4209</v>
      </c>
      <c r="F116" s="45" t="s">
        <v>1594</v>
      </c>
      <c r="H116" s="45" t="s">
        <v>1599</v>
      </c>
      <c r="I116" s="45" t="s">
        <v>1601</v>
      </c>
      <c r="J116" s="45" t="s">
        <v>1602</v>
      </c>
      <c r="K116" s="47">
        <v>-3800</v>
      </c>
      <c r="L116" s="45" t="s">
        <v>4210</v>
      </c>
      <c r="N116" s="45" t="s">
        <v>20</v>
      </c>
      <c r="O116" s="45" t="s">
        <v>26</v>
      </c>
      <c r="P116" s="45" t="s">
        <v>4241</v>
      </c>
      <c r="Q116" s="45" t="s">
        <v>135</v>
      </c>
      <c r="R116" s="45" t="s">
        <v>4168</v>
      </c>
    </row>
    <row r="117" spans="1:18" x14ac:dyDescent="0.25">
      <c r="A117" s="45" t="s">
        <v>6583</v>
      </c>
      <c r="B117" s="45" t="s">
        <v>6583</v>
      </c>
      <c r="C117" s="45" t="s">
        <v>4209</v>
      </c>
      <c r="D117" s="45" t="s">
        <v>4209</v>
      </c>
      <c r="F117" s="45" t="s">
        <v>1594</v>
      </c>
      <c r="H117" s="45" t="s">
        <v>1599</v>
      </c>
      <c r="I117" s="45" t="s">
        <v>1601</v>
      </c>
      <c r="J117" s="45" t="s">
        <v>1602</v>
      </c>
      <c r="K117" s="47">
        <v>-2350</v>
      </c>
      <c r="L117" s="45" t="s">
        <v>4210</v>
      </c>
      <c r="N117" s="45" t="s">
        <v>20</v>
      </c>
      <c r="O117" s="45" t="s">
        <v>26</v>
      </c>
      <c r="P117" s="45" t="s">
        <v>4241</v>
      </c>
      <c r="Q117" s="45" t="s">
        <v>135</v>
      </c>
      <c r="R117" s="45" t="s">
        <v>4168</v>
      </c>
    </row>
    <row r="118" spans="1:18" x14ac:dyDescent="0.25">
      <c r="A118" s="45" t="s">
        <v>6583</v>
      </c>
      <c r="B118" s="45" t="s">
        <v>6583</v>
      </c>
      <c r="C118" s="45" t="s">
        <v>4215</v>
      </c>
      <c r="D118" s="45" t="s">
        <v>4216</v>
      </c>
      <c r="F118" s="45" t="s">
        <v>645</v>
      </c>
      <c r="H118" s="45" t="s">
        <v>646</v>
      </c>
      <c r="I118" s="45" t="s">
        <v>648</v>
      </c>
      <c r="J118" s="45" t="s">
        <v>649</v>
      </c>
      <c r="K118" s="47">
        <v>-3200</v>
      </c>
      <c r="L118" s="45" t="s">
        <v>4210</v>
      </c>
      <c r="N118" s="45" t="s">
        <v>20</v>
      </c>
      <c r="O118" s="45" t="s">
        <v>26</v>
      </c>
      <c r="P118" s="45" t="s">
        <v>4242</v>
      </c>
      <c r="Q118" s="45" t="s">
        <v>92</v>
      </c>
      <c r="R118" s="45" t="s">
        <v>4168</v>
      </c>
    </row>
    <row r="119" spans="1:18" x14ac:dyDescent="0.25">
      <c r="A119" s="45" t="s">
        <v>6583</v>
      </c>
      <c r="B119" s="45" t="s">
        <v>6583</v>
      </c>
      <c r="C119" s="45" t="s">
        <v>4215</v>
      </c>
      <c r="D119" s="45" t="s">
        <v>4216</v>
      </c>
      <c r="F119" s="45" t="s">
        <v>645</v>
      </c>
      <c r="H119" s="45" t="s">
        <v>646</v>
      </c>
      <c r="I119" s="45" t="s">
        <v>648</v>
      </c>
      <c r="J119" s="45" t="s">
        <v>649</v>
      </c>
      <c r="K119" s="47">
        <v>-2050</v>
      </c>
      <c r="L119" s="45" t="s">
        <v>4210</v>
      </c>
      <c r="N119" s="45" t="s">
        <v>20</v>
      </c>
      <c r="O119" s="45" t="s">
        <v>26</v>
      </c>
      <c r="P119" s="45" t="s">
        <v>4242</v>
      </c>
      <c r="Q119" s="45" t="s">
        <v>92</v>
      </c>
      <c r="R119" s="45" t="s">
        <v>4168</v>
      </c>
    </row>
    <row r="120" spans="1:18" x14ac:dyDescent="0.25">
      <c r="A120" s="45" t="s">
        <v>6583</v>
      </c>
      <c r="B120" s="45" t="s">
        <v>6583</v>
      </c>
      <c r="C120" s="45" t="s">
        <v>4209</v>
      </c>
      <c r="D120" s="45" t="s">
        <v>4209</v>
      </c>
      <c r="F120" s="45" t="s">
        <v>1429</v>
      </c>
      <c r="H120" s="45" t="s">
        <v>1435</v>
      </c>
      <c r="I120" s="45" t="s">
        <v>1437</v>
      </c>
      <c r="J120" s="45" t="s">
        <v>1438</v>
      </c>
      <c r="K120" s="47">
        <v>-3200</v>
      </c>
      <c r="L120" s="45" t="s">
        <v>4210</v>
      </c>
      <c r="N120" s="45" t="s">
        <v>20</v>
      </c>
      <c r="O120" s="45" t="s">
        <v>26</v>
      </c>
      <c r="P120" s="45" t="s">
        <v>4243</v>
      </c>
      <c r="Q120" s="45" t="s">
        <v>135</v>
      </c>
      <c r="R120" s="45" t="s">
        <v>4168</v>
      </c>
    </row>
    <row r="121" spans="1:18" x14ac:dyDescent="0.25">
      <c r="A121" s="45" t="s">
        <v>6583</v>
      </c>
      <c r="B121" s="45" t="s">
        <v>6583</v>
      </c>
      <c r="C121" s="45" t="s">
        <v>4209</v>
      </c>
      <c r="D121" s="45" t="s">
        <v>4209</v>
      </c>
      <c r="F121" s="45" t="s">
        <v>1429</v>
      </c>
      <c r="H121" s="45" t="s">
        <v>1435</v>
      </c>
      <c r="I121" s="45" t="s">
        <v>1437</v>
      </c>
      <c r="J121" s="45" t="s">
        <v>1438</v>
      </c>
      <c r="K121" s="47">
        <v>-2050</v>
      </c>
      <c r="L121" s="45" t="s">
        <v>4210</v>
      </c>
      <c r="N121" s="45" t="s">
        <v>20</v>
      </c>
      <c r="O121" s="45" t="s">
        <v>26</v>
      </c>
      <c r="P121" s="45" t="s">
        <v>4243</v>
      </c>
      <c r="Q121" s="45" t="s">
        <v>135</v>
      </c>
      <c r="R121" s="45" t="s">
        <v>4168</v>
      </c>
    </row>
    <row r="122" spans="1:18" x14ac:dyDescent="0.25">
      <c r="A122" s="45" t="s">
        <v>6583</v>
      </c>
      <c r="B122" s="45" t="s">
        <v>6583</v>
      </c>
      <c r="C122" s="45" t="s">
        <v>4209</v>
      </c>
      <c r="D122" s="45" t="s">
        <v>4209</v>
      </c>
      <c r="F122" s="45" t="s">
        <v>784</v>
      </c>
      <c r="H122" s="45" t="s">
        <v>793</v>
      </c>
      <c r="I122" s="45" t="s">
        <v>464</v>
      </c>
      <c r="J122" s="45" t="s">
        <v>795</v>
      </c>
      <c r="K122" s="47">
        <v>-3600</v>
      </c>
      <c r="L122" s="45" t="s">
        <v>4210</v>
      </c>
      <c r="N122" s="45" t="s">
        <v>20</v>
      </c>
      <c r="O122" s="45" t="s">
        <v>26</v>
      </c>
      <c r="P122" s="45" t="s">
        <v>4244</v>
      </c>
      <c r="Q122" s="45" t="s">
        <v>135</v>
      </c>
      <c r="R122" s="45" t="s">
        <v>4168</v>
      </c>
    </row>
    <row r="123" spans="1:18" x14ac:dyDescent="0.25">
      <c r="A123" s="45" t="s">
        <v>6583</v>
      </c>
      <c r="B123" s="45" t="s">
        <v>6583</v>
      </c>
      <c r="C123" s="45" t="s">
        <v>4209</v>
      </c>
      <c r="D123" s="45" t="s">
        <v>4209</v>
      </c>
      <c r="F123" s="45" t="s">
        <v>784</v>
      </c>
      <c r="H123" s="45" t="s">
        <v>793</v>
      </c>
      <c r="I123" s="45" t="s">
        <v>464</v>
      </c>
      <c r="J123" s="45" t="s">
        <v>795</v>
      </c>
      <c r="K123" s="47">
        <v>-2250</v>
      </c>
      <c r="L123" s="45" t="s">
        <v>4210</v>
      </c>
      <c r="N123" s="45" t="s">
        <v>20</v>
      </c>
      <c r="O123" s="45" t="s">
        <v>26</v>
      </c>
      <c r="P123" s="45" t="s">
        <v>4244</v>
      </c>
      <c r="Q123" s="45" t="s">
        <v>135</v>
      </c>
      <c r="R123" s="45" t="s">
        <v>4168</v>
      </c>
    </row>
    <row r="124" spans="1:18" x14ac:dyDescent="0.25">
      <c r="A124" s="45" t="s">
        <v>6584</v>
      </c>
      <c r="B124" s="45" t="s">
        <v>6584</v>
      </c>
      <c r="C124" s="45" t="s">
        <v>4215</v>
      </c>
      <c r="D124" s="45" t="s">
        <v>4216</v>
      </c>
      <c r="F124" s="45" t="s">
        <v>780</v>
      </c>
      <c r="H124" s="45" t="s">
        <v>781</v>
      </c>
      <c r="I124" s="45" t="s">
        <v>783</v>
      </c>
      <c r="J124" s="45" t="s">
        <v>250</v>
      </c>
      <c r="K124" s="47">
        <v>-3200</v>
      </c>
      <c r="L124" s="45" t="s">
        <v>4210</v>
      </c>
      <c r="N124" s="45" t="s">
        <v>20</v>
      </c>
      <c r="O124" s="45" t="s">
        <v>26</v>
      </c>
      <c r="P124" s="45" t="s">
        <v>4245</v>
      </c>
      <c r="Q124" s="45" t="s">
        <v>135</v>
      </c>
      <c r="R124" s="45" t="s">
        <v>4168</v>
      </c>
    </row>
    <row r="125" spans="1:18" x14ac:dyDescent="0.25">
      <c r="A125" s="45" t="s">
        <v>6584</v>
      </c>
      <c r="B125" s="45" t="s">
        <v>6584</v>
      </c>
      <c r="C125" s="45" t="s">
        <v>4215</v>
      </c>
      <c r="D125" s="45" t="s">
        <v>4216</v>
      </c>
      <c r="F125" s="45" t="s">
        <v>780</v>
      </c>
      <c r="H125" s="45" t="s">
        <v>781</v>
      </c>
      <c r="I125" s="45" t="s">
        <v>783</v>
      </c>
      <c r="J125" s="45" t="s">
        <v>250</v>
      </c>
      <c r="K125" s="47">
        <v>-2050</v>
      </c>
      <c r="L125" s="45" t="s">
        <v>4210</v>
      </c>
      <c r="N125" s="45" t="s">
        <v>20</v>
      </c>
      <c r="O125" s="45" t="s">
        <v>26</v>
      </c>
      <c r="P125" s="45" t="s">
        <v>4245</v>
      </c>
      <c r="Q125" s="45" t="s">
        <v>135</v>
      </c>
      <c r="R125" s="45" t="s">
        <v>4168</v>
      </c>
    </row>
    <row r="126" spans="1:18" x14ac:dyDescent="0.25">
      <c r="A126" s="45" t="s">
        <v>6585</v>
      </c>
      <c r="B126" s="45" t="s">
        <v>6585</v>
      </c>
      <c r="C126" s="45" t="s">
        <v>4209</v>
      </c>
      <c r="D126" s="45" t="s">
        <v>4209</v>
      </c>
      <c r="F126" s="45" t="s">
        <v>387</v>
      </c>
      <c r="H126" s="45" t="s">
        <v>393</v>
      </c>
      <c r="I126" s="45" t="s">
        <v>395</v>
      </c>
      <c r="J126" s="45" t="s">
        <v>396</v>
      </c>
      <c r="K126" s="47">
        <v>-3200</v>
      </c>
      <c r="L126" s="45" t="s">
        <v>4210</v>
      </c>
      <c r="N126" s="45" t="s">
        <v>20</v>
      </c>
      <c r="O126" s="45" t="s">
        <v>26</v>
      </c>
      <c r="P126" s="45" t="s">
        <v>4246</v>
      </c>
      <c r="Q126" s="45" t="s">
        <v>135</v>
      </c>
      <c r="R126" s="45" t="s">
        <v>4168</v>
      </c>
    </row>
    <row r="127" spans="1:18" x14ac:dyDescent="0.25">
      <c r="A127" s="45" t="s">
        <v>6585</v>
      </c>
      <c r="B127" s="45" t="s">
        <v>6585</v>
      </c>
      <c r="C127" s="45" t="s">
        <v>4209</v>
      </c>
      <c r="D127" s="45" t="s">
        <v>4209</v>
      </c>
      <c r="F127" s="45" t="s">
        <v>387</v>
      </c>
      <c r="H127" s="45" t="s">
        <v>393</v>
      </c>
      <c r="I127" s="45" t="s">
        <v>395</v>
      </c>
      <c r="J127" s="45" t="s">
        <v>396</v>
      </c>
      <c r="K127" s="47">
        <v>-2050</v>
      </c>
      <c r="L127" s="45" t="s">
        <v>4210</v>
      </c>
      <c r="N127" s="45" t="s">
        <v>20</v>
      </c>
      <c r="O127" s="45" t="s">
        <v>26</v>
      </c>
      <c r="P127" s="45" t="s">
        <v>4246</v>
      </c>
      <c r="Q127" s="45" t="s">
        <v>135</v>
      </c>
      <c r="R127" s="45" t="s">
        <v>4168</v>
      </c>
    </row>
    <row r="128" spans="1:18" x14ac:dyDescent="0.25">
      <c r="A128" s="45" t="s">
        <v>6585</v>
      </c>
      <c r="B128" s="45" t="s">
        <v>6585</v>
      </c>
      <c r="C128" s="45" t="s">
        <v>4215</v>
      </c>
      <c r="D128" s="45" t="s">
        <v>4216</v>
      </c>
      <c r="F128" s="45" t="s">
        <v>415</v>
      </c>
      <c r="H128" s="45" t="s">
        <v>421</v>
      </c>
      <c r="I128" s="45" t="s">
        <v>164</v>
      </c>
      <c r="J128" s="45" t="s">
        <v>165</v>
      </c>
      <c r="K128" s="47">
        <v>-3600</v>
      </c>
      <c r="L128" s="45" t="s">
        <v>4210</v>
      </c>
      <c r="N128" s="45" t="s">
        <v>20</v>
      </c>
      <c r="O128" s="45" t="s">
        <v>26</v>
      </c>
      <c r="P128" s="45" t="s">
        <v>4247</v>
      </c>
      <c r="Q128" s="45" t="s">
        <v>135</v>
      </c>
      <c r="R128" s="45" t="s">
        <v>4168</v>
      </c>
    </row>
    <row r="129" spans="1:18" x14ac:dyDescent="0.25">
      <c r="A129" s="45" t="s">
        <v>6585</v>
      </c>
      <c r="B129" s="45" t="s">
        <v>6585</v>
      </c>
      <c r="C129" s="45" t="s">
        <v>4215</v>
      </c>
      <c r="D129" s="45" t="s">
        <v>4216</v>
      </c>
      <c r="F129" s="45" t="s">
        <v>415</v>
      </c>
      <c r="H129" s="45" t="s">
        <v>421</v>
      </c>
      <c r="I129" s="45" t="s">
        <v>164</v>
      </c>
      <c r="J129" s="45" t="s">
        <v>165</v>
      </c>
      <c r="K129" s="47">
        <v>-2250</v>
      </c>
      <c r="L129" s="45" t="s">
        <v>4210</v>
      </c>
      <c r="N129" s="45" t="s">
        <v>20</v>
      </c>
      <c r="O129" s="45" t="s">
        <v>26</v>
      </c>
      <c r="P129" s="45" t="s">
        <v>4247</v>
      </c>
      <c r="Q129" s="45" t="s">
        <v>135</v>
      </c>
      <c r="R129" s="45" t="s">
        <v>4168</v>
      </c>
    </row>
    <row r="130" spans="1:18" x14ac:dyDescent="0.25">
      <c r="A130" s="45" t="s">
        <v>6585</v>
      </c>
      <c r="B130" s="45" t="s">
        <v>6585</v>
      </c>
      <c r="C130" s="45" t="s">
        <v>4215</v>
      </c>
      <c r="D130" s="45" t="s">
        <v>4216</v>
      </c>
      <c r="F130" s="45" t="s">
        <v>466</v>
      </c>
      <c r="H130" s="45" t="s">
        <v>472</v>
      </c>
      <c r="I130" s="45" t="s">
        <v>474</v>
      </c>
      <c r="J130" s="45" t="s">
        <v>475</v>
      </c>
      <c r="K130" s="47">
        <v>-3200</v>
      </c>
      <c r="L130" s="45" t="s">
        <v>4210</v>
      </c>
      <c r="N130" s="45" t="s">
        <v>20</v>
      </c>
      <c r="O130" s="45" t="s">
        <v>26</v>
      </c>
      <c r="P130" s="45" t="s">
        <v>4248</v>
      </c>
      <c r="Q130" s="45" t="s">
        <v>135</v>
      </c>
      <c r="R130" s="45" t="s">
        <v>4168</v>
      </c>
    </row>
    <row r="131" spans="1:18" x14ac:dyDescent="0.25">
      <c r="A131" s="45" t="s">
        <v>6585</v>
      </c>
      <c r="B131" s="45" t="s">
        <v>6585</v>
      </c>
      <c r="C131" s="45" t="s">
        <v>4215</v>
      </c>
      <c r="D131" s="45" t="s">
        <v>4216</v>
      </c>
      <c r="F131" s="45" t="s">
        <v>466</v>
      </c>
      <c r="H131" s="45" t="s">
        <v>472</v>
      </c>
      <c r="I131" s="45" t="s">
        <v>474</v>
      </c>
      <c r="J131" s="45" t="s">
        <v>475</v>
      </c>
      <c r="K131" s="47">
        <v>-2050</v>
      </c>
      <c r="L131" s="45" t="s">
        <v>4210</v>
      </c>
      <c r="N131" s="45" t="s">
        <v>20</v>
      </c>
      <c r="O131" s="45" t="s">
        <v>26</v>
      </c>
      <c r="P131" s="45" t="s">
        <v>4248</v>
      </c>
      <c r="Q131" s="45" t="s">
        <v>135</v>
      </c>
      <c r="R131" s="45" t="s">
        <v>4168</v>
      </c>
    </row>
    <row r="132" spans="1:18" x14ac:dyDescent="0.25">
      <c r="A132" s="45" t="s">
        <v>6586</v>
      </c>
      <c r="B132" s="45" t="s">
        <v>6586</v>
      </c>
      <c r="C132" s="45" t="s">
        <v>4209</v>
      </c>
      <c r="D132" s="45" t="s">
        <v>4209</v>
      </c>
      <c r="F132" s="45" t="s">
        <v>487</v>
      </c>
      <c r="H132" s="45" t="s">
        <v>493</v>
      </c>
      <c r="I132" s="45" t="s">
        <v>495</v>
      </c>
      <c r="J132" s="45" t="s">
        <v>496</v>
      </c>
      <c r="K132" s="47">
        <v>-3200</v>
      </c>
      <c r="L132" s="45" t="s">
        <v>4210</v>
      </c>
      <c r="N132" s="45" t="s">
        <v>20</v>
      </c>
      <c r="O132" s="45" t="s">
        <v>26</v>
      </c>
      <c r="P132" s="45" t="s">
        <v>4249</v>
      </c>
      <c r="Q132" s="45" t="s">
        <v>135</v>
      </c>
      <c r="R132" s="45" t="s">
        <v>4168</v>
      </c>
    </row>
    <row r="133" spans="1:18" x14ac:dyDescent="0.25">
      <c r="A133" s="45" t="s">
        <v>6586</v>
      </c>
      <c r="B133" s="45" t="s">
        <v>6586</v>
      </c>
      <c r="C133" s="45" t="s">
        <v>4209</v>
      </c>
      <c r="D133" s="45" t="s">
        <v>4209</v>
      </c>
      <c r="F133" s="45" t="s">
        <v>487</v>
      </c>
      <c r="H133" s="45" t="s">
        <v>493</v>
      </c>
      <c r="I133" s="45" t="s">
        <v>495</v>
      </c>
      <c r="J133" s="45" t="s">
        <v>496</v>
      </c>
      <c r="K133" s="47">
        <v>-2050</v>
      </c>
      <c r="L133" s="45" t="s">
        <v>4210</v>
      </c>
      <c r="N133" s="45" t="s">
        <v>20</v>
      </c>
      <c r="O133" s="45" t="s">
        <v>26</v>
      </c>
      <c r="P133" s="45" t="s">
        <v>4249</v>
      </c>
      <c r="Q133" s="45" t="s">
        <v>135</v>
      </c>
      <c r="R133" s="45" t="s">
        <v>4168</v>
      </c>
    </row>
    <row r="134" spans="1:18" x14ac:dyDescent="0.25">
      <c r="A134" s="45" t="s">
        <v>6586</v>
      </c>
      <c r="B134" s="45" t="s">
        <v>6586</v>
      </c>
      <c r="C134" s="45" t="s">
        <v>4215</v>
      </c>
      <c r="D134" s="45" t="s">
        <v>4216</v>
      </c>
      <c r="F134" s="45" t="s">
        <v>663</v>
      </c>
      <c r="H134" s="45" t="s">
        <v>664</v>
      </c>
      <c r="I134" s="45" t="s">
        <v>666</v>
      </c>
      <c r="J134" s="45" t="s">
        <v>667</v>
      </c>
      <c r="K134" s="47">
        <v>-3200</v>
      </c>
      <c r="L134" s="45" t="s">
        <v>4210</v>
      </c>
      <c r="N134" s="45" t="s">
        <v>20</v>
      </c>
      <c r="O134" s="45" t="s">
        <v>26</v>
      </c>
      <c r="P134" s="45" t="s">
        <v>4250</v>
      </c>
      <c r="Q134" s="45" t="s">
        <v>135</v>
      </c>
      <c r="R134" s="45" t="s">
        <v>4168</v>
      </c>
    </row>
    <row r="135" spans="1:18" x14ac:dyDescent="0.25">
      <c r="A135" s="45" t="s">
        <v>6586</v>
      </c>
      <c r="B135" s="45" t="s">
        <v>6586</v>
      </c>
      <c r="C135" s="45" t="s">
        <v>4215</v>
      </c>
      <c r="D135" s="45" t="s">
        <v>4216</v>
      </c>
      <c r="F135" s="45" t="s">
        <v>663</v>
      </c>
      <c r="H135" s="45" t="s">
        <v>664</v>
      </c>
      <c r="I135" s="45" t="s">
        <v>666</v>
      </c>
      <c r="J135" s="45" t="s">
        <v>667</v>
      </c>
      <c r="K135" s="47">
        <v>-2050</v>
      </c>
      <c r="L135" s="45" t="s">
        <v>4210</v>
      </c>
      <c r="N135" s="45" t="s">
        <v>20</v>
      </c>
      <c r="O135" s="45" t="s">
        <v>26</v>
      </c>
      <c r="P135" s="45" t="s">
        <v>4250</v>
      </c>
      <c r="Q135" s="45" t="s">
        <v>135</v>
      </c>
      <c r="R135" s="45" t="s">
        <v>4168</v>
      </c>
    </row>
    <row r="136" spans="1:18" x14ac:dyDescent="0.25">
      <c r="A136" s="45" t="s">
        <v>5581</v>
      </c>
      <c r="B136" s="45" t="s">
        <v>5581</v>
      </c>
      <c r="C136" s="45" t="s">
        <v>4215</v>
      </c>
      <c r="D136" s="45" t="s">
        <v>4216</v>
      </c>
      <c r="F136" s="45" t="s">
        <v>608</v>
      </c>
      <c r="H136" s="45" t="s">
        <v>613</v>
      </c>
      <c r="I136" s="45" t="s">
        <v>615</v>
      </c>
      <c r="J136" s="45" t="s">
        <v>616</v>
      </c>
      <c r="K136" s="47">
        <v>-3200</v>
      </c>
      <c r="L136" s="45" t="s">
        <v>4210</v>
      </c>
      <c r="N136" s="45" t="s">
        <v>20</v>
      </c>
      <c r="O136" s="45" t="s">
        <v>26</v>
      </c>
      <c r="P136" s="45" t="s">
        <v>4251</v>
      </c>
      <c r="Q136" s="45" t="s">
        <v>135</v>
      </c>
      <c r="R136" s="45" t="s">
        <v>4168</v>
      </c>
    </row>
    <row r="137" spans="1:18" x14ac:dyDescent="0.25">
      <c r="A137" s="45" t="s">
        <v>5581</v>
      </c>
      <c r="B137" s="45" t="s">
        <v>5581</v>
      </c>
      <c r="C137" s="45" t="s">
        <v>4215</v>
      </c>
      <c r="D137" s="45" t="s">
        <v>4216</v>
      </c>
      <c r="F137" s="45" t="s">
        <v>608</v>
      </c>
      <c r="H137" s="45" t="s">
        <v>613</v>
      </c>
      <c r="I137" s="45" t="s">
        <v>615</v>
      </c>
      <c r="J137" s="45" t="s">
        <v>616</v>
      </c>
      <c r="K137" s="47">
        <v>-2050</v>
      </c>
      <c r="L137" s="45" t="s">
        <v>4210</v>
      </c>
      <c r="N137" s="45" t="s">
        <v>20</v>
      </c>
      <c r="O137" s="45" t="s">
        <v>26</v>
      </c>
      <c r="P137" s="45" t="s">
        <v>4251</v>
      </c>
      <c r="Q137" s="45" t="s">
        <v>135</v>
      </c>
      <c r="R137" s="45" t="s">
        <v>4168</v>
      </c>
    </row>
    <row r="138" spans="1:18" x14ac:dyDescent="0.25">
      <c r="A138" s="45" t="s">
        <v>5581</v>
      </c>
      <c r="B138" s="45" t="s">
        <v>5581</v>
      </c>
      <c r="C138" s="45" t="s">
        <v>4209</v>
      </c>
      <c r="D138" s="45" t="s">
        <v>4209</v>
      </c>
      <c r="F138" s="45" t="s">
        <v>627</v>
      </c>
      <c r="H138" s="45" t="s">
        <v>633</v>
      </c>
      <c r="I138" s="45" t="s">
        <v>636</v>
      </c>
      <c r="J138" s="45" t="s">
        <v>637</v>
      </c>
      <c r="K138" s="47">
        <v>-3200</v>
      </c>
      <c r="L138" s="45" t="s">
        <v>4210</v>
      </c>
      <c r="N138" s="45" t="s">
        <v>20</v>
      </c>
      <c r="O138" s="45" t="s">
        <v>26</v>
      </c>
      <c r="P138" s="45" t="s">
        <v>4252</v>
      </c>
      <c r="Q138" s="45" t="s">
        <v>135</v>
      </c>
      <c r="R138" s="45" t="s">
        <v>4168</v>
      </c>
    </row>
    <row r="139" spans="1:18" x14ac:dyDescent="0.25">
      <c r="A139" s="45" t="s">
        <v>5581</v>
      </c>
      <c r="B139" s="45" t="s">
        <v>5581</v>
      </c>
      <c r="C139" s="45" t="s">
        <v>4209</v>
      </c>
      <c r="D139" s="45" t="s">
        <v>4209</v>
      </c>
      <c r="F139" s="45" t="s">
        <v>627</v>
      </c>
      <c r="H139" s="45" t="s">
        <v>633</v>
      </c>
      <c r="I139" s="45" t="s">
        <v>636</v>
      </c>
      <c r="J139" s="45" t="s">
        <v>637</v>
      </c>
      <c r="K139" s="47">
        <v>-2050</v>
      </c>
      <c r="L139" s="45" t="s">
        <v>4210</v>
      </c>
      <c r="N139" s="45" t="s">
        <v>20</v>
      </c>
      <c r="O139" s="45" t="s">
        <v>26</v>
      </c>
      <c r="P139" s="45" t="s">
        <v>4252</v>
      </c>
      <c r="Q139" s="45" t="s">
        <v>135</v>
      </c>
      <c r="R139" s="45" t="s">
        <v>4168</v>
      </c>
    </row>
    <row r="140" spans="1:18" x14ac:dyDescent="0.25">
      <c r="A140" s="45" t="s">
        <v>5581</v>
      </c>
      <c r="B140" s="45" t="s">
        <v>5581</v>
      </c>
      <c r="C140" s="45" t="s">
        <v>4209</v>
      </c>
      <c r="D140" s="45" t="s">
        <v>4209</v>
      </c>
      <c r="F140" s="45" t="s">
        <v>430</v>
      </c>
      <c r="H140" s="45" t="s">
        <v>436</v>
      </c>
      <c r="I140" s="45" t="s">
        <v>438</v>
      </c>
      <c r="J140" s="45" t="s">
        <v>439</v>
      </c>
      <c r="K140" s="47">
        <v>-3600</v>
      </c>
      <c r="L140" s="45" t="s">
        <v>4210</v>
      </c>
      <c r="N140" s="45" t="s">
        <v>20</v>
      </c>
      <c r="O140" s="45" t="s">
        <v>26</v>
      </c>
      <c r="P140" s="45" t="s">
        <v>4253</v>
      </c>
      <c r="Q140" s="45" t="s">
        <v>135</v>
      </c>
      <c r="R140" s="45" t="s">
        <v>4168</v>
      </c>
    </row>
    <row r="141" spans="1:18" x14ac:dyDescent="0.25">
      <c r="A141" s="45" t="s">
        <v>5581</v>
      </c>
      <c r="B141" s="45" t="s">
        <v>5581</v>
      </c>
      <c r="C141" s="45" t="s">
        <v>4209</v>
      </c>
      <c r="D141" s="45" t="s">
        <v>4209</v>
      </c>
      <c r="F141" s="45" t="s">
        <v>430</v>
      </c>
      <c r="H141" s="45" t="s">
        <v>436</v>
      </c>
      <c r="I141" s="45" t="s">
        <v>438</v>
      </c>
      <c r="J141" s="45" t="s">
        <v>439</v>
      </c>
      <c r="K141" s="47">
        <v>-2250</v>
      </c>
      <c r="L141" s="45" t="s">
        <v>4210</v>
      </c>
      <c r="N141" s="45" t="s">
        <v>20</v>
      </c>
      <c r="O141" s="45" t="s">
        <v>26</v>
      </c>
      <c r="P141" s="45" t="s">
        <v>4253</v>
      </c>
      <c r="Q141" s="45" t="s">
        <v>135</v>
      </c>
      <c r="R141" s="45" t="s">
        <v>4168</v>
      </c>
    </row>
    <row r="142" spans="1:18" x14ac:dyDescent="0.25">
      <c r="A142" s="45" t="s">
        <v>5581</v>
      </c>
      <c r="B142" s="45" t="s">
        <v>5581</v>
      </c>
      <c r="C142" s="45" t="s">
        <v>4215</v>
      </c>
      <c r="D142" s="45" t="s">
        <v>4216</v>
      </c>
      <c r="F142" s="45" t="s">
        <v>812</v>
      </c>
      <c r="H142" s="45" t="s">
        <v>818</v>
      </c>
      <c r="I142" s="45" t="s">
        <v>820</v>
      </c>
      <c r="J142" s="45" t="s">
        <v>821</v>
      </c>
      <c r="K142" s="47">
        <v>-3200</v>
      </c>
      <c r="L142" s="45" t="s">
        <v>4210</v>
      </c>
      <c r="N142" s="45" t="s">
        <v>20</v>
      </c>
      <c r="O142" s="45" t="s">
        <v>26</v>
      </c>
      <c r="P142" s="45" t="s">
        <v>4254</v>
      </c>
      <c r="Q142" s="45" t="s">
        <v>135</v>
      </c>
      <c r="R142" s="45" t="s">
        <v>4168</v>
      </c>
    </row>
    <row r="143" spans="1:18" x14ac:dyDescent="0.25">
      <c r="A143" s="45" t="s">
        <v>5581</v>
      </c>
      <c r="B143" s="45" t="s">
        <v>5581</v>
      </c>
      <c r="C143" s="45" t="s">
        <v>4215</v>
      </c>
      <c r="D143" s="45" t="s">
        <v>4216</v>
      </c>
      <c r="F143" s="45" t="s">
        <v>812</v>
      </c>
      <c r="H143" s="45" t="s">
        <v>818</v>
      </c>
      <c r="I143" s="45" t="s">
        <v>820</v>
      </c>
      <c r="J143" s="45" t="s">
        <v>821</v>
      </c>
      <c r="K143" s="47">
        <v>-2050</v>
      </c>
      <c r="L143" s="45" t="s">
        <v>4210</v>
      </c>
      <c r="N143" s="45" t="s">
        <v>20</v>
      </c>
      <c r="O143" s="45" t="s">
        <v>26</v>
      </c>
      <c r="P143" s="45" t="s">
        <v>4254</v>
      </c>
      <c r="Q143" s="45" t="s">
        <v>135</v>
      </c>
      <c r="R143" s="45" t="s">
        <v>4168</v>
      </c>
    </row>
    <row r="144" spans="1:18" x14ac:dyDescent="0.25">
      <c r="A144" s="45" t="s">
        <v>5581</v>
      </c>
      <c r="B144" s="45" t="s">
        <v>5581</v>
      </c>
      <c r="C144" s="45" t="s">
        <v>4209</v>
      </c>
      <c r="D144" s="45" t="s">
        <v>4209</v>
      </c>
      <c r="F144" s="45" t="s">
        <v>833</v>
      </c>
      <c r="H144" s="45" t="s">
        <v>840</v>
      </c>
      <c r="I144" s="45" t="s">
        <v>842</v>
      </c>
      <c r="J144" s="45" t="s">
        <v>843</v>
      </c>
      <c r="K144" s="47">
        <v>-3200</v>
      </c>
      <c r="L144" s="45" t="s">
        <v>4210</v>
      </c>
      <c r="N144" s="45" t="s">
        <v>20</v>
      </c>
      <c r="O144" s="45" t="s">
        <v>26</v>
      </c>
      <c r="P144" s="45" t="s">
        <v>4255</v>
      </c>
      <c r="Q144" s="45" t="s">
        <v>135</v>
      </c>
      <c r="R144" s="45" t="s">
        <v>4168</v>
      </c>
    </row>
    <row r="145" spans="1:18" x14ac:dyDescent="0.25">
      <c r="A145" s="45" t="s">
        <v>5581</v>
      </c>
      <c r="B145" s="45" t="s">
        <v>5581</v>
      </c>
      <c r="C145" s="45" t="s">
        <v>4209</v>
      </c>
      <c r="D145" s="45" t="s">
        <v>4209</v>
      </c>
      <c r="F145" s="45" t="s">
        <v>833</v>
      </c>
      <c r="H145" s="45" t="s">
        <v>840</v>
      </c>
      <c r="I145" s="45" t="s">
        <v>842</v>
      </c>
      <c r="J145" s="45" t="s">
        <v>843</v>
      </c>
      <c r="K145" s="47">
        <v>-2050</v>
      </c>
      <c r="L145" s="45" t="s">
        <v>4210</v>
      </c>
      <c r="N145" s="45" t="s">
        <v>20</v>
      </c>
      <c r="O145" s="45" t="s">
        <v>26</v>
      </c>
      <c r="P145" s="45" t="s">
        <v>4255</v>
      </c>
      <c r="Q145" s="45" t="s">
        <v>135</v>
      </c>
      <c r="R145" s="45" t="s">
        <v>4168</v>
      </c>
    </row>
    <row r="146" spans="1:18" x14ac:dyDescent="0.25">
      <c r="A146" s="45" t="s">
        <v>5581</v>
      </c>
      <c r="B146" s="45" t="s">
        <v>5581</v>
      </c>
      <c r="C146" s="45" t="s">
        <v>4209</v>
      </c>
      <c r="D146" s="45" t="s">
        <v>4209</v>
      </c>
      <c r="F146" s="45" t="s">
        <v>617</v>
      </c>
      <c r="H146" s="45" t="s">
        <v>623</v>
      </c>
      <c r="I146" s="45" t="s">
        <v>625</v>
      </c>
      <c r="J146" s="45" t="s">
        <v>626</v>
      </c>
      <c r="K146" s="47">
        <v>-3600</v>
      </c>
      <c r="L146" s="45" t="s">
        <v>4210</v>
      </c>
      <c r="N146" s="45" t="s">
        <v>20</v>
      </c>
      <c r="O146" s="45" t="s">
        <v>26</v>
      </c>
      <c r="P146" s="45" t="s">
        <v>4256</v>
      </c>
      <c r="Q146" s="45" t="s">
        <v>135</v>
      </c>
      <c r="R146" s="45" t="s">
        <v>4168</v>
      </c>
    </row>
    <row r="147" spans="1:18" x14ac:dyDescent="0.25">
      <c r="A147" s="45" t="s">
        <v>5581</v>
      </c>
      <c r="B147" s="45" t="s">
        <v>5581</v>
      </c>
      <c r="C147" s="45" t="s">
        <v>4209</v>
      </c>
      <c r="D147" s="45" t="s">
        <v>4209</v>
      </c>
      <c r="F147" s="45" t="s">
        <v>617</v>
      </c>
      <c r="H147" s="45" t="s">
        <v>623</v>
      </c>
      <c r="I147" s="45" t="s">
        <v>625</v>
      </c>
      <c r="J147" s="45" t="s">
        <v>626</v>
      </c>
      <c r="K147" s="47">
        <v>-2250</v>
      </c>
      <c r="L147" s="45" t="s">
        <v>4210</v>
      </c>
      <c r="N147" s="45" t="s">
        <v>20</v>
      </c>
      <c r="O147" s="45" t="s">
        <v>26</v>
      </c>
      <c r="P147" s="45" t="s">
        <v>4256</v>
      </c>
      <c r="Q147" s="45" t="s">
        <v>135</v>
      </c>
      <c r="R147" s="45" t="s">
        <v>4168</v>
      </c>
    </row>
    <row r="148" spans="1:18" x14ac:dyDescent="0.25">
      <c r="A148" s="45" t="s">
        <v>5581</v>
      </c>
      <c r="B148" s="45" t="s">
        <v>5581</v>
      </c>
      <c r="C148" s="45" t="s">
        <v>4209</v>
      </c>
      <c r="D148" s="45" t="s">
        <v>4209</v>
      </c>
      <c r="F148" s="45" t="s">
        <v>851</v>
      </c>
      <c r="H148" s="45" t="s">
        <v>857</v>
      </c>
      <c r="I148" s="45" t="s">
        <v>859</v>
      </c>
      <c r="J148" s="45" t="s">
        <v>860</v>
      </c>
      <c r="K148" s="47">
        <v>-3200</v>
      </c>
      <c r="L148" s="45" t="s">
        <v>4210</v>
      </c>
      <c r="N148" s="45" t="s">
        <v>20</v>
      </c>
      <c r="O148" s="45" t="s">
        <v>26</v>
      </c>
      <c r="P148" s="45" t="s">
        <v>4257</v>
      </c>
      <c r="Q148" s="45" t="s">
        <v>135</v>
      </c>
      <c r="R148" s="45" t="s">
        <v>4168</v>
      </c>
    </row>
    <row r="149" spans="1:18" x14ac:dyDescent="0.25">
      <c r="A149" s="45" t="s">
        <v>5581</v>
      </c>
      <c r="B149" s="45" t="s">
        <v>5581</v>
      </c>
      <c r="C149" s="45" t="s">
        <v>4209</v>
      </c>
      <c r="D149" s="45" t="s">
        <v>4209</v>
      </c>
      <c r="F149" s="45" t="s">
        <v>851</v>
      </c>
      <c r="H149" s="45" t="s">
        <v>857</v>
      </c>
      <c r="I149" s="45" t="s">
        <v>859</v>
      </c>
      <c r="J149" s="45" t="s">
        <v>860</v>
      </c>
      <c r="K149" s="47">
        <v>-2050</v>
      </c>
      <c r="L149" s="45" t="s">
        <v>4210</v>
      </c>
      <c r="N149" s="45" t="s">
        <v>20</v>
      </c>
      <c r="O149" s="45" t="s">
        <v>26</v>
      </c>
      <c r="P149" s="45" t="s">
        <v>4257</v>
      </c>
      <c r="Q149" s="45" t="s">
        <v>135</v>
      </c>
      <c r="R149" s="45" t="s">
        <v>4168</v>
      </c>
    </row>
    <row r="150" spans="1:18" x14ac:dyDescent="0.25">
      <c r="A150" s="45" t="s">
        <v>5581</v>
      </c>
      <c r="B150" s="45" t="s">
        <v>5581</v>
      </c>
      <c r="C150" s="45" t="s">
        <v>4215</v>
      </c>
      <c r="D150" s="45" t="s">
        <v>4216</v>
      </c>
      <c r="F150" s="45" t="s">
        <v>869</v>
      </c>
      <c r="H150" s="45" t="s">
        <v>875</v>
      </c>
      <c r="I150" s="45" t="s">
        <v>877</v>
      </c>
      <c r="J150" s="45" t="s">
        <v>878</v>
      </c>
      <c r="K150" s="47">
        <v>-3200</v>
      </c>
      <c r="L150" s="45" t="s">
        <v>4210</v>
      </c>
      <c r="N150" s="45" t="s">
        <v>20</v>
      </c>
      <c r="O150" s="45" t="s">
        <v>26</v>
      </c>
      <c r="P150" s="45" t="s">
        <v>4258</v>
      </c>
      <c r="Q150" s="45" t="s">
        <v>135</v>
      </c>
      <c r="R150" s="45" t="s">
        <v>4168</v>
      </c>
    </row>
    <row r="151" spans="1:18" x14ac:dyDescent="0.25">
      <c r="A151" s="45" t="s">
        <v>5581</v>
      </c>
      <c r="B151" s="45" t="s">
        <v>5581</v>
      </c>
      <c r="C151" s="45" t="s">
        <v>4215</v>
      </c>
      <c r="D151" s="45" t="s">
        <v>4216</v>
      </c>
      <c r="F151" s="45" t="s">
        <v>869</v>
      </c>
      <c r="H151" s="45" t="s">
        <v>875</v>
      </c>
      <c r="I151" s="45" t="s">
        <v>877</v>
      </c>
      <c r="J151" s="45" t="s">
        <v>878</v>
      </c>
      <c r="K151" s="47">
        <v>-2050</v>
      </c>
      <c r="L151" s="45" t="s">
        <v>4210</v>
      </c>
      <c r="N151" s="45" t="s">
        <v>20</v>
      </c>
      <c r="O151" s="45" t="s">
        <v>26</v>
      </c>
      <c r="P151" s="45" t="s">
        <v>4258</v>
      </c>
      <c r="Q151" s="45" t="s">
        <v>135</v>
      </c>
      <c r="R151" s="45" t="s">
        <v>4168</v>
      </c>
    </row>
    <row r="152" spans="1:18" x14ac:dyDescent="0.25">
      <c r="A152" s="45" t="s">
        <v>5581</v>
      </c>
      <c r="B152" s="45" t="s">
        <v>5581</v>
      </c>
      <c r="C152" s="45" t="s">
        <v>4215</v>
      </c>
      <c r="D152" s="45" t="s">
        <v>4216</v>
      </c>
      <c r="F152" s="45" t="s">
        <v>889</v>
      </c>
      <c r="H152" s="45" t="s">
        <v>896</v>
      </c>
      <c r="I152" s="45" t="s">
        <v>303</v>
      </c>
      <c r="J152" s="45" t="s">
        <v>898</v>
      </c>
      <c r="K152" s="47">
        <v>-3200</v>
      </c>
      <c r="L152" s="45" t="s">
        <v>4210</v>
      </c>
      <c r="N152" s="45" t="s">
        <v>20</v>
      </c>
      <c r="O152" s="45" t="s">
        <v>26</v>
      </c>
      <c r="P152" s="45" t="s">
        <v>4259</v>
      </c>
      <c r="Q152" s="45" t="s">
        <v>135</v>
      </c>
      <c r="R152" s="45" t="s">
        <v>4168</v>
      </c>
    </row>
    <row r="153" spans="1:18" x14ac:dyDescent="0.25">
      <c r="A153" s="45" t="s">
        <v>5581</v>
      </c>
      <c r="B153" s="45" t="s">
        <v>5581</v>
      </c>
      <c r="C153" s="45" t="s">
        <v>4215</v>
      </c>
      <c r="D153" s="45" t="s">
        <v>4216</v>
      </c>
      <c r="F153" s="45" t="s">
        <v>889</v>
      </c>
      <c r="H153" s="45" t="s">
        <v>896</v>
      </c>
      <c r="I153" s="45" t="s">
        <v>303</v>
      </c>
      <c r="J153" s="45" t="s">
        <v>898</v>
      </c>
      <c r="K153" s="47">
        <v>-2050</v>
      </c>
      <c r="L153" s="45" t="s">
        <v>4210</v>
      </c>
      <c r="N153" s="45" t="s">
        <v>20</v>
      </c>
      <c r="O153" s="45" t="s">
        <v>26</v>
      </c>
      <c r="P153" s="45" t="s">
        <v>4259</v>
      </c>
      <c r="Q153" s="45" t="s">
        <v>135</v>
      </c>
      <c r="R153" s="45" t="s">
        <v>4168</v>
      </c>
    </row>
    <row r="154" spans="1:18" x14ac:dyDescent="0.25">
      <c r="A154" s="45" t="s">
        <v>6587</v>
      </c>
      <c r="B154" s="45" t="s">
        <v>6587</v>
      </c>
      <c r="C154" s="45" t="s">
        <v>4215</v>
      </c>
      <c r="D154" s="45" t="s">
        <v>4216</v>
      </c>
      <c r="F154" s="45" t="s">
        <v>758</v>
      </c>
      <c r="H154" s="45" t="s">
        <v>763</v>
      </c>
      <c r="I154" s="45" t="s">
        <v>293</v>
      </c>
      <c r="J154" s="45" t="s">
        <v>766</v>
      </c>
      <c r="K154" s="47">
        <v>-4500</v>
      </c>
      <c r="L154" s="45" t="s">
        <v>4210</v>
      </c>
      <c r="N154" s="45" t="s">
        <v>20</v>
      </c>
      <c r="O154" s="45" t="s">
        <v>26</v>
      </c>
      <c r="P154" s="45" t="s">
        <v>4260</v>
      </c>
      <c r="Q154" s="45" t="s">
        <v>135</v>
      </c>
      <c r="R154" s="45" t="s">
        <v>4168</v>
      </c>
    </row>
    <row r="155" spans="1:18" x14ac:dyDescent="0.25">
      <c r="A155" s="45" t="s">
        <v>6587</v>
      </c>
      <c r="B155" s="45" t="s">
        <v>6587</v>
      </c>
      <c r="C155" s="45" t="s">
        <v>4215</v>
      </c>
      <c r="D155" s="45" t="s">
        <v>4216</v>
      </c>
      <c r="F155" s="45" t="s">
        <v>758</v>
      </c>
      <c r="H155" s="45" t="s">
        <v>763</v>
      </c>
      <c r="I155" s="45" t="s">
        <v>293</v>
      </c>
      <c r="J155" s="45" t="s">
        <v>766</v>
      </c>
      <c r="K155" s="47">
        <v>-2700</v>
      </c>
      <c r="L155" s="45" t="s">
        <v>4210</v>
      </c>
      <c r="N155" s="45" t="s">
        <v>20</v>
      </c>
      <c r="O155" s="45" t="s">
        <v>26</v>
      </c>
      <c r="P155" s="45" t="s">
        <v>4260</v>
      </c>
      <c r="Q155" s="45" t="s">
        <v>135</v>
      </c>
      <c r="R155" s="45" t="s">
        <v>4168</v>
      </c>
    </row>
    <row r="156" spans="1:18" x14ac:dyDescent="0.25">
      <c r="A156" s="45" t="s">
        <v>6588</v>
      </c>
      <c r="B156" s="45" t="s">
        <v>6588</v>
      </c>
      <c r="C156" s="45" t="s">
        <v>4215</v>
      </c>
      <c r="D156" s="45" t="s">
        <v>4216</v>
      </c>
      <c r="F156" s="45" t="s">
        <v>712</v>
      </c>
      <c r="H156" s="45" t="s">
        <v>713</v>
      </c>
      <c r="I156" s="45" t="s">
        <v>715</v>
      </c>
      <c r="J156" s="45" t="s">
        <v>716</v>
      </c>
      <c r="K156" s="47">
        <v>-3200</v>
      </c>
      <c r="L156" s="45" t="s">
        <v>4210</v>
      </c>
      <c r="N156" s="45" t="s">
        <v>20</v>
      </c>
      <c r="O156" s="45" t="s">
        <v>26</v>
      </c>
      <c r="P156" s="45" t="s">
        <v>4261</v>
      </c>
      <c r="Q156" s="45" t="s">
        <v>135</v>
      </c>
      <c r="R156" s="45" t="s">
        <v>4168</v>
      </c>
    </row>
    <row r="157" spans="1:18" x14ac:dyDescent="0.25">
      <c r="A157" s="45" t="s">
        <v>6588</v>
      </c>
      <c r="B157" s="45" t="s">
        <v>6588</v>
      </c>
      <c r="C157" s="45" t="s">
        <v>4215</v>
      </c>
      <c r="D157" s="45" t="s">
        <v>4216</v>
      </c>
      <c r="F157" s="45" t="s">
        <v>712</v>
      </c>
      <c r="H157" s="45" t="s">
        <v>713</v>
      </c>
      <c r="I157" s="45" t="s">
        <v>715</v>
      </c>
      <c r="J157" s="45" t="s">
        <v>716</v>
      </c>
      <c r="K157" s="47">
        <v>-2050</v>
      </c>
      <c r="L157" s="45" t="s">
        <v>4210</v>
      </c>
      <c r="N157" s="45" t="s">
        <v>20</v>
      </c>
      <c r="O157" s="45" t="s">
        <v>26</v>
      </c>
      <c r="P157" s="45" t="s">
        <v>4261</v>
      </c>
      <c r="Q157" s="45" t="s">
        <v>135</v>
      </c>
      <c r="R157" s="45" t="s">
        <v>4168</v>
      </c>
    </row>
    <row r="158" spans="1:18" x14ac:dyDescent="0.25">
      <c r="A158" s="45" t="s">
        <v>6588</v>
      </c>
      <c r="B158" s="45" t="s">
        <v>6588</v>
      </c>
      <c r="C158" s="45" t="s">
        <v>4215</v>
      </c>
      <c r="D158" s="45" t="s">
        <v>4216</v>
      </c>
      <c r="F158" s="45" t="s">
        <v>373</v>
      </c>
      <c r="H158" s="45" t="s">
        <v>381</v>
      </c>
      <c r="I158" s="45" t="s">
        <v>383</v>
      </c>
      <c r="J158" s="45" t="s">
        <v>384</v>
      </c>
      <c r="K158" s="47">
        <v>-3780</v>
      </c>
      <c r="L158" s="45" t="s">
        <v>4210</v>
      </c>
      <c r="N158" s="45" t="s">
        <v>20</v>
      </c>
      <c r="O158" s="45" t="s">
        <v>26</v>
      </c>
      <c r="P158" s="45" t="s">
        <v>4262</v>
      </c>
      <c r="Q158" s="45" t="s">
        <v>135</v>
      </c>
      <c r="R158" s="45" t="s">
        <v>4168</v>
      </c>
    </row>
    <row r="159" spans="1:18" x14ac:dyDescent="0.25">
      <c r="A159" s="45" t="s">
        <v>6588</v>
      </c>
      <c r="B159" s="45" t="s">
        <v>6588</v>
      </c>
      <c r="C159" s="45" t="s">
        <v>4215</v>
      </c>
      <c r="D159" s="45" t="s">
        <v>4216</v>
      </c>
      <c r="F159" s="45" t="s">
        <v>373</v>
      </c>
      <c r="H159" s="45" t="s">
        <v>381</v>
      </c>
      <c r="I159" s="45" t="s">
        <v>383</v>
      </c>
      <c r="J159" s="45" t="s">
        <v>384</v>
      </c>
      <c r="K159" s="47">
        <v>-2340</v>
      </c>
      <c r="L159" s="45" t="s">
        <v>4210</v>
      </c>
      <c r="N159" s="45" t="s">
        <v>20</v>
      </c>
      <c r="O159" s="45" t="s">
        <v>26</v>
      </c>
      <c r="P159" s="45" t="s">
        <v>4262</v>
      </c>
      <c r="Q159" s="45" t="s">
        <v>135</v>
      </c>
      <c r="R159" s="45" t="s">
        <v>4168</v>
      </c>
    </row>
    <row r="160" spans="1:18" x14ac:dyDescent="0.25">
      <c r="A160" s="45" t="s">
        <v>6588</v>
      </c>
      <c r="B160" s="45" t="s">
        <v>6588</v>
      </c>
      <c r="C160" s="45" t="s">
        <v>4215</v>
      </c>
      <c r="D160" s="45" t="s">
        <v>4216</v>
      </c>
      <c r="F160" s="45" t="s">
        <v>557</v>
      </c>
      <c r="H160" s="45" t="s">
        <v>562</v>
      </c>
      <c r="I160" s="45" t="s">
        <v>303</v>
      </c>
      <c r="J160" s="45" t="s">
        <v>564</v>
      </c>
      <c r="K160" s="47">
        <v>-3360</v>
      </c>
      <c r="L160" s="45" t="s">
        <v>4210</v>
      </c>
      <c r="N160" s="45" t="s">
        <v>20</v>
      </c>
      <c r="O160" s="45" t="s">
        <v>26</v>
      </c>
      <c r="P160" s="45" t="s">
        <v>4263</v>
      </c>
      <c r="Q160" s="45" t="s">
        <v>135</v>
      </c>
      <c r="R160" s="45" t="s">
        <v>4168</v>
      </c>
    </row>
    <row r="161" spans="1:18" x14ac:dyDescent="0.25">
      <c r="A161" s="45" t="s">
        <v>6588</v>
      </c>
      <c r="B161" s="45" t="s">
        <v>6588</v>
      </c>
      <c r="C161" s="45" t="s">
        <v>4215</v>
      </c>
      <c r="D161" s="45" t="s">
        <v>4216</v>
      </c>
      <c r="F161" s="45" t="s">
        <v>557</v>
      </c>
      <c r="H161" s="45" t="s">
        <v>562</v>
      </c>
      <c r="I161" s="45" t="s">
        <v>303</v>
      </c>
      <c r="J161" s="45" t="s">
        <v>564</v>
      </c>
      <c r="K161" s="47">
        <v>-2130</v>
      </c>
      <c r="L161" s="45" t="s">
        <v>4210</v>
      </c>
      <c r="N161" s="45" t="s">
        <v>20</v>
      </c>
      <c r="O161" s="45" t="s">
        <v>26</v>
      </c>
      <c r="P161" s="45" t="s">
        <v>4263</v>
      </c>
      <c r="Q161" s="45" t="s">
        <v>135</v>
      </c>
      <c r="R161" s="45" t="s">
        <v>4168</v>
      </c>
    </row>
    <row r="162" spans="1:18" x14ac:dyDescent="0.25">
      <c r="A162" s="45" t="s">
        <v>6589</v>
      </c>
      <c r="B162" s="45" t="s">
        <v>6589</v>
      </c>
      <c r="C162" s="45" t="s">
        <v>4209</v>
      </c>
      <c r="D162" s="45" t="s">
        <v>4209</v>
      </c>
      <c r="F162" s="45" t="s">
        <v>945</v>
      </c>
      <c r="H162" s="45" t="s">
        <v>946</v>
      </c>
      <c r="I162" s="45" t="s">
        <v>948</v>
      </c>
      <c r="J162" s="45" t="s">
        <v>949</v>
      </c>
      <c r="K162" s="47">
        <v>-3200</v>
      </c>
      <c r="L162" s="45" t="s">
        <v>4210</v>
      </c>
      <c r="N162" s="45" t="s">
        <v>20</v>
      </c>
      <c r="O162" s="45" t="s">
        <v>26</v>
      </c>
      <c r="P162" s="45" t="s">
        <v>4264</v>
      </c>
      <c r="Q162" s="45" t="s">
        <v>135</v>
      </c>
      <c r="R162" s="45" t="s">
        <v>4168</v>
      </c>
    </row>
    <row r="163" spans="1:18" x14ac:dyDescent="0.25">
      <c r="A163" s="45" t="s">
        <v>6589</v>
      </c>
      <c r="B163" s="45" t="s">
        <v>6589</v>
      </c>
      <c r="C163" s="45" t="s">
        <v>4209</v>
      </c>
      <c r="D163" s="45" t="s">
        <v>4209</v>
      </c>
      <c r="F163" s="45" t="s">
        <v>945</v>
      </c>
      <c r="H163" s="45" t="s">
        <v>946</v>
      </c>
      <c r="I163" s="45" t="s">
        <v>948</v>
      </c>
      <c r="J163" s="45" t="s">
        <v>949</v>
      </c>
      <c r="K163" s="47">
        <v>-2050</v>
      </c>
      <c r="L163" s="45" t="s">
        <v>4210</v>
      </c>
      <c r="N163" s="45" t="s">
        <v>20</v>
      </c>
      <c r="O163" s="45" t="s">
        <v>26</v>
      </c>
      <c r="P163" s="45" t="s">
        <v>4264</v>
      </c>
      <c r="Q163" s="45" t="s">
        <v>135</v>
      </c>
      <c r="R163" s="45" t="s">
        <v>4168</v>
      </c>
    </row>
    <row r="164" spans="1:18" x14ac:dyDescent="0.25">
      <c r="A164" s="45" t="s">
        <v>6589</v>
      </c>
      <c r="B164" s="45" t="s">
        <v>6589</v>
      </c>
      <c r="C164" s="45" t="s">
        <v>4215</v>
      </c>
      <c r="D164" s="45" t="s">
        <v>4216</v>
      </c>
      <c r="F164" s="45" t="s">
        <v>2798</v>
      </c>
      <c r="H164" s="45" t="s">
        <v>2804</v>
      </c>
      <c r="I164" s="45" t="s">
        <v>1353</v>
      </c>
      <c r="J164" s="45" t="s">
        <v>2806</v>
      </c>
      <c r="K164" s="47">
        <v>-3360</v>
      </c>
      <c r="L164" s="45" t="s">
        <v>4210</v>
      </c>
      <c r="N164" s="45" t="s">
        <v>20</v>
      </c>
      <c r="O164" s="45" t="s">
        <v>26</v>
      </c>
      <c r="P164" s="45" t="s">
        <v>4265</v>
      </c>
      <c r="Q164" s="45" t="s">
        <v>135</v>
      </c>
      <c r="R164" s="45" t="s">
        <v>4168</v>
      </c>
    </row>
    <row r="165" spans="1:18" x14ac:dyDescent="0.25">
      <c r="A165" s="45" t="s">
        <v>6589</v>
      </c>
      <c r="B165" s="45" t="s">
        <v>6589</v>
      </c>
      <c r="C165" s="45" t="s">
        <v>4215</v>
      </c>
      <c r="D165" s="45" t="s">
        <v>4216</v>
      </c>
      <c r="F165" s="45" t="s">
        <v>2798</v>
      </c>
      <c r="H165" s="45" t="s">
        <v>2804</v>
      </c>
      <c r="I165" s="45" t="s">
        <v>1353</v>
      </c>
      <c r="J165" s="45" t="s">
        <v>2806</v>
      </c>
      <c r="K165" s="47">
        <v>-2130</v>
      </c>
      <c r="L165" s="45" t="s">
        <v>4210</v>
      </c>
      <c r="N165" s="45" t="s">
        <v>20</v>
      </c>
      <c r="O165" s="45" t="s">
        <v>26</v>
      </c>
      <c r="P165" s="45" t="s">
        <v>4265</v>
      </c>
      <c r="Q165" s="45" t="s">
        <v>135</v>
      </c>
      <c r="R165" s="45" t="s">
        <v>4168</v>
      </c>
    </row>
    <row r="166" spans="1:18" x14ac:dyDescent="0.25">
      <c r="A166" s="45" t="s">
        <v>6590</v>
      </c>
      <c r="B166" s="45" t="s">
        <v>6590</v>
      </c>
      <c r="C166" s="45" t="s">
        <v>4209</v>
      </c>
      <c r="D166" s="45" t="s">
        <v>4209</v>
      </c>
      <c r="F166" s="45" t="s">
        <v>2292</v>
      </c>
      <c r="H166" s="45" t="s">
        <v>2297</v>
      </c>
      <c r="I166" s="45" t="s">
        <v>2299</v>
      </c>
      <c r="J166" s="45" t="s">
        <v>2300</v>
      </c>
      <c r="K166" s="47">
        <v>-3800</v>
      </c>
      <c r="L166" s="45" t="s">
        <v>4210</v>
      </c>
      <c r="N166" s="45" t="s">
        <v>20</v>
      </c>
      <c r="O166" s="45" t="s">
        <v>26</v>
      </c>
      <c r="P166" s="45" t="s">
        <v>4266</v>
      </c>
      <c r="Q166" s="45" t="s">
        <v>135</v>
      </c>
      <c r="R166" s="45" t="s">
        <v>4168</v>
      </c>
    </row>
    <row r="167" spans="1:18" x14ac:dyDescent="0.25">
      <c r="A167" s="45" t="s">
        <v>6590</v>
      </c>
      <c r="B167" s="45" t="s">
        <v>6590</v>
      </c>
      <c r="C167" s="45" t="s">
        <v>4209</v>
      </c>
      <c r="D167" s="45" t="s">
        <v>4209</v>
      </c>
      <c r="F167" s="45" t="s">
        <v>2292</v>
      </c>
      <c r="H167" s="45" t="s">
        <v>2297</v>
      </c>
      <c r="I167" s="45" t="s">
        <v>2299</v>
      </c>
      <c r="J167" s="45" t="s">
        <v>2300</v>
      </c>
      <c r="K167" s="47">
        <v>-2350</v>
      </c>
      <c r="L167" s="45" t="s">
        <v>4210</v>
      </c>
      <c r="N167" s="45" t="s">
        <v>20</v>
      </c>
      <c r="O167" s="45" t="s">
        <v>26</v>
      </c>
      <c r="P167" s="45" t="s">
        <v>4266</v>
      </c>
      <c r="Q167" s="45" t="s">
        <v>135</v>
      </c>
      <c r="R167" s="45" t="s">
        <v>4168</v>
      </c>
    </row>
    <row r="168" spans="1:18" x14ac:dyDescent="0.25">
      <c r="A168" s="45" t="s">
        <v>6590</v>
      </c>
      <c r="B168" s="45" t="s">
        <v>6590</v>
      </c>
      <c r="C168" s="45" t="s">
        <v>4215</v>
      </c>
      <c r="D168" s="45" t="s">
        <v>4216</v>
      </c>
      <c r="F168" s="45" t="s">
        <v>953</v>
      </c>
      <c r="H168" s="45" t="s">
        <v>954</v>
      </c>
      <c r="I168" s="45" t="s">
        <v>956</v>
      </c>
      <c r="J168" s="45" t="s">
        <v>957</v>
      </c>
      <c r="K168" s="47">
        <v>-3200</v>
      </c>
      <c r="L168" s="45" t="s">
        <v>4210</v>
      </c>
      <c r="N168" s="45" t="s">
        <v>20</v>
      </c>
      <c r="O168" s="45" t="s">
        <v>26</v>
      </c>
      <c r="P168" s="45" t="s">
        <v>4267</v>
      </c>
      <c r="Q168" s="45" t="s">
        <v>135</v>
      </c>
      <c r="R168" s="45" t="s">
        <v>4168</v>
      </c>
    </row>
    <row r="169" spans="1:18" x14ac:dyDescent="0.25">
      <c r="A169" s="45" t="s">
        <v>6590</v>
      </c>
      <c r="B169" s="45" t="s">
        <v>6590</v>
      </c>
      <c r="C169" s="45" t="s">
        <v>4215</v>
      </c>
      <c r="D169" s="45" t="s">
        <v>4216</v>
      </c>
      <c r="F169" s="45" t="s">
        <v>953</v>
      </c>
      <c r="H169" s="45" t="s">
        <v>954</v>
      </c>
      <c r="I169" s="45" t="s">
        <v>956</v>
      </c>
      <c r="J169" s="45" t="s">
        <v>957</v>
      </c>
      <c r="K169" s="47">
        <v>-2050</v>
      </c>
      <c r="L169" s="45" t="s">
        <v>4210</v>
      </c>
      <c r="N169" s="45" t="s">
        <v>20</v>
      </c>
      <c r="O169" s="45" t="s">
        <v>26</v>
      </c>
      <c r="P169" s="45" t="s">
        <v>4267</v>
      </c>
      <c r="Q169" s="45" t="s">
        <v>135</v>
      </c>
      <c r="R169" s="45" t="s">
        <v>4168</v>
      </c>
    </row>
    <row r="170" spans="1:18" x14ac:dyDescent="0.25">
      <c r="A170" s="45" t="s">
        <v>5829</v>
      </c>
      <c r="B170" s="45" t="s">
        <v>5829</v>
      </c>
      <c r="C170" s="45" t="s">
        <v>4209</v>
      </c>
      <c r="D170" s="45" t="s">
        <v>4209</v>
      </c>
      <c r="F170" s="45" t="s">
        <v>1053</v>
      </c>
      <c r="G170" s="45" t="s">
        <v>4137</v>
      </c>
      <c r="H170" s="45" t="s">
        <v>1054</v>
      </c>
      <c r="I170" s="45" t="s">
        <v>1056</v>
      </c>
      <c r="J170" s="45" t="s">
        <v>1057</v>
      </c>
      <c r="K170" s="47">
        <v>-3600</v>
      </c>
      <c r="L170" s="45" t="s">
        <v>4210</v>
      </c>
      <c r="N170" s="45" t="s">
        <v>20</v>
      </c>
      <c r="O170" s="45" t="s">
        <v>26</v>
      </c>
      <c r="P170" s="45" t="s">
        <v>4268</v>
      </c>
      <c r="Q170" s="45" t="s">
        <v>135</v>
      </c>
      <c r="R170" s="45" t="s">
        <v>4168</v>
      </c>
    </row>
    <row r="171" spans="1:18" x14ac:dyDescent="0.25">
      <c r="A171" s="45" t="s">
        <v>5829</v>
      </c>
      <c r="B171" s="45" t="s">
        <v>5829</v>
      </c>
      <c r="C171" s="45" t="s">
        <v>4209</v>
      </c>
      <c r="D171" s="45" t="s">
        <v>4209</v>
      </c>
      <c r="F171" s="45" t="s">
        <v>1053</v>
      </c>
      <c r="G171" s="45" t="s">
        <v>4137</v>
      </c>
      <c r="H171" s="45" t="s">
        <v>1054</v>
      </c>
      <c r="I171" s="45" t="s">
        <v>1056</v>
      </c>
      <c r="J171" s="45" t="s">
        <v>1057</v>
      </c>
      <c r="K171" s="47">
        <v>-2250</v>
      </c>
      <c r="L171" s="45" t="s">
        <v>4210</v>
      </c>
      <c r="N171" s="45" t="s">
        <v>20</v>
      </c>
      <c r="O171" s="45" t="s">
        <v>26</v>
      </c>
      <c r="P171" s="45" t="s">
        <v>4268</v>
      </c>
      <c r="Q171" s="45" t="s">
        <v>135</v>
      </c>
      <c r="R171" s="45" t="s">
        <v>4168</v>
      </c>
    </row>
    <row r="172" spans="1:18" x14ac:dyDescent="0.25">
      <c r="A172" s="45" t="s">
        <v>6591</v>
      </c>
      <c r="B172" s="45" t="s">
        <v>6591</v>
      </c>
      <c r="C172" s="45" t="s">
        <v>4209</v>
      </c>
      <c r="D172" s="45" t="s">
        <v>4209</v>
      </c>
      <c r="F172" s="45" t="s">
        <v>1584</v>
      </c>
      <c r="H172" s="45" t="s">
        <v>1590</v>
      </c>
      <c r="I172" s="45" t="s">
        <v>303</v>
      </c>
      <c r="J172" s="45" t="s">
        <v>1592</v>
      </c>
      <c r="K172" s="47">
        <v>-3360</v>
      </c>
      <c r="L172" s="45" t="s">
        <v>4210</v>
      </c>
      <c r="N172" s="45" t="s">
        <v>20</v>
      </c>
      <c r="O172" s="45" t="s">
        <v>26</v>
      </c>
      <c r="P172" s="45" t="s">
        <v>4269</v>
      </c>
      <c r="Q172" s="45" t="s">
        <v>135</v>
      </c>
      <c r="R172" s="45" t="s">
        <v>4168</v>
      </c>
    </row>
    <row r="173" spans="1:18" x14ac:dyDescent="0.25">
      <c r="A173" s="45" t="s">
        <v>6591</v>
      </c>
      <c r="B173" s="45" t="s">
        <v>6591</v>
      </c>
      <c r="C173" s="45" t="s">
        <v>4209</v>
      </c>
      <c r="D173" s="45" t="s">
        <v>4209</v>
      </c>
      <c r="F173" s="45" t="s">
        <v>1584</v>
      </c>
      <c r="H173" s="45" t="s">
        <v>1590</v>
      </c>
      <c r="I173" s="45" t="s">
        <v>303</v>
      </c>
      <c r="J173" s="45" t="s">
        <v>1592</v>
      </c>
      <c r="K173" s="47">
        <v>-2130</v>
      </c>
      <c r="L173" s="45" t="s">
        <v>4210</v>
      </c>
      <c r="N173" s="45" t="s">
        <v>20</v>
      </c>
      <c r="O173" s="45" t="s">
        <v>26</v>
      </c>
      <c r="P173" s="45" t="s">
        <v>4269</v>
      </c>
      <c r="Q173" s="45" t="s">
        <v>135</v>
      </c>
      <c r="R173" s="45" t="s">
        <v>4168</v>
      </c>
    </row>
    <row r="174" spans="1:18" x14ac:dyDescent="0.25">
      <c r="A174" s="45" t="s">
        <v>6591</v>
      </c>
      <c r="B174" s="45" t="s">
        <v>6591</v>
      </c>
      <c r="C174" s="45" t="s">
        <v>4209</v>
      </c>
      <c r="D174" s="45" t="s">
        <v>4209</v>
      </c>
      <c r="F174" s="45" t="s">
        <v>1067</v>
      </c>
      <c r="H174" s="45" t="s">
        <v>1068</v>
      </c>
      <c r="I174" s="45" t="s">
        <v>1070</v>
      </c>
      <c r="J174" s="45" t="s">
        <v>1071</v>
      </c>
      <c r="K174" s="47">
        <v>-3600</v>
      </c>
      <c r="L174" s="45" t="s">
        <v>4210</v>
      </c>
      <c r="N174" s="45" t="s">
        <v>20</v>
      </c>
      <c r="O174" s="45" t="s">
        <v>26</v>
      </c>
      <c r="P174" s="45" t="s">
        <v>4270</v>
      </c>
      <c r="Q174" s="45" t="s">
        <v>135</v>
      </c>
      <c r="R174" s="45" t="s">
        <v>4168</v>
      </c>
    </row>
    <row r="175" spans="1:18" x14ac:dyDescent="0.25">
      <c r="A175" s="45" t="s">
        <v>6591</v>
      </c>
      <c r="B175" s="45" t="s">
        <v>6591</v>
      </c>
      <c r="C175" s="45" t="s">
        <v>4209</v>
      </c>
      <c r="D175" s="45" t="s">
        <v>4209</v>
      </c>
      <c r="F175" s="45" t="s">
        <v>1067</v>
      </c>
      <c r="H175" s="45" t="s">
        <v>1068</v>
      </c>
      <c r="I175" s="45" t="s">
        <v>1070</v>
      </c>
      <c r="J175" s="45" t="s">
        <v>1071</v>
      </c>
      <c r="K175" s="47">
        <v>-2250</v>
      </c>
      <c r="L175" s="45" t="s">
        <v>4210</v>
      </c>
      <c r="N175" s="45" t="s">
        <v>20</v>
      </c>
      <c r="O175" s="45" t="s">
        <v>26</v>
      </c>
      <c r="P175" s="45" t="s">
        <v>4270</v>
      </c>
      <c r="Q175" s="45" t="s">
        <v>135</v>
      </c>
      <c r="R175" s="45" t="s">
        <v>4168</v>
      </c>
    </row>
    <row r="176" spans="1:18" x14ac:dyDescent="0.25">
      <c r="A176" s="45" t="s">
        <v>5414</v>
      </c>
      <c r="B176" s="45" t="s">
        <v>5414</v>
      </c>
      <c r="C176" s="45" t="s">
        <v>4215</v>
      </c>
      <c r="D176" s="45" t="s">
        <v>4216</v>
      </c>
      <c r="F176" s="45" t="s">
        <v>1630</v>
      </c>
      <c r="H176" s="45" t="s">
        <v>1635</v>
      </c>
      <c r="I176" s="45" t="s">
        <v>1637</v>
      </c>
      <c r="J176" s="45" t="s">
        <v>1638</v>
      </c>
      <c r="K176" s="47">
        <v>-3360</v>
      </c>
      <c r="L176" s="45" t="s">
        <v>4210</v>
      </c>
      <c r="N176" s="45" t="s">
        <v>20</v>
      </c>
      <c r="O176" s="45" t="s">
        <v>26</v>
      </c>
      <c r="P176" s="45" t="s">
        <v>4271</v>
      </c>
      <c r="Q176" s="45" t="s">
        <v>135</v>
      </c>
      <c r="R176" s="45" t="s">
        <v>4168</v>
      </c>
    </row>
    <row r="177" spans="1:18" x14ac:dyDescent="0.25">
      <c r="A177" s="45" t="s">
        <v>5414</v>
      </c>
      <c r="B177" s="45" t="s">
        <v>5414</v>
      </c>
      <c r="C177" s="45" t="s">
        <v>4215</v>
      </c>
      <c r="D177" s="45" t="s">
        <v>4216</v>
      </c>
      <c r="F177" s="45" t="s">
        <v>1630</v>
      </c>
      <c r="H177" s="45" t="s">
        <v>1635</v>
      </c>
      <c r="I177" s="45" t="s">
        <v>1637</v>
      </c>
      <c r="J177" s="45" t="s">
        <v>1638</v>
      </c>
      <c r="K177" s="47">
        <v>-2130</v>
      </c>
      <c r="L177" s="45" t="s">
        <v>4210</v>
      </c>
      <c r="N177" s="45" t="s">
        <v>20</v>
      </c>
      <c r="O177" s="45" t="s">
        <v>26</v>
      </c>
      <c r="P177" s="45" t="s">
        <v>4271</v>
      </c>
      <c r="Q177" s="45" t="s">
        <v>135</v>
      </c>
      <c r="R177" s="45" t="s">
        <v>4168</v>
      </c>
    </row>
    <row r="178" spans="1:18" x14ac:dyDescent="0.25">
      <c r="A178" s="45" t="s">
        <v>5414</v>
      </c>
      <c r="B178" s="45" t="s">
        <v>5414</v>
      </c>
      <c r="C178" s="45" t="s">
        <v>4209</v>
      </c>
      <c r="D178" s="45" t="s">
        <v>4209</v>
      </c>
      <c r="F178" s="45" t="s">
        <v>1809</v>
      </c>
      <c r="H178" s="45" t="s">
        <v>1815</v>
      </c>
      <c r="I178" s="45" t="s">
        <v>1022</v>
      </c>
      <c r="J178" s="45" t="s">
        <v>1817</v>
      </c>
      <c r="K178" s="47">
        <v>-3360</v>
      </c>
      <c r="L178" s="45" t="s">
        <v>4210</v>
      </c>
      <c r="N178" s="45" t="s">
        <v>20</v>
      </c>
      <c r="O178" s="45" t="s">
        <v>26</v>
      </c>
      <c r="P178" s="45" t="s">
        <v>4272</v>
      </c>
      <c r="Q178" s="45" t="s">
        <v>135</v>
      </c>
      <c r="R178" s="45" t="s">
        <v>4168</v>
      </c>
    </row>
    <row r="179" spans="1:18" x14ac:dyDescent="0.25">
      <c r="A179" s="45" t="s">
        <v>5414</v>
      </c>
      <c r="B179" s="45" t="s">
        <v>5414</v>
      </c>
      <c r="C179" s="45" t="s">
        <v>4209</v>
      </c>
      <c r="D179" s="45" t="s">
        <v>4209</v>
      </c>
      <c r="F179" s="45" t="s">
        <v>1809</v>
      </c>
      <c r="H179" s="45" t="s">
        <v>1815</v>
      </c>
      <c r="I179" s="45" t="s">
        <v>1022</v>
      </c>
      <c r="J179" s="45" t="s">
        <v>1817</v>
      </c>
      <c r="K179" s="47">
        <v>-2130</v>
      </c>
      <c r="L179" s="45" t="s">
        <v>4210</v>
      </c>
      <c r="N179" s="45" t="s">
        <v>20</v>
      </c>
      <c r="O179" s="45" t="s">
        <v>26</v>
      </c>
      <c r="P179" s="45" t="s">
        <v>4272</v>
      </c>
      <c r="Q179" s="45" t="s">
        <v>135</v>
      </c>
      <c r="R179" s="45" t="s">
        <v>4168</v>
      </c>
    </row>
    <row r="180" spans="1:18" x14ac:dyDescent="0.25">
      <c r="A180" s="45" t="s">
        <v>5414</v>
      </c>
      <c r="B180" s="45" t="s">
        <v>5414</v>
      </c>
      <c r="C180" s="45" t="s">
        <v>4209</v>
      </c>
      <c r="D180" s="45" t="s">
        <v>4209</v>
      </c>
      <c r="F180" s="45" t="s">
        <v>566</v>
      </c>
      <c r="H180" s="45" t="s">
        <v>573</v>
      </c>
      <c r="I180" s="45" t="s">
        <v>503</v>
      </c>
      <c r="J180" s="45" t="s">
        <v>575</v>
      </c>
      <c r="K180" s="47">
        <v>-3780</v>
      </c>
      <c r="L180" s="45" t="s">
        <v>4210</v>
      </c>
      <c r="N180" s="45" t="s">
        <v>20</v>
      </c>
      <c r="O180" s="45" t="s">
        <v>26</v>
      </c>
      <c r="P180" s="45" t="s">
        <v>4273</v>
      </c>
      <c r="Q180" s="45" t="s">
        <v>135</v>
      </c>
      <c r="R180" s="45" t="s">
        <v>4168</v>
      </c>
    </row>
    <row r="181" spans="1:18" x14ac:dyDescent="0.25">
      <c r="A181" s="45" t="s">
        <v>5414</v>
      </c>
      <c r="B181" s="45" t="s">
        <v>5414</v>
      </c>
      <c r="C181" s="45" t="s">
        <v>4209</v>
      </c>
      <c r="D181" s="45" t="s">
        <v>4209</v>
      </c>
      <c r="F181" s="45" t="s">
        <v>566</v>
      </c>
      <c r="H181" s="45" t="s">
        <v>573</v>
      </c>
      <c r="I181" s="45" t="s">
        <v>503</v>
      </c>
      <c r="J181" s="45" t="s">
        <v>575</v>
      </c>
      <c r="K181" s="47">
        <v>-2340</v>
      </c>
      <c r="L181" s="45" t="s">
        <v>4210</v>
      </c>
      <c r="N181" s="45" t="s">
        <v>20</v>
      </c>
      <c r="O181" s="45" t="s">
        <v>26</v>
      </c>
      <c r="P181" s="45" t="s">
        <v>4273</v>
      </c>
      <c r="Q181" s="45" t="s">
        <v>135</v>
      </c>
      <c r="R181" s="45" t="s">
        <v>4168</v>
      </c>
    </row>
    <row r="182" spans="1:18" x14ac:dyDescent="0.25">
      <c r="A182" s="45" t="s">
        <v>5414</v>
      </c>
      <c r="B182" s="45" t="s">
        <v>5414</v>
      </c>
      <c r="C182" s="45" t="s">
        <v>4209</v>
      </c>
      <c r="D182" s="45" t="s">
        <v>4209</v>
      </c>
      <c r="F182" s="45" t="s">
        <v>3092</v>
      </c>
      <c r="H182" s="45" t="s">
        <v>3097</v>
      </c>
      <c r="I182" s="45" t="s">
        <v>3099</v>
      </c>
      <c r="J182" s="45" t="s">
        <v>3100</v>
      </c>
      <c r="K182" s="47">
        <v>-3780</v>
      </c>
      <c r="L182" s="45" t="s">
        <v>4210</v>
      </c>
      <c r="N182" s="45" t="s">
        <v>20</v>
      </c>
      <c r="O182" s="45" t="s">
        <v>26</v>
      </c>
      <c r="P182" s="45" t="s">
        <v>4274</v>
      </c>
      <c r="Q182" s="45" t="s">
        <v>135</v>
      </c>
      <c r="R182" s="45" t="s">
        <v>4168</v>
      </c>
    </row>
    <row r="183" spans="1:18" x14ac:dyDescent="0.25">
      <c r="A183" s="45" t="s">
        <v>5414</v>
      </c>
      <c r="B183" s="45" t="s">
        <v>5414</v>
      </c>
      <c r="C183" s="45" t="s">
        <v>4209</v>
      </c>
      <c r="D183" s="45" t="s">
        <v>4209</v>
      </c>
      <c r="F183" s="45" t="s">
        <v>3092</v>
      </c>
      <c r="H183" s="45" t="s">
        <v>3097</v>
      </c>
      <c r="I183" s="45" t="s">
        <v>3099</v>
      </c>
      <c r="J183" s="45" t="s">
        <v>3100</v>
      </c>
      <c r="K183" s="47">
        <v>-2340</v>
      </c>
      <c r="L183" s="45" t="s">
        <v>4210</v>
      </c>
      <c r="N183" s="45" t="s">
        <v>20</v>
      </c>
      <c r="O183" s="45" t="s">
        <v>26</v>
      </c>
      <c r="P183" s="45" t="s">
        <v>4274</v>
      </c>
      <c r="Q183" s="45" t="s">
        <v>135</v>
      </c>
      <c r="R183" s="45" t="s">
        <v>4168</v>
      </c>
    </row>
    <row r="184" spans="1:18" x14ac:dyDescent="0.25">
      <c r="A184" s="45" t="s">
        <v>5414</v>
      </c>
      <c r="B184" s="45" t="s">
        <v>5414</v>
      </c>
      <c r="C184" s="45" t="s">
        <v>4215</v>
      </c>
      <c r="D184" s="45" t="s">
        <v>4216</v>
      </c>
      <c r="F184" s="45" t="s">
        <v>861</v>
      </c>
      <c r="H184" s="45" t="s">
        <v>867</v>
      </c>
      <c r="I184" s="45" t="s">
        <v>183</v>
      </c>
      <c r="J184" s="45" t="s">
        <v>184</v>
      </c>
      <c r="K184" s="47">
        <v>-3780</v>
      </c>
      <c r="L184" s="45" t="s">
        <v>4210</v>
      </c>
      <c r="N184" s="45" t="s">
        <v>20</v>
      </c>
      <c r="O184" s="45" t="s">
        <v>26</v>
      </c>
      <c r="P184" s="45" t="s">
        <v>4275</v>
      </c>
      <c r="Q184" s="45" t="s">
        <v>135</v>
      </c>
      <c r="R184" s="45" t="s">
        <v>4168</v>
      </c>
    </row>
    <row r="185" spans="1:18" x14ac:dyDescent="0.25">
      <c r="A185" s="45" t="s">
        <v>5414</v>
      </c>
      <c r="B185" s="45" t="s">
        <v>5414</v>
      </c>
      <c r="C185" s="45" t="s">
        <v>4215</v>
      </c>
      <c r="D185" s="45" t="s">
        <v>4216</v>
      </c>
      <c r="F185" s="45" t="s">
        <v>861</v>
      </c>
      <c r="H185" s="45" t="s">
        <v>867</v>
      </c>
      <c r="I185" s="45" t="s">
        <v>183</v>
      </c>
      <c r="J185" s="45" t="s">
        <v>184</v>
      </c>
      <c r="K185" s="47">
        <v>-2340</v>
      </c>
      <c r="L185" s="45" t="s">
        <v>4210</v>
      </c>
      <c r="N185" s="45" t="s">
        <v>20</v>
      </c>
      <c r="O185" s="45" t="s">
        <v>26</v>
      </c>
      <c r="P185" s="45" t="s">
        <v>4275</v>
      </c>
      <c r="Q185" s="45" t="s">
        <v>135</v>
      </c>
      <c r="R185" s="45" t="s">
        <v>4168</v>
      </c>
    </row>
    <row r="186" spans="1:18" x14ac:dyDescent="0.25">
      <c r="A186" s="45" t="s">
        <v>6592</v>
      </c>
      <c r="B186" s="45" t="s">
        <v>6592</v>
      </c>
      <c r="C186" s="45" t="s">
        <v>4209</v>
      </c>
      <c r="D186" s="45" t="s">
        <v>4209</v>
      </c>
      <c r="F186" s="45" t="s">
        <v>1082</v>
      </c>
      <c r="H186" s="45" t="s">
        <v>1083</v>
      </c>
      <c r="I186" s="45" t="s">
        <v>1085</v>
      </c>
      <c r="J186" s="45" t="s">
        <v>1086</v>
      </c>
      <c r="K186" s="47">
        <v>-3600</v>
      </c>
      <c r="L186" s="45" t="s">
        <v>4210</v>
      </c>
      <c r="N186" s="45" t="s">
        <v>20</v>
      </c>
      <c r="O186" s="45" t="s">
        <v>26</v>
      </c>
      <c r="P186" s="45" t="s">
        <v>4276</v>
      </c>
      <c r="Q186" s="45" t="s">
        <v>135</v>
      </c>
      <c r="R186" s="45" t="s">
        <v>4168</v>
      </c>
    </row>
    <row r="187" spans="1:18" x14ac:dyDescent="0.25">
      <c r="A187" s="45" t="s">
        <v>6592</v>
      </c>
      <c r="B187" s="45" t="s">
        <v>6592</v>
      </c>
      <c r="C187" s="45" t="s">
        <v>4209</v>
      </c>
      <c r="D187" s="45" t="s">
        <v>4209</v>
      </c>
      <c r="F187" s="45" t="s">
        <v>1082</v>
      </c>
      <c r="H187" s="45" t="s">
        <v>1083</v>
      </c>
      <c r="I187" s="45" t="s">
        <v>1085</v>
      </c>
      <c r="J187" s="45" t="s">
        <v>1086</v>
      </c>
      <c r="K187" s="47">
        <v>-2250</v>
      </c>
      <c r="L187" s="45" t="s">
        <v>4210</v>
      </c>
      <c r="N187" s="45" t="s">
        <v>20</v>
      </c>
      <c r="O187" s="45" t="s">
        <v>26</v>
      </c>
      <c r="P187" s="45" t="s">
        <v>4276</v>
      </c>
      <c r="Q187" s="45" t="s">
        <v>135</v>
      </c>
      <c r="R187" s="45" t="s">
        <v>4168</v>
      </c>
    </row>
    <row r="188" spans="1:18" x14ac:dyDescent="0.25">
      <c r="A188" s="45" t="s">
        <v>6592</v>
      </c>
      <c r="B188" s="45" t="s">
        <v>6592</v>
      </c>
      <c r="C188" s="45" t="s">
        <v>4215</v>
      </c>
      <c r="D188" s="45" t="s">
        <v>4216</v>
      </c>
      <c r="F188" s="45" t="s">
        <v>1025</v>
      </c>
      <c r="H188" s="45" t="s">
        <v>1026</v>
      </c>
      <c r="I188" s="45" t="s">
        <v>1028</v>
      </c>
      <c r="J188" s="45" t="s">
        <v>1029</v>
      </c>
      <c r="K188" s="47">
        <v>-3200</v>
      </c>
      <c r="L188" s="45" t="s">
        <v>4210</v>
      </c>
      <c r="N188" s="45" t="s">
        <v>20</v>
      </c>
      <c r="O188" s="45" t="s">
        <v>26</v>
      </c>
      <c r="P188" s="45" t="s">
        <v>4277</v>
      </c>
      <c r="Q188" s="45" t="s">
        <v>135</v>
      </c>
      <c r="R188" s="45" t="s">
        <v>4168</v>
      </c>
    </row>
    <row r="189" spans="1:18" x14ac:dyDescent="0.25">
      <c r="A189" s="45" t="s">
        <v>6592</v>
      </c>
      <c r="B189" s="45" t="s">
        <v>6592</v>
      </c>
      <c r="C189" s="45" t="s">
        <v>4215</v>
      </c>
      <c r="D189" s="45" t="s">
        <v>4216</v>
      </c>
      <c r="F189" s="45" t="s">
        <v>1025</v>
      </c>
      <c r="H189" s="45" t="s">
        <v>1026</v>
      </c>
      <c r="I189" s="45" t="s">
        <v>1028</v>
      </c>
      <c r="J189" s="45" t="s">
        <v>1029</v>
      </c>
      <c r="K189" s="47">
        <v>-2050</v>
      </c>
      <c r="L189" s="45" t="s">
        <v>4210</v>
      </c>
      <c r="N189" s="45" t="s">
        <v>20</v>
      </c>
      <c r="O189" s="45" t="s">
        <v>26</v>
      </c>
      <c r="P189" s="45" t="s">
        <v>4277</v>
      </c>
      <c r="Q189" s="45" t="s">
        <v>135</v>
      </c>
      <c r="R189" s="45" t="s">
        <v>4168</v>
      </c>
    </row>
    <row r="190" spans="1:18" x14ac:dyDescent="0.25">
      <c r="A190" s="45" t="s">
        <v>6592</v>
      </c>
      <c r="B190" s="45" t="s">
        <v>6592</v>
      </c>
      <c r="C190" s="45" t="s">
        <v>4215</v>
      </c>
      <c r="D190" s="45" t="s">
        <v>4216</v>
      </c>
      <c r="F190" s="45" t="s">
        <v>3849</v>
      </c>
      <c r="H190" s="45" t="s">
        <v>3855</v>
      </c>
      <c r="I190" s="45" t="s">
        <v>3857</v>
      </c>
      <c r="J190" s="45" t="s">
        <v>3858</v>
      </c>
      <c r="K190" s="47">
        <v>-3600</v>
      </c>
      <c r="L190" s="45" t="s">
        <v>4210</v>
      </c>
      <c r="N190" s="45" t="s">
        <v>20</v>
      </c>
      <c r="O190" s="45" t="s">
        <v>26</v>
      </c>
      <c r="P190" s="45" t="s">
        <v>4278</v>
      </c>
      <c r="Q190" s="45" t="s">
        <v>135</v>
      </c>
      <c r="R190" s="45" t="s">
        <v>4168</v>
      </c>
    </row>
    <row r="191" spans="1:18" x14ac:dyDescent="0.25">
      <c r="A191" s="45" t="s">
        <v>6592</v>
      </c>
      <c r="B191" s="45" t="s">
        <v>6592</v>
      </c>
      <c r="C191" s="45" t="s">
        <v>4215</v>
      </c>
      <c r="D191" s="45" t="s">
        <v>4216</v>
      </c>
      <c r="F191" s="45" t="s">
        <v>3849</v>
      </c>
      <c r="H191" s="45" t="s">
        <v>3855</v>
      </c>
      <c r="I191" s="45" t="s">
        <v>3857</v>
      </c>
      <c r="J191" s="45" t="s">
        <v>3858</v>
      </c>
      <c r="K191" s="47">
        <v>-2250</v>
      </c>
      <c r="L191" s="45" t="s">
        <v>4210</v>
      </c>
      <c r="N191" s="45" t="s">
        <v>20</v>
      </c>
      <c r="O191" s="45" t="s">
        <v>26</v>
      </c>
      <c r="P191" s="45" t="s">
        <v>4278</v>
      </c>
      <c r="Q191" s="45" t="s">
        <v>135</v>
      </c>
      <c r="R191" s="45" t="s">
        <v>4168</v>
      </c>
    </row>
    <row r="192" spans="1:18" x14ac:dyDescent="0.25">
      <c r="A192" s="45" t="s">
        <v>6592</v>
      </c>
      <c r="B192" s="45" t="s">
        <v>6592</v>
      </c>
      <c r="C192" s="45" t="s">
        <v>4209</v>
      </c>
      <c r="D192" s="45" t="s">
        <v>4209</v>
      </c>
      <c r="F192" s="45" t="s">
        <v>1790</v>
      </c>
      <c r="H192" s="45" t="s">
        <v>1796</v>
      </c>
      <c r="I192" s="45" t="s">
        <v>106</v>
      </c>
      <c r="J192" s="45" t="s">
        <v>169</v>
      </c>
      <c r="K192" s="47">
        <v>-3780</v>
      </c>
      <c r="L192" s="45" t="s">
        <v>4210</v>
      </c>
      <c r="N192" s="45" t="s">
        <v>20</v>
      </c>
      <c r="O192" s="45" t="s">
        <v>26</v>
      </c>
      <c r="P192" s="45" t="s">
        <v>4279</v>
      </c>
      <c r="Q192" s="45" t="s">
        <v>135</v>
      </c>
      <c r="R192" s="45" t="s">
        <v>4168</v>
      </c>
    </row>
    <row r="193" spans="1:18" x14ac:dyDescent="0.25">
      <c r="A193" s="45" t="s">
        <v>6592</v>
      </c>
      <c r="B193" s="45" t="s">
        <v>6592</v>
      </c>
      <c r="C193" s="45" t="s">
        <v>4209</v>
      </c>
      <c r="D193" s="45" t="s">
        <v>4209</v>
      </c>
      <c r="F193" s="45" t="s">
        <v>1790</v>
      </c>
      <c r="H193" s="45" t="s">
        <v>1796</v>
      </c>
      <c r="I193" s="45" t="s">
        <v>106</v>
      </c>
      <c r="J193" s="45" t="s">
        <v>169</v>
      </c>
      <c r="K193" s="47">
        <v>-2340</v>
      </c>
      <c r="L193" s="45" t="s">
        <v>4210</v>
      </c>
      <c r="N193" s="45" t="s">
        <v>20</v>
      </c>
      <c r="O193" s="45" t="s">
        <v>26</v>
      </c>
      <c r="P193" s="45" t="s">
        <v>4279</v>
      </c>
      <c r="Q193" s="45" t="s">
        <v>135</v>
      </c>
      <c r="R193" s="45" t="s">
        <v>4168</v>
      </c>
    </row>
    <row r="194" spans="1:18" x14ac:dyDescent="0.25">
      <c r="A194" s="45" t="s">
        <v>6593</v>
      </c>
      <c r="B194" s="45" t="s">
        <v>6593</v>
      </c>
      <c r="C194" s="45" t="s">
        <v>4215</v>
      </c>
      <c r="D194" s="45" t="s">
        <v>4216</v>
      </c>
      <c r="F194" s="45" t="s">
        <v>3039</v>
      </c>
      <c r="H194" s="45" t="s">
        <v>3044</v>
      </c>
      <c r="I194" s="45" t="s">
        <v>157</v>
      </c>
      <c r="J194" s="45" t="s">
        <v>158</v>
      </c>
      <c r="K194" s="47">
        <v>-3360</v>
      </c>
      <c r="L194" s="45" t="s">
        <v>4210</v>
      </c>
      <c r="N194" s="45" t="s">
        <v>20</v>
      </c>
      <c r="O194" s="45" t="s">
        <v>26</v>
      </c>
      <c r="P194" s="45" t="s">
        <v>4280</v>
      </c>
      <c r="Q194" s="45" t="s">
        <v>25</v>
      </c>
      <c r="R194" s="45" t="s">
        <v>4168</v>
      </c>
    </row>
    <row r="195" spans="1:18" x14ac:dyDescent="0.25">
      <c r="A195" s="45" t="s">
        <v>6593</v>
      </c>
      <c r="B195" s="45" t="s">
        <v>6593</v>
      </c>
      <c r="C195" s="45" t="s">
        <v>4215</v>
      </c>
      <c r="D195" s="45" t="s">
        <v>4216</v>
      </c>
      <c r="F195" s="45" t="s">
        <v>3039</v>
      </c>
      <c r="H195" s="45" t="s">
        <v>3044</v>
      </c>
      <c r="I195" s="45" t="s">
        <v>157</v>
      </c>
      <c r="J195" s="45" t="s">
        <v>158</v>
      </c>
      <c r="K195" s="47">
        <v>-2130</v>
      </c>
      <c r="L195" s="45" t="s">
        <v>4210</v>
      </c>
      <c r="N195" s="45" t="s">
        <v>20</v>
      </c>
      <c r="O195" s="45" t="s">
        <v>26</v>
      </c>
      <c r="P195" s="45" t="s">
        <v>4280</v>
      </c>
      <c r="Q195" s="45" t="s">
        <v>25</v>
      </c>
      <c r="R195" s="45" t="s">
        <v>4168</v>
      </c>
    </row>
    <row r="196" spans="1:18" x14ac:dyDescent="0.25">
      <c r="A196" s="45" t="s">
        <v>6594</v>
      </c>
      <c r="B196" s="45" t="s">
        <v>6594</v>
      </c>
      <c r="C196" s="45" t="s">
        <v>4209</v>
      </c>
      <c r="D196" s="45" t="s">
        <v>4209</v>
      </c>
      <c r="F196" s="45" t="s">
        <v>1060</v>
      </c>
      <c r="H196" s="45" t="s">
        <v>1061</v>
      </c>
      <c r="I196" s="45" t="s">
        <v>1063</v>
      </c>
      <c r="J196" s="45" t="s">
        <v>1064</v>
      </c>
      <c r="K196" s="47">
        <v>-3200</v>
      </c>
      <c r="L196" s="45" t="s">
        <v>4210</v>
      </c>
      <c r="N196" s="45" t="s">
        <v>20</v>
      </c>
      <c r="O196" s="45" t="s">
        <v>26</v>
      </c>
      <c r="P196" s="45" t="s">
        <v>4281</v>
      </c>
      <c r="Q196" s="45" t="s">
        <v>135</v>
      </c>
      <c r="R196" s="45" t="s">
        <v>4168</v>
      </c>
    </row>
    <row r="197" spans="1:18" x14ac:dyDescent="0.25">
      <c r="A197" s="45" t="s">
        <v>6594</v>
      </c>
      <c r="B197" s="45" t="s">
        <v>6594</v>
      </c>
      <c r="C197" s="45" t="s">
        <v>4209</v>
      </c>
      <c r="D197" s="45" t="s">
        <v>4209</v>
      </c>
      <c r="F197" s="45" t="s">
        <v>1060</v>
      </c>
      <c r="H197" s="45" t="s">
        <v>1061</v>
      </c>
      <c r="I197" s="45" t="s">
        <v>1063</v>
      </c>
      <c r="J197" s="45" t="s">
        <v>1064</v>
      </c>
      <c r="K197" s="47">
        <v>-2050</v>
      </c>
      <c r="L197" s="45" t="s">
        <v>4210</v>
      </c>
      <c r="N197" s="45" t="s">
        <v>20</v>
      </c>
      <c r="O197" s="45" t="s">
        <v>26</v>
      </c>
      <c r="P197" s="45" t="s">
        <v>4281</v>
      </c>
      <c r="Q197" s="45" t="s">
        <v>135</v>
      </c>
      <c r="R197" s="45" t="s">
        <v>4168</v>
      </c>
    </row>
    <row r="198" spans="1:18" x14ac:dyDescent="0.25">
      <c r="A198" s="45" t="s">
        <v>6594</v>
      </c>
      <c r="B198" s="45" t="s">
        <v>6594</v>
      </c>
      <c r="C198" s="45" t="s">
        <v>4215</v>
      </c>
      <c r="D198" s="45" t="s">
        <v>4216</v>
      </c>
      <c r="F198" s="45" t="s">
        <v>1075</v>
      </c>
      <c r="H198" s="45" t="s">
        <v>1076</v>
      </c>
      <c r="I198" s="45" t="s">
        <v>1078</v>
      </c>
      <c r="J198" s="45" t="s">
        <v>1079</v>
      </c>
      <c r="K198" s="47">
        <v>-3200</v>
      </c>
      <c r="L198" s="45" t="s">
        <v>4210</v>
      </c>
      <c r="N198" s="45" t="s">
        <v>20</v>
      </c>
      <c r="O198" s="45" t="s">
        <v>26</v>
      </c>
      <c r="P198" s="45" t="s">
        <v>4282</v>
      </c>
      <c r="Q198" s="45" t="s">
        <v>135</v>
      </c>
      <c r="R198" s="45" t="s">
        <v>4168</v>
      </c>
    </row>
    <row r="199" spans="1:18" x14ac:dyDescent="0.25">
      <c r="A199" s="45" t="s">
        <v>6594</v>
      </c>
      <c r="B199" s="45" t="s">
        <v>6594</v>
      </c>
      <c r="C199" s="45" t="s">
        <v>4215</v>
      </c>
      <c r="D199" s="45" t="s">
        <v>4216</v>
      </c>
      <c r="F199" s="45" t="s">
        <v>1075</v>
      </c>
      <c r="H199" s="45" t="s">
        <v>1076</v>
      </c>
      <c r="I199" s="45" t="s">
        <v>1078</v>
      </c>
      <c r="J199" s="45" t="s">
        <v>1079</v>
      </c>
      <c r="K199" s="47">
        <v>-2050</v>
      </c>
      <c r="L199" s="45" t="s">
        <v>4210</v>
      </c>
      <c r="N199" s="45" t="s">
        <v>20</v>
      </c>
      <c r="O199" s="45" t="s">
        <v>26</v>
      </c>
      <c r="P199" s="45" t="s">
        <v>4282</v>
      </c>
      <c r="Q199" s="45" t="s">
        <v>135</v>
      </c>
      <c r="R199" s="45" t="s">
        <v>4168</v>
      </c>
    </row>
    <row r="200" spans="1:18" x14ac:dyDescent="0.25">
      <c r="A200" s="45" t="s">
        <v>6595</v>
      </c>
      <c r="B200" s="45" t="s">
        <v>6595</v>
      </c>
      <c r="C200" s="45" t="s">
        <v>4215</v>
      </c>
      <c r="D200" s="45" t="s">
        <v>4216</v>
      </c>
      <c r="F200" s="45" t="s">
        <v>4091</v>
      </c>
      <c r="H200" s="45" t="s">
        <v>4092</v>
      </c>
      <c r="I200" s="45" t="s">
        <v>4095</v>
      </c>
      <c r="J200" s="45" t="s">
        <v>4096</v>
      </c>
      <c r="K200" s="47">
        <v>-3600</v>
      </c>
      <c r="L200" s="45" t="s">
        <v>4210</v>
      </c>
      <c r="N200" s="45" t="s">
        <v>20</v>
      </c>
      <c r="O200" s="45" t="s">
        <v>26</v>
      </c>
      <c r="P200" s="45" t="s">
        <v>4283</v>
      </c>
      <c r="Q200" s="45" t="s">
        <v>135</v>
      </c>
      <c r="R200" s="45" t="s">
        <v>4168</v>
      </c>
    </row>
    <row r="201" spans="1:18" x14ac:dyDescent="0.25">
      <c r="A201" s="45" t="s">
        <v>6595</v>
      </c>
      <c r="B201" s="45" t="s">
        <v>6595</v>
      </c>
      <c r="C201" s="45" t="s">
        <v>4215</v>
      </c>
      <c r="D201" s="45" t="s">
        <v>4216</v>
      </c>
      <c r="F201" s="45" t="s">
        <v>4091</v>
      </c>
      <c r="H201" s="45" t="s">
        <v>4092</v>
      </c>
      <c r="I201" s="45" t="s">
        <v>4095</v>
      </c>
      <c r="J201" s="45" t="s">
        <v>4096</v>
      </c>
      <c r="K201" s="47">
        <v>-2250</v>
      </c>
      <c r="L201" s="45" t="s">
        <v>4210</v>
      </c>
      <c r="N201" s="45" t="s">
        <v>20</v>
      </c>
      <c r="O201" s="45" t="s">
        <v>26</v>
      </c>
      <c r="P201" s="45" t="s">
        <v>4283</v>
      </c>
      <c r="Q201" s="45" t="s">
        <v>135</v>
      </c>
      <c r="R201" s="45" t="s">
        <v>4168</v>
      </c>
    </row>
    <row r="202" spans="1:18" x14ac:dyDescent="0.25">
      <c r="A202" s="45" t="s">
        <v>6595</v>
      </c>
      <c r="B202" s="45" t="s">
        <v>6595</v>
      </c>
      <c r="C202" s="45" t="s">
        <v>4209</v>
      </c>
      <c r="D202" s="45" t="s">
        <v>4209</v>
      </c>
      <c r="F202" s="45" t="s">
        <v>3169</v>
      </c>
      <c r="H202" s="45" t="s">
        <v>3175</v>
      </c>
      <c r="I202" s="45" t="s">
        <v>3173</v>
      </c>
      <c r="J202" s="45" t="s">
        <v>3174</v>
      </c>
      <c r="K202" s="47">
        <v>-4000</v>
      </c>
      <c r="L202" s="45" t="s">
        <v>4210</v>
      </c>
      <c r="N202" s="45" t="s">
        <v>20</v>
      </c>
      <c r="O202" s="45" t="s">
        <v>26</v>
      </c>
      <c r="P202" s="45" t="s">
        <v>4284</v>
      </c>
      <c r="Q202" s="45" t="s">
        <v>135</v>
      </c>
      <c r="R202" s="45" t="s">
        <v>4168</v>
      </c>
    </row>
    <row r="203" spans="1:18" x14ac:dyDescent="0.25">
      <c r="A203" s="45" t="s">
        <v>6595</v>
      </c>
      <c r="B203" s="45" t="s">
        <v>6595</v>
      </c>
      <c r="C203" s="45" t="s">
        <v>4209</v>
      </c>
      <c r="D203" s="45" t="s">
        <v>4209</v>
      </c>
      <c r="F203" s="45" t="s">
        <v>3169</v>
      </c>
      <c r="H203" s="45" t="s">
        <v>3175</v>
      </c>
      <c r="I203" s="45" t="s">
        <v>3173</v>
      </c>
      <c r="J203" s="45" t="s">
        <v>3174</v>
      </c>
      <c r="K203" s="47">
        <v>-2450</v>
      </c>
      <c r="L203" s="45" t="s">
        <v>4210</v>
      </c>
      <c r="N203" s="45" t="s">
        <v>20</v>
      </c>
      <c r="O203" s="45" t="s">
        <v>26</v>
      </c>
      <c r="P203" s="45" t="s">
        <v>4284</v>
      </c>
      <c r="Q203" s="45" t="s">
        <v>135</v>
      </c>
      <c r="R203" s="45" t="s">
        <v>4168</v>
      </c>
    </row>
    <row r="204" spans="1:18" x14ac:dyDescent="0.25">
      <c r="A204" s="45" t="s">
        <v>6595</v>
      </c>
      <c r="B204" s="45" t="s">
        <v>6595</v>
      </c>
      <c r="C204" s="45" t="s">
        <v>4209</v>
      </c>
      <c r="D204" s="45" t="s">
        <v>4209</v>
      </c>
      <c r="F204" s="45" t="s">
        <v>3585</v>
      </c>
      <c r="H204" s="45" t="s">
        <v>3590</v>
      </c>
      <c r="I204" s="45" t="s">
        <v>3592</v>
      </c>
      <c r="J204" s="45" t="s">
        <v>3593</v>
      </c>
      <c r="K204" s="47">
        <v>-3780</v>
      </c>
      <c r="L204" s="45" t="s">
        <v>4210</v>
      </c>
      <c r="N204" s="45" t="s">
        <v>20</v>
      </c>
      <c r="O204" s="45" t="s">
        <v>26</v>
      </c>
      <c r="P204" s="45" t="s">
        <v>4285</v>
      </c>
      <c r="Q204" s="45" t="s">
        <v>135</v>
      </c>
      <c r="R204" s="45" t="s">
        <v>4168</v>
      </c>
    </row>
    <row r="205" spans="1:18" x14ac:dyDescent="0.25">
      <c r="A205" s="45" t="s">
        <v>6595</v>
      </c>
      <c r="B205" s="45" t="s">
        <v>6595</v>
      </c>
      <c r="C205" s="45" t="s">
        <v>4209</v>
      </c>
      <c r="D205" s="45" t="s">
        <v>4209</v>
      </c>
      <c r="F205" s="45" t="s">
        <v>3585</v>
      </c>
      <c r="H205" s="45" t="s">
        <v>3590</v>
      </c>
      <c r="I205" s="45" t="s">
        <v>3592</v>
      </c>
      <c r="J205" s="45" t="s">
        <v>3593</v>
      </c>
      <c r="K205" s="47">
        <v>-2340</v>
      </c>
      <c r="L205" s="45" t="s">
        <v>4210</v>
      </c>
      <c r="N205" s="45" t="s">
        <v>20</v>
      </c>
      <c r="O205" s="45" t="s">
        <v>26</v>
      </c>
      <c r="P205" s="45" t="s">
        <v>4285</v>
      </c>
      <c r="Q205" s="45" t="s">
        <v>135</v>
      </c>
      <c r="R205" s="45" t="s">
        <v>4168</v>
      </c>
    </row>
    <row r="206" spans="1:18" x14ac:dyDescent="0.25">
      <c r="A206" s="45" t="s">
        <v>6595</v>
      </c>
      <c r="B206" s="45" t="s">
        <v>6595</v>
      </c>
      <c r="C206" s="45" t="s">
        <v>4215</v>
      </c>
      <c r="D206" s="45" t="s">
        <v>4216</v>
      </c>
      <c r="F206" s="45" t="s">
        <v>1089</v>
      </c>
      <c r="H206" s="45" t="s">
        <v>1090</v>
      </c>
      <c r="I206" s="45" t="s">
        <v>1092</v>
      </c>
      <c r="J206" s="45" t="s">
        <v>1093</v>
      </c>
      <c r="K206" s="47">
        <v>-3200</v>
      </c>
      <c r="L206" s="45" t="s">
        <v>4210</v>
      </c>
      <c r="N206" s="45" t="s">
        <v>20</v>
      </c>
      <c r="O206" s="45" t="s">
        <v>26</v>
      </c>
      <c r="P206" s="45" t="s">
        <v>4286</v>
      </c>
      <c r="Q206" s="45" t="s">
        <v>135</v>
      </c>
      <c r="R206" s="45" t="s">
        <v>4168</v>
      </c>
    </row>
    <row r="207" spans="1:18" x14ac:dyDescent="0.25">
      <c r="A207" s="45" t="s">
        <v>6595</v>
      </c>
      <c r="B207" s="45" t="s">
        <v>6595</v>
      </c>
      <c r="C207" s="45" t="s">
        <v>4215</v>
      </c>
      <c r="D207" s="45" t="s">
        <v>4216</v>
      </c>
      <c r="F207" s="45" t="s">
        <v>1089</v>
      </c>
      <c r="H207" s="45" t="s">
        <v>1090</v>
      </c>
      <c r="I207" s="45" t="s">
        <v>1092</v>
      </c>
      <c r="J207" s="45" t="s">
        <v>1093</v>
      </c>
      <c r="K207" s="47">
        <v>-2050</v>
      </c>
      <c r="L207" s="45" t="s">
        <v>4210</v>
      </c>
      <c r="N207" s="45" t="s">
        <v>20</v>
      </c>
      <c r="O207" s="45" t="s">
        <v>26</v>
      </c>
      <c r="P207" s="45" t="s">
        <v>4286</v>
      </c>
      <c r="Q207" s="45" t="s">
        <v>135</v>
      </c>
      <c r="R207" s="45" t="s">
        <v>4168</v>
      </c>
    </row>
    <row r="208" spans="1:18" x14ac:dyDescent="0.25">
      <c r="A208" s="45" t="s">
        <v>6596</v>
      </c>
      <c r="B208" s="45" t="s">
        <v>6596</v>
      </c>
      <c r="C208" s="45" t="s">
        <v>4209</v>
      </c>
      <c r="D208" s="45" t="s">
        <v>4209</v>
      </c>
      <c r="F208" s="45" t="s">
        <v>3055</v>
      </c>
      <c r="H208" s="45" t="s">
        <v>3060</v>
      </c>
      <c r="I208" s="45" t="s">
        <v>200</v>
      </c>
      <c r="J208" s="45" t="s">
        <v>201</v>
      </c>
      <c r="K208" s="47">
        <v>-3360</v>
      </c>
      <c r="L208" s="45" t="s">
        <v>4210</v>
      </c>
      <c r="N208" s="45" t="s">
        <v>20</v>
      </c>
      <c r="O208" s="45" t="s">
        <v>26</v>
      </c>
      <c r="P208" s="45" t="s">
        <v>4287</v>
      </c>
      <c r="Q208" s="45" t="s">
        <v>135</v>
      </c>
      <c r="R208" s="45" t="s">
        <v>4168</v>
      </c>
    </row>
    <row r="209" spans="1:18" x14ac:dyDescent="0.25">
      <c r="A209" s="45" t="s">
        <v>6596</v>
      </c>
      <c r="B209" s="45" t="s">
        <v>6596</v>
      </c>
      <c r="C209" s="45" t="s">
        <v>4209</v>
      </c>
      <c r="D209" s="45" t="s">
        <v>4209</v>
      </c>
      <c r="F209" s="45" t="s">
        <v>3055</v>
      </c>
      <c r="H209" s="45" t="s">
        <v>3060</v>
      </c>
      <c r="I209" s="45" t="s">
        <v>200</v>
      </c>
      <c r="J209" s="45" t="s">
        <v>201</v>
      </c>
      <c r="K209" s="47">
        <v>-2130</v>
      </c>
      <c r="L209" s="45" t="s">
        <v>4210</v>
      </c>
      <c r="N209" s="45" t="s">
        <v>20</v>
      </c>
      <c r="O209" s="45" t="s">
        <v>26</v>
      </c>
      <c r="P209" s="45" t="s">
        <v>4287</v>
      </c>
      <c r="Q209" s="45" t="s">
        <v>135</v>
      </c>
      <c r="R209" s="45" t="s">
        <v>4168</v>
      </c>
    </row>
    <row r="210" spans="1:18" x14ac:dyDescent="0.25">
      <c r="A210" s="45" t="s">
        <v>6596</v>
      </c>
      <c r="B210" s="45" t="s">
        <v>6596</v>
      </c>
      <c r="C210" s="45" t="s">
        <v>4209</v>
      </c>
      <c r="D210" s="45" t="s">
        <v>4209</v>
      </c>
      <c r="F210" s="45" t="s">
        <v>1014</v>
      </c>
      <c r="H210" s="45" t="s">
        <v>1020</v>
      </c>
      <c r="I210" s="45" t="s">
        <v>1022</v>
      </c>
      <c r="J210" s="45" t="s">
        <v>1023</v>
      </c>
      <c r="K210" s="47">
        <v>-3780</v>
      </c>
      <c r="L210" s="45" t="s">
        <v>4210</v>
      </c>
      <c r="N210" s="45" t="s">
        <v>20</v>
      </c>
      <c r="O210" s="45" t="s">
        <v>26</v>
      </c>
      <c r="P210" s="45" t="s">
        <v>4288</v>
      </c>
      <c r="Q210" s="45" t="s">
        <v>135</v>
      </c>
      <c r="R210" s="45" t="s">
        <v>4168</v>
      </c>
    </row>
    <row r="211" spans="1:18" x14ac:dyDescent="0.25">
      <c r="A211" s="45" t="s">
        <v>6596</v>
      </c>
      <c r="B211" s="45" t="s">
        <v>6596</v>
      </c>
      <c r="C211" s="45" t="s">
        <v>4209</v>
      </c>
      <c r="D211" s="45" t="s">
        <v>4209</v>
      </c>
      <c r="F211" s="45" t="s">
        <v>1014</v>
      </c>
      <c r="H211" s="45" t="s">
        <v>1020</v>
      </c>
      <c r="I211" s="45" t="s">
        <v>1022</v>
      </c>
      <c r="J211" s="45" t="s">
        <v>1023</v>
      </c>
      <c r="K211" s="47">
        <v>-2340</v>
      </c>
      <c r="L211" s="45" t="s">
        <v>4210</v>
      </c>
      <c r="N211" s="45" t="s">
        <v>20</v>
      </c>
      <c r="O211" s="45" t="s">
        <v>26</v>
      </c>
      <c r="P211" s="45" t="s">
        <v>4288</v>
      </c>
      <c r="Q211" s="45" t="s">
        <v>135</v>
      </c>
      <c r="R211" s="45" t="s">
        <v>4168</v>
      </c>
    </row>
    <row r="212" spans="1:18" x14ac:dyDescent="0.25">
      <c r="A212" s="45" t="s">
        <v>5687</v>
      </c>
      <c r="B212" s="45" t="s">
        <v>5687</v>
      </c>
      <c r="C212" s="45" t="s">
        <v>4209</v>
      </c>
      <c r="D212" s="45" t="s">
        <v>4209</v>
      </c>
      <c r="F212" s="45" t="s">
        <v>1095</v>
      </c>
      <c r="H212" s="45" t="s">
        <v>1096</v>
      </c>
      <c r="I212" s="45" t="s">
        <v>193</v>
      </c>
      <c r="J212" s="45" t="s">
        <v>194</v>
      </c>
      <c r="K212" s="47">
        <v>-3600</v>
      </c>
      <c r="L212" s="45" t="s">
        <v>4210</v>
      </c>
      <c r="N212" s="45" t="s">
        <v>20</v>
      </c>
      <c r="O212" s="45" t="s">
        <v>26</v>
      </c>
      <c r="P212" s="45" t="s">
        <v>4289</v>
      </c>
      <c r="Q212" s="45" t="s">
        <v>135</v>
      </c>
      <c r="R212" s="45" t="s">
        <v>4168</v>
      </c>
    </row>
    <row r="213" spans="1:18" x14ac:dyDescent="0.25">
      <c r="A213" s="45" t="s">
        <v>5687</v>
      </c>
      <c r="B213" s="45" t="s">
        <v>5687</v>
      </c>
      <c r="C213" s="45" t="s">
        <v>4209</v>
      </c>
      <c r="D213" s="45" t="s">
        <v>4209</v>
      </c>
      <c r="F213" s="45" t="s">
        <v>1095</v>
      </c>
      <c r="H213" s="45" t="s">
        <v>1096</v>
      </c>
      <c r="I213" s="45" t="s">
        <v>193</v>
      </c>
      <c r="J213" s="45" t="s">
        <v>194</v>
      </c>
      <c r="K213" s="47">
        <v>-2250</v>
      </c>
      <c r="L213" s="45" t="s">
        <v>4210</v>
      </c>
      <c r="N213" s="45" t="s">
        <v>20</v>
      </c>
      <c r="O213" s="45" t="s">
        <v>26</v>
      </c>
      <c r="P213" s="45" t="s">
        <v>4289</v>
      </c>
      <c r="Q213" s="45" t="s">
        <v>135</v>
      </c>
      <c r="R213" s="45" t="s">
        <v>4168</v>
      </c>
    </row>
    <row r="214" spans="1:18" x14ac:dyDescent="0.25">
      <c r="A214" s="45" t="s">
        <v>5687</v>
      </c>
      <c r="B214" s="45" t="s">
        <v>5687</v>
      </c>
      <c r="C214" s="45" t="s">
        <v>4209</v>
      </c>
      <c r="D214" s="45" t="s">
        <v>4209</v>
      </c>
      <c r="F214" s="45" t="s">
        <v>1126</v>
      </c>
      <c r="H214" s="45" t="s">
        <v>1127</v>
      </c>
      <c r="I214" s="45" t="s">
        <v>1129</v>
      </c>
      <c r="J214" s="45" t="s">
        <v>1130</v>
      </c>
      <c r="K214" s="47">
        <v>-3200</v>
      </c>
      <c r="L214" s="45" t="s">
        <v>4210</v>
      </c>
      <c r="N214" s="45" t="s">
        <v>20</v>
      </c>
      <c r="O214" s="45" t="s">
        <v>26</v>
      </c>
      <c r="P214" s="45" t="s">
        <v>4290</v>
      </c>
      <c r="Q214" s="45" t="s">
        <v>135</v>
      </c>
      <c r="R214" s="45" t="s">
        <v>4168</v>
      </c>
    </row>
    <row r="215" spans="1:18" x14ac:dyDescent="0.25">
      <c r="A215" s="45" t="s">
        <v>5687</v>
      </c>
      <c r="B215" s="45" t="s">
        <v>5687</v>
      </c>
      <c r="C215" s="45" t="s">
        <v>4209</v>
      </c>
      <c r="D215" s="45" t="s">
        <v>4209</v>
      </c>
      <c r="F215" s="45" t="s">
        <v>1126</v>
      </c>
      <c r="H215" s="45" t="s">
        <v>1127</v>
      </c>
      <c r="I215" s="45" t="s">
        <v>1129</v>
      </c>
      <c r="J215" s="45" t="s">
        <v>1130</v>
      </c>
      <c r="K215" s="47">
        <v>-2050</v>
      </c>
      <c r="L215" s="45" t="s">
        <v>4210</v>
      </c>
      <c r="N215" s="45" t="s">
        <v>20</v>
      </c>
      <c r="O215" s="45" t="s">
        <v>26</v>
      </c>
      <c r="P215" s="45" t="s">
        <v>4290</v>
      </c>
      <c r="Q215" s="45" t="s">
        <v>135</v>
      </c>
      <c r="R215" s="45" t="s">
        <v>4168</v>
      </c>
    </row>
    <row r="216" spans="1:18" x14ac:dyDescent="0.25">
      <c r="A216" s="45" t="s">
        <v>5687</v>
      </c>
      <c r="B216" s="45" t="s">
        <v>5687</v>
      </c>
      <c r="C216" s="45" t="s">
        <v>4215</v>
      </c>
      <c r="D216" s="45" t="s">
        <v>4216</v>
      </c>
      <c r="F216" s="45" t="s">
        <v>2946</v>
      </c>
      <c r="H216" s="45" t="s">
        <v>2951</v>
      </c>
      <c r="I216" s="45" t="s">
        <v>426</v>
      </c>
      <c r="J216" s="45" t="s">
        <v>2950</v>
      </c>
      <c r="K216" s="47">
        <v>-3600</v>
      </c>
      <c r="L216" s="45" t="s">
        <v>4210</v>
      </c>
      <c r="N216" s="45" t="s">
        <v>20</v>
      </c>
      <c r="O216" s="45" t="s">
        <v>26</v>
      </c>
      <c r="P216" s="45" t="s">
        <v>4291</v>
      </c>
      <c r="Q216" s="45" t="s">
        <v>135</v>
      </c>
      <c r="R216" s="45" t="s">
        <v>4168</v>
      </c>
    </row>
    <row r="217" spans="1:18" x14ac:dyDescent="0.25">
      <c r="A217" s="45" t="s">
        <v>5687</v>
      </c>
      <c r="B217" s="45" t="s">
        <v>5687</v>
      </c>
      <c r="C217" s="45" t="s">
        <v>4215</v>
      </c>
      <c r="D217" s="45" t="s">
        <v>4216</v>
      </c>
      <c r="F217" s="45" t="s">
        <v>2946</v>
      </c>
      <c r="H217" s="45" t="s">
        <v>2951</v>
      </c>
      <c r="I217" s="45" t="s">
        <v>426</v>
      </c>
      <c r="J217" s="45" t="s">
        <v>2950</v>
      </c>
      <c r="K217" s="47">
        <v>-2250</v>
      </c>
      <c r="L217" s="45" t="s">
        <v>4210</v>
      </c>
      <c r="N217" s="45" t="s">
        <v>20</v>
      </c>
      <c r="O217" s="45" t="s">
        <v>26</v>
      </c>
      <c r="P217" s="45" t="s">
        <v>4291</v>
      </c>
      <c r="Q217" s="45" t="s">
        <v>135</v>
      </c>
      <c r="R217" s="45" t="s">
        <v>4168</v>
      </c>
    </row>
    <row r="218" spans="1:18" x14ac:dyDescent="0.25">
      <c r="A218" s="45" t="s">
        <v>6164</v>
      </c>
      <c r="B218" s="45" t="s">
        <v>6164</v>
      </c>
      <c r="C218" s="45" t="s">
        <v>4215</v>
      </c>
      <c r="D218" s="45" t="s">
        <v>4216</v>
      </c>
      <c r="F218" s="45" t="s">
        <v>3122</v>
      </c>
      <c r="H218" s="45" t="s">
        <v>3127</v>
      </c>
      <c r="I218" s="45" t="s">
        <v>434</v>
      </c>
      <c r="J218" s="45" t="s">
        <v>3126</v>
      </c>
      <c r="K218" s="47">
        <v>-3360</v>
      </c>
      <c r="L218" s="45" t="s">
        <v>4210</v>
      </c>
      <c r="N218" s="45" t="s">
        <v>20</v>
      </c>
      <c r="O218" s="45" t="s">
        <v>26</v>
      </c>
      <c r="P218" s="45" t="s">
        <v>4292</v>
      </c>
      <c r="Q218" s="45" t="s">
        <v>135</v>
      </c>
      <c r="R218" s="45" t="s">
        <v>4168</v>
      </c>
    </row>
    <row r="219" spans="1:18" x14ac:dyDescent="0.25">
      <c r="A219" s="45" t="s">
        <v>6164</v>
      </c>
      <c r="B219" s="45" t="s">
        <v>6164</v>
      </c>
      <c r="C219" s="45" t="s">
        <v>4215</v>
      </c>
      <c r="D219" s="45" t="s">
        <v>4216</v>
      </c>
      <c r="F219" s="45" t="s">
        <v>3122</v>
      </c>
      <c r="H219" s="45" t="s">
        <v>3127</v>
      </c>
      <c r="I219" s="45" t="s">
        <v>434</v>
      </c>
      <c r="J219" s="45" t="s">
        <v>3126</v>
      </c>
      <c r="K219" s="47">
        <v>-2130</v>
      </c>
      <c r="L219" s="45" t="s">
        <v>4210</v>
      </c>
      <c r="N219" s="45" t="s">
        <v>20</v>
      </c>
      <c r="O219" s="45" t="s">
        <v>26</v>
      </c>
      <c r="P219" s="45" t="s">
        <v>4292</v>
      </c>
      <c r="Q219" s="45" t="s">
        <v>135</v>
      </c>
      <c r="R219" s="45" t="s">
        <v>4168</v>
      </c>
    </row>
    <row r="220" spans="1:18" x14ac:dyDescent="0.25">
      <c r="A220" s="45" t="s">
        <v>6366</v>
      </c>
      <c r="B220" s="45" t="s">
        <v>6366</v>
      </c>
      <c r="C220" s="45" t="s">
        <v>4209</v>
      </c>
      <c r="D220" s="45" t="s">
        <v>4209</v>
      </c>
      <c r="F220" s="45" t="s">
        <v>1145</v>
      </c>
      <c r="H220" s="45" t="s">
        <v>1146</v>
      </c>
      <c r="I220" s="45" t="s">
        <v>189</v>
      </c>
      <c r="J220" s="45" t="s">
        <v>190</v>
      </c>
      <c r="K220" s="47">
        <v>-1800</v>
      </c>
      <c r="L220" s="45" t="s">
        <v>4210</v>
      </c>
      <c r="N220" s="45" t="s">
        <v>20</v>
      </c>
      <c r="O220" s="45" t="s">
        <v>26</v>
      </c>
      <c r="P220" s="45" t="s">
        <v>4293</v>
      </c>
      <c r="Q220" s="45" t="s">
        <v>135</v>
      </c>
      <c r="R220" s="45" t="s">
        <v>4168</v>
      </c>
    </row>
    <row r="221" spans="1:18" x14ac:dyDescent="0.25">
      <c r="A221" s="45" t="s">
        <v>6366</v>
      </c>
      <c r="B221" s="45" t="s">
        <v>6366</v>
      </c>
      <c r="C221" s="45" t="s">
        <v>4209</v>
      </c>
      <c r="D221" s="45" t="s">
        <v>4209</v>
      </c>
      <c r="F221" s="45" t="s">
        <v>1145</v>
      </c>
      <c r="H221" s="45" t="s">
        <v>1146</v>
      </c>
      <c r="I221" s="45" t="s">
        <v>189</v>
      </c>
      <c r="J221" s="45" t="s">
        <v>190</v>
      </c>
      <c r="K221" s="47">
        <v>-2250</v>
      </c>
      <c r="L221" s="45" t="s">
        <v>4210</v>
      </c>
      <c r="N221" s="45" t="s">
        <v>20</v>
      </c>
      <c r="O221" s="45" t="s">
        <v>26</v>
      </c>
      <c r="P221" s="45" t="s">
        <v>4293</v>
      </c>
      <c r="Q221" s="45" t="s">
        <v>135</v>
      </c>
      <c r="R221" s="45" t="s">
        <v>4168</v>
      </c>
    </row>
    <row r="222" spans="1:18" x14ac:dyDescent="0.25">
      <c r="A222" s="45" t="s">
        <v>6597</v>
      </c>
      <c r="B222" s="45" t="s">
        <v>6597</v>
      </c>
      <c r="C222" s="45" t="s">
        <v>4215</v>
      </c>
      <c r="D222" s="45" t="s">
        <v>4216</v>
      </c>
      <c r="F222" s="45" t="s">
        <v>1603</v>
      </c>
      <c r="H222" s="45" t="s">
        <v>1615</v>
      </c>
      <c r="I222" s="45" t="s">
        <v>1617</v>
      </c>
      <c r="J222" s="45" t="s">
        <v>1618</v>
      </c>
      <c r="K222" s="47">
        <v>-2000</v>
      </c>
      <c r="L222" s="45" t="s">
        <v>4210</v>
      </c>
      <c r="N222" s="45" t="s">
        <v>20</v>
      </c>
      <c r="O222" s="45" t="s">
        <v>26</v>
      </c>
      <c r="P222" s="45" t="s">
        <v>4294</v>
      </c>
      <c r="Q222" s="45" t="s">
        <v>135</v>
      </c>
      <c r="R222" s="45" t="s">
        <v>4168</v>
      </c>
    </row>
    <row r="223" spans="1:18" x14ac:dyDescent="0.25">
      <c r="A223" s="45" t="s">
        <v>6597</v>
      </c>
      <c r="B223" s="45" t="s">
        <v>6597</v>
      </c>
      <c r="C223" s="45" t="s">
        <v>4215</v>
      </c>
      <c r="D223" s="45" t="s">
        <v>4216</v>
      </c>
      <c r="F223" s="45" t="s">
        <v>1603</v>
      </c>
      <c r="H223" s="45" t="s">
        <v>1615</v>
      </c>
      <c r="I223" s="45" t="s">
        <v>1617</v>
      </c>
      <c r="J223" s="45" t="s">
        <v>1618</v>
      </c>
      <c r="K223" s="47">
        <v>-2450</v>
      </c>
      <c r="L223" s="45" t="s">
        <v>4210</v>
      </c>
      <c r="N223" s="45" t="s">
        <v>20</v>
      </c>
      <c r="O223" s="45" t="s">
        <v>26</v>
      </c>
      <c r="P223" s="45" t="s">
        <v>4294</v>
      </c>
      <c r="Q223" s="45" t="s">
        <v>135</v>
      </c>
      <c r="R223" s="45" t="s">
        <v>4168</v>
      </c>
    </row>
    <row r="224" spans="1:18" x14ac:dyDescent="0.25">
      <c r="A224" s="45" t="s">
        <v>6598</v>
      </c>
      <c r="B224" s="45" t="s">
        <v>6598</v>
      </c>
      <c r="C224" s="45" t="s">
        <v>4215</v>
      </c>
      <c r="D224" s="45" t="s">
        <v>4216</v>
      </c>
      <c r="F224" s="45" t="s">
        <v>1138</v>
      </c>
      <c r="H224" s="45" t="s">
        <v>1139</v>
      </c>
      <c r="I224" s="45" t="s">
        <v>1141</v>
      </c>
      <c r="J224" s="45" t="s">
        <v>1142</v>
      </c>
      <c r="K224" s="47">
        <v>-1600</v>
      </c>
      <c r="L224" s="45" t="s">
        <v>4210</v>
      </c>
      <c r="N224" s="45" t="s">
        <v>20</v>
      </c>
      <c r="O224" s="45" t="s">
        <v>26</v>
      </c>
      <c r="P224" s="45" t="s">
        <v>4295</v>
      </c>
      <c r="Q224" s="45" t="s">
        <v>135</v>
      </c>
      <c r="R224" s="45" t="s">
        <v>4168</v>
      </c>
    </row>
    <row r="225" spans="1:18" x14ac:dyDescent="0.25">
      <c r="A225" s="45" t="s">
        <v>6598</v>
      </c>
      <c r="B225" s="45" t="s">
        <v>6598</v>
      </c>
      <c r="C225" s="45" t="s">
        <v>4215</v>
      </c>
      <c r="D225" s="45" t="s">
        <v>4216</v>
      </c>
      <c r="F225" s="45" t="s">
        <v>1138</v>
      </c>
      <c r="H225" s="45" t="s">
        <v>1139</v>
      </c>
      <c r="I225" s="45" t="s">
        <v>1141</v>
      </c>
      <c r="J225" s="45" t="s">
        <v>1142</v>
      </c>
      <c r="K225" s="47">
        <v>-2050</v>
      </c>
      <c r="L225" s="45" t="s">
        <v>4210</v>
      </c>
      <c r="N225" s="45" t="s">
        <v>20</v>
      </c>
      <c r="O225" s="45" t="s">
        <v>26</v>
      </c>
      <c r="P225" s="45" t="s">
        <v>4295</v>
      </c>
      <c r="Q225" s="45" t="s">
        <v>135</v>
      </c>
      <c r="R225" s="45" t="s">
        <v>4168</v>
      </c>
    </row>
    <row r="226" spans="1:18" x14ac:dyDescent="0.25">
      <c r="A226" s="45" t="s">
        <v>6598</v>
      </c>
      <c r="B226" s="45" t="s">
        <v>6598</v>
      </c>
      <c r="C226" s="45" t="s">
        <v>4215</v>
      </c>
      <c r="D226" s="45" t="s">
        <v>4216</v>
      </c>
      <c r="F226" s="45" t="s">
        <v>1133</v>
      </c>
      <c r="H226" s="45" t="s">
        <v>1134</v>
      </c>
      <c r="I226" s="45" t="s">
        <v>204</v>
      </c>
      <c r="J226" s="45" t="s">
        <v>205</v>
      </c>
      <c r="K226" s="47">
        <v>-1600</v>
      </c>
      <c r="L226" s="45" t="s">
        <v>4210</v>
      </c>
      <c r="N226" s="45" t="s">
        <v>20</v>
      </c>
      <c r="O226" s="45" t="s">
        <v>26</v>
      </c>
      <c r="P226" s="45" t="s">
        <v>4296</v>
      </c>
      <c r="Q226" s="45" t="s">
        <v>135</v>
      </c>
      <c r="R226" s="45" t="s">
        <v>4168</v>
      </c>
    </row>
    <row r="227" spans="1:18" x14ac:dyDescent="0.25">
      <c r="A227" s="45" t="s">
        <v>6598</v>
      </c>
      <c r="B227" s="45" t="s">
        <v>6598</v>
      </c>
      <c r="C227" s="45" t="s">
        <v>4215</v>
      </c>
      <c r="D227" s="45" t="s">
        <v>4216</v>
      </c>
      <c r="F227" s="45" t="s">
        <v>1133</v>
      </c>
      <c r="H227" s="45" t="s">
        <v>1134</v>
      </c>
      <c r="I227" s="45" t="s">
        <v>204</v>
      </c>
      <c r="J227" s="45" t="s">
        <v>205</v>
      </c>
      <c r="K227" s="47">
        <v>-2050</v>
      </c>
      <c r="L227" s="45" t="s">
        <v>4210</v>
      </c>
      <c r="N227" s="45" t="s">
        <v>20</v>
      </c>
      <c r="O227" s="45" t="s">
        <v>26</v>
      </c>
      <c r="P227" s="45" t="s">
        <v>4296</v>
      </c>
      <c r="Q227" s="45" t="s">
        <v>135</v>
      </c>
      <c r="R227" s="45" t="s">
        <v>4168</v>
      </c>
    </row>
    <row r="228" spans="1:18" x14ac:dyDescent="0.25">
      <c r="A228" s="45" t="s">
        <v>6598</v>
      </c>
      <c r="B228" s="45" t="s">
        <v>6598</v>
      </c>
      <c r="C228" s="45" t="s">
        <v>4215</v>
      </c>
      <c r="D228" s="45" t="s">
        <v>4216</v>
      </c>
      <c r="F228" s="45" t="s">
        <v>1099</v>
      </c>
      <c r="H228" s="45" t="s">
        <v>1100</v>
      </c>
      <c r="I228" s="45" t="s">
        <v>1102</v>
      </c>
      <c r="J228" s="45" t="s">
        <v>1103</v>
      </c>
      <c r="K228" s="47">
        <v>-1800</v>
      </c>
      <c r="L228" s="45" t="s">
        <v>4210</v>
      </c>
      <c r="N228" s="45" t="s">
        <v>20</v>
      </c>
      <c r="O228" s="45" t="s">
        <v>26</v>
      </c>
      <c r="P228" s="45" t="s">
        <v>4297</v>
      </c>
      <c r="Q228" s="45" t="s">
        <v>135</v>
      </c>
      <c r="R228" s="45" t="s">
        <v>4168</v>
      </c>
    </row>
    <row r="229" spans="1:18" x14ac:dyDescent="0.25">
      <c r="A229" s="45" t="s">
        <v>6598</v>
      </c>
      <c r="B229" s="45" t="s">
        <v>6598</v>
      </c>
      <c r="C229" s="45" t="s">
        <v>4215</v>
      </c>
      <c r="D229" s="45" t="s">
        <v>4216</v>
      </c>
      <c r="F229" s="45" t="s">
        <v>1099</v>
      </c>
      <c r="H229" s="45" t="s">
        <v>1100</v>
      </c>
      <c r="I229" s="45" t="s">
        <v>1102</v>
      </c>
      <c r="J229" s="45" t="s">
        <v>1103</v>
      </c>
      <c r="K229" s="47">
        <v>-2250</v>
      </c>
      <c r="L229" s="45" t="s">
        <v>4210</v>
      </c>
      <c r="N229" s="45" t="s">
        <v>20</v>
      </c>
      <c r="O229" s="45" t="s">
        <v>26</v>
      </c>
      <c r="P229" s="45" t="s">
        <v>4297</v>
      </c>
      <c r="Q229" s="45" t="s">
        <v>135</v>
      </c>
      <c r="R229" s="45" t="s">
        <v>4168</v>
      </c>
    </row>
    <row r="230" spans="1:18" x14ac:dyDescent="0.25">
      <c r="A230" s="45" t="s">
        <v>6599</v>
      </c>
      <c r="B230" s="45" t="s">
        <v>6599</v>
      </c>
      <c r="C230" s="45" t="s">
        <v>4209</v>
      </c>
      <c r="D230" s="45" t="s">
        <v>4209</v>
      </c>
      <c r="F230" s="45" t="s">
        <v>2418</v>
      </c>
      <c r="H230" s="45" t="s">
        <v>2419</v>
      </c>
      <c r="I230" s="45" t="s">
        <v>2421</v>
      </c>
      <c r="J230" s="45" t="s">
        <v>2422</v>
      </c>
      <c r="K230" s="47">
        <v>-1900</v>
      </c>
      <c r="L230" s="45" t="s">
        <v>4210</v>
      </c>
      <c r="N230" s="45" t="s">
        <v>20</v>
      </c>
      <c r="O230" s="45" t="s">
        <v>26</v>
      </c>
      <c r="P230" s="45" t="s">
        <v>4298</v>
      </c>
      <c r="Q230" s="45" t="s">
        <v>135</v>
      </c>
      <c r="R230" s="45" t="s">
        <v>4168</v>
      </c>
    </row>
    <row r="231" spans="1:18" x14ac:dyDescent="0.25">
      <c r="A231" s="45" t="s">
        <v>6599</v>
      </c>
      <c r="B231" s="45" t="s">
        <v>6599</v>
      </c>
      <c r="C231" s="45" t="s">
        <v>4209</v>
      </c>
      <c r="D231" s="45" t="s">
        <v>4209</v>
      </c>
      <c r="F231" s="45" t="s">
        <v>2418</v>
      </c>
      <c r="H231" s="45" t="s">
        <v>2419</v>
      </c>
      <c r="I231" s="45" t="s">
        <v>2421</v>
      </c>
      <c r="J231" s="45" t="s">
        <v>2422</v>
      </c>
      <c r="K231" s="47">
        <v>-2350</v>
      </c>
      <c r="L231" s="45" t="s">
        <v>4210</v>
      </c>
      <c r="N231" s="45" t="s">
        <v>20</v>
      </c>
      <c r="O231" s="45" t="s">
        <v>26</v>
      </c>
      <c r="P231" s="45" t="s">
        <v>4298</v>
      </c>
      <c r="Q231" s="45" t="s">
        <v>135</v>
      </c>
      <c r="R231" s="45" t="s">
        <v>4168</v>
      </c>
    </row>
    <row r="232" spans="1:18" x14ac:dyDescent="0.25">
      <c r="A232" s="45" t="s">
        <v>6599</v>
      </c>
      <c r="B232" s="45" t="s">
        <v>6599</v>
      </c>
      <c r="C232" s="45" t="s">
        <v>4209</v>
      </c>
      <c r="D232" s="45" t="s">
        <v>4209</v>
      </c>
      <c r="F232" s="45" t="s">
        <v>3199</v>
      </c>
      <c r="H232" s="45" t="s">
        <v>3205</v>
      </c>
      <c r="I232" s="45" t="s">
        <v>605</v>
      </c>
      <c r="J232" s="45" t="s">
        <v>3207</v>
      </c>
      <c r="K232" s="47">
        <v>-1890</v>
      </c>
      <c r="L232" s="45" t="s">
        <v>4210</v>
      </c>
      <c r="N232" s="45" t="s">
        <v>20</v>
      </c>
      <c r="O232" s="45" t="s">
        <v>26</v>
      </c>
      <c r="P232" s="45" t="s">
        <v>4299</v>
      </c>
      <c r="Q232" s="45" t="s">
        <v>135</v>
      </c>
      <c r="R232" s="45" t="s">
        <v>4168</v>
      </c>
    </row>
    <row r="233" spans="1:18" x14ac:dyDescent="0.25">
      <c r="A233" s="45" t="s">
        <v>6599</v>
      </c>
      <c r="B233" s="45" t="s">
        <v>6599</v>
      </c>
      <c r="C233" s="45" t="s">
        <v>4209</v>
      </c>
      <c r="D233" s="45" t="s">
        <v>4209</v>
      </c>
      <c r="F233" s="45" t="s">
        <v>3199</v>
      </c>
      <c r="H233" s="45" t="s">
        <v>3205</v>
      </c>
      <c r="I233" s="45" t="s">
        <v>605</v>
      </c>
      <c r="J233" s="45" t="s">
        <v>3207</v>
      </c>
      <c r="K233" s="47">
        <v>-2340</v>
      </c>
      <c r="L233" s="45" t="s">
        <v>4210</v>
      </c>
      <c r="N233" s="45" t="s">
        <v>20</v>
      </c>
      <c r="O233" s="45" t="s">
        <v>26</v>
      </c>
      <c r="P233" s="45" t="s">
        <v>4299</v>
      </c>
      <c r="Q233" s="45" t="s">
        <v>135</v>
      </c>
      <c r="R233" s="45" t="s">
        <v>4168</v>
      </c>
    </row>
    <row r="234" spans="1:18" x14ac:dyDescent="0.25">
      <c r="A234" s="45" t="s">
        <v>6599</v>
      </c>
      <c r="B234" s="45" t="s">
        <v>6599</v>
      </c>
      <c r="C234" s="45" t="s">
        <v>4209</v>
      </c>
      <c r="D234" s="45" t="s">
        <v>4209</v>
      </c>
      <c r="F234" s="45" t="s">
        <v>1155</v>
      </c>
      <c r="H234" s="45" t="s">
        <v>1156</v>
      </c>
      <c r="I234" s="45" t="s">
        <v>1158</v>
      </c>
      <c r="J234" s="45" t="s">
        <v>1159</v>
      </c>
      <c r="K234" s="47">
        <v>-1800</v>
      </c>
      <c r="L234" s="45" t="s">
        <v>4210</v>
      </c>
      <c r="N234" s="45" t="s">
        <v>20</v>
      </c>
      <c r="O234" s="45" t="s">
        <v>26</v>
      </c>
      <c r="P234" s="45" t="s">
        <v>4300</v>
      </c>
      <c r="Q234" s="45" t="s">
        <v>135</v>
      </c>
      <c r="R234" s="45" t="s">
        <v>4168</v>
      </c>
    </row>
    <row r="235" spans="1:18" x14ac:dyDescent="0.25">
      <c r="A235" s="45" t="s">
        <v>6599</v>
      </c>
      <c r="B235" s="45" t="s">
        <v>6599</v>
      </c>
      <c r="C235" s="45" t="s">
        <v>4209</v>
      </c>
      <c r="D235" s="45" t="s">
        <v>4209</v>
      </c>
      <c r="F235" s="45" t="s">
        <v>1155</v>
      </c>
      <c r="H235" s="45" t="s">
        <v>1156</v>
      </c>
      <c r="I235" s="45" t="s">
        <v>1158</v>
      </c>
      <c r="J235" s="45" t="s">
        <v>1159</v>
      </c>
      <c r="K235" s="47">
        <v>-2250</v>
      </c>
      <c r="L235" s="45" t="s">
        <v>4210</v>
      </c>
      <c r="N235" s="45" t="s">
        <v>20</v>
      </c>
      <c r="O235" s="45" t="s">
        <v>26</v>
      </c>
      <c r="P235" s="45" t="s">
        <v>4300</v>
      </c>
      <c r="Q235" s="45" t="s">
        <v>135</v>
      </c>
      <c r="R235" s="45" t="s">
        <v>4168</v>
      </c>
    </row>
    <row r="236" spans="1:18" x14ac:dyDescent="0.25">
      <c r="A236" s="45" t="s">
        <v>6600</v>
      </c>
      <c r="B236" s="45" t="s">
        <v>6600</v>
      </c>
      <c r="C236" s="45" t="s">
        <v>4215</v>
      </c>
      <c r="D236" s="45" t="s">
        <v>4216</v>
      </c>
      <c r="F236" s="45" t="s">
        <v>1685</v>
      </c>
      <c r="H236" s="45" t="s">
        <v>1691</v>
      </c>
      <c r="I236" s="45" t="s">
        <v>226</v>
      </c>
      <c r="J236" s="45" t="s">
        <v>1693</v>
      </c>
      <c r="K236" s="47">
        <v>-2900</v>
      </c>
      <c r="L236" s="45" t="s">
        <v>4210</v>
      </c>
      <c r="N236" s="45" t="s">
        <v>20</v>
      </c>
      <c r="O236" s="45" t="s">
        <v>26</v>
      </c>
      <c r="P236" s="45" t="s">
        <v>4301</v>
      </c>
      <c r="Q236" s="45" t="s">
        <v>135</v>
      </c>
      <c r="R236" s="45" t="s">
        <v>4168</v>
      </c>
    </row>
    <row r="237" spans="1:18" x14ac:dyDescent="0.25">
      <c r="A237" s="45" t="s">
        <v>6600</v>
      </c>
      <c r="B237" s="45" t="s">
        <v>6600</v>
      </c>
      <c r="C237" s="45" t="s">
        <v>4215</v>
      </c>
      <c r="D237" s="45" t="s">
        <v>4216</v>
      </c>
      <c r="F237" s="45" t="s">
        <v>1685</v>
      </c>
      <c r="H237" s="45" t="s">
        <v>1691</v>
      </c>
      <c r="I237" s="45" t="s">
        <v>226</v>
      </c>
      <c r="J237" s="45" t="s">
        <v>1693</v>
      </c>
      <c r="K237" s="47">
        <v>-3350</v>
      </c>
      <c r="L237" s="45" t="s">
        <v>4210</v>
      </c>
      <c r="N237" s="45" t="s">
        <v>20</v>
      </c>
      <c r="O237" s="45" t="s">
        <v>26</v>
      </c>
      <c r="P237" s="45" t="s">
        <v>4301</v>
      </c>
      <c r="Q237" s="45" t="s">
        <v>135</v>
      </c>
      <c r="R237" s="45" t="s">
        <v>4168</v>
      </c>
    </row>
    <row r="238" spans="1:18" x14ac:dyDescent="0.25">
      <c r="A238" s="45" t="s">
        <v>6600</v>
      </c>
      <c r="B238" s="45" t="s">
        <v>6600</v>
      </c>
      <c r="C238" s="45" t="s">
        <v>4209</v>
      </c>
      <c r="D238" s="45" t="s">
        <v>4209</v>
      </c>
      <c r="F238" s="45" t="s">
        <v>3458</v>
      </c>
      <c r="H238" s="45" t="s">
        <v>3464</v>
      </c>
      <c r="I238" s="45" t="s">
        <v>3466</v>
      </c>
      <c r="J238" s="45" t="s">
        <v>3467</v>
      </c>
      <c r="K238" s="47">
        <v>-1890</v>
      </c>
      <c r="L238" s="45" t="s">
        <v>4210</v>
      </c>
      <c r="N238" s="45" t="s">
        <v>20</v>
      </c>
      <c r="O238" s="45" t="s">
        <v>26</v>
      </c>
      <c r="P238" s="45" t="s">
        <v>4302</v>
      </c>
      <c r="Q238" s="45" t="s">
        <v>135</v>
      </c>
      <c r="R238" s="45" t="s">
        <v>4168</v>
      </c>
    </row>
    <row r="239" spans="1:18" x14ac:dyDescent="0.25">
      <c r="A239" s="45" t="s">
        <v>6600</v>
      </c>
      <c r="B239" s="45" t="s">
        <v>6600</v>
      </c>
      <c r="C239" s="45" t="s">
        <v>4209</v>
      </c>
      <c r="D239" s="45" t="s">
        <v>4209</v>
      </c>
      <c r="F239" s="45" t="s">
        <v>3458</v>
      </c>
      <c r="H239" s="45" t="s">
        <v>3464</v>
      </c>
      <c r="I239" s="45" t="s">
        <v>3466</v>
      </c>
      <c r="J239" s="45" t="s">
        <v>3467</v>
      </c>
      <c r="K239" s="47">
        <v>-2340</v>
      </c>
      <c r="L239" s="45" t="s">
        <v>4210</v>
      </c>
      <c r="N239" s="45" t="s">
        <v>20</v>
      </c>
      <c r="O239" s="45" t="s">
        <v>26</v>
      </c>
      <c r="P239" s="45" t="s">
        <v>4302</v>
      </c>
      <c r="Q239" s="45" t="s">
        <v>135</v>
      </c>
      <c r="R239" s="45" t="s">
        <v>4168</v>
      </c>
    </row>
    <row r="240" spans="1:18" x14ac:dyDescent="0.25">
      <c r="A240" s="45" t="s">
        <v>6601</v>
      </c>
      <c r="B240" s="45" t="s">
        <v>6601</v>
      </c>
      <c r="C240" s="45" t="s">
        <v>4209</v>
      </c>
      <c r="D240" s="45" t="s">
        <v>4209</v>
      </c>
      <c r="F240" s="45" t="s">
        <v>1476</v>
      </c>
      <c r="H240" s="45" t="s">
        <v>1478</v>
      </c>
      <c r="I240" s="45" t="s">
        <v>1480</v>
      </c>
      <c r="J240" s="45" t="s">
        <v>1481</v>
      </c>
      <c r="K240" s="47">
        <v>-1680</v>
      </c>
      <c r="L240" s="45" t="s">
        <v>4210</v>
      </c>
      <c r="N240" s="45" t="s">
        <v>20</v>
      </c>
      <c r="O240" s="45" t="s">
        <v>26</v>
      </c>
      <c r="P240" s="45" t="s">
        <v>4303</v>
      </c>
      <c r="Q240" s="45" t="s">
        <v>135</v>
      </c>
      <c r="R240" s="45" t="s">
        <v>4168</v>
      </c>
    </row>
    <row r="241" spans="1:18" x14ac:dyDescent="0.25">
      <c r="A241" s="45" t="s">
        <v>6601</v>
      </c>
      <c r="B241" s="45" t="s">
        <v>6601</v>
      </c>
      <c r="C241" s="45" t="s">
        <v>4209</v>
      </c>
      <c r="D241" s="45" t="s">
        <v>4209</v>
      </c>
      <c r="F241" s="45" t="s">
        <v>1476</v>
      </c>
      <c r="H241" s="45" t="s">
        <v>1478</v>
      </c>
      <c r="I241" s="45" t="s">
        <v>1480</v>
      </c>
      <c r="J241" s="45" t="s">
        <v>1481</v>
      </c>
      <c r="K241" s="47">
        <v>-2130</v>
      </c>
      <c r="L241" s="45" t="s">
        <v>4210</v>
      </c>
      <c r="N241" s="45" t="s">
        <v>20</v>
      </c>
      <c r="O241" s="45" t="s">
        <v>26</v>
      </c>
      <c r="P241" s="45" t="s">
        <v>4303</v>
      </c>
      <c r="Q241" s="45" t="s">
        <v>135</v>
      </c>
      <c r="R241" s="45" t="s">
        <v>4168</v>
      </c>
    </row>
    <row r="242" spans="1:18" x14ac:dyDescent="0.25">
      <c r="A242" s="45" t="s">
        <v>6601</v>
      </c>
      <c r="B242" s="45" t="s">
        <v>6601</v>
      </c>
      <c r="C242" s="45" t="s">
        <v>4209</v>
      </c>
      <c r="D242" s="45" t="s">
        <v>4209</v>
      </c>
      <c r="F242" s="45" t="s">
        <v>1846</v>
      </c>
      <c r="H242" s="45" t="s">
        <v>1851</v>
      </c>
      <c r="I242" s="45" t="s">
        <v>366</v>
      </c>
      <c r="J242" s="45" t="s">
        <v>1853</v>
      </c>
      <c r="K242" s="47">
        <v>-2000</v>
      </c>
      <c r="L242" s="45" t="s">
        <v>4210</v>
      </c>
      <c r="N242" s="45" t="s">
        <v>20</v>
      </c>
      <c r="O242" s="45" t="s">
        <v>26</v>
      </c>
      <c r="P242" s="45" t="s">
        <v>4304</v>
      </c>
      <c r="Q242" s="45" t="s">
        <v>135</v>
      </c>
      <c r="R242" s="45" t="s">
        <v>4168</v>
      </c>
    </row>
    <row r="243" spans="1:18" x14ac:dyDescent="0.25">
      <c r="A243" s="45" t="s">
        <v>6601</v>
      </c>
      <c r="B243" s="45" t="s">
        <v>6601</v>
      </c>
      <c r="C243" s="45" t="s">
        <v>4209</v>
      </c>
      <c r="D243" s="45" t="s">
        <v>4209</v>
      </c>
      <c r="F243" s="45" t="s">
        <v>1846</v>
      </c>
      <c r="H243" s="45" t="s">
        <v>1851</v>
      </c>
      <c r="I243" s="45" t="s">
        <v>366</v>
      </c>
      <c r="J243" s="45" t="s">
        <v>1853</v>
      </c>
      <c r="K243" s="47">
        <v>-2450</v>
      </c>
      <c r="L243" s="45" t="s">
        <v>4210</v>
      </c>
      <c r="N243" s="45" t="s">
        <v>20</v>
      </c>
      <c r="O243" s="45" t="s">
        <v>26</v>
      </c>
      <c r="P243" s="45" t="s">
        <v>4304</v>
      </c>
      <c r="Q243" s="45" t="s">
        <v>135</v>
      </c>
      <c r="R243" s="45" t="s">
        <v>4168</v>
      </c>
    </row>
    <row r="244" spans="1:18" x14ac:dyDescent="0.25">
      <c r="A244" s="45" t="s">
        <v>6601</v>
      </c>
      <c r="B244" s="45" t="s">
        <v>6601</v>
      </c>
      <c r="C244" s="45" t="s">
        <v>4209</v>
      </c>
      <c r="D244" s="45" t="s">
        <v>4209</v>
      </c>
      <c r="F244" s="45" t="s">
        <v>1149</v>
      </c>
      <c r="H244" s="45" t="s">
        <v>1150</v>
      </c>
      <c r="I244" s="45" t="s">
        <v>491</v>
      </c>
      <c r="J244" s="45" t="s">
        <v>1152</v>
      </c>
      <c r="K244" s="47">
        <v>-1680</v>
      </c>
      <c r="L244" s="45" t="s">
        <v>4210</v>
      </c>
      <c r="N244" s="45" t="s">
        <v>20</v>
      </c>
      <c r="O244" s="45" t="s">
        <v>26</v>
      </c>
      <c r="P244" s="45" t="s">
        <v>4305</v>
      </c>
      <c r="Q244" s="45" t="s">
        <v>135</v>
      </c>
      <c r="R244" s="45" t="s">
        <v>4168</v>
      </c>
    </row>
    <row r="245" spans="1:18" x14ac:dyDescent="0.25">
      <c r="A245" s="45" t="s">
        <v>6601</v>
      </c>
      <c r="B245" s="45" t="s">
        <v>6601</v>
      </c>
      <c r="C245" s="45" t="s">
        <v>4209</v>
      </c>
      <c r="D245" s="45" t="s">
        <v>4209</v>
      </c>
      <c r="F245" s="45" t="s">
        <v>1149</v>
      </c>
      <c r="H245" s="45" t="s">
        <v>1150</v>
      </c>
      <c r="I245" s="45" t="s">
        <v>491</v>
      </c>
      <c r="J245" s="45" t="s">
        <v>1152</v>
      </c>
      <c r="K245" s="47">
        <v>-2130</v>
      </c>
      <c r="L245" s="45" t="s">
        <v>4210</v>
      </c>
      <c r="N245" s="45" t="s">
        <v>20</v>
      </c>
      <c r="O245" s="45" t="s">
        <v>26</v>
      </c>
      <c r="P245" s="45" t="s">
        <v>4305</v>
      </c>
      <c r="Q245" s="45" t="s">
        <v>135</v>
      </c>
      <c r="R245" s="45" t="s">
        <v>4168</v>
      </c>
    </row>
    <row r="246" spans="1:18" x14ac:dyDescent="0.25">
      <c r="A246" s="45" t="s">
        <v>6602</v>
      </c>
      <c r="B246" s="45" t="s">
        <v>6602</v>
      </c>
      <c r="C246" s="45" t="s">
        <v>4209</v>
      </c>
      <c r="D246" s="45" t="s">
        <v>4209</v>
      </c>
      <c r="F246" s="45" t="s">
        <v>3859</v>
      </c>
      <c r="G246" s="45" t="s">
        <v>110</v>
      </c>
      <c r="H246" s="45" t="s">
        <v>3861</v>
      </c>
      <c r="I246" s="45" t="s">
        <v>111</v>
      </c>
      <c r="J246" s="45" t="s">
        <v>112</v>
      </c>
      <c r="K246" s="47">
        <v>-1800</v>
      </c>
      <c r="L246" s="45" t="s">
        <v>4210</v>
      </c>
      <c r="N246" s="45" t="s">
        <v>20</v>
      </c>
      <c r="O246" s="45" t="s">
        <v>26</v>
      </c>
      <c r="P246" s="45" t="s">
        <v>4306</v>
      </c>
      <c r="Q246" s="45" t="s">
        <v>135</v>
      </c>
      <c r="R246" s="45" t="s">
        <v>4168</v>
      </c>
    </row>
    <row r="247" spans="1:18" x14ac:dyDescent="0.25">
      <c r="A247" s="45" t="s">
        <v>6602</v>
      </c>
      <c r="B247" s="45" t="s">
        <v>6602</v>
      </c>
      <c r="C247" s="45" t="s">
        <v>4209</v>
      </c>
      <c r="D247" s="45" t="s">
        <v>4209</v>
      </c>
      <c r="F247" s="45" t="s">
        <v>3859</v>
      </c>
      <c r="G247" s="45" t="s">
        <v>110</v>
      </c>
      <c r="H247" s="45" t="s">
        <v>3861</v>
      </c>
      <c r="I247" s="45" t="s">
        <v>111</v>
      </c>
      <c r="J247" s="45" t="s">
        <v>112</v>
      </c>
      <c r="K247" s="47">
        <v>-2250</v>
      </c>
      <c r="L247" s="45" t="s">
        <v>4210</v>
      </c>
      <c r="N247" s="45" t="s">
        <v>20</v>
      </c>
      <c r="O247" s="45" t="s">
        <v>26</v>
      </c>
      <c r="P247" s="45" t="s">
        <v>4306</v>
      </c>
      <c r="Q247" s="45" t="s">
        <v>135</v>
      </c>
      <c r="R247" s="45" t="s">
        <v>4168</v>
      </c>
    </row>
    <row r="248" spans="1:18" x14ac:dyDescent="0.25">
      <c r="A248" s="45" t="s">
        <v>6602</v>
      </c>
      <c r="B248" s="45" t="s">
        <v>6602</v>
      </c>
      <c r="C248" s="45" t="s">
        <v>4215</v>
      </c>
      <c r="D248" s="45" t="s">
        <v>4216</v>
      </c>
      <c r="F248" s="45" t="s">
        <v>3397</v>
      </c>
      <c r="H248" s="45" t="s">
        <v>3403</v>
      </c>
      <c r="I248" s="45" t="s">
        <v>189</v>
      </c>
      <c r="J248" s="45" t="s">
        <v>3405</v>
      </c>
      <c r="K248" s="47">
        <v>-2000</v>
      </c>
      <c r="L248" s="45" t="s">
        <v>4210</v>
      </c>
      <c r="N248" s="45" t="s">
        <v>20</v>
      </c>
      <c r="O248" s="45" t="s">
        <v>26</v>
      </c>
      <c r="P248" s="45" t="s">
        <v>4307</v>
      </c>
      <c r="Q248" s="45" t="s">
        <v>135</v>
      </c>
      <c r="R248" s="45" t="s">
        <v>4168</v>
      </c>
    </row>
    <row r="249" spans="1:18" x14ac:dyDescent="0.25">
      <c r="A249" s="45" t="s">
        <v>6602</v>
      </c>
      <c r="B249" s="45" t="s">
        <v>6602</v>
      </c>
      <c r="C249" s="45" t="s">
        <v>4215</v>
      </c>
      <c r="D249" s="45" t="s">
        <v>4216</v>
      </c>
      <c r="F249" s="45" t="s">
        <v>3397</v>
      </c>
      <c r="H249" s="45" t="s">
        <v>3403</v>
      </c>
      <c r="I249" s="45" t="s">
        <v>189</v>
      </c>
      <c r="J249" s="45" t="s">
        <v>3405</v>
      </c>
      <c r="K249" s="47">
        <v>-2450</v>
      </c>
      <c r="L249" s="45" t="s">
        <v>4210</v>
      </c>
      <c r="N249" s="45" t="s">
        <v>20</v>
      </c>
      <c r="O249" s="45" t="s">
        <v>26</v>
      </c>
      <c r="P249" s="45" t="s">
        <v>4307</v>
      </c>
      <c r="Q249" s="45" t="s">
        <v>135</v>
      </c>
      <c r="R249" s="45" t="s">
        <v>4168</v>
      </c>
    </row>
    <row r="250" spans="1:18" x14ac:dyDescent="0.25">
      <c r="A250" s="45" t="s">
        <v>6602</v>
      </c>
      <c r="B250" s="45" t="s">
        <v>6602</v>
      </c>
      <c r="C250" s="45" t="s">
        <v>4215</v>
      </c>
      <c r="D250" s="45" t="s">
        <v>4216</v>
      </c>
      <c r="F250" s="45" t="s">
        <v>3539</v>
      </c>
      <c r="H250" s="45" t="s">
        <v>3544</v>
      </c>
      <c r="I250" s="45" t="s">
        <v>3546</v>
      </c>
      <c r="J250" s="45" t="s">
        <v>3547</v>
      </c>
      <c r="K250" s="47">
        <v>-1890</v>
      </c>
      <c r="L250" s="45" t="s">
        <v>4210</v>
      </c>
      <c r="N250" s="45" t="s">
        <v>20</v>
      </c>
      <c r="O250" s="45" t="s">
        <v>26</v>
      </c>
      <c r="P250" s="45" t="s">
        <v>4308</v>
      </c>
      <c r="Q250" s="45" t="s">
        <v>135</v>
      </c>
      <c r="R250" s="45" t="s">
        <v>4168</v>
      </c>
    </row>
    <row r="251" spans="1:18" x14ac:dyDescent="0.25">
      <c r="A251" s="45" t="s">
        <v>6602</v>
      </c>
      <c r="B251" s="45" t="s">
        <v>6602</v>
      </c>
      <c r="C251" s="45" t="s">
        <v>4215</v>
      </c>
      <c r="D251" s="45" t="s">
        <v>4216</v>
      </c>
      <c r="F251" s="45" t="s">
        <v>3539</v>
      </c>
      <c r="H251" s="45" t="s">
        <v>3544</v>
      </c>
      <c r="I251" s="45" t="s">
        <v>3546</v>
      </c>
      <c r="J251" s="45" t="s">
        <v>3547</v>
      </c>
      <c r="K251" s="47">
        <v>-2340</v>
      </c>
      <c r="L251" s="45" t="s">
        <v>4210</v>
      </c>
      <c r="N251" s="45" t="s">
        <v>20</v>
      </c>
      <c r="O251" s="45" t="s">
        <v>26</v>
      </c>
      <c r="P251" s="45" t="s">
        <v>4308</v>
      </c>
      <c r="Q251" s="45" t="s">
        <v>135</v>
      </c>
      <c r="R251" s="45" t="s">
        <v>4168</v>
      </c>
    </row>
    <row r="252" spans="1:18" x14ac:dyDescent="0.25">
      <c r="A252" s="45" t="s">
        <v>6602</v>
      </c>
      <c r="B252" s="45" t="s">
        <v>6602</v>
      </c>
      <c r="C252" s="45" t="s">
        <v>4209</v>
      </c>
      <c r="D252" s="45" t="s">
        <v>4209</v>
      </c>
      <c r="F252" s="45" t="s">
        <v>1168</v>
      </c>
      <c r="H252" s="45" t="s">
        <v>1174</v>
      </c>
      <c r="I252" s="45" t="s">
        <v>1176</v>
      </c>
      <c r="J252" s="45" t="s">
        <v>1177</v>
      </c>
      <c r="K252" s="47">
        <v>-1680</v>
      </c>
      <c r="L252" s="45" t="s">
        <v>4210</v>
      </c>
      <c r="N252" s="45" t="s">
        <v>20</v>
      </c>
      <c r="O252" s="45" t="s">
        <v>26</v>
      </c>
      <c r="P252" s="45" t="s">
        <v>4309</v>
      </c>
      <c r="Q252" s="45" t="s">
        <v>135</v>
      </c>
      <c r="R252" s="45" t="s">
        <v>4168</v>
      </c>
    </row>
    <row r="253" spans="1:18" x14ac:dyDescent="0.25">
      <c r="A253" s="45" t="s">
        <v>6602</v>
      </c>
      <c r="B253" s="45" t="s">
        <v>6602</v>
      </c>
      <c r="C253" s="45" t="s">
        <v>4209</v>
      </c>
      <c r="D253" s="45" t="s">
        <v>4209</v>
      </c>
      <c r="F253" s="45" t="s">
        <v>1168</v>
      </c>
      <c r="H253" s="45" t="s">
        <v>1174</v>
      </c>
      <c r="I253" s="45" t="s">
        <v>1176</v>
      </c>
      <c r="J253" s="45" t="s">
        <v>1177</v>
      </c>
      <c r="K253" s="47">
        <v>-2130</v>
      </c>
      <c r="L253" s="45" t="s">
        <v>4210</v>
      </c>
      <c r="N253" s="45" t="s">
        <v>20</v>
      </c>
      <c r="O253" s="45" t="s">
        <v>26</v>
      </c>
      <c r="P253" s="45" t="s">
        <v>4309</v>
      </c>
      <c r="Q253" s="45" t="s">
        <v>135</v>
      </c>
      <c r="R253" s="45" t="s">
        <v>4168</v>
      </c>
    </row>
    <row r="254" spans="1:18" x14ac:dyDescent="0.25">
      <c r="A254" s="45" t="s">
        <v>6603</v>
      </c>
      <c r="B254" s="45" t="s">
        <v>6603</v>
      </c>
      <c r="C254" s="45" t="s">
        <v>4209</v>
      </c>
      <c r="D254" s="45" t="s">
        <v>4209</v>
      </c>
      <c r="F254" s="45" t="s">
        <v>1544</v>
      </c>
      <c r="H254" s="45" t="s">
        <v>643</v>
      </c>
      <c r="I254" s="45" t="s">
        <v>189</v>
      </c>
      <c r="J254" s="45" t="s">
        <v>642</v>
      </c>
      <c r="K254" s="47">
        <v>-1890</v>
      </c>
      <c r="L254" s="45" t="s">
        <v>4210</v>
      </c>
      <c r="N254" s="45" t="s">
        <v>20</v>
      </c>
      <c r="O254" s="45" t="s">
        <v>26</v>
      </c>
      <c r="P254" s="45" t="s">
        <v>4310</v>
      </c>
      <c r="Q254" s="45" t="s">
        <v>135</v>
      </c>
      <c r="R254" s="45" t="s">
        <v>4168</v>
      </c>
    </row>
    <row r="255" spans="1:18" x14ac:dyDescent="0.25">
      <c r="A255" s="45" t="s">
        <v>6603</v>
      </c>
      <c r="B255" s="45" t="s">
        <v>6603</v>
      </c>
      <c r="C255" s="45" t="s">
        <v>4209</v>
      </c>
      <c r="D255" s="45" t="s">
        <v>4209</v>
      </c>
      <c r="F255" s="45" t="s">
        <v>1544</v>
      </c>
      <c r="H255" s="45" t="s">
        <v>643</v>
      </c>
      <c r="I255" s="45" t="s">
        <v>189</v>
      </c>
      <c r="J255" s="45" t="s">
        <v>642</v>
      </c>
      <c r="K255" s="47">
        <v>-2340</v>
      </c>
      <c r="L255" s="45" t="s">
        <v>4210</v>
      </c>
      <c r="N255" s="45" t="s">
        <v>20</v>
      </c>
      <c r="O255" s="45" t="s">
        <v>26</v>
      </c>
      <c r="P255" s="45" t="s">
        <v>4310</v>
      </c>
      <c r="Q255" s="45" t="s">
        <v>135</v>
      </c>
      <c r="R255" s="45" t="s">
        <v>4168</v>
      </c>
    </row>
    <row r="256" spans="1:18" x14ac:dyDescent="0.25">
      <c r="A256" s="45" t="s">
        <v>6603</v>
      </c>
      <c r="B256" s="45" t="s">
        <v>6603</v>
      </c>
      <c r="C256" s="45" t="s">
        <v>4215</v>
      </c>
      <c r="D256" s="45" t="s">
        <v>4216</v>
      </c>
      <c r="F256" s="45" t="s">
        <v>3567</v>
      </c>
      <c r="H256" s="45" t="s">
        <v>3573</v>
      </c>
      <c r="I256" s="45" t="s">
        <v>178</v>
      </c>
      <c r="J256" s="45" t="s">
        <v>179</v>
      </c>
      <c r="K256" s="47">
        <v>-1890</v>
      </c>
      <c r="L256" s="45" t="s">
        <v>4210</v>
      </c>
      <c r="N256" s="45" t="s">
        <v>20</v>
      </c>
      <c r="O256" s="45" t="s">
        <v>26</v>
      </c>
      <c r="P256" s="45" t="s">
        <v>4311</v>
      </c>
      <c r="Q256" s="45" t="s">
        <v>135</v>
      </c>
      <c r="R256" s="45" t="s">
        <v>4168</v>
      </c>
    </row>
    <row r="257" spans="1:18" x14ac:dyDescent="0.25">
      <c r="A257" s="45" t="s">
        <v>6603</v>
      </c>
      <c r="B257" s="45" t="s">
        <v>6603</v>
      </c>
      <c r="C257" s="45" t="s">
        <v>4215</v>
      </c>
      <c r="D257" s="45" t="s">
        <v>4216</v>
      </c>
      <c r="F257" s="45" t="s">
        <v>3567</v>
      </c>
      <c r="H257" s="45" t="s">
        <v>3573</v>
      </c>
      <c r="I257" s="45" t="s">
        <v>178</v>
      </c>
      <c r="J257" s="45" t="s">
        <v>179</v>
      </c>
      <c r="K257" s="47">
        <v>-2340</v>
      </c>
      <c r="L257" s="45" t="s">
        <v>4210</v>
      </c>
      <c r="N257" s="45" t="s">
        <v>20</v>
      </c>
      <c r="O257" s="45" t="s">
        <v>26</v>
      </c>
      <c r="P257" s="45" t="s">
        <v>4311</v>
      </c>
      <c r="Q257" s="45" t="s">
        <v>135</v>
      </c>
      <c r="R257" s="45" t="s">
        <v>4168</v>
      </c>
    </row>
    <row r="258" spans="1:18" x14ac:dyDescent="0.25">
      <c r="A258" s="45" t="s">
        <v>6604</v>
      </c>
      <c r="B258" s="45" t="s">
        <v>6604</v>
      </c>
      <c r="C258" s="45" t="s">
        <v>4215</v>
      </c>
      <c r="D258" s="45" t="s">
        <v>4216</v>
      </c>
      <c r="F258" s="45" t="s">
        <v>1179</v>
      </c>
      <c r="H258" s="45" t="s">
        <v>1180</v>
      </c>
      <c r="I258" s="45" t="s">
        <v>1182</v>
      </c>
      <c r="J258" s="45" t="s">
        <v>1183</v>
      </c>
      <c r="K258" s="47">
        <v>-1800</v>
      </c>
      <c r="L258" s="45" t="s">
        <v>4210</v>
      </c>
      <c r="N258" s="45" t="s">
        <v>20</v>
      </c>
      <c r="O258" s="45" t="s">
        <v>26</v>
      </c>
      <c r="P258" s="45" t="s">
        <v>4312</v>
      </c>
      <c r="Q258" s="45" t="s">
        <v>135</v>
      </c>
      <c r="R258" s="45" t="s">
        <v>4168</v>
      </c>
    </row>
    <row r="259" spans="1:18" x14ac:dyDescent="0.25">
      <c r="A259" s="45" t="s">
        <v>6604</v>
      </c>
      <c r="B259" s="45" t="s">
        <v>6604</v>
      </c>
      <c r="C259" s="45" t="s">
        <v>4215</v>
      </c>
      <c r="D259" s="45" t="s">
        <v>4216</v>
      </c>
      <c r="F259" s="45" t="s">
        <v>1179</v>
      </c>
      <c r="H259" s="45" t="s">
        <v>1180</v>
      </c>
      <c r="I259" s="45" t="s">
        <v>1182</v>
      </c>
      <c r="J259" s="45" t="s">
        <v>1183</v>
      </c>
      <c r="K259" s="47">
        <v>-2250</v>
      </c>
      <c r="L259" s="45" t="s">
        <v>4210</v>
      </c>
      <c r="N259" s="45" t="s">
        <v>20</v>
      </c>
      <c r="O259" s="45" t="s">
        <v>26</v>
      </c>
      <c r="P259" s="45" t="s">
        <v>4312</v>
      </c>
      <c r="Q259" s="45" t="s">
        <v>135</v>
      </c>
      <c r="R259" s="45" t="s">
        <v>4168</v>
      </c>
    </row>
    <row r="260" spans="1:18" x14ac:dyDescent="0.25">
      <c r="A260" s="45" t="s">
        <v>6604</v>
      </c>
      <c r="B260" s="45" t="s">
        <v>6604</v>
      </c>
      <c r="C260" s="45" t="s">
        <v>4215</v>
      </c>
      <c r="D260" s="45" t="s">
        <v>4216</v>
      </c>
      <c r="F260" s="45" t="s">
        <v>1619</v>
      </c>
      <c r="H260" s="45" t="s">
        <v>1620</v>
      </c>
      <c r="I260" s="45" t="s">
        <v>977</v>
      </c>
      <c r="J260" s="45" t="s">
        <v>1622</v>
      </c>
      <c r="K260" s="47">
        <v>-1900</v>
      </c>
      <c r="L260" s="45" t="s">
        <v>4210</v>
      </c>
      <c r="N260" s="45" t="s">
        <v>20</v>
      </c>
      <c r="O260" s="45" t="s">
        <v>26</v>
      </c>
      <c r="P260" s="45" t="s">
        <v>4313</v>
      </c>
      <c r="Q260" s="45" t="s">
        <v>135</v>
      </c>
      <c r="R260" s="45" t="s">
        <v>4168</v>
      </c>
    </row>
    <row r="261" spans="1:18" x14ac:dyDescent="0.25">
      <c r="A261" s="45" t="s">
        <v>6604</v>
      </c>
      <c r="B261" s="45" t="s">
        <v>6604</v>
      </c>
      <c r="C261" s="45" t="s">
        <v>4215</v>
      </c>
      <c r="D261" s="45" t="s">
        <v>4216</v>
      </c>
      <c r="F261" s="45" t="s">
        <v>1619</v>
      </c>
      <c r="H261" s="45" t="s">
        <v>1620</v>
      </c>
      <c r="I261" s="45" t="s">
        <v>977</v>
      </c>
      <c r="J261" s="45" t="s">
        <v>1622</v>
      </c>
      <c r="K261" s="47">
        <v>-2350</v>
      </c>
      <c r="L261" s="45" t="s">
        <v>4210</v>
      </c>
      <c r="N261" s="45" t="s">
        <v>20</v>
      </c>
      <c r="O261" s="45" t="s">
        <v>26</v>
      </c>
      <c r="P261" s="45" t="s">
        <v>4313</v>
      </c>
      <c r="Q261" s="45" t="s">
        <v>135</v>
      </c>
      <c r="R261" s="45" t="s">
        <v>4168</v>
      </c>
    </row>
    <row r="262" spans="1:18" x14ac:dyDescent="0.25">
      <c r="A262" s="45" t="s">
        <v>6604</v>
      </c>
      <c r="B262" s="45" t="s">
        <v>6604</v>
      </c>
      <c r="C262" s="45" t="s">
        <v>4215</v>
      </c>
      <c r="D262" s="45" t="s">
        <v>4216</v>
      </c>
      <c r="F262" s="45" t="s">
        <v>3480</v>
      </c>
      <c r="H262" s="45" t="s">
        <v>3485</v>
      </c>
      <c r="I262" s="45" t="s">
        <v>3487</v>
      </c>
      <c r="J262" s="45" t="s">
        <v>3488</v>
      </c>
      <c r="K262" s="47">
        <v>-1890</v>
      </c>
      <c r="L262" s="45" t="s">
        <v>4210</v>
      </c>
      <c r="N262" s="45" t="s">
        <v>20</v>
      </c>
      <c r="O262" s="45" t="s">
        <v>26</v>
      </c>
      <c r="P262" s="45" t="s">
        <v>4314</v>
      </c>
      <c r="Q262" s="45" t="s">
        <v>135</v>
      </c>
      <c r="R262" s="45" t="s">
        <v>4168</v>
      </c>
    </row>
    <row r="263" spans="1:18" x14ac:dyDescent="0.25">
      <c r="A263" s="45" t="s">
        <v>6604</v>
      </c>
      <c r="B263" s="45" t="s">
        <v>6604</v>
      </c>
      <c r="C263" s="45" t="s">
        <v>4215</v>
      </c>
      <c r="D263" s="45" t="s">
        <v>4216</v>
      </c>
      <c r="F263" s="45" t="s">
        <v>3480</v>
      </c>
      <c r="H263" s="45" t="s">
        <v>3485</v>
      </c>
      <c r="I263" s="45" t="s">
        <v>3487</v>
      </c>
      <c r="J263" s="45" t="s">
        <v>3488</v>
      </c>
      <c r="K263" s="47">
        <v>-2340</v>
      </c>
      <c r="L263" s="45" t="s">
        <v>4210</v>
      </c>
      <c r="N263" s="45" t="s">
        <v>20</v>
      </c>
      <c r="O263" s="45" t="s">
        <v>26</v>
      </c>
      <c r="P263" s="45" t="s">
        <v>4314</v>
      </c>
      <c r="Q263" s="45" t="s">
        <v>135</v>
      </c>
      <c r="R263" s="45" t="s">
        <v>4168</v>
      </c>
    </row>
    <row r="264" spans="1:18" x14ac:dyDescent="0.25">
      <c r="A264" s="45" t="s">
        <v>6605</v>
      </c>
      <c r="B264" s="45" t="s">
        <v>6605</v>
      </c>
      <c r="C264" s="45" t="s">
        <v>4209</v>
      </c>
      <c r="D264" s="45" t="s">
        <v>4209</v>
      </c>
      <c r="F264" s="45" t="s">
        <v>3029</v>
      </c>
      <c r="H264" s="45" t="s">
        <v>3035</v>
      </c>
      <c r="I264" s="45" t="s">
        <v>3037</v>
      </c>
      <c r="J264" s="45" t="s">
        <v>3038</v>
      </c>
      <c r="K264" s="47">
        <v>-1890</v>
      </c>
      <c r="L264" s="45" t="s">
        <v>4210</v>
      </c>
      <c r="N264" s="45" t="s">
        <v>20</v>
      </c>
      <c r="O264" s="45" t="s">
        <v>26</v>
      </c>
      <c r="P264" s="45" t="s">
        <v>4315</v>
      </c>
      <c r="Q264" s="45" t="s">
        <v>135</v>
      </c>
      <c r="R264" s="45" t="s">
        <v>4168</v>
      </c>
    </row>
    <row r="265" spans="1:18" x14ac:dyDescent="0.25">
      <c r="A265" s="45" t="s">
        <v>6605</v>
      </c>
      <c r="B265" s="45" t="s">
        <v>6605</v>
      </c>
      <c r="C265" s="45" t="s">
        <v>4209</v>
      </c>
      <c r="D265" s="45" t="s">
        <v>4209</v>
      </c>
      <c r="F265" s="45" t="s">
        <v>3029</v>
      </c>
      <c r="H265" s="45" t="s">
        <v>3035</v>
      </c>
      <c r="I265" s="45" t="s">
        <v>3037</v>
      </c>
      <c r="J265" s="45" t="s">
        <v>3038</v>
      </c>
      <c r="K265" s="47">
        <v>-2340</v>
      </c>
      <c r="L265" s="45" t="s">
        <v>4210</v>
      </c>
      <c r="N265" s="45" t="s">
        <v>20</v>
      </c>
      <c r="O265" s="45" t="s">
        <v>26</v>
      </c>
      <c r="P265" s="45" t="s">
        <v>4315</v>
      </c>
      <c r="Q265" s="45" t="s">
        <v>135</v>
      </c>
      <c r="R265" s="45" t="s">
        <v>4168</v>
      </c>
    </row>
    <row r="266" spans="1:18" x14ac:dyDescent="0.25">
      <c r="A266" s="45" t="s">
        <v>6605</v>
      </c>
      <c r="B266" s="45" t="s">
        <v>6605</v>
      </c>
      <c r="C266" s="45" t="s">
        <v>4215</v>
      </c>
      <c r="D266" s="45" t="s">
        <v>4216</v>
      </c>
      <c r="F266" s="45" t="s">
        <v>2736</v>
      </c>
      <c r="H266" s="45" t="s">
        <v>2742</v>
      </c>
      <c r="I266" s="45" t="s">
        <v>1220</v>
      </c>
      <c r="J266" s="45" t="s">
        <v>2744</v>
      </c>
      <c r="K266" s="47">
        <v>-1800</v>
      </c>
      <c r="L266" s="45" t="s">
        <v>4210</v>
      </c>
      <c r="N266" s="45" t="s">
        <v>20</v>
      </c>
      <c r="O266" s="45" t="s">
        <v>26</v>
      </c>
      <c r="P266" s="45" t="s">
        <v>4316</v>
      </c>
      <c r="Q266" s="45" t="s">
        <v>135</v>
      </c>
      <c r="R266" s="45" t="s">
        <v>4168</v>
      </c>
    </row>
    <row r="267" spans="1:18" x14ac:dyDescent="0.25">
      <c r="A267" s="45" t="s">
        <v>6605</v>
      </c>
      <c r="B267" s="45" t="s">
        <v>6605</v>
      </c>
      <c r="C267" s="45" t="s">
        <v>4215</v>
      </c>
      <c r="D267" s="45" t="s">
        <v>4216</v>
      </c>
      <c r="F267" s="45" t="s">
        <v>2736</v>
      </c>
      <c r="H267" s="45" t="s">
        <v>2742</v>
      </c>
      <c r="I267" s="45" t="s">
        <v>1220</v>
      </c>
      <c r="J267" s="45" t="s">
        <v>2744</v>
      </c>
      <c r="K267" s="47">
        <v>-2250</v>
      </c>
      <c r="L267" s="45" t="s">
        <v>4210</v>
      </c>
      <c r="N267" s="45" t="s">
        <v>20</v>
      </c>
      <c r="O267" s="45" t="s">
        <v>26</v>
      </c>
      <c r="P267" s="45" t="s">
        <v>4316</v>
      </c>
      <c r="Q267" s="45" t="s">
        <v>135</v>
      </c>
      <c r="R267" s="45" t="s">
        <v>4168</v>
      </c>
    </row>
    <row r="268" spans="1:18" x14ac:dyDescent="0.25">
      <c r="A268" s="45" t="s">
        <v>6605</v>
      </c>
      <c r="B268" s="45" t="s">
        <v>6605</v>
      </c>
      <c r="C268" s="45" t="s">
        <v>4215</v>
      </c>
      <c r="D268" s="45" t="s">
        <v>4216</v>
      </c>
      <c r="F268" s="45" t="s">
        <v>422</v>
      </c>
      <c r="H268" s="45" t="s">
        <v>428</v>
      </c>
      <c r="I268" s="45" t="s">
        <v>426</v>
      </c>
      <c r="J268" s="45" t="s">
        <v>427</v>
      </c>
      <c r="K268" s="47">
        <v>-1890</v>
      </c>
      <c r="L268" s="45" t="s">
        <v>4210</v>
      </c>
      <c r="N268" s="45" t="s">
        <v>20</v>
      </c>
      <c r="O268" s="45" t="s">
        <v>26</v>
      </c>
      <c r="P268" s="45" t="s">
        <v>4317</v>
      </c>
      <c r="Q268" s="45" t="s">
        <v>135</v>
      </c>
      <c r="R268" s="45" t="s">
        <v>4168</v>
      </c>
    </row>
    <row r="269" spans="1:18" x14ac:dyDescent="0.25">
      <c r="A269" s="45" t="s">
        <v>6605</v>
      </c>
      <c r="B269" s="45" t="s">
        <v>6605</v>
      </c>
      <c r="C269" s="45" t="s">
        <v>4215</v>
      </c>
      <c r="D269" s="45" t="s">
        <v>4216</v>
      </c>
      <c r="F269" s="45" t="s">
        <v>422</v>
      </c>
      <c r="H269" s="45" t="s">
        <v>428</v>
      </c>
      <c r="I269" s="45" t="s">
        <v>426</v>
      </c>
      <c r="J269" s="45" t="s">
        <v>427</v>
      </c>
      <c r="K269" s="47">
        <v>-2340</v>
      </c>
      <c r="L269" s="45" t="s">
        <v>4210</v>
      </c>
      <c r="N269" s="45" t="s">
        <v>20</v>
      </c>
      <c r="O269" s="45" t="s">
        <v>26</v>
      </c>
      <c r="P269" s="45" t="s">
        <v>4317</v>
      </c>
      <c r="Q269" s="45" t="s">
        <v>135</v>
      </c>
      <c r="R269" s="45" t="s">
        <v>4168</v>
      </c>
    </row>
    <row r="270" spans="1:18" x14ac:dyDescent="0.25">
      <c r="A270" s="45" t="s">
        <v>6605</v>
      </c>
      <c r="B270" s="45" t="s">
        <v>6605</v>
      </c>
      <c r="C270" s="45" t="s">
        <v>4215</v>
      </c>
      <c r="D270" s="45" t="s">
        <v>4216</v>
      </c>
      <c r="F270" s="45" t="s">
        <v>4014</v>
      </c>
      <c r="H270" s="45" t="s">
        <v>4021</v>
      </c>
      <c r="I270" s="45" t="s">
        <v>178</v>
      </c>
      <c r="J270" s="45" t="s">
        <v>4023</v>
      </c>
      <c r="K270" s="47">
        <v>-1890</v>
      </c>
      <c r="L270" s="45" t="s">
        <v>4210</v>
      </c>
      <c r="N270" s="45" t="s">
        <v>20</v>
      </c>
      <c r="O270" s="45" t="s">
        <v>26</v>
      </c>
      <c r="P270" s="45" t="s">
        <v>4318</v>
      </c>
      <c r="Q270" s="45" t="s">
        <v>135</v>
      </c>
      <c r="R270" s="45" t="s">
        <v>4168</v>
      </c>
    </row>
    <row r="271" spans="1:18" x14ac:dyDescent="0.25">
      <c r="A271" s="45" t="s">
        <v>6605</v>
      </c>
      <c r="B271" s="45" t="s">
        <v>6605</v>
      </c>
      <c r="C271" s="45" t="s">
        <v>4215</v>
      </c>
      <c r="D271" s="45" t="s">
        <v>4216</v>
      </c>
      <c r="F271" s="45" t="s">
        <v>4014</v>
      </c>
      <c r="H271" s="45" t="s">
        <v>4021</v>
      </c>
      <c r="I271" s="45" t="s">
        <v>178</v>
      </c>
      <c r="J271" s="45" t="s">
        <v>4023</v>
      </c>
      <c r="K271" s="47">
        <v>-2340</v>
      </c>
      <c r="L271" s="45" t="s">
        <v>4210</v>
      </c>
      <c r="N271" s="45" t="s">
        <v>20</v>
      </c>
      <c r="O271" s="45" t="s">
        <v>26</v>
      </c>
      <c r="P271" s="45" t="s">
        <v>4318</v>
      </c>
      <c r="Q271" s="45" t="s">
        <v>135</v>
      </c>
      <c r="R271" s="45" t="s">
        <v>4168</v>
      </c>
    </row>
    <row r="272" spans="1:18" x14ac:dyDescent="0.25">
      <c r="A272" s="45" t="s">
        <v>5384</v>
      </c>
      <c r="B272" s="45" t="s">
        <v>5384</v>
      </c>
      <c r="C272" s="45" t="s">
        <v>4209</v>
      </c>
      <c r="D272" s="45" t="s">
        <v>4209</v>
      </c>
      <c r="F272" s="45" t="s">
        <v>2094</v>
      </c>
      <c r="H272" s="45" t="s">
        <v>2099</v>
      </c>
      <c r="I272" s="45" t="s">
        <v>2101</v>
      </c>
      <c r="J272" s="45" t="s">
        <v>2102</v>
      </c>
      <c r="K272" s="47">
        <v>-2000</v>
      </c>
      <c r="L272" s="45" t="s">
        <v>4210</v>
      </c>
      <c r="N272" s="45" t="s">
        <v>20</v>
      </c>
      <c r="O272" s="45" t="s">
        <v>26</v>
      </c>
      <c r="P272" s="45" t="s">
        <v>4319</v>
      </c>
      <c r="Q272" s="45" t="s">
        <v>135</v>
      </c>
      <c r="R272" s="45" t="s">
        <v>4168</v>
      </c>
    </row>
    <row r="273" spans="1:18" x14ac:dyDescent="0.25">
      <c r="A273" s="45" t="s">
        <v>5384</v>
      </c>
      <c r="B273" s="45" t="s">
        <v>5384</v>
      </c>
      <c r="C273" s="45" t="s">
        <v>4209</v>
      </c>
      <c r="D273" s="45" t="s">
        <v>4209</v>
      </c>
      <c r="F273" s="45" t="s">
        <v>2094</v>
      </c>
      <c r="H273" s="45" t="s">
        <v>2099</v>
      </c>
      <c r="I273" s="45" t="s">
        <v>2101</v>
      </c>
      <c r="J273" s="45" t="s">
        <v>2102</v>
      </c>
      <c r="K273" s="47">
        <v>-2450</v>
      </c>
      <c r="L273" s="45" t="s">
        <v>4210</v>
      </c>
      <c r="N273" s="45" t="s">
        <v>20</v>
      </c>
      <c r="O273" s="45" t="s">
        <v>26</v>
      </c>
      <c r="P273" s="45" t="s">
        <v>4319</v>
      </c>
      <c r="Q273" s="45" t="s">
        <v>135</v>
      </c>
      <c r="R273" s="45" t="s">
        <v>4168</v>
      </c>
    </row>
    <row r="274" spans="1:18" x14ac:dyDescent="0.25">
      <c r="A274" s="45" t="s">
        <v>5384</v>
      </c>
      <c r="B274" s="45" t="s">
        <v>5384</v>
      </c>
      <c r="C274" s="45" t="s">
        <v>4215</v>
      </c>
      <c r="D274" s="45" t="s">
        <v>4216</v>
      </c>
      <c r="F274" s="45" t="s">
        <v>1186</v>
      </c>
      <c r="H274" s="45" t="s">
        <v>1187</v>
      </c>
      <c r="I274" s="45" t="s">
        <v>226</v>
      </c>
      <c r="J274" s="45" t="s">
        <v>227</v>
      </c>
      <c r="K274" s="47">
        <v>-1600</v>
      </c>
      <c r="L274" s="45" t="s">
        <v>4210</v>
      </c>
      <c r="N274" s="45" t="s">
        <v>20</v>
      </c>
      <c r="O274" s="45" t="s">
        <v>26</v>
      </c>
      <c r="P274" s="45" t="s">
        <v>4320</v>
      </c>
      <c r="Q274" s="45" t="s">
        <v>135</v>
      </c>
      <c r="R274" s="45" t="s">
        <v>4168</v>
      </c>
    </row>
    <row r="275" spans="1:18" x14ac:dyDescent="0.25">
      <c r="A275" s="45" t="s">
        <v>5384</v>
      </c>
      <c r="B275" s="45" t="s">
        <v>5384</v>
      </c>
      <c r="C275" s="45" t="s">
        <v>4215</v>
      </c>
      <c r="D275" s="45" t="s">
        <v>4216</v>
      </c>
      <c r="F275" s="45" t="s">
        <v>1186</v>
      </c>
      <c r="H275" s="45" t="s">
        <v>1187</v>
      </c>
      <c r="I275" s="45" t="s">
        <v>226</v>
      </c>
      <c r="J275" s="45" t="s">
        <v>227</v>
      </c>
      <c r="K275" s="47">
        <v>-2050</v>
      </c>
      <c r="L275" s="45" t="s">
        <v>4210</v>
      </c>
      <c r="N275" s="45" t="s">
        <v>20</v>
      </c>
      <c r="O275" s="45" t="s">
        <v>26</v>
      </c>
      <c r="P275" s="45" t="s">
        <v>4320</v>
      </c>
      <c r="Q275" s="45" t="s">
        <v>135</v>
      </c>
      <c r="R275" s="45" t="s">
        <v>4168</v>
      </c>
    </row>
    <row r="276" spans="1:18" x14ac:dyDescent="0.25">
      <c r="A276" s="45" t="s">
        <v>6312</v>
      </c>
      <c r="B276" s="45" t="s">
        <v>6312</v>
      </c>
      <c r="C276" s="45" t="s">
        <v>4209</v>
      </c>
      <c r="D276" s="45" t="s">
        <v>4209</v>
      </c>
      <c r="F276" s="45" t="s">
        <v>1197</v>
      </c>
      <c r="H276" s="45" t="s">
        <v>1198</v>
      </c>
      <c r="I276" s="45" t="s">
        <v>1200</v>
      </c>
      <c r="J276" s="45" t="s">
        <v>1201</v>
      </c>
      <c r="K276" s="47">
        <v>-1680</v>
      </c>
      <c r="L276" s="45" t="s">
        <v>4210</v>
      </c>
      <c r="N276" s="45" t="s">
        <v>20</v>
      </c>
      <c r="O276" s="45" t="s">
        <v>26</v>
      </c>
      <c r="P276" s="45" t="s">
        <v>4321</v>
      </c>
      <c r="Q276" s="45" t="s">
        <v>135</v>
      </c>
      <c r="R276" s="45" t="s">
        <v>4168</v>
      </c>
    </row>
    <row r="277" spans="1:18" x14ac:dyDescent="0.25">
      <c r="A277" s="45" t="s">
        <v>6312</v>
      </c>
      <c r="B277" s="45" t="s">
        <v>6312</v>
      </c>
      <c r="C277" s="45" t="s">
        <v>4209</v>
      </c>
      <c r="D277" s="45" t="s">
        <v>4209</v>
      </c>
      <c r="F277" s="45" t="s">
        <v>1197</v>
      </c>
      <c r="H277" s="45" t="s">
        <v>1198</v>
      </c>
      <c r="I277" s="45" t="s">
        <v>1200</v>
      </c>
      <c r="J277" s="45" t="s">
        <v>1201</v>
      </c>
      <c r="K277" s="47">
        <v>-2130</v>
      </c>
      <c r="L277" s="45" t="s">
        <v>4210</v>
      </c>
      <c r="N277" s="45" t="s">
        <v>20</v>
      </c>
      <c r="O277" s="45" t="s">
        <v>26</v>
      </c>
      <c r="P277" s="45" t="s">
        <v>4321</v>
      </c>
      <c r="Q277" s="45" t="s">
        <v>135</v>
      </c>
      <c r="R277" s="45" t="s">
        <v>4168</v>
      </c>
    </row>
    <row r="278" spans="1:18" x14ac:dyDescent="0.25">
      <c r="A278" s="45" t="s">
        <v>6312</v>
      </c>
      <c r="B278" s="45" t="s">
        <v>6312</v>
      </c>
      <c r="C278" s="45" t="s">
        <v>4209</v>
      </c>
      <c r="D278" s="45" t="s">
        <v>4209</v>
      </c>
      <c r="F278" s="45" t="s">
        <v>1653</v>
      </c>
      <c r="H278" s="45" t="s">
        <v>1654</v>
      </c>
      <c r="I278" s="45" t="s">
        <v>1657</v>
      </c>
      <c r="J278" s="45" t="s">
        <v>1658</v>
      </c>
      <c r="K278" s="47">
        <v>-1600</v>
      </c>
      <c r="L278" s="45" t="s">
        <v>4210</v>
      </c>
      <c r="N278" s="45" t="s">
        <v>20</v>
      </c>
      <c r="O278" s="45" t="s">
        <v>26</v>
      </c>
      <c r="P278" s="45" t="s">
        <v>4322</v>
      </c>
      <c r="Q278" s="45" t="s">
        <v>135</v>
      </c>
      <c r="R278" s="45" t="s">
        <v>4168</v>
      </c>
    </row>
    <row r="279" spans="1:18" x14ac:dyDescent="0.25">
      <c r="A279" s="45" t="s">
        <v>6312</v>
      </c>
      <c r="B279" s="45" t="s">
        <v>6312</v>
      </c>
      <c r="C279" s="45" t="s">
        <v>4209</v>
      </c>
      <c r="D279" s="45" t="s">
        <v>4209</v>
      </c>
      <c r="F279" s="45" t="s">
        <v>1653</v>
      </c>
      <c r="H279" s="45" t="s">
        <v>1654</v>
      </c>
      <c r="I279" s="45" t="s">
        <v>1657</v>
      </c>
      <c r="J279" s="45" t="s">
        <v>1658</v>
      </c>
      <c r="K279" s="47">
        <v>-2050</v>
      </c>
      <c r="L279" s="45" t="s">
        <v>4210</v>
      </c>
      <c r="N279" s="45" t="s">
        <v>20</v>
      </c>
      <c r="O279" s="45" t="s">
        <v>26</v>
      </c>
      <c r="P279" s="45" t="s">
        <v>4322</v>
      </c>
      <c r="Q279" s="45" t="s">
        <v>135</v>
      </c>
      <c r="R279" s="45" t="s">
        <v>4168</v>
      </c>
    </row>
    <row r="280" spans="1:18" x14ac:dyDescent="0.25">
      <c r="A280" s="45" t="s">
        <v>6312</v>
      </c>
      <c r="B280" s="45" t="s">
        <v>6312</v>
      </c>
      <c r="C280" s="45" t="s">
        <v>3182</v>
      </c>
      <c r="D280" s="45" t="s">
        <v>4323</v>
      </c>
      <c r="F280" s="45" t="s">
        <v>2029</v>
      </c>
      <c r="H280" s="45" t="s">
        <v>2036</v>
      </c>
      <c r="I280" s="45" t="s">
        <v>2038</v>
      </c>
      <c r="J280" s="45" t="s">
        <v>2039</v>
      </c>
      <c r="K280" s="47">
        <v>-1900</v>
      </c>
      <c r="L280" s="45" t="s">
        <v>4210</v>
      </c>
      <c r="N280" s="45" t="s">
        <v>20</v>
      </c>
      <c r="O280" s="45" t="s">
        <v>26</v>
      </c>
      <c r="P280" s="45" t="s">
        <v>4324</v>
      </c>
      <c r="Q280" s="45" t="s">
        <v>135</v>
      </c>
      <c r="R280" s="45" t="s">
        <v>4168</v>
      </c>
    </row>
    <row r="281" spans="1:18" x14ac:dyDescent="0.25">
      <c r="A281" s="45" t="s">
        <v>6312</v>
      </c>
      <c r="B281" s="45" t="s">
        <v>6312</v>
      </c>
      <c r="C281" s="45" t="s">
        <v>3182</v>
      </c>
      <c r="D281" s="45" t="s">
        <v>4323</v>
      </c>
      <c r="F281" s="45" t="s">
        <v>2029</v>
      </c>
      <c r="H281" s="45" t="s">
        <v>2036</v>
      </c>
      <c r="I281" s="45" t="s">
        <v>2038</v>
      </c>
      <c r="J281" s="45" t="s">
        <v>2039</v>
      </c>
      <c r="K281" s="47">
        <v>-2350</v>
      </c>
      <c r="L281" s="45" t="s">
        <v>4210</v>
      </c>
      <c r="N281" s="45" t="s">
        <v>20</v>
      </c>
      <c r="O281" s="45" t="s">
        <v>26</v>
      </c>
      <c r="P281" s="45" t="s">
        <v>4324</v>
      </c>
      <c r="Q281" s="45" t="s">
        <v>135</v>
      </c>
      <c r="R281" s="45" t="s">
        <v>4168</v>
      </c>
    </row>
    <row r="282" spans="1:18" x14ac:dyDescent="0.25">
      <c r="A282" s="45" t="s">
        <v>6312</v>
      </c>
      <c r="B282" s="45" t="s">
        <v>6312</v>
      </c>
      <c r="C282" s="45" t="s">
        <v>3182</v>
      </c>
      <c r="D282" s="45" t="s">
        <v>4323</v>
      </c>
      <c r="F282" s="45" t="s">
        <v>3499</v>
      </c>
      <c r="H282" s="45" t="s">
        <v>3504</v>
      </c>
      <c r="I282" s="45" t="s">
        <v>3506</v>
      </c>
      <c r="J282" s="45" t="s">
        <v>3507</v>
      </c>
      <c r="K282" s="47">
        <v>-1890</v>
      </c>
      <c r="L282" s="45" t="s">
        <v>4210</v>
      </c>
      <c r="N282" s="45" t="s">
        <v>20</v>
      </c>
      <c r="O282" s="45" t="s">
        <v>26</v>
      </c>
      <c r="P282" s="45" t="s">
        <v>4325</v>
      </c>
      <c r="Q282" s="45" t="s">
        <v>135</v>
      </c>
      <c r="R282" s="45" t="s">
        <v>4168</v>
      </c>
    </row>
    <row r="283" spans="1:18" x14ac:dyDescent="0.25">
      <c r="A283" s="45" t="s">
        <v>6312</v>
      </c>
      <c r="B283" s="45" t="s">
        <v>6312</v>
      </c>
      <c r="C283" s="45" t="s">
        <v>3182</v>
      </c>
      <c r="D283" s="45" t="s">
        <v>4323</v>
      </c>
      <c r="F283" s="45" t="s">
        <v>3499</v>
      </c>
      <c r="H283" s="45" t="s">
        <v>3504</v>
      </c>
      <c r="I283" s="45" t="s">
        <v>3506</v>
      </c>
      <c r="J283" s="45" t="s">
        <v>3507</v>
      </c>
      <c r="K283" s="47">
        <v>-2340</v>
      </c>
      <c r="L283" s="45" t="s">
        <v>4210</v>
      </c>
      <c r="N283" s="45" t="s">
        <v>20</v>
      </c>
      <c r="O283" s="45" t="s">
        <v>26</v>
      </c>
      <c r="P283" s="45" t="s">
        <v>4325</v>
      </c>
      <c r="Q283" s="45" t="s">
        <v>135</v>
      </c>
      <c r="R283" s="45" t="s">
        <v>4168</v>
      </c>
    </row>
    <row r="284" spans="1:18" x14ac:dyDescent="0.25">
      <c r="A284" s="45" t="s">
        <v>6606</v>
      </c>
      <c r="B284" s="45" t="s">
        <v>6606</v>
      </c>
      <c r="C284" s="45" t="s">
        <v>4215</v>
      </c>
      <c r="D284" s="45" t="s">
        <v>4216</v>
      </c>
      <c r="F284" s="45" t="s">
        <v>4030</v>
      </c>
      <c r="H284" s="45" t="s">
        <v>4031</v>
      </c>
      <c r="I284" s="45" t="s">
        <v>4033</v>
      </c>
      <c r="J284" s="45" t="s">
        <v>4034</v>
      </c>
      <c r="K284" s="47">
        <v>-2000</v>
      </c>
      <c r="L284" s="45" t="s">
        <v>4210</v>
      </c>
      <c r="N284" s="45" t="s">
        <v>20</v>
      </c>
      <c r="O284" s="45" t="s">
        <v>26</v>
      </c>
      <c r="P284" s="45" t="s">
        <v>4326</v>
      </c>
      <c r="Q284" s="45" t="s">
        <v>135</v>
      </c>
      <c r="R284" s="45" t="s">
        <v>4168</v>
      </c>
    </row>
    <row r="285" spans="1:18" x14ac:dyDescent="0.25">
      <c r="A285" s="45" t="s">
        <v>6606</v>
      </c>
      <c r="B285" s="45" t="s">
        <v>6606</v>
      </c>
      <c r="C285" s="45" t="s">
        <v>4215</v>
      </c>
      <c r="D285" s="45" t="s">
        <v>4216</v>
      </c>
      <c r="F285" s="45" t="s">
        <v>4030</v>
      </c>
      <c r="H285" s="45" t="s">
        <v>4031</v>
      </c>
      <c r="I285" s="45" t="s">
        <v>4033</v>
      </c>
      <c r="J285" s="45" t="s">
        <v>4034</v>
      </c>
      <c r="K285" s="47">
        <v>-2450</v>
      </c>
      <c r="L285" s="45" t="s">
        <v>4210</v>
      </c>
      <c r="N285" s="45" t="s">
        <v>20</v>
      </c>
      <c r="O285" s="45" t="s">
        <v>26</v>
      </c>
      <c r="P285" s="45" t="s">
        <v>4326</v>
      </c>
      <c r="Q285" s="45" t="s">
        <v>135</v>
      </c>
      <c r="R285" s="45" t="s">
        <v>4168</v>
      </c>
    </row>
    <row r="286" spans="1:18" x14ac:dyDescent="0.25">
      <c r="A286" s="45" t="s">
        <v>6606</v>
      </c>
      <c r="B286" s="45" t="s">
        <v>6606</v>
      </c>
      <c r="C286" s="45" t="s">
        <v>4215</v>
      </c>
      <c r="D286" s="45" t="s">
        <v>4216</v>
      </c>
      <c r="F286" s="45" t="s">
        <v>4005</v>
      </c>
      <c r="H286" s="45" t="s">
        <v>4010</v>
      </c>
      <c r="I286" s="45" t="s">
        <v>2067</v>
      </c>
      <c r="J286" s="45" t="s">
        <v>4012</v>
      </c>
      <c r="K286" s="47">
        <v>-1890</v>
      </c>
      <c r="L286" s="45" t="s">
        <v>4210</v>
      </c>
      <c r="N286" s="45" t="s">
        <v>20</v>
      </c>
      <c r="O286" s="45" t="s">
        <v>26</v>
      </c>
      <c r="P286" s="45" t="s">
        <v>4327</v>
      </c>
      <c r="Q286" s="45" t="s">
        <v>135</v>
      </c>
      <c r="R286" s="45" t="s">
        <v>4168</v>
      </c>
    </row>
    <row r="287" spans="1:18" x14ac:dyDescent="0.25">
      <c r="A287" s="45" t="s">
        <v>6606</v>
      </c>
      <c r="B287" s="45" t="s">
        <v>6606</v>
      </c>
      <c r="C287" s="45" t="s">
        <v>4215</v>
      </c>
      <c r="D287" s="45" t="s">
        <v>4216</v>
      </c>
      <c r="F287" s="45" t="s">
        <v>4005</v>
      </c>
      <c r="H287" s="45" t="s">
        <v>4010</v>
      </c>
      <c r="I287" s="45" t="s">
        <v>2067</v>
      </c>
      <c r="J287" s="45" t="s">
        <v>4012</v>
      </c>
      <c r="K287" s="47">
        <v>-2340</v>
      </c>
      <c r="L287" s="45" t="s">
        <v>4210</v>
      </c>
      <c r="N287" s="45" t="s">
        <v>20</v>
      </c>
      <c r="O287" s="45" t="s">
        <v>26</v>
      </c>
      <c r="P287" s="45" t="s">
        <v>4327</v>
      </c>
      <c r="Q287" s="45" t="s">
        <v>135</v>
      </c>
      <c r="R287" s="45" t="s">
        <v>4168</v>
      </c>
    </row>
    <row r="288" spans="1:18" x14ac:dyDescent="0.25">
      <c r="A288" s="45" t="s">
        <v>6607</v>
      </c>
      <c r="B288" s="45" t="s">
        <v>6607</v>
      </c>
      <c r="C288" s="45" t="s">
        <v>4215</v>
      </c>
      <c r="D288" s="45" t="s">
        <v>4216</v>
      </c>
      <c r="F288" s="45" t="s">
        <v>2048</v>
      </c>
      <c r="H288" s="45" t="s">
        <v>2051</v>
      </c>
      <c r="I288" s="45" t="s">
        <v>172</v>
      </c>
      <c r="J288" s="45" t="s">
        <v>173</v>
      </c>
      <c r="K288" s="47">
        <v>-1680</v>
      </c>
      <c r="L288" s="45" t="s">
        <v>4210</v>
      </c>
      <c r="N288" s="45" t="s">
        <v>20</v>
      </c>
      <c r="O288" s="45" t="s">
        <v>26</v>
      </c>
      <c r="P288" s="45" t="s">
        <v>4328</v>
      </c>
      <c r="Q288" s="45" t="s">
        <v>135</v>
      </c>
      <c r="R288" s="45" t="s">
        <v>4168</v>
      </c>
    </row>
    <row r="289" spans="1:18" x14ac:dyDescent="0.25">
      <c r="A289" s="45" t="s">
        <v>6607</v>
      </c>
      <c r="B289" s="45" t="s">
        <v>6607</v>
      </c>
      <c r="C289" s="45" t="s">
        <v>4215</v>
      </c>
      <c r="D289" s="45" t="s">
        <v>4216</v>
      </c>
      <c r="F289" s="45" t="s">
        <v>2048</v>
      </c>
      <c r="H289" s="45" t="s">
        <v>2051</v>
      </c>
      <c r="I289" s="45" t="s">
        <v>172</v>
      </c>
      <c r="J289" s="45" t="s">
        <v>173</v>
      </c>
      <c r="K289" s="47">
        <v>-2130</v>
      </c>
      <c r="L289" s="45" t="s">
        <v>4210</v>
      </c>
      <c r="N289" s="45" t="s">
        <v>20</v>
      </c>
      <c r="O289" s="45" t="s">
        <v>26</v>
      </c>
      <c r="P289" s="45" t="s">
        <v>4328</v>
      </c>
      <c r="Q289" s="45" t="s">
        <v>135</v>
      </c>
      <c r="R289" s="45" t="s">
        <v>4168</v>
      </c>
    </row>
    <row r="290" spans="1:18" x14ac:dyDescent="0.25">
      <c r="A290" s="45" t="s">
        <v>6607</v>
      </c>
      <c r="B290" s="45" t="s">
        <v>6607</v>
      </c>
      <c r="C290" s="45" t="s">
        <v>3182</v>
      </c>
      <c r="D290" s="45" t="s">
        <v>4323</v>
      </c>
      <c r="F290" s="45" t="s">
        <v>1363</v>
      </c>
      <c r="H290" s="45" t="s">
        <v>1364</v>
      </c>
      <c r="I290" s="45" t="s">
        <v>222</v>
      </c>
      <c r="J290" s="45" t="s">
        <v>223</v>
      </c>
      <c r="K290" s="47">
        <v>-2000</v>
      </c>
      <c r="L290" s="45" t="s">
        <v>4210</v>
      </c>
      <c r="N290" s="45" t="s">
        <v>20</v>
      </c>
      <c r="O290" s="45" t="s">
        <v>26</v>
      </c>
      <c r="P290" s="45" t="s">
        <v>4329</v>
      </c>
      <c r="Q290" s="45" t="s">
        <v>135</v>
      </c>
      <c r="R290" s="45" t="s">
        <v>4168</v>
      </c>
    </row>
    <row r="291" spans="1:18" x14ac:dyDescent="0.25">
      <c r="A291" s="45" t="s">
        <v>6607</v>
      </c>
      <c r="B291" s="45" t="s">
        <v>6607</v>
      </c>
      <c r="C291" s="45" t="s">
        <v>3182</v>
      </c>
      <c r="D291" s="45" t="s">
        <v>4323</v>
      </c>
      <c r="F291" s="45" t="s">
        <v>1363</v>
      </c>
      <c r="H291" s="45" t="s">
        <v>1364</v>
      </c>
      <c r="I291" s="45" t="s">
        <v>222</v>
      </c>
      <c r="J291" s="45" t="s">
        <v>223</v>
      </c>
      <c r="K291" s="47">
        <v>-2450</v>
      </c>
      <c r="L291" s="45" t="s">
        <v>4210</v>
      </c>
      <c r="N291" s="45" t="s">
        <v>20</v>
      </c>
      <c r="O291" s="45" t="s">
        <v>26</v>
      </c>
      <c r="P291" s="45" t="s">
        <v>4329</v>
      </c>
      <c r="Q291" s="45" t="s">
        <v>135</v>
      </c>
      <c r="R291" s="45" t="s">
        <v>4168</v>
      </c>
    </row>
    <row r="292" spans="1:18" x14ac:dyDescent="0.25">
      <c r="A292" s="45" t="s">
        <v>6608</v>
      </c>
      <c r="B292" s="45" t="s">
        <v>6608</v>
      </c>
      <c r="C292" s="45" t="s">
        <v>4209</v>
      </c>
      <c r="D292" s="45" t="s">
        <v>4209</v>
      </c>
      <c r="F292" s="45" t="s">
        <v>2053</v>
      </c>
      <c r="H292" s="45" t="s">
        <v>2055</v>
      </c>
      <c r="I292" s="45" t="s">
        <v>2057</v>
      </c>
      <c r="J292" s="45" t="s">
        <v>2058</v>
      </c>
      <c r="K292" s="47">
        <v>-1680</v>
      </c>
      <c r="L292" s="45" t="s">
        <v>4210</v>
      </c>
      <c r="N292" s="45" t="s">
        <v>20</v>
      </c>
      <c r="O292" s="45" t="s">
        <v>26</v>
      </c>
      <c r="P292" s="45" t="s">
        <v>4330</v>
      </c>
      <c r="Q292" s="45" t="s">
        <v>135</v>
      </c>
      <c r="R292" s="45" t="s">
        <v>4168</v>
      </c>
    </row>
    <row r="293" spans="1:18" x14ac:dyDescent="0.25">
      <c r="A293" s="45" t="s">
        <v>6608</v>
      </c>
      <c r="B293" s="45" t="s">
        <v>6608</v>
      </c>
      <c r="C293" s="45" t="s">
        <v>4209</v>
      </c>
      <c r="D293" s="45" t="s">
        <v>4209</v>
      </c>
      <c r="F293" s="45" t="s">
        <v>2053</v>
      </c>
      <c r="H293" s="45" t="s">
        <v>2055</v>
      </c>
      <c r="I293" s="45" t="s">
        <v>2057</v>
      </c>
      <c r="J293" s="45" t="s">
        <v>2058</v>
      </c>
      <c r="K293" s="47">
        <v>-2130</v>
      </c>
      <c r="L293" s="45" t="s">
        <v>4210</v>
      </c>
      <c r="N293" s="45" t="s">
        <v>20</v>
      </c>
      <c r="O293" s="45" t="s">
        <v>26</v>
      </c>
      <c r="P293" s="45" t="s">
        <v>4330</v>
      </c>
      <c r="Q293" s="45" t="s">
        <v>135</v>
      </c>
      <c r="R293" s="45" t="s">
        <v>4168</v>
      </c>
    </row>
    <row r="294" spans="1:18" x14ac:dyDescent="0.25">
      <c r="A294" s="45" t="s">
        <v>6609</v>
      </c>
      <c r="B294" s="45" t="s">
        <v>6609</v>
      </c>
      <c r="C294" s="45" t="s">
        <v>4209</v>
      </c>
      <c r="D294" s="45" t="s">
        <v>4209</v>
      </c>
      <c r="F294" s="45" t="s">
        <v>796</v>
      </c>
      <c r="H294" s="45" t="s">
        <v>797</v>
      </c>
      <c r="I294" s="45" t="s">
        <v>799</v>
      </c>
      <c r="J294" s="45" t="s">
        <v>800</v>
      </c>
      <c r="K294" s="47">
        <v>-1680</v>
      </c>
      <c r="L294" s="45" t="s">
        <v>4210</v>
      </c>
      <c r="N294" s="45" t="s">
        <v>20</v>
      </c>
      <c r="O294" s="45" t="s">
        <v>26</v>
      </c>
      <c r="P294" s="45" t="s">
        <v>4331</v>
      </c>
      <c r="Q294" s="45" t="s">
        <v>135</v>
      </c>
      <c r="R294" s="45" t="s">
        <v>4168</v>
      </c>
    </row>
    <row r="295" spans="1:18" x14ac:dyDescent="0.25">
      <c r="A295" s="45" t="s">
        <v>6609</v>
      </c>
      <c r="B295" s="45" t="s">
        <v>6609</v>
      </c>
      <c r="C295" s="45" t="s">
        <v>4209</v>
      </c>
      <c r="D295" s="45" t="s">
        <v>4209</v>
      </c>
      <c r="F295" s="45" t="s">
        <v>796</v>
      </c>
      <c r="H295" s="45" t="s">
        <v>797</v>
      </c>
      <c r="I295" s="45" t="s">
        <v>799</v>
      </c>
      <c r="J295" s="45" t="s">
        <v>800</v>
      </c>
      <c r="K295" s="47">
        <v>-2130</v>
      </c>
      <c r="L295" s="45" t="s">
        <v>4210</v>
      </c>
      <c r="N295" s="45" t="s">
        <v>20</v>
      </c>
      <c r="O295" s="45" t="s">
        <v>26</v>
      </c>
      <c r="P295" s="45" t="s">
        <v>4331</v>
      </c>
      <c r="Q295" s="45" t="s">
        <v>135</v>
      </c>
      <c r="R295" s="45" t="s">
        <v>4168</v>
      </c>
    </row>
    <row r="296" spans="1:18" x14ac:dyDescent="0.25">
      <c r="A296" s="45" t="s">
        <v>5774</v>
      </c>
      <c r="B296" s="45" t="s">
        <v>5774</v>
      </c>
      <c r="C296" s="45" t="s">
        <v>4215</v>
      </c>
      <c r="D296" s="45" t="s">
        <v>4216</v>
      </c>
      <c r="F296" s="45" t="s">
        <v>2766</v>
      </c>
      <c r="H296" s="45" t="s">
        <v>1754</v>
      </c>
      <c r="I296" s="45" t="s">
        <v>1756</v>
      </c>
      <c r="J296" s="45" t="s">
        <v>1757</v>
      </c>
      <c r="K296" s="47">
        <v>-1890</v>
      </c>
      <c r="L296" s="45" t="s">
        <v>4210</v>
      </c>
      <c r="N296" s="45" t="s">
        <v>20</v>
      </c>
      <c r="O296" s="45" t="s">
        <v>26</v>
      </c>
      <c r="P296" s="45" t="s">
        <v>4332</v>
      </c>
      <c r="Q296" s="45" t="s">
        <v>135</v>
      </c>
      <c r="R296" s="45" t="s">
        <v>4168</v>
      </c>
    </row>
    <row r="297" spans="1:18" x14ac:dyDescent="0.25">
      <c r="A297" s="45" t="s">
        <v>5774</v>
      </c>
      <c r="B297" s="45" t="s">
        <v>5774</v>
      </c>
      <c r="C297" s="45" t="s">
        <v>4215</v>
      </c>
      <c r="D297" s="45" t="s">
        <v>4216</v>
      </c>
      <c r="F297" s="45" t="s">
        <v>2766</v>
      </c>
      <c r="H297" s="45" t="s">
        <v>1754</v>
      </c>
      <c r="I297" s="45" t="s">
        <v>1756</v>
      </c>
      <c r="J297" s="45" t="s">
        <v>1757</v>
      </c>
      <c r="K297" s="47">
        <v>-2340</v>
      </c>
      <c r="L297" s="45" t="s">
        <v>4210</v>
      </c>
      <c r="N297" s="45" t="s">
        <v>20</v>
      </c>
      <c r="O297" s="45" t="s">
        <v>26</v>
      </c>
      <c r="P297" s="45" t="s">
        <v>4332</v>
      </c>
      <c r="Q297" s="45" t="s">
        <v>135</v>
      </c>
      <c r="R297" s="45" t="s">
        <v>4168</v>
      </c>
    </row>
    <row r="298" spans="1:18" x14ac:dyDescent="0.25">
      <c r="A298" s="45" t="s">
        <v>5774</v>
      </c>
      <c r="B298" s="45" t="s">
        <v>5774</v>
      </c>
      <c r="C298" s="45" t="s">
        <v>4215</v>
      </c>
      <c r="D298" s="45" t="s">
        <v>4216</v>
      </c>
      <c r="F298" s="45" t="s">
        <v>2970</v>
      </c>
      <c r="H298" s="45" t="s">
        <v>2976</v>
      </c>
      <c r="I298" s="45" t="s">
        <v>2398</v>
      </c>
      <c r="J298" s="45" t="s">
        <v>2979</v>
      </c>
      <c r="K298" s="47">
        <v>-1800</v>
      </c>
      <c r="L298" s="45" t="s">
        <v>4210</v>
      </c>
      <c r="N298" s="45" t="s">
        <v>20</v>
      </c>
      <c r="O298" s="45" t="s">
        <v>26</v>
      </c>
      <c r="P298" s="45" t="s">
        <v>4333</v>
      </c>
      <c r="Q298" s="45" t="s">
        <v>135</v>
      </c>
      <c r="R298" s="45" t="s">
        <v>4168</v>
      </c>
    </row>
    <row r="299" spans="1:18" x14ac:dyDescent="0.25">
      <c r="A299" s="45" t="s">
        <v>5774</v>
      </c>
      <c r="B299" s="45" t="s">
        <v>5774</v>
      </c>
      <c r="C299" s="45" t="s">
        <v>4215</v>
      </c>
      <c r="D299" s="45" t="s">
        <v>4216</v>
      </c>
      <c r="F299" s="45" t="s">
        <v>2970</v>
      </c>
      <c r="H299" s="45" t="s">
        <v>2976</v>
      </c>
      <c r="I299" s="45" t="s">
        <v>2398</v>
      </c>
      <c r="J299" s="45" t="s">
        <v>2979</v>
      </c>
      <c r="K299" s="47">
        <v>-2250</v>
      </c>
      <c r="L299" s="45" t="s">
        <v>4210</v>
      </c>
      <c r="N299" s="45" t="s">
        <v>20</v>
      </c>
      <c r="O299" s="45" t="s">
        <v>26</v>
      </c>
      <c r="P299" s="45" t="s">
        <v>4333</v>
      </c>
      <c r="Q299" s="45" t="s">
        <v>135</v>
      </c>
      <c r="R299" s="45" t="s">
        <v>4168</v>
      </c>
    </row>
    <row r="300" spans="1:18" x14ac:dyDescent="0.25">
      <c r="A300" s="45" t="s">
        <v>6610</v>
      </c>
      <c r="B300" s="45" t="s">
        <v>6610</v>
      </c>
      <c r="C300" s="45" t="s">
        <v>4209</v>
      </c>
      <c r="D300" s="45" t="s">
        <v>4209</v>
      </c>
      <c r="F300" s="45" t="s">
        <v>2021</v>
      </c>
      <c r="H300" s="45" t="s">
        <v>2027</v>
      </c>
      <c r="I300" s="45" t="s">
        <v>2025</v>
      </c>
      <c r="J300" s="45" t="s">
        <v>2026</v>
      </c>
      <c r="K300" s="47">
        <v>-1900</v>
      </c>
      <c r="L300" s="45" t="s">
        <v>4210</v>
      </c>
      <c r="N300" s="45" t="s">
        <v>20</v>
      </c>
      <c r="O300" s="45" t="s">
        <v>26</v>
      </c>
      <c r="P300" s="45" t="s">
        <v>4334</v>
      </c>
      <c r="Q300" s="45" t="s">
        <v>135</v>
      </c>
      <c r="R300" s="45" t="s">
        <v>4168</v>
      </c>
    </row>
    <row r="301" spans="1:18" x14ac:dyDescent="0.25">
      <c r="A301" s="45" t="s">
        <v>6610</v>
      </c>
      <c r="B301" s="45" t="s">
        <v>6610</v>
      </c>
      <c r="C301" s="45" t="s">
        <v>4209</v>
      </c>
      <c r="D301" s="45" t="s">
        <v>4209</v>
      </c>
      <c r="F301" s="45" t="s">
        <v>2021</v>
      </c>
      <c r="H301" s="45" t="s">
        <v>2027</v>
      </c>
      <c r="I301" s="45" t="s">
        <v>2025</v>
      </c>
      <c r="J301" s="45" t="s">
        <v>2026</v>
      </c>
      <c r="K301" s="47">
        <v>-2350</v>
      </c>
      <c r="L301" s="45" t="s">
        <v>4210</v>
      </c>
      <c r="N301" s="45" t="s">
        <v>20</v>
      </c>
      <c r="O301" s="45" t="s">
        <v>26</v>
      </c>
      <c r="P301" s="45" t="s">
        <v>4334</v>
      </c>
      <c r="Q301" s="45" t="s">
        <v>135</v>
      </c>
      <c r="R301" s="45" t="s">
        <v>4168</v>
      </c>
    </row>
    <row r="302" spans="1:18" x14ac:dyDescent="0.25">
      <c r="A302" s="45" t="s">
        <v>6611</v>
      </c>
      <c r="B302" s="45" t="s">
        <v>6611</v>
      </c>
      <c r="C302" s="45" t="s">
        <v>4209</v>
      </c>
      <c r="D302" s="45" t="s">
        <v>4209</v>
      </c>
      <c r="F302" s="45" t="s">
        <v>1554</v>
      </c>
      <c r="H302" s="45" t="s">
        <v>1562</v>
      </c>
      <c r="I302" s="45" t="s">
        <v>1564</v>
      </c>
      <c r="J302" s="45" t="s">
        <v>1565</v>
      </c>
      <c r="K302" s="47">
        <v>-1890</v>
      </c>
      <c r="L302" s="45" t="s">
        <v>4210</v>
      </c>
      <c r="N302" s="45" t="s">
        <v>20</v>
      </c>
      <c r="O302" s="45" t="s">
        <v>26</v>
      </c>
      <c r="P302" s="45" t="s">
        <v>4335</v>
      </c>
      <c r="Q302" s="45" t="s">
        <v>135</v>
      </c>
      <c r="R302" s="45" t="s">
        <v>4168</v>
      </c>
    </row>
    <row r="303" spans="1:18" x14ac:dyDescent="0.25">
      <c r="A303" s="45" t="s">
        <v>6611</v>
      </c>
      <c r="B303" s="45" t="s">
        <v>6611</v>
      </c>
      <c r="C303" s="45" t="s">
        <v>4209</v>
      </c>
      <c r="D303" s="45" t="s">
        <v>4209</v>
      </c>
      <c r="F303" s="45" t="s">
        <v>1554</v>
      </c>
      <c r="H303" s="45" t="s">
        <v>1562</v>
      </c>
      <c r="I303" s="45" t="s">
        <v>1564</v>
      </c>
      <c r="J303" s="45" t="s">
        <v>1565</v>
      </c>
      <c r="K303" s="47">
        <v>-2340</v>
      </c>
      <c r="L303" s="45" t="s">
        <v>4210</v>
      </c>
      <c r="N303" s="45" t="s">
        <v>20</v>
      </c>
      <c r="O303" s="45" t="s">
        <v>26</v>
      </c>
      <c r="P303" s="45" t="s">
        <v>4335</v>
      </c>
      <c r="Q303" s="45" t="s">
        <v>135</v>
      </c>
      <c r="R303" s="45" t="s">
        <v>4168</v>
      </c>
    </row>
    <row r="304" spans="1:18" x14ac:dyDescent="0.25">
      <c r="A304" s="45" t="s">
        <v>5540</v>
      </c>
      <c r="B304" s="45" t="s">
        <v>5540</v>
      </c>
      <c r="C304" s="45" t="s">
        <v>4215</v>
      </c>
      <c r="D304" s="45" t="s">
        <v>4216</v>
      </c>
      <c r="F304" s="45" t="s">
        <v>3764</v>
      </c>
      <c r="H304" s="45" t="s">
        <v>3770</v>
      </c>
      <c r="I304" s="45" t="s">
        <v>214</v>
      </c>
      <c r="J304" s="45" t="s">
        <v>57</v>
      </c>
      <c r="K304" s="47">
        <v>-2250</v>
      </c>
      <c r="L304" s="45" t="s">
        <v>4210</v>
      </c>
      <c r="N304" s="45" t="s">
        <v>20</v>
      </c>
      <c r="O304" s="45" t="s">
        <v>26</v>
      </c>
      <c r="P304" s="45" t="s">
        <v>4336</v>
      </c>
      <c r="Q304" s="45" t="s">
        <v>135</v>
      </c>
      <c r="R304" s="45" t="s">
        <v>4168</v>
      </c>
    </row>
    <row r="305" spans="1:18" x14ac:dyDescent="0.25">
      <c r="A305" s="45" t="s">
        <v>5540</v>
      </c>
      <c r="B305" s="45" t="s">
        <v>5540</v>
      </c>
      <c r="C305" s="45" t="s">
        <v>4215</v>
      </c>
      <c r="D305" s="45" t="s">
        <v>4216</v>
      </c>
      <c r="F305" s="45" t="s">
        <v>3764</v>
      </c>
      <c r="H305" s="45" t="s">
        <v>3770</v>
      </c>
      <c r="I305" s="45" t="s">
        <v>214</v>
      </c>
      <c r="J305" s="45" t="s">
        <v>57</v>
      </c>
      <c r="K305" s="47">
        <v>-2700</v>
      </c>
      <c r="L305" s="45" t="s">
        <v>4210</v>
      </c>
      <c r="N305" s="45" t="s">
        <v>20</v>
      </c>
      <c r="O305" s="45" t="s">
        <v>26</v>
      </c>
      <c r="P305" s="45" t="s">
        <v>4336</v>
      </c>
      <c r="Q305" s="45" t="s">
        <v>135</v>
      </c>
      <c r="R305" s="45" t="s">
        <v>4168</v>
      </c>
    </row>
    <row r="306" spans="1:18" x14ac:dyDescent="0.25">
      <c r="A306" s="45" t="s">
        <v>6612</v>
      </c>
      <c r="B306" s="45" t="s">
        <v>6612</v>
      </c>
      <c r="C306" s="45" t="s">
        <v>4209</v>
      </c>
      <c r="D306" s="45" t="s">
        <v>4209</v>
      </c>
      <c r="F306" s="45" t="s">
        <v>1358</v>
      </c>
      <c r="H306" s="45" t="s">
        <v>1359</v>
      </c>
      <c r="I306" s="45" t="s">
        <v>1361</v>
      </c>
      <c r="J306" s="45" t="s">
        <v>1362</v>
      </c>
      <c r="K306" s="47">
        <v>-1600</v>
      </c>
      <c r="L306" s="45" t="s">
        <v>4210</v>
      </c>
      <c r="N306" s="45" t="s">
        <v>20</v>
      </c>
      <c r="O306" s="45" t="s">
        <v>26</v>
      </c>
      <c r="P306" s="45" t="s">
        <v>4337</v>
      </c>
      <c r="Q306" s="45" t="s">
        <v>135</v>
      </c>
      <c r="R306" s="45" t="s">
        <v>4168</v>
      </c>
    </row>
    <row r="307" spans="1:18" x14ac:dyDescent="0.25">
      <c r="A307" s="45" t="s">
        <v>6612</v>
      </c>
      <c r="B307" s="45" t="s">
        <v>6612</v>
      </c>
      <c r="C307" s="45" t="s">
        <v>4209</v>
      </c>
      <c r="D307" s="45" t="s">
        <v>4209</v>
      </c>
      <c r="F307" s="45" t="s">
        <v>1358</v>
      </c>
      <c r="H307" s="45" t="s">
        <v>1359</v>
      </c>
      <c r="I307" s="45" t="s">
        <v>1361</v>
      </c>
      <c r="J307" s="45" t="s">
        <v>1362</v>
      </c>
      <c r="K307" s="47">
        <v>-2050</v>
      </c>
      <c r="L307" s="45" t="s">
        <v>4210</v>
      </c>
      <c r="N307" s="45" t="s">
        <v>20</v>
      </c>
      <c r="O307" s="45" t="s">
        <v>26</v>
      </c>
      <c r="P307" s="45" t="s">
        <v>4337</v>
      </c>
      <c r="Q307" s="45" t="s">
        <v>135</v>
      </c>
      <c r="R307" s="45" t="s">
        <v>4168</v>
      </c>
    </row>
    <row r="308" spans="1:18" x14ac:dyDescent="0.25">
      <c r="A308" s="45" t="s">
        <v>6613</v>
      </c>
      <c r="B308" s="45" t="s">
        <v>6613</v>
      </c>
      <c r="C308" s="45" t="s">
        <v>4209</v>
      </c>
      <c r="D308" s="45" t="s">
        <v>4209</v>
      </c>
      <c r="F308" s="45" t="s">
        <v>3489</v>
      </c>
      <c r="H308" s="45" t="s">
        <v>3495</v>
      </c>
      <c r="I308" s="45" t="s">
        <v>1078</v>
      </c>
      <c r="J308" s="45" t="s">
        <v>3497</v>
      </c>
      <c r="K308" s="47">
        <v>-1600</v>
      </c>
      <c r="L308" s="45" t="s">
        <v>4210</v>
      </c>
      <c r="N308" s="45" t="s">
        <v>20</v>
      </c>
      <c r="O308" s="45" t="s">
        <v>26</v>
      </c>
      <c r="P308" s="45" t="s">
        <v>4338</v>
      </c>
      <c r="Q308" s="45" t="s">
        <v>135</v>
      </c>
      <c r="R308" s="45" t="s">
        <v>4168</v>
      </c>
    </row>
    <row r="309" spans="1:18" x14ac:dyDescent="0.25">
      <c r="A309" s="45" t="s">
        <v>6613</v>
      </c>
      <c r="B309" s="45" t="s">
        <v>6613</v>
      </c>
      <c r="C309" s="45" t="s">
        <v>4209</v>
      </c>
      <c r="D309" s="45" t="s">
        <v>4209</v>
      </c>
      <c r="F309" s="45" t="s">
        <v>3489</v>
      </c>
      <c r="H309" s="45" t="s">
        <v>3495</v>
      </c>
      <c r="I309" s="45" t="s">
        <v>1078</v>
      </c>
      <c r="J309" s="45" t="s">
        <v>3497</v>
      </c>
      <c r="K309" s="47">
        <v>-2050</v>
      </c>
      <c r="L309" s="45" t="s">
        <v>4210</v>
      </c>
      <c r="N309" s="45" t="s">
        <v>20</v>
      </c>
      <c r="O309" s="45" t="s">
        <v>26</v>
      </c>
      <c r="P309" s="45" t="s">
        <v>4338</v>
      </c>
      <c r="Q309" s="45" t="s">
        <v>135</v>
      </c>
      <c r="R309" s="45" t="s">
        <v>4168</v>
      </c>
    </row>
    <row r="310" spans="1:18" x14ac:dyDescent="0.25">
      <c r="A310" s="45" t="s">
        <v>6173</v>
      </c>
      <c r="B310" s="45" t="s">
        <v>6173</v>
      </c>
      <c r="C310" s="45" t="s">
        <v>4215</v>
      </c>
      <c r="D310" s="45" t="s">
        <v>4216</v>
      </c>
      <c r="F310" s="45" t="s">
        <v>3186</v>
      </c>
      <c r="H310" s="45" t="s">
        <v>3191</v>
      </c>
      <c r="I310" s="45" t="s">
        <v>1900</v>
      </c>
      <c r="J310" s="45" t="s">
        <v>1901</v>
      </c>
      <c r="K310" s="47">
        <v>-2000</v>
      </c>
      <c r="L310" s="45" t="s">
        <v>4210</v>
      </c>
      <c r="N310" s="45" t="s">
        <v>20</v>
      </c>
      <c r="O310" s="45" t="s">
        <v>26</v>
      </c>
      <c r="P310" s="45" t="s">
        <v>4339</v>
      </c>
      <c r="Q310" s="45" t="s">
        <v>135</v>
      </c>
      <c r="R310" s="45" t="s">
        <v>4168</v>
      </c>
    </row>
    <row r="311" spans="1:18" x14ac:dyDescent="0.25">
      <c r="A311" s="45" t="s">
        <v>6173</v>
      </c>
      <c r="B311" s="45" t="s">
        <v>6173</v>
      </c>
      <c r="C311" s="45" t="s">
        <v>4215</v>
      </c>
      <c r="D311" s="45" t="s">
        <v>4216</v>
      </c>
      <c r="F311" s="45" t="s">
        <v>3186</v>
      </c>
      <c r="H311" s="45" t="s">
        <v>3191</v>
      </c>
      <c r="I311" s="45" t="s">
        <v>1900</v>
      </c>
      <c r="J311" s="45" t="s">
        <v>1901</v>
      </c>
      <c r="K311" s="47">
        <v>-2450</v>
      </c>
      <c r="L311" s="45" t="s">
        <v>4210</v>
      </c>
      <c r="N311" s="45" t="s">
        <v>20</v>
      </c>
      <c r="O311" s="45" t="s">
        <v>26</v>
      </c>
      <c r="P311" s="45" t="s">
        <v>4339</v>
      </c>
      <c r="Q311" s="45" t="s">
        <v>135</v>
      </c>
      <c r="R311" s="45" t="s">
        <v>4168</v>
      </c>
    </row>
    <row r="312" spans="1:18" x14ac:dyDescent="0.25">
      <c r="A312" s="45" t="s">
        <v>6173</v>
      </c>
      <c r="B312" s="45" t="s">
        <v>6173</v>
      </c>
      <c r="C312" s="45" t="s">
        <v>4209</v>
      </c>
      <c r="D312" s="45" t="s">
        <v>4209</v>
      </c>
      <c r="F312" s="45" t="s">
        <v>1537</v>
      </c>
      <c r="H312" s="45" t="s">
        <v>1543</v>
      </c>
      <c r="I312" s="45" t="s">
        <v>244</v>
      </c>
      <c r="J312" s="45" t="s">
        <v>245</v>
      </c>
      <c r="K312" s="47">
        <v>-1890</v>
      </c>
      <c r="L312" s="45" t="s">
        <v>4210</v>
      </c>
      <c r="N312" s="45" t="s">
        <v>20</v>
      </c>
      <c r="O312" s="45" t="s">
        <v>26</v>
      </c>
      <c r="P312" s="45" t="s">
        <v>4340</v>
      </c>
      <c r="Q312" s="45" t="s">
        <v>135</v>
      </c>
      <c r="R312" s="45" t="s">
        <v>4168</v>
      </c>
    </row>
    <row r="313" spans="1:18" x14ac:dyDescent="0.25">
      <c r="A313" s="45" t="s">
        <v>6173</v>
      </c>
      <c r="B313" s="45" t="s">
        <v>6173</v>
      </c>
      <c r="C313" s="45" t="s">
        <v>4209</v>
      </c>
      <c r="D313" s="45" t="s">
        <v>4209</v>
      </c>
      <c r="F313" s="45" t="s">
        <v>1537</v>
      </c>
      <c r="H313" s="45" t="s">
        <v>1543</v>
      </c>
      <c r="I313" s="45" t="s">
        <v>244</v>
      </c>
      <c r="J313" s="45" t="s">
        <v>245</v>
      </c>
      <c r="K313" s="47">
        <v>-2340</v>
      </c>
      <c r="L313" s="45" t="s">
        <v>4210</v>
      </c>
      <c r="N313" s="45" t="s">
        <v>20</v>
      </c>
      <c r="O313" s="45" t="s">
        <v>26</v>
      </c>
      <c r="P313" s="45" t="s">
        <v>4340</v>
      </c>
      <c r="Q313" s="45" t="s">
        <v>135</v>
      </c>
      <c r="R313" s="45" t="s">
        <v>4168</v>
      </c>
    </row>
    <row r="314" spans="1:18" x14ac:dyDescent="0.25">
      <c r="A314" s="45" t="s">
        <v>6173</v>
      </c>
      <c r="B314" s="45" t="s">
        <v>6173</v>
      </c>
      <c r="C314" s="45" t="s">
        <v>3182</v>
      </c>
      <c r="D314" s="45" t="s">
        <v>4323</v>
      </c>
      <c r="F314" s="45" t="s">
        <v>3628</v>
      </c>
      <c r="H314" s="45" t="s">
        <v>3629</v>
      </c>
      <c r="I314" s="45" t="s">
        <v>189</v>
      </c>
      <c r="J314" s="45" t="s">
        <v>612</v>
      </c>
      <c r="K314" s="47">
        <v>-1680</v>
      </c>
      <c r="L314" s="45" t="s">
        <v>4210</v>
      </c>
      <c r="N314" s="45" t="s">
        <v>20</v>
      </c>
      <c r="O314" s="45" t="s">
        <v>26</v>
      </c>
      <c r="P314" s="45" t="s">
        <v>4341</v>
      </c>
      <c r="Q314" s="45" t="s">
        <v>92</v>
      </c>
      <c r="R314" s="45" t="s">
        <v>4168</v>
      </c>
    </row>
    <row r="315" spans="1:18" x14ac:dyDescent="0.25">
      <c r="A315" s="45" t="s">
        <v>6173</v>
      </c>
      <c r="B315" s="45" t="s">
        <v>6173</v>
      </c>
      <c r="C315" s="45" t="s">
        <v>3182</v>
      </c>
      <c r="D315" s="45" t="s">
        <v>4323</v>
      </c>
      <c r="F315" s="45" t="s">
        <v>3628</v>
      </c>
      <c r="H315" s="45" t="s">
        <v>3629</v>
      </c>
      <c r="I315" s="45" t="s">
        <v>189</v>
      </c>
      <c r="J315" s="45" t="s">
        <v>612</v>
      </c>
      <c r="K315" s="47">
        <v>-2130</v>
      </c>
      <c r="L315" s="45" t="s">
        <v>4210</v>
      </c>
      <c r="N315" s="45" t="s">
        <v>20</v>
      </c>
      <c r="O315" s="45" t="s">
        <v>26</v>
      </c>
      <c r="P315" s="45" t="s">
        <v>4341</v>
      </c>
      <c r="Q315" s="45" t="s">
        <v>92</v>
      </c>
      <c r="R315" s="45" t="s">
        <v>4168</v>
      </c>
    </row>
    <row r="316" spans="1:18" x14ac:dyDescent="0.25">
      <c r="A316" s="45" t="s">
        <v>5746</v>
      </c>
      <c r="B316" s="45" t="s">
        <v>5746</v>
      </c>
      <c r="C316" s="45" t="s">
        <v>4215</v>
      </c>
      <c r="D316" s="45" t="s">
        <v>4216</v>
      </c>
      <c r="F316" s="45" t="s">
        <v>1204</v>
      </c>
      <c r="H316" s="45" t="s">
        <v>1205</v>
      </c>
      <c r="I316" s="45" t="s">
        <v>1207</v>
      </c>
      <c r="J316" s="45" t="s">
        <v>1208</v>
      </c>
      <c r="K316" s="47">
        <v>-1800</v>
      </c>
      <c r="L316" s="45" t="s">
        <v>4210</v>
      </c>
      <c r="N316" s="45" t="s">
        <v>20</v>
      </c>
      <c r="O316" s="45" t="s">
        <v>26</v>
      </c>
      <c r="P316" s="45" t="s">
        <v>4342</v>
      </c>
      <c r="Q316" s="45" t="s">
        <v>135</v>
      </c>
      <c r="R316" s="45" t="s">
        <v>4168</v>
      </c>
    </row>
    <row r="317" spans="1:18" x14ac:dyDescent="0.25">
      <c r="A317" s="45" t="s">
        <v>5746</v>
      </c>
      <c r="B317" s="45" t="s">
        <v>5746</v>
      </c>
      <c r="C317" s="45" t="s">
        <v>4215</v>
      </c>
      <c r="D317" s="45" t="s">
        <v>4216</v>
      </c>
      <c r="F317" s="45" t="s">
        <v>1204</v>
      </c>
      <c r="H317" s="45" t="s">
        <v>1205</v>
      </c>
      <c r="I317" s="45" t="s">
        <v>1207</v>
      </c>
      <c r="J317" s="45" t="s">
        <v>1208</v>
      </c>
      <c r="K317" s="47">
        <v>-2250</v>
      </c>
      <c r="L317" s="45" t="s">
        <v>4210</v>
      </c>
      <c r="N317" s="45" t="s">
        <v>20</v>
      </c>
      <c r="O317" s="45" t="s">
        <v>26</v>
      </c>
      <c r="P317" s="45" t="s">
        <v>4342</v>
      </c>
      <c r="Q317" s="45" t="s">
        <v>135</v>
      </c>
      <c r="R317" s="45" t="s">
        <v>4168</v>
      </c>
    </row>
    <row r="318" spans="1:18" x14ac:dyDescent="0.25">
      <c r="A318" s="45" t="s">
        <v>5746</v>
      </c>
      <c r="B318" s="45" t="s">
        <v>5746</v>
      </c>
      <c r="C318" s="45" t="s">
        <v>4209</v>
      </c>
      <c r="D318" s="45" t="s">
        <v>4209</v>
      </c>
      <c r="F318" s="45" t="s">
        <v>1260</v>
      </c>
      <c r="H318" s="45" t="s">
        <v>1261</v>
      </c>
      <c r="I318" s="45" t="s">
        <v>189</v>
      </c>
      <c r="J318" s="45" t="s">
        <v>230</v>
      </c>
      <c r="K318" s="47">
        <v>-1900</v>
      </c>
      <c r="L318" s="45" t="s">
        <v>4210</v>
      </c>
      <c r="N318" s="45" t="s">
        <v>20</v>
      </c>
      <c r="O318" s="45" t="s">
        <v>26</v>
      </c>
      <c r="P318" s="45" t="s">
        <v>4343</v>
      </c>
      <c r="Q318" s="45" t="s">
        <v>25</v>
      </c>
      <c r="R318" s="45" t="s">
        <v>4162</v>
      </c>
    </row>
    <row r="319" spans="1:18" x14ac:dyDescent="0.25">
      <c r="A319" s="45" t="s">
        <v>5746</v>
      </c>
      <c r="B319" s="45" t="s">
        <v>5746</v>
      </c>
      <c r="C319" s="45" t="s">
        <v>4209</v>
      </c>
      <c r="D319" s="45" t="s">
        <v>4209</v>
      </c>
      <c r="F319" s="45" t="s">
        <v>1260</v>
      </c>
      <c r="H319" s="45" t="s">
        <v>1261</v>
      </c>
      <c r="I319" s="45" t="s">
        <v>189</v>
      </c>
      <c r="J319" s="45" t="s">
        <v>230</v>
      </c>
      <c r="K319" s="47">
        <v>-2350</v>
      </c>
      <c r="L319" s="45" t="s">
        <v>4210</v>
      </c>
      <c r="N319" s="45" t="s">
        <v>20</v>
      </c>
      <c r="O319" s="45" t="s">
        <v>26</v>
      </c>
      <c r="P319" s="45" t="s">
        <v>4343</v>
      </c>
      <c r="Q319" s="45" t="s">
        <v>25</v>
      </c>
      <c r="R319" s="45" t="s">
        <v>4162</v>
      </c>
    </row>
    <row r="320" spans="1:18" x14ac:dyDescent="0.25">
      <c r="A320" s="45" t="s">
        <v>6614</v>
      </c>
      <c r="B320" s="45" t="s">
        <v>6614</v>
      </c>
      <c r="C320" s="45" t="s">
        <v>4215</v>
      </c>
      <c r="D320" s="45" t="s">
        <v>4216</v>
      </c>
      <c r="F320" s="45" t="s">
        <v>3933</v>
      </c>
      <c r="H320" s="45" t="s">
        <v>3934</v>
      </c>
      <c r="I320" s="45" t="s">
        <v>3936</v>
      </c>
      <c r="J320" s="45" t="s">
        <v>3937</v>
      </c>
      <c r="K320" s="47">
        <v>-1800</v>
      </c>
      <c r="L320" s="45" t="s">
        <v>4210</v>
      </c>
      <c r="N320" s="45" t="s">
        <v>20</v>
      </c>
      <c r="O320" s="45" t="s">
        <v>26</v>
      </c>
      <c r="P320" s="45" t="s">
        <v>4344</v>
      </c>
      <c r="Q320" s="45" t="s">
        <v>135</v>
      </c>
      <c r="R320" s="45" t="s">
        <v>4168</v>
      </c>
    </row>
    <row r="321" spans="1:18" x14ac:dyDescent="0.25">
      <c r="A321" s="45" t="s">
        <v>6614</v>
      </c>
      <c r="B321" s="45" t="s">
        <v>6614</v>
      </c>
      <c r="C321" s="45" t="s">
        <v>4215</v>
      </c>
      <c r="D321" s="45" t="s">
        <v>4216</v>
      </c>
      <c r="F321" s="45" t="s">
        <v>3933</v>
      </c>
      <c r="H321" s="45" t="s">
        <v>3934</v>
      </c>
      <c r="I321" s="45" t="s">
        <v>3936</v>
      </c>
      <c r="J321" s="45" t="s">
        <v>3937</v>
      </c>
      <c r="K321" s="47">
        <v>-2250</v>
      </c>
      <c r="L321" s="45" t="s">
        <v>4210</v>
      </c>
      <c r="N321" s="45" t="s">
        <v>20</v>
      </c>
      <c r="O321" s="45" t="s">
        <v>26</v>
      </c>
      <c r="P321" s="45" t="s">
        <v>4344</v>
      </c>
      <c r="Q321" s="45" t="s">
        <v>135</v>
      </c>
      <c r="R321" s="45" t="s">
        <v>4168</v>
      </c>
    </row>
    <row r="322" spans="1:18" x14ac:dyDescent="0.25">
      <c r="A322" s="45" t="s">
        <v>6615</v>
      </c>
      <c r="B322" s="45" t="s">
        <v>6615</v>
      </c>
      <c r="C322" s="45" t="s">
        <v>4215</v>
      </c>
      <c r="D322" s="45" t="s">
        <v>4216</v>
      </c>
      <c r="F322" s="45" t="s">
        <v>3619</v>
      </c>
      <c r="H322" s="45" t="s">
        <v>3626</v>
      </c>
      <c r="I322" s="45" t="s">
        <v>249</v>
      </c>
      <c r="J322" s="45" t="s">
        <v>250</v>
      </c>
      <c r="K322" s="47">
        <v>-1600</v>
      </c>
      <c r="L322" s="45" t="s">
        <v>4210</v>
      </c>
      <c r="N322" s="45" t="s">
        <v>20</v>
      </c>
      <c r="O322" s="45" t="s">
        <v>26</v>
      </c>
      <c r="P322" s="45" t="s">
        <v>4345</v>
      </c>
      <c r="Q322" s="45" t="s">
        <v>135</v>
      </c>
      <c r="R322" s="45" t="s">
        <v>4168</v>
      </c>
    </row>
    <row r="323" spans="1:18" x14ac:dyDescent="0.25">
      <c r="A323" s="45" t="s">
        <v>6615</v>
      </c>
      <c r="B323" s="45" t="s">
        <v>6615</v>
      </c>
      <c r="C323" s="45" t="s">
        <v>4215</v>
      </c>
      <c r="D323" s="45" t="s">
        <v>4216</v>
      </c>
      <c r="F323" s="45" t="s">
        <v>3619</v>
      </c>
      <c r="H323" s="45" t="s">
        <v>3626</v>
      </c>
      <c r="I323" s="45" t="s">
        <v>249</v>
      </c>
      <c r="J323" s="45" t="s">
        <v>250</v>
      </c>
      <c r="K323" s="47">
        <v>-2050</v>
      </c>
      <c r="L323" s="45" t="s">
        <v>4210</v>
      </c>
      <c r="N323" s="45" t="s">
        <v>20</v>
      </c>
      <c r="O323" s="45" t="s">
        <v>26</v>
      </c>
      <c r="P323" s="45" t="s">
        <v>4345</v>
      </c>
      <c r="Q323" s="45" t="s">
        <v>135</v>
      </c>
      <c r="R323" s="45" t="s">
        <v>4168</v>
      </c>
    </row>
    <row r="324" spans="1:18" x14ac:dyDescent="0.25">
      <c r="A324" s="45" t="s">
        <v>6615</v>
      </c>
      <c r="B324" s="45" t="s">
        <v>6615</v>
      </c>
      <c r="C324" s="45" t="s">
        <v>4215</v>
      </c>
      <c r="D324" s="45" t="s">
        <v>4216</v>
      </c>
      <c r="F324" s="45" t="s">
        <v>935</v>
      </c>
      <c r="H324" s="45" t="s">
        <v>941</v>
      </c>
      <c r="I324" s="45" t="s">
        <v>943</v>
      </c>
      <c r="J324" s="45" t="s">
        <v>944</v>
      </c>
      <c r="K324" s="47">
        <v>-1600</v>
      </c>
      <c r="L324" s="45" t="s">
        <v>4210</v>
      </c>
      <c r="N324" s="45" t="s">
        <v>20</v>
      </c>
      <c r="O324" s="45" t="s">
        <v>26</v>
      </c>
      <c r="P324" s="45" t="s">
        <v>4346</v>
      </c>
      <c r="Q324" s="45" t="s">
        <v>135</v>
      </c>
      <c r="R324" s="45" t="s">
        <v>4168</v>
      </c>
    </row>
    <row r="325" spans="1:18" x14ac:dyDescent="0.25">
      <c r="A325" s="45" t="s">
        <v>6615</v>
      </c>
      <c r="B325" s="45" t="s">
        <v>6615</v>
      </c>
      <c r="C325" s="45" t="s">
        <v>4215</v>
      </c>
      <c r="D325" s="45" t="s">
        <v>4216</v>
      </c>
      <c r="F325" s="45" t="s">
        <v>935</v>
      </c>
      <c r="H325" s="45" t="s">
        <v>941</v>
      </c>
      <c r="I325" s="45" t="s">
        <v>943</v>
      </c>
      <c r="J325" s="45" t="s">
        <v>944</v>
      </c>
      <c r="K325" s="47">
        <v>-2050</v>
      </c>
      <c r="L325" s="45" t="s">
        <v>4210</v>
      </c>
      <c r="N325" s="45" t="s">
        <v>20</v>
      </c>
      <c r="O325" s="45" t="s">
        <v>26</v>
      </c>
      <c r="P325" s="45" t="s">
        <v>4346</v>
      </c>
      <c r="Q325" s="45" t="s">
        <v>135</v>
      </c>
      <c r="R325" s="45" t="s">
        <v>4168</v>
      </c>
    </row>
    <row r="326" spans="1:18" x14ac:dyDescent="0.25">
      <c r="A326" s="45" t="s">
        <v>6616</v>
      </c>
      <c r="B326" s="45" t="s">
        <v>6616</v>
      </c>
      <c r="C326" s="45" t="s">
        <v>4209</v>
      </c>
      <c r="D326" s="45" t="s">
        <v>4209</v>
      </c>
      <c r="F326" s="45" t="s">
        <v>2301</v>
      </c>
      <c r="H326" s="45" t="s">
        <v>2307</v>
      </c>
      <c r="I326" s="45" t="s">
        <v>2309</v>
      </c>
      <c r="J326" s="45" t="s">
        <v>2310</v>
      </c>
      <c r="K326" s="47">
        <v>-1900</v>
      </c>
      <c r="L326" s="45" t="s">
        <v>4210</v>
      </c>
      <c r="N326" s="45" t="s">
        <v>20</v>
      </c>
      <c r="O326" s="45" t="s">
        <v>26</v>
      </c>
      <c r="P326" s="45" t="s">
        <v>4347</v>
      </c>
      <c r="Q326" s="45" t="s">
        <v>135</v>
      </c>
      <c r="R326" s="45" t="s">
        <v>4168</v>
      </c>
    </row>
    <row r="327" spans="1:18" x14ac:dyDescent="0.25">
      <c r="A327" s="45" t="s">
        <v>6616</v>
      </c>
      <c r="B327" s="45" t="s">
        <v>6616</v>
      </c>
      <c r="C327" s="45" t="s">
        <v>4209</v>
      </c>
      <c r="D327" s="45" t="s">
        <v>4209</v>
      </c>
      <c r="F327" s="45" t="s">
        <v>2301</v>
      </c>
      <c r="H327" s="45" t="s">
        <v>2307</v>
      </c>
      <c r="I327" s="45" t="s">
        <v>2309</v>
      </c>
      <c r="J327" s="45" t="s">
        <v>2310</v>
      </c>
      <c r="K327" s="47">
        <v>-2350</v>
      </c>
      <c r="L327" s="45" t="s">
        <v>4210</v>
      </c>
      <c r="N327" s="45" t="s">
        <v>20</v>
      </c>
      <c r="O327" s="45" t="s">
        <v>26</v>
      </c>
      <c r="P327" s="45" t="s">
        <v>4347</v>
      </c>
      <c r="Q327" s="45" t="s">
        <v>135</v>
      </c>
      <c r="R327" s="45" t="s">
        <v>4168</v>
      </c>
    </row>
    <row r="328" spans="1:18" x14ac:dyDescent="0.25">
      <c r="A328" s="45" t="s">
        <v>6616</v>
      </c>
      <c r="B328" s="45" t="s">
        <v>6616</v>
      </c>
      <c r="C328" s="45" t="s">
        <v>4215</v>
      </c>
      <c r="D328" s="45" t="s">
        <v>4216</v>
      </c>
      <c r="F328" s="45" t="s">
        <v>1855</v>
      </c>
      <c r="H328" s="45" t="s">
        <v>1862</v>
      </c>
      <c r="I328" s="45" t="s">
        <v>1129</v>
      </c>
      <c r="J328" s="45" t="s">
        <v>1860</v>
      </c>
      <c r="K328" s="47">
        <v>-2300</v>
      </c>
      <c r="L328" s="45" t="s">
        <v>4210</v>
      </c>
      <c r="N328" s="45" t="s">
        <v>20</v>
      </c>
      <c r="O328" s="45" t="s">
        <v>26</v>
      </c>
      <c r="P328" s="45" t="s">
        <v>4348</v>
      </c>
      <c r="Q328" s="45" t="s">
        <v>135</v>
      </c>
      <c r="R328" s="45" t="s">
        <v>4168</v>
      </c>
    </row>
    <row r="329" spans="1:18" x14ac:dyDescent="0.25">
      <c r="A329" s="45" t="s">
        <v>6616</v>
      </c>
      <c r="B329" s="45" t="s">
        <v>6616</v>
      </c>
      <c r="C329" s="45" t="s">
        <v>4215</v>
      </c>
      <c r="D329" s="45" t="s">
        <v>4216</v>
      </c>
      <c r="F329" s="45" t="s">
        <v>1855</v>
      </c>
      <c r="H329" s="45" t="s">
        <v>1862</v>
      </c>
      <c r="I329" s="45" t="s">
        <v>1129</v>
      </c>
      <c r="J329" s="45" t="s">
        <v>1860</v>
      </c>
      <c r="K329" s="47">
        <v>-2750</v>
      </c>
      <c r="L329" s="45" t="s">
        <v>4210</v>
      </c>
      <c r="N329" s="45" t="s">
        <v>20</v>
      </c>
      <c r="O329" s="45" t="s">
        <v>26</v>
      </c>
      <c r="P329" s="45" t="s">
        <v>4348</v>
      </c>
      <c r="Q329" s="45" t="s">
        <v>135</v>
      </c>
      <c r="R329" s="45" t="s">
        <v>4168</v>
      </c>
    </row>
    <row r="330" spans="1:18" x14ac:dyDescent="0.25">
      <c r="A330" s="45" t="s">
        <v>6616</v>
      </c>
      <c r="B330" s="45" t="s">
        <v>6616</v>
      </c>
      <c r="C330" s="45" t="s">
        <v>4215</v>
      </c>
      <c r="D330" s="45" t="s">
        <v>4216</v>
      </c>
      <c r="F330" s="45" t="s">
        <v>2063</v>
      </c>
      <c r="H330" s="45" t="s">
        <v>2065</v>
      </c>
      <c r="I330" s="45" t="s">
        <v>2067</v>
      </c>
      <c r="J330" s="45" t="s">
        <v>2068</v>
      </c>
      <c r="K330" s="47">
        <v>-1680</v>
      </c>
      <c r="L330" s="45" t="s">
        <v>4210</v>
      </c>
      <c r="N330" s="45" t="s">
        <v>20</v>
      </c>
      <c r="O330" s="45" t="s">
        <v>26</v>
      </c>
      <c r="P330" s="45" t="s">
        <v>4349</v>
      </c>
      <c r="Q330" s="45" t="s">
        <v>135</v>
      </c>
      <c r="R330" s="45" t="s">
        <v>4168</v>
      </c>
    </row>
    <row r="331" spans="1:18" x14ac:dyDescent="0.25">
      <c r="A331" s="45" t="s">
        <v>6616</v>
      </c>
      <c r="B331" s="45" t="s">
        <v>6616</v>
      </c>
      <c r="C331" s="45" t="s">
        <v>4215</v>
      </c>
      <c r="D331" s="45" t="s">
        <v>4216</v>
      </c>
      <c r="F331" s="45" t="s">
        <v>2063</v>
      </c>
      <c r="H331" s="45" t="s">
        <v>2065</v>
      </c>
      <c r="I331" s="45" t="s">
        <v>2067</v>
      </c>
      <c r="J331" s="45" t="s">
        <v>2068</v>
      </c>
      <c r="K331" s="47">
        <v>-2130</v>
      </c>
      <c r="L331" s="45" t="s">
        <v>4210</v>
      </c>
      <c r="N331" s="45" t="s">
        <v>20</v>
      </c>
      <c r="O331" s="45" t="s">
        <v>26</v>
      </c>
      <c r="P331" s="45" t="s">
        <v>4349</v>
      </c>
      <c r="Q331" s="45" t="s">
        <v>135</v>
      </c>
      <c r="R331" s="45" t="s">
        <v>4168</v>
      </c>
    </row>
    <row r="332" spans="1:18" x14ac:dyDescent="0.25">
      <c r="A332" s="45" t="s">
        <v>6616</v>
      </c>
      <c r="B332" s="45" t="s">
        <v>6616</v>
      </c>
      <c r="C332" s="45" t="s">
        <v>3182</v>
      </c>
      <c r="D332" s="45" t="s">
        <v>4323</v>
      </c>
      <c r="F332" s="45" t="s">
        <v>2127</v>
      </c>
      <c r="H332" s="45" t="s">
        <v>2129</v>
      </c>
      <c r="I332" s="45" t="s">
        <v>2131</v>
      </c>
      <c r="J332" s="45" t="s">
        <v>2132</v>
      </c>
      <c r="K332" s="47">
        <v>-1680</v>
      </c>
      <c r="L332" s="45" t="s">
        <v>4210</v>
      </c>
      <c r="N332" s="45" t="s">
        <v>20</v>
      </c>
      <c r="O332" s="45" t="s">
        <v>26</v>
      </c>
      <c r="P332" s="45" t="s">
        <v>4350</v>
      </c>
      <c r="Q332" s="45" t="s">
        <v>135</v>
      </c>
      <c r="R332" s="45" t="s">
        <v>4168</v>
      </c>
    </row>
    <row r="333" spans="1:18" x14ac:dyDescent="0.25">
      <c r="A333" s="45" t="s">
        <v>6616</v>
      </c>
      <c r="B333" s="45" t="s">
        <v>6616</v>
      </c>
      <c r="C333" s="45" t="s">
        <v>3182</v>
      </c>
      <c r="D333" s="45" t="s">
        <v>4323</v>
      </c>
      <c r="F333" s="45" t="s">
        <v>2127</v>
      </c>
      <c r="H333" s="45" t="s">
        <v>2129</v>
      </c>
      <c r="I333" s="45" t="s">
        <v>2131</v>
      </c>
      <c r="J333" s="45" t="s">
        <v>2132</v>
      </c>
      <c r="K333" s="47">
        <v>-2130</v>
      </c>
      <c r="L333" s="45" t="s">
        <v>4210</v>
      </c>
      <c r="N333" s="45" t="s">
        <v>20</v>
      </c>
      <c r="O333" s="45" t="s">
        <v>26</v>
      </c>
      <c r="P333" s="45" t="s">
        <v>4350</v>
      </c>
      <c r="Q333" s="45" t="s">
        <v>135</v>
      </c>
      <c r="R333" s="45" t="s">
        <v>4168</v>
      </c>
    </row>
    <row r="334" spans="1:18" x14ac:dyDescent="0.25">
      <c r="A334" s="45" t="s">
        <v>6617</v>
      </c>
      <c r="B334" s="45" t="s">
        <v>6617</v>
      </c>
      <c r="C334" s="45" t="s">
        <v>4209</v>
      </c>
      <c r="D334" s="45" t="s">
        <v>4209</v>
      </c>
      <c r="F334" s="45" t="s">
        <v>1164</v>
      </c>
      <c r="H334" s="45" t="s">
        <v>1166</v>
      </c>
      <c r="I334" s="45" t="s">
        <v>265</v>
      </c>
      <c r="J334" s="45" t="s">
        <v>266</v>
      </c>
      <c r="K334" s="47">
        <v>-1890</v>
      </c>
      <c r="L334" s="45" t="s">
        <v>4210</v>
      </c>
      <c r="N334" s="45" t="s">
        <v>20</v>
      </c>
      <c r="O334" s="45" t="s">
        <v>26</v>
      </c>
      <c r="P334" s="45" t="s">
        <v>4351</v>
      </c>
      <c r="Q334" s="45" t="s">
        <v>135</v>
      </c>
      <c r="R334" s="45" t="s">
        <v>4168</v>
      </c>
    </row>
    <row r="335" spans="1:18" x14ac:dyDescent="0.25">
      <c r="A335" s="45" t="s">
        <v>6617</v>
      </c>
      <c r="B335" s="45" t="s">
        <v>6617</v>
      </c>
      <c r="C335" s="45" t="s">
        <v>4209</v>
      </c>
      <c r="D335" s="45" t="s">
        <v>4209</v>
      </c>
      <c r="F335" s="45" t="s">
        <v>1164</v>
      </c>
      <c r="H335" s="45" t="s">
        <v>1166</v>
      </c>
      <c r="I335" s="45" t="s">
        <v>265</v>
      </c>
      <c r="J335" s="45" t="s">
        <v>266</v>
      </c>
      <c r="K335" s="47">
        <v>-2340</v>
      </c>
      <c r="L335" s="45" t="s">
        <v>4210</v>
      </c>
      <c r="N335" s="45" t="s">
        <v>20</v>
      </c>
      <c r="O335" s="45" t="s">
        <v>26</v>
      </c>
      <c r="P335" s="45" t="s">
        <v>4351</v>
      </c>
      <c r="Q335" s="45" t="s">
        <v>135</v>
      </c>
      <c r="R335" s="45" t="s">
        <v>4168</v>
      </c>
    </row>
    <row r="336" spans="1:18" x14ac:dyDescent="0.25">
      <c r="A336" s="45" t="s">
        <v>5478</v>
      </c>
      <c r="B336" s="45" t="s">
        <v>5478</v>
      </c>
      <c r="C336" s="45" t="s">
        <v>4352</v>
      </c>
      <c r="D336" s="45" t="s">
        <v>4353</v>
      </c>
      <c r="F336" s="45" t="s">
        <v>1231</v>
      </c>
      <c r="H336" s="45" t="s">
        <v>1233</v>
      </c>
      <c r="I336" s="45" t="s">
        <v>1235</v>
      </c>
      <c r="J336" s="45" t="s">
        <v>1236</v>
      </c>
      <c r="K336" s="47">
        <v>-1890</v>
      </c>
      <c r="L336" s="45" t="s">
        <v>4210</v>
      </c>
      <c r="N336" s="45" t="s">
        <v>20</v>
      </c>
      <c r="O336" s="45" t="s">
        <v>26</v>
      </c>
      <c r="P336" s="45" t="s">
        <v>4354</v>
      </c>
      <c r="Q336" s="45" t="s">
        <v>135</v>
      </c>
      <c r="R336" s="45" t="s">
        <v>4168</v>
      </c>
    </row>
    <row r="337" spans="1:18" x14ac:dyDescent="0.25">
      <c r="A337" s="45" t="s">
        <v>5478</v>
      </c>
      <c r="B337" s="45" t="s">
        <v>5478</v>
      </c>
      <c r="C337" s="45" t="s">
        <v>4352</v>
      </c>
      <c r="D337" s="45" t="s">
        <v>4353</v>
      </c>
      <c r="F337" s="45" t="s">
        <v>1231</v>
      </c>
      <c r="H337" s="45" t="s">
        <v>1233</v>
      </c>
      <c r="I337" s="45" t="s">
        <v>1235</v>
      </c>
      <c r="J337" s="45" t="s">
        <v>1236</v>
      </c>
      <c r="K337" s="47">
        <v>-2340</v>
      </c>
      <c r="L337" s="45" t="s">
        <v>4210</v>
      </c>
      <c r="N337" s="45" t="s">
        <v>20</v>
      </c>
      <c r="O337" s="45" t="s">
        <v>26</v>
      </c>
      <c r="P337" s="45" t="s">
        <v>4354</v>
      </c>
      <c r="Q337" s="45" t="s">
        <v>135</v>
      </c>
      <c r="R337" s="45" t="s">
        <v>4168</v>
      </c>
    </row>
    <row r="338" spans="1:18" x14ac:dyDescent="0.25">
      <c r="A338" s="45" t="s">
        <v>5478</v>
      </c>
      <c r="B338" s="45" t="s">
        <v>5478</v>
      </c>
      <c r="C338" s="45" t="s">
        <v>4209</v>
      </c>
      <c r="D338" s="45" t="s">
        <v>4209</v>
      </c>
      <c r="F338" s="45" t="s">
        <v>1244</v>
      </c>
      <c r="H338" s="45" t="s">
        <v>1246</v>
      </c>
      <c r="I338" s="45" t="s">
        <v>1248</v>
      </c>
      <c r="J338" s="45" t="s">
        <v>1249</v>
      </c>
      <c r="K338" s="47">
        <v>-1890</v>
      </c>
      <c r="L338" s="45" t="s">
        <v>4210</v>
      </c>
      <c r="N338" s="45" t="s">
        <v>20</v>
      </c>
      <c r="O338" s="45" t="s">
        <v>26</v>
      </c>
      <c r="P338" s="45" t="s">
        <v>4355</v>
      </c>
      <c r="Q338" s="45" t="s">
        <v>135</v>
      </c>
      <c r="R338" s="45" t="s">
        <v>4168</v>
      </c>
    </row>
    <row r="339" spans="1:18" x14ac:dyDescent="0.25">
      <c r="A339" s="45" t="s">
        <v>5478</v>
      </c>
      <c r="B339" s="45" t="s">
        <v>5478</v>
      </c>
      <c r="C339" s="45" t="s">
        <v>4209</v>
      </c>
      <c r="D339" s="45" t="s">
        <v>4209</v>
      </c>
      <c r="F339" s="45" t="s">
        <v>1244</v>
      </c>
      <c r="H339" s="45" t="s">
        <v>1246</v>
      </c>
      <c r="I339" s="45" t="s">
        <v>1248</v>
      </c>
      <c r="J339" s="45" t="s">
        <v>1249</v>
      </c>
      <c r="K339" s="47">
        <v>-2340</v>
      </c>
      <c r="L339" s="45" t="s">
        <v>4210</v>
      </c>
      <c r="N339" s="45" t="s">
        <v>20</v>
      </c>
      <c r="O339" s="45" t="s">
        <v>26</v>
      </c>
      <c r="P339" s="45" t="s">
        <v>4355</v>
      </c>
      <c r="Q339" s="45" t="s">
        <v>135</v>
      </c>
      <c r="R339" s="45" t="s">
        <v>4168</v>
      </c>
    </row>
    <row r="340" spans="1:18" x14ac:dyDescent="0.25">
      <c r="A340" s="45" t="s">
        <v>5428</v>
      </c>
      <c r="B340" s="45" t="s">
        <v>5428</v>
      </c>
      <c r="C340" s="45" t="s">
        <v>4209</v>
      </c>
      <c r="D340" s="45" t="s">
        <v>4209</v>
      </c>
      <c r="F340" s="45" t="s">
        <v>3064</v>
      </c>
      <c r="H340" s="45" t="s">
        <v>3070</v>
      </c>
      <c r="I340" s="45" t="s">
        <v>1417</v>
      </c>
      <c r="J340" s="45" t="s">
        <v>3068</v>
      </c>
      <c r="K340" s="47">
        <v>-1600</v>
      </c>
      <c r="L340" s="45" t="s">
        <v>4210</v>
      </c>
      <c r="N340" s="45" t="s">
        <v>20</v>
      </c>
      <c r="O340" s="45" t="s">
        <v>26</v>
      </c>
      <c r="P340" s="45" t="s">
        <v>4356</v>
      </c>
      <c r="Q340" s="45" t="s">
        <v>135</v>
      </c>
      <c r="R340" s="45" t="s">
        <v>4168</v>
      </c>
    </row>
    <row r="341" spans="1:18" x14ac:dyDescent="0.25">
      <c r="A341" s="45" t="s">
        <v>5428</v>
      </c>
      <c r="B341" s="45" t="s">
        <v>5428</v>
      </c>
      <c r="C341" s="45" t="s">
        <v>4209</v>
      </c>
      <c r="D341" s="45" t="s">
        <v>4209</v>
      </c>
      <c r="F341" s="45" t="s">
        <v>3064</v>
      </c>
      <c r="H341" s="45" t="s">
        <v>3070</v>
      </c>
      <c r="I341" s="45" t="s">
        <v>1417</v>
      </c>
      <c r="J341" s="45" t="s">
        <v>3068</v>
      </c>
      <c r="K341" s="47">
        <v>-2050</v>
      </c>
      <c r="L341" s="45" t="s">
        <v>4210</v>
      </c>
      <c r="N341" s="45" t="s">
        <v>20</v>
      </c>
      <c r="O341" s="45" t="s">
        <v>26</v>
      </c>
      <c r="P341" s="45" t="s">
        <v>4356</v>
      </c>
      <c r="Q341" s="45" t="s">
        <v>135</v>
      </c>
      <c r="R341" s="45" t="s">
        <v>4168</v>
      </c>
    </row>
    <row r="342" spans="1:18" x14ac:dyDescent="0.25">
      <c r="A342" s="45" t="s">
        <v>6618</v>
      </c>
      <c r="B342" s="45" t="s">
        <v>6618</v>
      </c>
      <c r="C342" s="45" t="s">
        <v>4215</v>
      </c>
      <c r="D342" s="45" t="s">
        <v>4216</v>
      </c>
      <c r="F342" s="45" t="s">
        <v>1215</v>
      </c>
      <c r="H342" s="45" t="s">
        <v>1217</v>
      </c>
      <c r="I342" s="45" t="s">
        <v>1220</v>
      </c>
      <c r="J342" s="45" t="s">
        <v>1221</v>
      </c>
      <c r="K342" s="47">
        <v>-1600</v>
      </c>
      <c r="L342" s="45" t="s">
        <v>4210</v>
      </c>
      <c r="N342" s="45" t="s">
        <v>20</v>
      </c>
      <c r="O342" s="45" t="s">
        <v>26</v>
      </c>
      <c r="P342" s="45" t="s">
        <v>4357</v>
      </c>
      <c r="Q342" s="45" t="s">
        <v>135</v>
      </c>
      <c r="R342" s="45" t="s">
        <v>4168</v>
      </c>
    </row>
    <row r="343" spans="1:18" x14ac:dyDescent="0.25">
      <c r="A343" s="45" t="s">
        <v>6618</v>
      </c>
      <c r="B343" s="45" t="s">
        <v>6618</v>
      </c>
      <c r="C343" s="45" t="s">
        <v>4215</v>
      </c>
      <c r="D343" s="45" t="s">
        <v>4216</v>
      </c>
      <c r="F343" s="45" t="s">
        <v>1215</v>
      </c>
      <c r="H343" s="45" t="s">
        <v>1217</v>
      </c>
      <c r="I343" s="45" t="s">
        <v>1220</v>
      </c>
      <c r="J343" s="45" t="s">
        <v>1221</v>
      </c>
      <c r="K343" s="47">
        <v>-1850</v>
      </c>
      <c r="L343" s="45" t="s">
        <v>4210</v>
      </c>
      <c r="N343" s="45" t="s">
        <v>20</v>
      </c>
      <c r="O343" s="45" t="s">
        <v>26</v>
      </c>
      <c r="P343" s="45" t="s">
        <v>4357</v>
      </c>
      <c r="Q343" s="45" t="s">
        <v>135</v>
      </c>
      <c r="R343" s="45" t="s">
        <v>4168</v>
      </c>
    </row>
    <row r="344" spans="1:18" x14ac:dyDescent="0.25">
      <c r="A344" s="45" t="s">
        <v>6618</v>
      </c>
      <c r="B344" s="45" t="s">
        <v>6618</v>
      </c>
      <c r="C344" s="45" t="s">
        <v>4209</v>
      </c>
      <c r="D344" s="45" t="s">
        <v>4209</v>
      </c>
      <c r="F344" s="45" t="s">
        <v>2433</v>
      </c>
      <c r="H344" s="45" t="s">
        <v>2435</v>
      </c>
      <c r="I344" s="45" t="s">
        <v>1480</v>
      </c>
      <c r="J344" s="45" t="s">
        <v>2437</v>
      </c>
      <c r="K344" s="47">
        <v>-1900</v>
      </c>
      <c r="L344" s="45" t="s">
        <v>4210</v>
      </c>
      <c r="N344" s="45" t="s">
        <v>20</v>
      </c>
      <c r="O344" s="45" t="s">
        <v>26</v>
      </c>
      <c r="P344" s="45" t="s">
        <v>4358</v>
      </c>
      <c r="Q344" s="45" t="s">
        <v>135</v>
      </c>
      <c r="R344" s="45" t="s">
        <v>4168</v>
      </c>
    </row>
    <row r="345" spans="1:18" x14ac:dyDescent="0.25">
      <c r="A345" s="45" t="s">
        <v>6618</v>
      </c>
      <c r="B345" s="45" t="s">
        <v>6618</v>
      </c>
      <c r="C345" s="45" t="s">
        <v>4209</v>
      </c>
      <c r="D345" s="45" t="s">
        <v>4209</v>
      </c>
      <c r="F345" s="45" t="s">
        <v>2433</v>
      </c>
      <c r="H345" s="45" t="s">
        <v>2435</v>
      </c>
      <c r="I345" s="45" t="s">
        <v>1480</v>
      </c>
      <c r="J345" s="45" t="s">
        <v>2437</v>
      </c>
      <c r="K345" s="47">
        <v>-2150</v>
      </c>
      <c r="L345" s="45" t="s">
        <v>4210</v>
      </c>
      <c r="N345" s="45" t="s">
        <v>20</v>
      </c>
      <c r="O345" s="45" t="s">
        <v>26</v>
      </c>
      <c r="P345" s="45" t="s">
        <v>4358</v>
      </c>
      <c r="Q345" s="45" t="s">
        <v>135</v>
      </c>
      <c r="R345" s="45" t="s">
        <v>4168</v>
      </c>
    </row>
    <row r="346" spans="1:18" x14ac:dyDescent="0.25">
      <c r="A346" s="45" t="s">
        <v>6619</v>
      </c>
      <c r="B346" s="45" t="s">
        <v>6619</v>
      </c>
      <c r="C346" s="45" t="s">
        <v>3182</v>
      </c>
      <c r="D346" s="45" t="s">
        <v>4323</v>
      </c>
      <c r="F346" s="45" t="s">
        <v>3610</v>
      </c>
      <c r="H346" s="45" t="s">
        <v>3616</v>
      </c>
      <c r="I346" s="45" t="s">
        <v>1085</v>
      </c>
      <c r="J346" s="45" t="s">
        <v>3618</v>
      </c>
      <c r="K346" s="47">
        <v>-1890</v>
      </c>
      <c r="L346" s="45" t="s">
        <v>4210</v>
      </c>
      <c r="N346" s="45" t="s">
        <v>20</v>
      </c>
      <c r="O346" s="45" t="s">
        <v>26</v>
      </c>
      <c r="P346" s="45" t="s">
        <v>4359</v>
      </c>
      <c r="Q346" s="45" t="s">
        <v>135</v>
      </c>
      <c r="R346" s="45" t="s">
        <v>4168</v>
      </c>
    </row>
    <row r="347" spans="1:18" x14ac:dyDescent="0.25">
      <c r="A347" s="45" t="s">
        <v>6619</v>
      </c>
      <c r="B347" s="45" t="s">
        <v>6619</v>
      </c>
      <c r="C347" s="45" t="s">
        <v>3182</v>
      </c>
      <c r="D347" s="45" t="s">
        <v>4323</v>
      </c>
      <c r="F347" s="45" t="s">
        <v>3610</v>
      </c>
      <c r="H347" s="45" t="s">
        <v>3616</v>
      </c>
      <c r="I347" s="45" t="s">
        <v>1085</v>
      </c>
      <c r="J347" s="45" t="s">
        <v>3618</v>
      </c>
      <c r="K347" s="47">
        <v>-2140</v>
      </c>
      <c r="L347" s="45" t="s">
        <v>4210</v>
      </c>
      <c r="N347" s="45" t="s">
        <v>20</v>
      </c>
      <c r="O347" s="45" t="s">
        <v>26</v>
      </c>
      <c r="P347" s="45" t="s">
        <v>4359</v>
      </c>
      <c r="Q347" s="45" t="s">
        <v>135</v>
      </c>
      <c r="R347" s="45" t="s">
        <v>4168</v>
      </c>
    </row>
    <row r="348" spans="1:18" x14ac:dyDescent="0.25">
      <c r="A348" s="45" t="s">
        <v>5820</v>
      </c>
      <c r="B348" s="45" t="s">
        <v>5820</v>
      </c>
      <c r="C348" s="45" t="s">
        <v>4215</v>
      </c>
      <c r="D348" s="45" t="s">
        <v>4216</v>
      </c>
      <c r="F348" s="45" t="s">
        <v>1223</v>
      </c>
      <c r="H348" s="45" t="s">
        <v>1225</v>
      </c>
      <c r="I348" s="45" t="s">
        <v>259</v>
      </c>
      <c r="J348" s="45" t="s">
        <v>260</v>
      </c>
      <c r="K348" s="47">
        <v>-1600</v>
      </c>
      <c r="L348" s="45" t="s">
        <v>4210</v>
      </c>
      <c r="N348" s="45" t="s">
        <v>20</v>
      </c>
      <c r="O348" s="45" t="s">
        <v>26</v>
      </c>
      <c r="P348" s="45" t="s">
        <v>4360</v>
      </c>
      <c r="Q348" s="45" t="s">
        <v>135</v>
      </c>
      <c r="R348" s="45" t="s">
        <v>4168</v>
      </c>
    </row>
    <row r="349" spans="1:18" x14ac:dyDescent="0.25">
      <c r="A349" s="45" t="s">
        <v>5820</v>
      </c>
      <c r="B349" s="45" t="s">
        <v>5820</v>
      </c>
      <c r="C349" s="45" t="s">
        <v>4215</v>
      </c>
      <c r="D349" s="45" t="s">
        <v>4216</v>
      </c>
      <c r="F349" s="45" t="s">
        <v>1223</v>
      </c>
      <c r="H349" s="45" t="s">
        <v>1225</v>
      </c>
      <c r="I349" s="45" t="s">
        <v>259</v>
      </c>
      <c r="J349" s="45" t="s">
        <v>260</v>
      </c>
      <c r="K349" s="47">
        <v>-1850</v>
      </c>
      <c r="L349" s="45" t="s">
        <v>4210</v>
      </c>
      <c r="N349" s="45" t="s">
        <v>20</v>
      </c>
      <c r="O349" s="45" t="s">
        <v>26</v>
      </c>
      <c r="P349" s="45" t="s">
        <v>4360</v>
      </c>
      <c r="Q349" s="45" t="s">
        <v>135</v>
      </c>
      <c r="R349" s="45" t="s">
        <v>4168</v>
      </c>
    </row>
    <row r="350" spans="1:18" x14ac:dyDescent="0.25">
      <c r="A350" s="45" t="s">
        <v>5820</v>
      </c>
      <c r="B350" s="45" t="s">
        <v>5820</v>
      </c>
      <c r="C350" s="45" t="s">
        <v>4209</v>
      </c>
      <c r="D350" s="45" t="s">
        <v>4209</v>
      </c>
      <c r="F350" s="45" t="s">
        <v>3177</v>
      </c>
      <c r="H350" s="45" t="s">
        <v>3181</v>
      </c>
      <c r="I350" s="45" t="s">
        <v>3184</v>
      </c>
      <c r="J350" s="45" t="s">
        <v>3185</v>
      </c>
      <c r="K350" s="47">
        <v>-1900</v>
      </c>
      <c r="L350" s="45" t="s">
        <v>4210</v>
      </c>
      <c r="N350" s="45" t="s">
        <v>20</v>
      </c>
      <c r="O350" s="45" t="s">
        <v>26</v>
      </c>
      <c r="P350" s="45" t="s">
        <v>4361</v>
      </c>
      <c r="Q350" s="45" t="s">
        <v>135</v>
      </c>
      <c r="R350" s="45" t="s">
        <v>4168</v>
      </c>
    </row>
    <row r="351" spans="1:18" x14ac:dyDescent="0.25">
      <c r="A351" s="45" t="s">
        <v>5820</v>
      </c>
      <c r="B351" s="45" t="s">
        <v>5820</v>
      </c>
      <c r="C351" s="45" t="s">
        <v>4209</v>
      </c>
      <c r="D351" s="45" t="s">
        <v>4209</v>
      </c>
      <c r="F351" s="45" t="s">
        <v>3177</v>
      </c>
      <c r="H351" s="45" t="s">
        <v>3181</v>
      </c>
      <c r="I351" s="45" t="s">
        <v>3184</v>
      </c>
      <c r="J351" s="45" t="s">
        <v>3185</v>
      </c>
      <c r="K351" s="47">
        <v>-2150</v>
      </c>
      <c r="L351" s="45" t="s">
        <v>4210</v>
      </c>
      <c r="N351" s="45" t="s">
        <v>20</v>
      </c>
      <c r="O351" s="45" t="s">
        <v>26</v>
      </c>
      <c r="P351" s="45" t="s">
        <v>4361</v>
      </c>
      <c r="Q351" s="45" t="s">
        <v>135</v>
      </c>
      <c r="R351" s="45" t="s">
        <v>4168</v>
      </c>
    </row>
    <row r="352" spans="1:18" x14ac:dyDescent="0.25">
      <c r="A352" s="45" t="s">
        <v>5820</v>
      </c>
      <c r="B352" s="45" t="s">
        <v>5820</v>
      </c>
      <c r="C352" s="45" t="s">
        <v>3182</v>
      </c>
      <c r="D352" s="45" t="s">
        <v>4323</v>
      </c>
      <c r="F352" s="45" t="s">
        <v>710</v>
      </c>
      <c r="H352" s="45" t="s">
        <v>711</v>
      </c>
      <c r="I352" s="45" t="s">
        <v>189</v>
      </c>
      <c r="J352" s="45" t="s">
        <v>219</v>
      </c>
      <c r="K352" s="47">
        <v>-2730</v>
      </c>
      <c r="L352" s="45" t="s">
        <v>4210</v>
      </c>
      <c r="N352" s="45" t="s">
        <v>20</v>
      </c>
      <c r="O352" s="45" t="s">
        <v>26</v>
      </c>
      <c r="P352" s="45" t="s">
        <v>4362</v>
      </c>
      <c r="Q352" s="45" t="s">
        <v>135</v>
      </c>
      <c r="R352" s="45" t="s">
        <v>4168</v>
      </c>
    </row>
    <row r="353" spans="1:18" x14ac:dyDescent="0.25">
      <c r="A353" s="45" t="s">
        <v>5820</v>
      </c>
      <c r="B353" s="45" t="s">
        <v>5820</v>
      </c>
      <c r="C353" s="45" t="s">
        <v>3182</v>
      </c>
      <c r="D353" s="45" t="s">
        <v>4323</v>
      </c>
      <c r="F353" s="45" t="s">
        <v>710</v>
      </c>
      <c r="H353" s="45" t="s">
        <v>711</v>
      </c>
      <c r="I353" s="45" t="s">
        <v>189</v>
      </c>
      <c r="J353" s="45" t="s">
        <v>219</v>
      </c>
      <c r="K353" s="47">
        <v>-2980</v>
      </c>
      <c r="L353" s="45" t="s">
        <v>4210</v>
      </c>
      <c r="N353" s="45" t="s">
        <v>20</v>
      </c>
      <c r="O353" s="45" t="s">
        <v>26</v>
      </c>
      <c r="P353" s="45" t="s">
        <v>4362</v>
      </c>
      <c r="Q353" s="45" t="s">
        <v>135</v>
      </c>
      <c r="R353" s="45" t="s">
        <v>4168</v>
      </c>
    </row>
    <row r="354" spans="1:18" x14ac:dyDescent="0.25">
      <c r="A354" s="45" t="s">
        <v>5820</v>
      </c>
      <c r="B354" s="45" t="s">
        <v>5820</v>
      </c>
      <c r="C354" s="45" t="s">
        <v>3182</v>
      </c>
      <c r="D354" s="45" t="s">
        <v>4323</v>
      </c>
      <c r="F354" s="45" t="s">
        <v>3217</v>
      </c>
      <c r="H354" s="45" t="s">
        <v>3218</v>
      </c>
      <c r="I354" s="45" t="s">
        <v>259</v>
      </c>
      <c r="J354" s="45" t="s">
        <v>1450</v>
      </c>
      <c r="K354" s="47">
        <v>-1680</v>
      </c>
      <c r="L354" s="45" t="s">
        <v>4210</v>
      </c>
      <c r="N354" s="45" t="s">
        <v>20</v>
      </c>
      <c r="O354" s="45" t="s">
        <v>26</v>
      </c>
      <c r="P354" s="45" t="s">
        <v>4363</v>
      </c>
      <c r="Q354" s="45" t="s">
        <v>135</v>
      </c>
      <c r="R354" s="45" t="s">
        <v>4168</v>
      </c>
    </row>
    <row r="355" spans="1:18" x14ac:dyDescent="0.25">
      <c r="A355" s="45" t="s">
        <v>5820</v>
      </c>
      <c r="B355" s="45" t="s">
        <v>5820</v>
      </c>
      <c r="C355" s="45" t="s">
        <v>3182</v>
      </c>
      <c r="D355" s="45" t="s">
        <v>4323</v>
      </c>
      <c r="F355" s="45" t="s">
        <v>3217</v>
      </c>
      <c r="H355" s="45" t="s">
        <v>3218</v>
      </c>
      <c r="I355" s="45" t="s">
        <v>259</v>
      </c>
      <c r="J355" s="45" t="s">
        <v>1450</v>
      </c>
      <c r="K355" s="47">
        <v>-1930</v>
      </c>
      <c r="L355" s="45" t="s">
        <v>4210</v>
      </c>
      <c r="N355" s="45" t="s">
        <v>20</v>
      </c>
      <c r="O355" s="45" t="s">
        <v>26</v>
      </c>
      <c r="P355" s="45" t="s">
        <v>4363</v>
      </c>
      <c r="Q355" s="45" t="s">
        <v>135</v>
      </c>
      <c r="R355" s="45" t="s">
        <v>4168</v>
      </c>
    </row>
    <row r="356" spans="1:18" x14ac:dyDescent="0.25">
      <c r="A356" s="45" t="s">
        <v>5820</v>
      </c>
      <c r="B356" s="45" t="s">
        <v>5820</v>
      </c>
      <c r="C356" s="45" t="s">
        <v>4352</v>
      </c>
      <c r="D356" s="45" t="s">
        <v>4353</v>
      </c>
      <c r="F356" s="45" t="s">
        <v>3221</v>
      </c>
      <c r="H356" s="45" t="s">
        <v>3227</v>
      </c>
      <c r="I356" s="45" t="s">
        <v>189</v>
      </c>
      <c r="J356" s="45" t="s">
        <v>3225</v>
      </c>
      <c r="K356" s="47">
        <v>-1890</v>
      </c>
      <c r="L356" s="45" t="s">
        <v>4210</v>
      </c>
      <c r="N356" s="45" t="s">
        <v>20</v>
      </c>
      <c r="O356" s="45" t="s">
        <v>26</v>
      </c>
      <c r="P356" s="45" t="s">
        <v>4364</v>
      </c>
      <c r="Q356" s="45" t="s">
        <v>135</v>
      </c>
      <c r="R356" s="45" t="s">
        <v>4168</v>
      </c>
    </row>
    <row r="357" spans="1:18" x14ac:dyDescent="0.25">
      <c r="A357" s="45" t="s">
        <v>5820</v>
      </c>
      <c r="B357" s="45" t="s">
        <v>5820</v>
      </c>
      <c r="C357" s="45" t="s">
        <v>4352</v>
      </c>
      <c r="D357" s="45" t="s">
        <v>4353</v>
      </c>
      <c r="F357" s="45" t="s">
        <v>3221</v>
      </c>
      <c r="H357" s="45" t="s">
        <v>3227</v>
      </c>
      <c r="I357" s="45" t="s">
        <v>189</v>
      </c>
      <c r="J357" s="45" t="s">
        <v>3225</v>
      </c>
      <c r="K357" s="47">
        <v>-2140</v>
      </c>
      <c r="L357" s="45" t="s">
        <v>4210</v>
      </c>
      <c r="N357" s="45" t="s">
        <v>20</v>
      </c>
      <c r="O357" s="45" t="s">
        <v>26</v>
      </c>
      <c r="P357" s="45" t="s">
        <v>4364</v>
      </c>
      <c r="Q357" s="45" t="s">
        <v>135</v>
      </c>
      <c r="R357" s="45" t="s">
        <v>4168</v>
      </c>
    </row>
    <row r="358" spans="1:18" x14ac:dyDescent="0.25">
      <c r="A358" s="45" t="s">
        <v>5820</v>
      </c>
      <c r="B358" s="45" t="s">
        <v>5820</v>
      </c>
      <c r="C358" s="45" t="s">
        <v>4352</v>
      </c>
      <c r="D358" s="45" t="s">
        <v>4353</v>
      </c>
      <c r="F358" s="45" t="s">
        <v>4138</v>
      </c>
      <c r="H358" s="45" t="s">
        <v>4141</v>
      </c>
      <c r="I358" s="45" t="s">
        <v>271</v>
      </c>
      <c r="J358" s="45" t="s">
        <v>272</v>
      </c>
      <c r="K358" s="47">
        <v>-1890</v>
      </c>
      <c r="L358" s="45" t="s">
        <v>4210</v>
      </c>
      <c r="N358" s="45" t="s">
        <v>20</v>
      </c>
      <c r="O358" s="45" t="s">
        <v>26</v>
      </c>
      <c r="P358" s="45" t="s">
        <v>4365</v>
      </c>
      <c r="Q358" s="45" t="s">
        <v>135</v>
      </c>
      <c r="R358" s="45" t="s">
        <v>4168</v>
      </c>
    </row>
    <row r="359" spans="1:18" x14ac:dyDescent="0.25">
      <c r="A359" s="45" t="s">
        <v>5820</v>
      </c>
      <c r="B359" s="45" t="s">
        <v>5820</v>
      </c>
      <c r="C359" s="45" t="s">
        <v>4352</v>
      </c>
      <c r="D359" s="45" t="s">
        <v>4353</v>
      </c>
      <c r="F359" s="45" t="s">
        <v>4138</v>
      </c>
      <c r="H359" s="45" t="s">
        <v>4141</v>
      </c>
      <c r="I359" s="45" t="s">
        <v>271</v>
      </c>
      <c r="J359" s="45" t="s">
        <v>272</v>
      </c>
      <c r="K359" s="47">
        <v>-2140</v>
      </c>
      <c r="L359" s="45" t="s">
        <v>4210</v>
      </c>
      <c r="N359" s="45" t="s">
        <v>20</v>
      </c>
      <c r="O359" s="45" t="s">
        <v>26</v>
      </c>
      <c r="P359" s="45" t="s">
        <v>4365</v>
      </c>
      <c r="Q359" s="45" t="s">
        <v>135</v>
      </c>
      <c r="R359" s="45" t="s">
        <v>4168</v>
      </c>
    </row>
    <row r="360" spans="1:18" x14ac:dyDescent="0.25">
      <c r="A360" s="45" t="s">
        <v>5820</v>
      </c>
      <c r="B360" s="45" t="s">
        <v>5820</v>
      </c>
      <c r="C360" s="45" t="s">
        <v>4209</v>
      </c>
      <c r="D360" s="45" t="s">
        <v>4209</v>
      </c>
      <c r="F360" s="45" t="s">
        <v>1238</v>
      </c>
      <c r="H360" s="45" t="s">
        <v>1240</v>
      </c>
      <c r="I360" s="45" t="s">
        <v>100</v>
      </c>
      <c r="J360" s="45" t="s">
        <v>1242</v>
      </c>
      <c r="K360" s="47">
        <v>-1680</v>
      </c>
      <c r="L360" s="45" t="s">
        <v>4210</v>
      </c>
      <c r="N360" s="45" t="s">
        <v>20</v>
      </c>
      <c r="O360" s="45" t="s">
        <v>26</v>
      </c>
      <c r="P360" s="45" t="s">
        <v>4366</v>
      </c>
      <c r="Q360" s="45" t="s">
        <v>135</v>
      </c>
      <c r="R360" s="45" t="s">
        <v>4168</v>
      </c>
    </row>
    <row r="361" spans="1:18" x14ac:dyDescent="0.25">
      <c r="A361" s="45" t="s">
        <v>5820</v>
      </c>
      <c r="B361" s="45" t="s">
        <v>5820</v>
      </c>
      <c r="C361" s="45" t="s">
        <v>4209</v>
      </c>
      <c r="D361" s="45" t="s">
        <v>4209</v>
      </c>
      <c r="F361" s="45" t="s">
        <v>1238</v>
      </c>
      <c r="H361" s="45" t="s">
        <v>1240</v>
      </c>
      <c r="I361" s="45" t="s">
        <v>100</v>
      </c>
      <c r="J361" s="45" t="s">
        <v>1242</v>
      </c>
      <c r="K361" s="47">
        <v>-1930</v>
      </c>
      <c r="L361" s="45" t="s">
        <v>4210</v>
      </c>
      <c r="N361" s="45" t="s">
        <v>20</v>
      </c>
      <c r="O361" s="45" t="s">
        <v>26</v>
      </c>
      <c r="P361" s="45" t="s">
        <v>4366</v>
      </c>
      <c r="Q361" s="45" t="s">
        <v>135</v>
      </c>
      <c r="R361" s="45" t="s">
        <v>4168</v>
      </c>
    </row>
    <row r="362" spans="1:18" x14ac:dyDescent="0.25">
      <c r="A362" s="45" t="s">
        <v>6593</v>
      </c>
      <c r="B362" s="45" t="s">
        <v>6562</v>
      </c>
      <c r="C362" s="45" t="s">
        <v>4215</v>
      </c>
      <c r="D362" s="45" t="s">
        <v>4216</v>
      </c>
      <c r="F362" s="45" t="s">
        <v>3039</v>
      </c>
      <c r="H362" s="45" t="s">
        <v>3044</v>
      </c>
      <c r="I362" s="45" t="s">
        <v>157</v>
      </c>
      <c r="J362" s="45" t="s">
        <v>158</v>
      </c>
      <c r="K362" s="47">
        <v>3360</v>
      </c>
      <c r="L362" s="45" t="s">
        <v>4210</v>
      </c>
      <c r="M362" s="45" t="s">
        <v>4367</v>
      </c>
      <c r="N362" s="45" t="s">
        <v>20</v>
      </c>
      <c r="O362" s="45" t="s">
        <v>26</v>
      </c>
      <c r="P362" s="45" t="s">
        <v>4280</v>
      </c>
      <c r="Q362" s="45" t="s">
        <v>25</v>
      </c>
      <c r="R362" s="45" t="s">
        <v>4168</v>
      </c>
    </row>
    <row r="363" spans="1:18" x14ac:dyDescent="0.25">
      <c r="A363" s="45" t="s">
        <v>6593</v>
      </c>
      <c r="B363" s="45" t="s">
        <v>6562</v>
      </c>
      <c r="C363" s="45" t="s">
        <v>4215</v>
      </c>
      <c r="D363" s="45" t="s">
        <v>4216</v>
      </c>
      <c r="F363" s="45" t="s">
        <v>4165</v>
      </c>
      <c r="H363" s="45" t="s">
        <v>4166</v>
      </c>
      <c r="I363" s="45" t="s">
        <v>157</v>
      </c>
      <c r="J363" s="45" t="s">
        <v>158</v>
      </c>
      <c r="K363" s="47">
        <v>-3360</v>
      </c>
      <c r="L363" s="45" t="s">
        <v>4210</v>
      </c>
      <c r="M363" s="45" t="s">
        <v>4368</v>
      </c>
      <c r="N363" s="45" t="s">
        <v>20</v>
      </c>
      <c r="O363" s="45" t="s">
        <v>26</v>
      </c>
      <c r="P363" s="45" t="s">
        <v>4280</v>
      </c>
      <c r="Q363" s="45" t="s">
        <v>377</v>
      </c>
      <c r="R363" s="45" t="s">
        <v>4168</v>
      </c>
    </row>
    <row r="364" spans="1:18" x14ac:dyDescent="0.25">
      <c r="A364" s="45" t="s">
        <v>6593</v>
      </c>
      <c r="B364" s="45" t="s">
        <v>6562</v>
      </c>
      <c r="C364" s="45" t="s">
        <v>4215</v>
      </c>
      <c r="D364" s="45" t="s">
        <v>4216</v>
      </c>
      <c r="F364" s="45" t="s">
        <v>3039</v>
      </c>
      <c r="H364" s="45" t="s">
        <v>3044</v>
      </c>
      <c r="I364" s="45" t="s">
        <v>157</v>
      </c>
      <c r="J364" s="45" t="s">
        <v>158</v>
      </c>
      <c r="K364" s="47">
        <v>2130</v>
      </c>
      <c r="L364" s="45" t="s">
        <v>4210</v>
      </c>
      <c r="M364" s="45" t="s">
        <v>4367</v>
      </c>
      <c r="N364" s="45" t="s">
        <v>20</v>
      </c>
      <c r="O364" s="45" t="s">
        <v>26</v>
      </c>
      <c r="P364" s="45" t="s">
        <v>4280</v>
      </c>
      <c r="Q364" s="45" t="s">
        <v>25</v>
      </c>
      <c r="R364" s="45" t="s">
        <v>4168</v>
      </c>
    </row>
    <row r="365" spans="1:18" x14ac:dyDescent="0.25">
      <c r="A365" s="45" t="s">
        <v>6593</v>
      </c>
      <c r="B365" s="45" t="s">
        <v>6562</v>
      </c>
      <c r="C365" s="45" t="s">
        <v>4215</v>
      </c>
      <c r="D365" s="45" t="s">
        <v>4216</v>
      </c>
      <c r="F365" s="45" t="s">
        <v>4165</v>
      </c>
      <c r="H365" s="45" t="s">
        <v>4166</v>
      </c>
      <c r="I365" s="45" t="s">
        <v>157</v>
      </c>
      <c r="J365" s="45" t="s">
        <v>158</v>
      </c>
      <c r="K365" s="47">
        <v>-2130</v>
      </c>
      <c r="L365" s="45" t="s">
        <v>4210</v>
      </c>
      <c r="M365" s="45" t="s">
        <v>4368</v>
      </c>
      <c r="N365" s="45" t="s">
        <v>20</v>
      </c>
      <c r="O365" s="45" t="s">
        <v>26</v>
      </c>
      <c r="P365" s="45" t="s">
        <v>4280</v>
      </c>
      <c r="Q365" s="45" t="s">
        <v>377</v>
      </c>
      <c r="R365" s="45" t="s">
        <v>4168</v>
      </c>
    </row>
    <row r="366" spans="1:18" x14ac:dyDescent="0.25">
      <c r="A366" s="45" t="s">
        <v>6593</v>
      </c>
      <c r="B366" s="45" t="s">
        <v>6562</v>
      </c>
      <c r="C366" s="45" t="s">
        <v>4215</v>
      </c>
      <c r="D366" s="45" t="s">
        <v>4216</v>
      </c>
      <c r="F366" s="45" t="s">
        <v>4165</v>
      </c>
      <c r="H366" s="45" t="s">
        <v>4166</v>
      </c>
      <c r="I366" s="45" t="s">
        <v>157</v>
      </c>
      <c r="J366" s="45" t="s">
        <v>158</v>
      </c>
      <c r="K366" s="47">
        <v>250</v>
      </c>
      <c r="L366" s="45" t="s">
        <v>4210</v>
      </c>
      <c r="N366" s="45" t="s">
        <v>20</v>
      </c>
      <c r="O366" s="45" t="s">
        <v>26</v>
      </c>
      <c r="P366" s="45" t="s">
        <v>4280</v>
      </c>
      <c r="Q366" s="45" t="s">
        <v>377</v>
      </c>
      <c r="R366" s="45" t="s">
        <v>4168</v>
      </c>
    </row>
    <row r="367" spans="1:18" x14ac:dyDescent="0.25">
      <c r="A367" s="45" t="s">
        <v>6593</v>
      </c>
      <c r="B367" s="45" t="s">
        <v>6562</v>
      </c>
      <c r="C367" s="45" t="s">
        <v>4215</v>
      </c>
      <c r="D367" s="45" t="s">
        <v>4216</v>
      </c>
      <c r="F367" s="45" t="s">
        <v>4165</v>
      </c>
      <c r="H367" s="45" t="s">
        <v>4166</v>
      </c>
      <c r="I367" s="45" t="s">
        <v>157</v>
      </c>
      <c r="J367" s="45" t="s">
        <v>158</v>
      </c>
      <c r="K367" s="47">
        <v>-250</v>
      </c>
      <c r="L367" s="45" t="s">
        <v>4210</v>
      </c>
      <c r="N367" s="45" t="s">
        <v>20</v>
      </c>
      <c r="O367" s="45" t="s">
        <v>26</v>
      </c>
      <c r="P367" s="45" t="s">
        <v>4280</v>
      </c>
      <c r="Q367" s="45" t="s">
        <v>377</v>
      </c>
      <c r="R367" s="45" t="s">
        <v>4168</v>
      </c>
    </row>
    <row r="368" spans="1:18" x14ac:dyDescent="0.25">
      <c r="A368" s="45" t="s">
        <v>6562</v>
      </c>
      <c r="B368" s="45" t="s">
        <v>5820</v>
      </c>
      <c r="C368" s="45" t="s">
        <v>4215</v>
      </c>
      <c r="D368" s="45" t="s">
        <v>4216</v>
      </c>
      <c r="F368" s="45" t="s">
        <v>4165</v>
      </c>
      <c r="H368" s="45" t="s">
        <v>4166</v>
      </c>
      <c r="I368" s="45" t="s">
        <v>157</v>
      </c>
      <c r="J368" s="45" t="s">
        <v>158</v>
      </c>
      <c r="K368" s="47">
        <v>5240</v>
      </c>
      <c r="L368" s="45" t="s">
        <v>4210</v>
      </c>
      <c r="N368" s="45" t="s">
        <v>20</v>
      </c>
      <c r="O368" s="45" t="s">
        <v>26</v>
      </c>
      <c r="Q368" s="45" t="s">
        <v>377</v>
      </c>
      <c r="R368" s="45" t="s">
        <v>4168</v>
      </c>
    </row>
    <row r="369" spans="1:18" x14ac:dyDescent="0.25">
      <c r="A369" s="45" t="s">
        <v>6620</v>
      </c>
      <c r="B369" s="45" t="s">
        <v>6620</v>
      </c>
      <c r="C369" s="45" t="s">
        <v>4215</v>
      </c>
      <c r="D369" s="45" t="s">
        <v>4216</v>
      </c>
      <c r="F369" s="45" t="s">
        <v>2138</v>
      </c>
      <c r="H369" s="45" t="s">
        <v>2140</v>
      </c>
      <c r="I369" s="45" t="s">
        <v>2142</v>
      </c>
      <c r="J369" s="45" t="s">
        <v>2143</v>
      </c>
      <c r="K369" s="47">
        <v>-1680</v>
      </c>
      <c r="L369" s="45" t="s">
        <v>4210</v>
      </c>
      <c r="N369" s="45" t="s">
        <v>20</v>
      </c>
      <c r="O369" s="45" t="s">
        <v>26</v>
      </c>
      <c r="P369" s="45" t="s">
        <v>4369</v>
      </c>
      <c r="Q369" s="45" t="s">
        <v>135</v>
      </c>
      <c r="R369" s="45" t="s">
        <v>4168</v>
      </c>
    </row>
    <row r="370" spans="1:18" x14ac:dyDescent="0.25">
      <c r="A370" s="45" t="s">
        <v>6620</v>
      </c>
      <c r="B370" s="45" t="s">
        <v>6620</v>
      </c>
      <c r="C370" s="45" t="s">
        <v>4215</v>
      </c>
      <c r="D370" s="45" t="s">
        <v>4216</v>
      </c>
      <c r="F370" s="45" t="s">
        <v>2138</v>
      </c>
      <c r="H370" s="45" t="s">
        <v>2140</v>
      </c>
      <c r="I370" s="45" t="s">
        <v>2142</v>
      </c>
      <c r="J370" s="45" t="s">
        <v>2143</v>
      </c>
      <c r="K370" s="47">
        <v>-1930</v>
      </c>
      <c r="L370" s="45" t="s">
        <v>4210</v>
      </c>
      <c r="N370" s="45" t="s">
        <v>20</v>
      </c>
      <c r="O370" s="45" t="s">
        <v>26</v>
      </c>
      <c r="P370" s="45" t="s">
        <v>4369</v>
      </c>
      <c r="Q370" s="45" t="s">
        <v>135</v>
      </c>
      <c r="R370" s="45" t="s">
        <v>4168</v>
      </c>
    </row>
    <row r="371" spans="1:18" x14ac:dyDescent="0.25">
      <c r="A371" s="45" t="s">
        <v>6620</v>
      </c>
      <c r="B371" s="45" t="s">
        <v>6620</v>
      </c>
      <c r="C371" s="45" t="s">
        <v>4215</v>
      </c>
      <c r="D371" s="45" t="s">
        <v>4216</v>
      </c>
      <c r="F371" s="45" t="s">
        <v>2149</v>
      </c>
      <c r="H371" s="45" t="s">
        <v>2151</v>
      </c>
      <c r="I371" s="45" t="s">
        <v>2153</v>
      </c>
      <c r="J371" s="45" t="s">
        <v>2154</v>
      </c>
      <c r="K371" s="47">
        <v>-1680</v>
      </c>
      <c r="L371" s="45" t="s">
        <v>4210</v>
      </c>
      <c r="N371" s="45" t="s">
        <v>20</v>
      </c>
      <c r="O371" s="45" t="s">
        <v>26</v>
      </c>
      <c r="P371" s="45" t="s">
        <v>4370</v>
      </c>
      <c r="Q371" s="45" t="s">
        <v>135</v>
      </c>
      <c r="R371" s="45" t="s">
        <v>4168</v>
      </c>
    </row>
    <row r="372" spans="1:18" x14ac:dyDescent="0.25">
      <c r="A372" s="45" t="s">
        <v>6620</v>
      </c>
      <c r="B372" s="45" t="s">
        <v>6620</v>
      </c>
      <c r="C372" s="45" t="s">
        <v>4215</v>
      </c>
      <c r="D372" s="45" t="s">
        <v>4216</v>
      </c>
      <c r="F372" s="45" t="s">
        <v>2149</v>
      </c>
      <c r="H372" s="45" t="s">
        <v>2151</v>
      </c>
      <c r="I372" s="45" t="s">
        <v>2153</v>
      </c>
      <c r="J372" s="45" t="s">
        <v>2154</v>
      </c>
      <c r="K372" s="47">
        <v>-1930</v>
      </c>
      <c r="L372" s="45" t="s">
        <v>4210</v>
      </c>
      <c r="N372" s="45" t="s">
        <v>20</v>
      </c>
      <c r="O372" s="45" t="s">
        <v>26</v>
      </c>
      <c r="P372" s="45" t="s">
        <v>4370</v>
      </c>
      <c r="Q372" s="45" t="s">
        <v>135</v>
      </c>
      <c r="R372" s="45" t="s">
        <v>4168</v>
      </c>
    </row>
    <row r="373" spans="1:18" x14ac:dyDescent="0.25">
      <c r="A373" s="45" t="s">
        <v>6621</v>
      </c>
      <c r="B373" s="45" t="s">
        <v>6621</v>
      </c>
      <c r="C373" s="45" t="s">
        <v>4215</v>
      </c>
      <c r="D373" s="45" t="s">
        <v>4216</v>
      </c>
      <c r="H373" s="45" t="s">
        <v>277</v>
      </c>
      <c r="I373" s="45" t="s">
        <v>279</v>
      </c>
      <c r="J373" s="45" t="s">
        <v>280</v>
      </c>
      <c r="K373" s="47">
        <v>-1890</v>
      </c>
      <c r="L373" s="45" t="s">
        <v>4210</v>
      </c>
      <c r="N373" s="45" t="s">
        <v>20</v>
      </c>
      <c r="O373" s="45" t="s">
        <v>26</v>
      </c>
      <c r="P373" s="45" t="s">
        <v>4371</v>
      </c>
      <c r="Q373" s="45" t="s">
        <v>135</v>
      </c>
      <c r="R373" s="45" t="s">
        <v>4168</v>
      </c>
    </row>
    <row r="374" spans="1:18" x14ac:dyDescent="0.25">
      <c r="A374" s="45" t="s">
        <v>6621</v>
      </c>
      <c r="B374" s="45" t="s">
        <v>6621</v>
      </c>
      <c r="C374" s="45" t="s">
        <v>4215</v>
      </c>
      <c r="D374" s="45" t="s">
        <v>4216</v>
      </c>
      <c r="H374" s="45" t="s">
        <v>277</v>
      </c>
      <c r="I374" s="45" t="s">
        <v>279</v>
      </c>
      <c r="J374" s="45" t="s">
        <v>280</v>
      </c>
      <c r="K374" s="47">
        <v>-2140</v>
      </c>
      <c r="L374" s="45" t="s">
        <v>4210</v>
      </c>
      <c r="N374" s="45" t="s">
        <v>20</v>
      </c>
      <c r="O374" s="45" t="s">
        <v>26</v>
      </c>
      <c r="P374" s="45" t="s">
        <v>4371</v>
      </c>
      <c r="Q374" s="45" t="s">
        <v>135</v>
      </c>
      <c r="R374" s="45" t="s">
        <v>4168</v>
      </c>
    </row>
    <row r="375" spans="1:18" x14ac:dyDescent="0.25">
      <c r="A375" s="45" t="s">
        <v>6621</v>
      </c>
      <c r="B375" s="45" t="s">
        <v>6621</v>
      </c>
      <c r="C375" s="45" t="s">
        <v>3182</v>
      </c>
      <c r="D375" s="45" t="s">
        <v>4323</v>
      </c>
      <c r="F375" s="45" t="s">
        <v>2160</v>
      </c>
      <c r="H375" s="45" t="s">
        <v>2162</v>
      </c>
      <c r="I375" s="45" t="s">
        <v>259</v>
      </c>
      <c r="J375" s="45" t="s">
        <v>2164</v>
      </c>
      <c r="K375" s="47">
        <v>-1680</v>
      </c>
      <c r="L375" s="45" t="s">
        <v>4210</v>
      </c>
      <c r="N375" s="45" t="s">
        <v>20</v>
      </c>
      <c r="O375" s="45" t="s">
        <v>26</v>
      </c>
      <c r="P375" s="45" t="s">
        <v>4372</v>
      </c>
      <c r="Q375" s="45" t="s">
        <v>135</v>
      </c>
      <c r="R375" s="45" t="s">
        <v>4168</v>
      </c>
    </row>
    <row r="376" spans="1:18" x14ac:dyDescent="0.25">
      <c r="A376" s="45" t="s">
        <v>6621</v>
      </c>
      <c r="B376" s="45" t="s">
        <v>6621</v>
      </c>
      <c r="C376" s="45" t="s">
        <v>3182</v>
      </c>
      <c r="D376" s="45" t="s">
        <v>4323</v>
      </c>
      <c r="F376" s="45" t="s">
        <v>2160</v>
      </c>
      <c r="H376" s="45" t="s">
        <v>2162</v>
      </c>
      <c r="I376" s="45" t="s">
        <v>259</v>
      </c>
      <c r="J376" s="45" t="s">
        <v>2164</v>
      </c>
      <c r="K376" s="47">
        <v>-1930</v>
      </c>
      <c r="L376" s="45" t="s">
        <v>4210</v>
      </c>
      <c r="N376" s="45" t="s">
        <v>20</v>
      </c>
      <c r="O376" s="45" t="s">
        <v>26</v>
      </c>
      <c r="P376" s="45" t="s">
        <v>4372</v>
      </c>
      <c r="Q376" s="45" t="s">
        <v>135</v>
      </c>
      <c r="R376" s="45" t="s">
        <v>4168</v>
      </c>
    </row>
    <row r="377" spans="1:18" x14ac:dyDescent="0.25">
      <c r="A377" s="45" t="s">
        <v>6622</v>
      </c>
      <c r="B377" s="45" t="s">
        <v>6622</v>
      </c>
      <c r="C377" s="45" t="s">
        <v>4215</v>
      </c>
      <c r="D377" s="45" t="s">
        <v>4216</v>
      </c>
      <c r="F377" s="45" t="s">
        <v>2172</v>
      </c>
      <c r="H377" s="45" t="s">
        <v>2174</v>
      </c>
      <c r="I377" s="45" t="s">
        <v>157</v>
      </c>
      <c r="J377" s="45" t="s">
        <v>158</v>
      </c>
      <c r="K377" s="47">
        <v>-1680</v>
      </c>
      <c r="L377" s="45" t="s">
        <v>4210</v>
      </c>
      <c r="N377" s="45" t="s">
        <v>20</v>
      </c>
      <c r="O377" s="45" t="s">
        <v>26</v>
      </c>
      <c r="P377" s="45" t="s">
        <v>4373</v>
      </c>
      <c r="Q377" s="45" t="s">
        <v>135</v>
      </c>
      <c r="R377" s="45" t="s">
        <v>4168</v>
      </c>
    </row>
    <row r="378" spans="1:18" x14ac:dyDescent="0.25">
      <c r="A378" s="45" t="s">
        <v>6622</v>
      </c>
      <c r="B378" s="45" t="s">
        <v>6622</v>
      </c>
      <c r="C378" s="45" t="s">
        <v>4215</v>
      </c>
      <c r="D378" s="45" t="s">
        <v>4216</v>
      </c>
      <c r="F378" s="45" t="s">
        <v>2172</v>
      </c>
      <c r="H378" s="45" t="s">
        <v>2174</v>
      </c>
      <c r="I378" s="45" t="s">
        <v>157</v>
      </c>
      <c r="J378" s="45" t="s">
        <v>158</v>
      </c>
      <c r="K378" s="47">
        <v>-1930</v>
      </c>
      <c r="L378" s="45" t="s">
        <v>4210</v>
      </c>
      <c r="N378" s="45" t="s">
        <v>20</v>
      </c>
      <c r="O378" s="45" t="s">
        <v>26</v>
      </c>
      <c r="P378" s="45" t="s">
        <v>4373</v>
      </c>
      <c r="Q378" s="45" t="s">
        <v>135</v>
      </c>
      <c r="R378" s="45" t="s">
        <v>4168</v>
      </c>
    </row>
    <row r="379" spans="1:18" x14ac:dyDescent="0.25">
      <c r="A379" s="45" t="s">
        <v>6622</v>
      </c>
      <c r="B379" s="45" t="s">
        <v>6622</v>
      </c>
      <c r="C379" s="45" t="s">
        <v>4209</v>
      </c>
      <c r="D379" s="45" t="s">
        <v>4209</v>
      </c>
      <c r="F379" s="45" t="s">
        <v>1265</v>
      </c>
      <c r="H379" s="45" t="s">
        <v>1267</v>
      </c>
      <c r="I379" s="45" t="s">
        <v>1270</v>
      </c>
      <c r="J379" s="45" t="s">
        <v>1271</v>
      </c>
      <c r="K379" s="47">
        <v>-1800</v>
      </c>
      <c r="L379" s="45" t="s">
        <v>4210</v>
      </c>
      <c r="N379" s="45" t="s">
        <v>20</v>
      </c>
      <c r="O379" s="45" t="s">
        <v>26</v>
      </c>
      <c r="P379" s="45" t="s">
        <v>4374</v>
      </c>
      <c r="Q379" s="45" t="s">
        <v>135</v>
      </c>
      <c r="R379" s="45" t="s">
        <v>4168</v>
      </c>
    </row>
    <row r="380" spans="1:18" x14ac:dyDescent="0.25">
      <c r="A380" s="45" t="s">
        <v>6622</v>
      </c>
      <c r="B380" s="45" t="s">
        <v>6622</v>
      </c>
      <c r="C380" s="45" t="s">
        <v>4209</v>
      </c>
      <c r="D380" s="45" t="s">
        <v>4209</v>
      </c>
      <c r="F380" s="45" t="s">
        <v>1265</v>
      </c>
      <c r="H380" s="45" t="s">
        <v>1267</v>
      </c>
      <c r="I380" s="45" t="s">
        <v>1270</v>
      </c>
      <c r="J380" s="45" t="s">
        <v>1271</v>
      </c>
      <c r="K380" s="47">
        <v>-2050</v>
      </c>
      <c r="L380" s="45" t="s">
        <v>4210</v>
      </c>
      <c r="N380" s="45" t="s">
        <v>20</v>
      </c>
      <c r="O380" s="45" t="s">
        <v>26</v>
      </c>
      <c r="P380" s="45" t="s">
        <v>4374</v>
      </c>
      <c r="Q380" s="45" t="s">
        <v>135</v>
      </c>
      <c r="R380" s="45" t="s">
        <v>4168</v>
      </c>
    </row>
    <row r="381" spans="1:18" x14ac:dyDescent="0.25">
      <c r="A381" s="45" t="s">
        <v>6622</v>
      </c>
      <c r="B381" s="45" t="s">
        <v>6622</v>
      </c>
      <c r="C381" s="45" t="s">
        <v>3182</v>
      </c>
      <c r="D381" s="45" t="s">
        <v>4323</v>
      </c>
      <c r="F381" s="45" t="s">
        <v>2439</v>
      </c>
      <c r="H381" s="45" t="s">
        <v>2441</v>
      </c>
      <c r="I381" s="45" t="s">
        <v>434</v>
      </c>
      <c r="J381" s="45" t="s">
        <v>2443</v>
      </c>
      <c r="K381" s="47">
        <v>-1900</v>
      </c>
      <c r="L381" s="45" t="s">
        <v>4210</v>
      </c>
      <c r="N381" s="45" t="s">
        <v>20</v>
      </c>
      <c r="O381" s="45" t="s">
        <v>26</v>
      </c>
      <c r="P381" s="45" t="s">
        <v>4375</v>
      </c>
      <c r="Q381" s="45" t="s">
        <v>135</v>
      </c>
      <c r="R381" s="45" t="s">
        <v>4168</v>
      </c>
    </row>
    <row r="382" spans="1:18" x14ac:dyDescent="0.25">
      <c r="A382" s="45" t="s">
        <v>6622</v>
      </c>
      <c r="B382" s="45" t="s">
        <v>6622</v>
      </c>
      <c r="C382" s="45" t="s">
        <v>3182</v>
      </c>
      <c r="D382" s="45" t="s">
        <v>4323</v>
      </c>
      <c r="F382" s="45" t="s">
        <v>2439</v>
      </c>
      <c r="H382" s="45" t="s">
        <v>2441</v>
      </c>
      <c r="I382" s="45" t="s">
        <v>434</v>
      </c>
      <c r="J382" s="45" t="s">
        <v>2443</v>
      </c>
      <c r="K382" s="47">
        <v>-2150</v>
      </c>
      <c r="L382" s="45" t="s">
        <v>4210</v>
      </c>
      <c r="N382" s="45" t="s">
        <v>20</v>
      </c>
      <c r="O382" s="45" t="s">
        <v>26</v>
      </c>
      <c r="P382" s="45" t="s">
        <v>4375</v>
      </c>
      <c r="Q382" s="45" t="s">
        <v>135</v>
      </c>
      <c r="R382" s="45" t="s">
        <v>4168</v>
      </c>
    </row>
    <row r="383" spans="1:18" x14ac:dyDescent="0.25">
      <c r="A383" s="45" t="s">
        <v>6177</v>
      </c>
      <c r="B383" s="45" t="s">
        <v>6177</v>
      </c>
      <c r="C383" s="45" t="s">
        <v>4352</v>
      </c>
      <c r="D383" s="45" t="s">
        <v>4353</v>
      </c>
      <c r="F383" s="45" t="s">
        <v>2180</v>
      </c>
      <c r="H383" s="45" t="s">
        <v>2182</v>
      </c>
      <c r="I383" s="45" t="s">
        <v>2184</v>
      </c>
      <c r="J383" s="45" t="s">
        <v>2185</v>
      </c>
      <c r="K383" s="47">
        <v>-1680</v>
      </c>
      <c r="L383" s="45" t="s">
        <v>4210</v>
      </c>
      <c r="N383" s="45" t="s">
        <v>20</v>
      </c>
      <c r="O383" s="45" t="s">
        <v>26</v>
      </c>
      <c r="P383" s="45" t="s">
        <v>4376</v>
      </c>
      <c r="Q383" s="45" t="s">
        <v>135</v>
      </c>
      <c r="R383" s="45" t="s">
        <v>4168</v>
      </c>
    </row>
    <row r="384" spans="1:18" x14ac:dyDescent="0.25">
      <c r="A384" s="45" t="s">
        <v>6177</v>
      </c>
      <c r="B384" s="45" t="s">
        <v>6177</v>
      </c>
      <c r="C384" s="45" t="s">
        <v>4352</v>
      </c>
      <c r="D384" s="45" t="s">
        <v>4353</v>
      </c>
      <c r="F384" s="45" t="s">
        <v>2180</v>
      </c>
      <c r="H384" s="45" t="s">
        <v>2182</v>
      </c>
      <c r="I384" s="45" t="s">
        <v>2184</v>
      </c>
      <c r="J384" s="45" t="s">
        <v>2185</v>
      </c>
      <c r="K384" s="47">
        <v>-1930</v>
      </c>
      <c r="L384" s="45" t="s">
        <v>4210</v>
      </c>
      <c r="N384" s="45" t="s">
        <v>20</v>
      </c>
      <c r="O384" s="45" t="s">
        <v>26</v>
      </c>
      <c r="P384" s="45" t="s">
        <v>4376</v>
      </c>
      <c r="Q384" s="45" t="s">
        <v>135</v>
      </c>
      <c r="R384" s="45" t="s">
        <v>4168</v>
      </c>
    </row>
    <row r="385" spans="1:18" x14ac:dyDescent="0.25">
      <c r="A385" s="45" t="s">
        <v>6177</v>
      </c>
      <c r="B385" s="45" t="s">
        <v>6177</v>
      </c>
      <c r="C385" s="45" t="s">
        <v>4215</v>
      </c>
      <c r="D385" s="45" t="s">
        <v>4216</v>
      </c>
      <c r="F385" s="45" t="s">
        <v>651</v>
      </c>
      <c r="H385" s="45" t="s">
        <v>659</v>
      </c>
      <c r="I385" s="45" t="s">
        <v>661</v>
      </c>
      <c r="J385" s="45" t="s">
        <v>662</v>
      </c>
      <c r="K385" s="47">
        <v>-1890</v>
      </c>
      <c r="L385" s="45" t="s">
        <v>4210</v>
      </c>
      <c r="N385" s="45" t="s">
        <v>20</v>
      </c>
      <c r="O385" s="45" t="s">
        <v>26</v>
      </c>
      <c r="P385" s="45" t="s">
        <v>4377</v>
      </c>
      <c r="Q385" s="45" t="s">
        <v>135</v>
      </c>
      <c r="R385" s="45" t="s">
        <v>4168</v>
      </c>
    </row>
    <row r="386" spans="1:18" x14ac:dyDescent="0.25">
      <c r="A386" s="45" t="s">
        <v>6177</v>
      </c>
      <c r="B386" s="45" t="s">
        <v>6177</v>
      </c>
      <c r="C386" s="45" t="s">
        <v>4215</v>
      </c>
      <c r="D386" s="45" t="s">
        <v>4216</v>
      </c>
      <c r="F386" s="45" t="s">
        <v>651</v>
      </c>
      <c r="H386" s="45" t="s">
        <v>659</v>
      </c>
      <c r="I386" s="45" t="s">
        <v>661</v>
      </c>
      <c r="J386" s="45" t="s">
        <v>662</v>
      </c>
      <c r="K386" s="47">
        <v>-2140</v>
      </c>
      <c r="L386" s="45" t="s">
        <v>4210</v>
      </c>
      <c r="N386" s="45" t="s">
        <v>20</v>
      </c>
      <c r="O386" s="45" t="s">
        <v>26</v>
      </c>
      <c r="P386" s="45" t="s">
        <v>4377</v>
      </c>
      <c r="Q386" s="45" t="s">
        <v>135</v>
      </c>
      <c r="R386" s="45" t="s">
        <v>4168</v>
      </c>
    </row>
    <row r="387" spans="1:18" x14ac:dyDescent="0.25">
      <c r="A387" s="45" t="s">
        <v>6177</v>
      </c>
      <c r="B387" s="45" t="s">
        <v>6177</v>
      </c>
      <c r="C387" s="45" t="s">
        <v>4215</v>
      </c>
      <c r="D387" s="45" t="s">
        <v>4216</v>
      </c>
      <c r="F387" s="45" t="s">
        <v>1276</v>
      </c>
      <c r="H387" s="45" t="s">
        <v>1278</v>
      </c>
      <c r="I387" s="45" t="s">
        <v>1280</v>
      </c>
      <c r="J387" s="45" t="s">
        <v>1281</v>
      </c>
      <c r="K387" s="47">
        <v>-1890</v>
      </c>
      <c r="L387" s="45" t="s">
        <v>4210</v>
      </c>
      <c r="N387" s="45" t="s">
        <v>20</v>
      </c>
      <c r="O387" s="45" t="s">
        <v>26</v>
      </c>
      <c r="P387" s="45" t="s">
        <v>4378</v>
      </c>
      <c r="Q387" s="45" t="s">
        <v>135</v>
      </c>
      <c r="R387" s="45" t="s">
        <v>4168</v>
      </c>
    </row>
    <row r="388" spans="1:18" x14ac:dyDescent="0.25">
      <c r="A388" s="45" t="s">
        <v>6177</v>
      </c>
      <c r="B388" s="45" t="s">
        <v>6177</v>
      </c>
      <c r="C388" s="45" t="s">
        <v>4215</v>
      </c>
      <c r="D388" s="45" t="s">
        <v>4216</v>
      </c>
      <c r="F388" s="45" t="s">
        <v>1276</v>
      </c>
      <c r="H388" s="45" t="s">
        <v>1278</v>
      </c>
      <c r="I388" s="45" t="s">
        <v>1280</v>
      </c>
      <c r="J388" s="45" t="s">
        <v>1281</v>
      </c>
      <c r="K388" s="47">
        <v>-2140</v>
      </c>
      <c r="L388" s="45" t="s">
        <v>4210</v>
      </c>
      <c r="N388" s="45" t="s">
        <v>20</v>
      </c>
      <c r="O388" s="45" t="s">
        <v>26</v>
      </c>
      <c r="P388" s="45" t="s">
        <v>4378</v>
      </c>
      <c r="Q388" s="45" t="s">
        <v>135</v>
      </c>
      <c r="R388" s="45" t="s">
        <v>4168</v>
      </c>
    </row>
    <row r="389" spans="1:18" x14ac:dyDescent="0.25">
      <c r="A389" s="45" t="s">
        <v>5679</v>
      </c>
      <c r="B389" s="45" t="s">
        <v>5679</v>
      </c>
      <c r="C389" s="45" t="s">
        <v>4215</v>
      </c>
      <c r="D389" s="45" t="s">
        <v>4216</v>
      </c>
      <c r="F389" s="45" t="s">
        <v>2465</v>
      </c>
      <c r="H389" s="45" t="s">
        <v>2467</v>
      </c>
      <c r="I389" s="45" t="s">
        <v>293</v>
      </c>
      <c r="J389" s="45" t="s">
        <v>294</v>
      </c>
      <c r="K389" s="47">
        <v>-1900</v>
      </c>
      <c r="L389" s="45" t="s">
        <v>4210</v>
      </c>
      <c r="N389" s="45" t="s">
        <v>20</v>
      </c>
      <c r="O389" s="45" t="s">
        <v>26</v>
      </c>
      <c r="P389" s="45" t="s">
        <v>4379</v>
      </c>
      <c r="Q389" s="45" t="s">
        <v>135</v>
      </c>
      <c r="R389" s="45" t="s">
        <v>4168</v>
      </c>
    </row>
    <row r="390" spans="1:18" x14ac:dyDescent="0.25">
      <c r="A390" s="45" t="s">
        <v>5679</v>
      </c>
      <c r="B390" s="45" t="s">
        <v>5679</v>
      </c>
      <c r="C390" s="45" t="s">
        <v>4215</v>
      </c>
      <c r="D390" s="45" t="s">
        <v>4216</v>
      </c>
      <c r="F390" s="45" t="s">
        <v>2465</v>
      </c>
      <c r="H390" s="45" t="s">
        <v>2467</v>
      </c>
      <c r="I390" s="45" t="s">
        <v>293</v>
      </c>
      <c r="J390" s="45" t="s">
        <v>294</v>
      </c>
      <c r="K390" s="47">
        <v>-2150</v>
      </c>
      <c r="L390" s="45" t="s">
        <v>4210</v>
      </c>
      <c r="N390" s="45" t="s">
        <v>20</v>
      </c>
      <c r="O390" s="45" t="s">
        <v>26</v>
      </c>
      <c r="P390" s="45" t="s">
        <v>4379</v>
      </c>
      <c r="Q390" s="45" t="s">
        <v>135</v>
      </c>
      <c r="R390" s="45" t="s">
        <v>4168</v>
      </c>
    </row>
    <row r="391" spans="1:18" x14ac:dyDescent="0.25">
      <c r="A391" s="45" t="s">
        <v>5679</v>
      </c>
      <c r="B391" s="45" t="s">
        <v>5679</v>
      </c>
      <c r="C391" s="45" t="s">
        <v>4352</v>
      </c>
      <c r="D391" s="45" t="s">
        <v>4353</v>
      </c>
      <c r="F391" s="45" t="s">
        <v>1285</v>
      </c>
      <c r="H391" s="45" t="s">
        <v>1287</v>
      </c>
      <c r="I391" s="45" t="s">
        <v>1235</v>
      </c>
      <c r="J391" s="45" t="s">
        <v>1289</v>
      </c>
      <c r="K391" s="47">
        <v>-1890</v>
      </c>
      <c r="L391" s="45" t="s">
        <v>4210</v>
      </c>
      <c r="N391" s="45" t="s">
        <v>20</v>
      </c>
      <c r="O391" s="45" t="s">
        <v>26</v>
      </c>
      <c r="P391" s="45" t="s">
        <v>4380</v>
      </c>
      <c r="Q391" s="45" t="s">
        <v>135</v>
      </c>
      <c r="R391" s="45" t="s">
        <v>4168</v>
      </c>
    </row>
    <row r="392" spans="1:18" x14ac:dyDescent="0.25">
      <c r="A392" s="45" t="s">
        <v>5679</v>
      </c>
      <c r="B392" s="45" t="s">
        <v>5679</v>
      </c>
      <c r="C392" s="45" t="s">
        <v>4352</v>
      </c>
      <c r="D392" s="45" t="s">
        <v>4353</v>
      </c>
      <c r="F392" s="45" t="s">
        <v>1285</v>
      </c>
      <c r="H392" s="45" t="s">
        <v>1287</v>
      </c>
      <c r="I392" s="45" t="s">
        <v>1235</v>
      </c>
      <c r="J392" s="45" t="s">
        <v>1289</v>
      </c>
      <c r="K392" s="47">
        <v>-2140</v>
      </c>
      <c r="L392" s="45" t="s">
        <v>4210</v>
      </c>
      <c r="N392" s="45" t="s">
        <v>20</v>
      </c>
      <c r="O392" s="45" t="s">
        <v>26</v>
      </c>
      <c r="P392" s="45" t="s">
        <v>4380</v>
      </c>
      <c r="Q392" s="45" t="s">
        <v>135</v>
      </c>
      <c r="R392" s="45" t="s">
        <v>4168</v>
      </c>
    </row>
    <row r="393" spans="1:18" x14ac:dyDescent="0.25">
      <c r="A393" s="45" t="s">
        <v>5869</v>
      </c>
      <c r="B393" s="45" t="s">
        <v>5869</v>
      </c>
      <c r="C393" s="45" t="s">
        <v>4215</v>
      </c>
      <c r="D393" s="45" t="s">
        <v>4216</v>
      </c>
      <c r="F393" s="45" t="s">
        <v>4143</v>
      </c>
      <c r="H393" s="45" t="s">
        <v>296</v>
      </c>
      <c r="I393" s="45" t="s">
        <v>285</v>
      </c>
      <c r="J393" s="45" t="s">
        <v>286</v>
      </c>
      <c r="K393" s="47">
        <v>-1800</v>
      </c>
      <c r="L393" s="45" t="s">
        <v>4210</v>
      </c>
      <c r="N393" s="45" t="s">
        <v>20</v>
      </c>
      <c r="O393" s="45" t="s">
        <v>26</v>
      </c>
      <c r="P393" s="45" t="s">
        <v>4381</v>
      </c>
      <c r="Q393" s="45" t="s">
        <v>135</v>
      </c>
      <c r="R393" s="45" t="s">
        <v>4168</v>
      </c>
    </row>
    <row r="394" spans="1:18" x14ac:dyDescent="0.25">
      <c r="A394" s="45" t="s">
        <v>5869</v>
      </c>
      <c r="B394" s="45" t="s">
        <v>5869</v>
      </c>
      <c r="C394" s="45" t="s">
        <v>4215</v>
      </c>
      <c r="D394" s="45" t="s">
        <v>4216</v>
      </c>
      <c r="F394" s="45" t="s">
        <v>4143</v>
      </c>
      <c r="H394" s="45" t="s">
        <v>296</v>
      </c>
      <c r="I394" s="45" t="s">
        <v>285</v>
      </c>
      <c r="J394" s="45" t="s">
        <v>286</v>
      </c>
      <c r="K394" s="47">
        <v>-2050</v>
      </c>
      <c r="L394" s="45" t="s">
        <v>4210</v>
      </c>
      <c r="N394" s="45" t="s">
        <v>20</v>
      </c>
      <c r="O394" s="45" t="s">
        <v>26</v>
      </c>
      <c r="P394" s="45" t="s">
        <v>4381</v>
      </c>
      <c r="Q394" s="45" t="s">
        <v>135</v>
      </c>
      <c r="R394" s="45" t="s">
        <v>4168</v>
      </c>
    </row>
    <row r="395" spans="1:18" x14ac:dyDescent="0.25">
      <c r="A395" s="45" t="s">
        <v>5869</v>
      </c>
      <c r="B395" s="45" t="s">
        <v>5869</v>
      </c>
      <c r="C395" s="45" t="s">
        <v>4209</v>
      </c>
      <c r="D395" s="45" t="s">
        <v>4209</v>
      </c>
      <c r="F395" s="45" t="s">
        <v>1300</v>
      </c>
      <c r="H395" s="45" t="s">
        <v>1302</v>
      </c>
      <c r="I395" s="45" t="s">
        <v>254</v>
      </c>
      <c r="J395" s="45" t="s">
        <v>255</v>
      </c>
      <c r="K395" s="47">
        <v>-1800</v>
      </c>
      <c r="L395" s="45" t="s">
        <v>4210</v>
      </c>
      <c r="N395" s="45" t="s">
        <v>20</v>
      </c>
      <c r="O395" s="45" t="s">
        <v>26</v>
      </c>
      <c r="P395" s="45" t="s">
        <v>4382</v>
      </c>
      <c r="Q395" s="45" t="s">
        <v>135</v>
      </c>
      <c r="R395" s="45" t="s">
        <v>4168</v>
      </c>
    </row>
    <row r="396" spans="1:18" x14ac:dyDescent="0.25">
      <c r="A396" s="45" t="s">
        <v>5869</v>
      </c>
      <c r="B396" s="45" t="s">
        <v>5869</v>
      </c>
      <c r="C396" s="45" t="s">
        <v>4209</v>
      </c>
      <c r="D396" s="45" t="s">
        <v>4209</v>
      </c>
      <c r="F396" s="45" t="s">
        <v>1300</v>
      </c>
      <c r="H396" s="45" t="s">
        <v>1302</v>
      </c>
      <c r="I396" s="45" t="s">
        <v>254</v>
      </c>
      <c r="J396" s="45" t="s">
        <v>255</v>
      </c>
      <c r="K396" s="47">
        <v>-2050</v>
      </c>
      <c r="L396" s="45" t="s">
        <v>4210</v>
      </c>
      <c r="N396" s="45" t="s">
        <v>20</v>
      </c>
      <c r="O396" s="45" t="s">
        <v>26</v>
      </c>
      <c r="P396" s="45" t="s">
        <v>4382</v>
      </c>
      <c r="Q396" s="45" t="s">
        <v>135</v>
      </c>
      <c r="R396" s="45" t="s">
        <v>4168</v>
      </c>
    </row>
    <row r="397" spans="1:18" x14ac:dyDescent="0.25">
      <c r="A397" s="45" t="s">
        <v>5869</v>
      </c>
      <c r="B397" s="45" t="s">
        <v>5869</v>
      </c>
      <c r="C397" s="45" t="s">
        <v>4352</v>
      </c>
      <c r="D397" s="45" t="s">
        <v>4353</v>
      </c>
      <c r="F397" s="45" t="s">
        <v>2003</v>
      </c>
      <c r="H397" s="45" t="s">
        <v>2010</v>
      </c>
      <c r="I397" s="45" t="s">
        <v>605</v>
      </c>
      <c r="J397" s="45" t="s">
        <v>2012</v>
      </c>
      <c r="K397" s="47">
        <v>-2000</v>
      </c>
      <c r="L397" s="45" t="s">
        <v>4210</v>
      </c>
      <c r="N397" s="45" t="s">
        <v>20</v>
      </c>
      <c r="O397" s="45" t="s">
        <v>26</v>
      </c>
      <c r="P397" s="45" t="s">
        <v>4383</v>
      </c>
      <c r="Q397" s="45" t="s">
        <v>135</v>
      </c>
      <c r="R397" s="45" t="s">
        <v>4168</v>
      </c>
    </row>
    <row r="398" spans="1:18" x14ac:dyDescent="0.25">
      <c r="A398" s="45" t="s">
        <v>5869</v>
      </c>
      <c r="B398" s="45" t="s">
        <v>5869</v>
      </c>
      <c r="C398" s="45" t="s">
        <v>4352</v>
      </c>
      <c r="D398" s="45" t="s">
        <v>4353</v>
      </c>
      <c r="F398" s="45" t="s">
        <v>2003</v>
      </c>
      <c r="H398" s="45" t="s">
        <v>2010</v>
      </c>
      <c r="I398" s="45" t="s">
        <v>605</v>
      </c>
      <c r="J398" s="45" t="s">
        <v>2012</v>
      </c>
      <c r="K398" s="47">
        <v>-2250</v>
      </c>
      <c r="L398" s="45" t="s">
        <v>4210</v>
      </c>
      <c r="N398" s="45" t="s">
        <v>20</v>
      </c>
      <c r="O398" s="45" t="s">
        <v>26</v>
      </c>
      <c r="P398" s="45" t="s">
        <v>4383</v>
      </c>
      <c r="Q398" s="45" t="s">
        <v>135</v>
      </c>
      <c r="R398" s="45" t="s">
        <v>4168</v>
      </c>
    </row>
    <row r="399" spans="1:18" x14ac:dyDescent="0.25">
      <c r="A399" s="45" t="s">
        <v>5869</v>
      </c>
      <c r="B399" s="45" t="s">
        <v>5869</v>
      </c>
      <c r="C399" s="45" t="s">
        <v>3182</v>
      </c>
      <c r="D399" s="45" t="s">
        <v>4323</v>
      </c>
      <c r="F399" s="45" t="s">
        <v>2191</v>
      </c>
      <c r="H399" s="45" t="s">
        <v>2193</v>
      </c>
      <c r="I399" s="45" t="s">
        <v>271</v>
      </c>
      <c r="J399" s="45" t="s">
        <v>2195</v>
      </c>
      <c r="K399" s="47">
        <v>-1680</v>
      </c>
      <c r="L399" s="45" t="s">
        <v>4210</v>
      </c>
      <c r="N399" s="45" t="s">
        <v>20</v>
      </c>
      <c r="O399" s="45" t="s">
        <v>26</v>
      </c>
      <c r="P399" s="45" t="s">
        <v>4384</v>
      </c>
      <c r="Q399" s="45" t="s">
        <v>135</v>
      </c>
      <c r="R399" s="45" t="s">
        <v>4168</v>
      </c>
    </row>
    <row r="400" spans="1:18" x14ac:dyDescent="0.25">
      <c r="A400" s="45" t="s">
        <v>5869</v>
      </c>
      <c r="B400" s="45" t="s">
        <v>5869</v>
      </c>
      <c r="C400" s="45" t="s">
        <v>3182</v>
      </c>
      <c r="D400" s="45" t="s">
        <v>4323</v>
      </c>
      <c r="F400" s="45" t="s">
        <v>2191</v>
      </c>
      <c r="H400" s="45" t="s">
        <v>2193</v>
      </c>
      <c r="I400" s="45" t="s">
        <v>271</v>
      </c>
      <c r="J400" s="45" t="s">
        <v>2195</v>
      </c>
      <c r="K400" s="47">
        <v>-1930</v>
      </c>
      <c r="L400" s="45" t="s">
        <v>4210</v>
      </c>
      <c r="N400" s="45" t="s">
        <v>20</v>
      </c>
      <c r="O400" s="45" t="s">
        <v>26</v>
      </c>
      <c r="P400" s="45" t="s">
        <v>4384</v>
      </c>
      <c r="Q400" s="45" t="s">
        <v>135</v>
      </c>
      <c r="R400" s="45" t="s">
        <v>4168</v>
      </c>
    </row>
    <row r="401" spans="1:18" x14ac:dyDescent="0.25">
      <c r="A401" s="45" t="s">
        <v>5869</v>
      </c>
      <c r="B401" s="45" t="s">
        <v>5869</v>
      </c>
      <c r="C401" s="45" t="s">
        <v>4215</v>
      </c>
      <c r="D401" s="45" t="s">
        <v>4216</v>
      </c>
      <c r="F401" s="45" t="s">
        <v>2472</v>
      </c>
      <c r="H401" s="45" t="s">
        <v>2474</v>
      </c>
      <c r="I401" s="45" t="s">
        <v>2476</v>
      </c>
      <c r="J401" s="45" t="s">
        <v>1158</v>
      </c>
      <c r="K401" s="47">
        <v>-2000</v>
      </c>
      <c r="L401" s="45" t="s">
        <v>4210</v>
      </c>
      <c r="N401" s="45" t="s">
        <v>20</v>
      </c>
      <c r="O401" s="45" t="s">
        <v>26</v>
      </c>
      <c r="P401" s="45" t="s">
        <v>4385</v>
      </c>
      <c r="Q401" s="45" t="s">
        <v>135</v>
      </c>
      <c r="R401" s="45" t="s">
        <v>4168</v>
      </c>
    </row>
    <row r="402" spans="1:18" x14ac:dyDescent="0.25">
      <c r="A402" s="45" t="s">
        <v>5869</v>
      </c>
      <c r="B402" s="45" t="s">
        <v>5869</v>
      </c>
      <c r="C402" s="45" t="s">
        <v>4215</v>
      </c>
      <c r="D402" s="45" t="s">
        <v>4216</v>
      </c>
      <c r="F402" s="45" t="s">
        <v>2472</v>
      </c>
      <c r="H402" s="45" t="s">
        <v>2474</v>
      </c>
      <c r="I402" s="45" t="s">
        <v>2476</v>
      </c>
      <c r="J402" s="45" t="s">
        <v>1158</v>
      </c>
      <c r="K402" s="47">
        <v>-2250</v>
      </c>
      <c r="L402" s="45" t="s">
        <v>4210</v>
      </c>
      <c r="N402" s="45" t="s">
        <v>20</v>
      </c>
      <c r="O402" s="45" t="s">
        <v>26</v>
      </c>
      <c r="P402" s="45" t="s">
        <v>4385</v>
      </c>
      <c r="Q402" s="45" t="s">
        <v>135</v>
      </c>
      <c r="R402" s="45" t="s">
        <v>4168</v>
      </c>
    </row>
    <row r="403" spans="1:18" x14ac:dyDescent="0.25">
      <c r="A403" s="45" t="s">
        <v>5869</v>
      </c>
      <c r="B403" s="45" t="s">
        <v>5869</v>
      </c>
      <c r="C403" s="45" t="s">
        <v>4215</v>
      </c>
      <c r="D403" s="45" t="s">
        <v>4216</v>
      </c>
      <c r="F403" s="45" t="s">
        <v>2258</v>
      </c>
      <c r="H403" s="45" t="s">
        <v>2265</v>
      </c>
      <c r="I403" s="45" t="s">
        <v>2267</v>
      </c>
      <c r="J403" s="45" t="s">
        <v>1158</v>
      </c>
      <c r="K403" s="47">
        <v>-2000</v>
      </c>
      <c r="L403" s="45" t="s">
        <v>4210</v>
      </c>
      <c r="N403" s="45" t="s">
        <v>20</v>
      </c>
      <c r="O403" s="45" t="s">
        <v>26</v>
      </c>
      <c r="P403" s="45" t="s">
        <v>4386</v>
      </c>
      <c r="Q403" s="45" t="s">
        <v>135</v>
      </c>
      <c r="R403" s="45" t="s">
        <v>4168</v>
      </c>
    </row>
    <row r="404" spans="1:18" x14ac:dyDescent="0.25">
      <c r="A404" s="45" t="s">
        <v>5869</v>
      </c>
      <c r="B404" s="45" t="s">
        <v>5869</v>
      </c>
      <c r="C404" s="45" t="s">
        <v>4215</v>
      </c>
      <c r="D404" s="45" t="s">
        <v>4216</v>
      </c>
      <c r="F404" s="45" t="s">
        <v>2258</v>
      </c>
      <c r="H404" s="45" t="s">
        <v>2265</v>
      </c>
      <c r="I404" s="45" t="s">
        <v>2267</v>
      </c>
      <c r="J404" s="45" t="s">
        <v>1158</v>
      </c>
      <c r="K404" s="47">
        <v>-2250</v>
      </c>
      <c r="L404" s="45" t="s">
        <v>4210</v>
      </c>
      <c r="N404" s="45" t="s">
        <v>20</v>
      </c>
      <c r="O404" s="45" t="s">
        <v>26</v>
      </c>
      <c r="P404" s="45" t="s">
        <v>4386</v>
      </c>
      <c r="Q404" s="45" t="s">
        <v>135</v>
      </c>
      <c r="R404" s="45" t="s">
        <v>4168</v>
      </c>
    </row>
    <row r="405" spans="1:18" x14ac:dyDescent="0.25">
      <c r="A405" s="45" t="s">
        <v>6623</v>
      </c>
      <c r="B405" s="45" t="s">
        <v>6623</v>
      </c>
      <c r="C405" s="45" t="s">
        <v>4209</v>
      </c>
      <c r="D405" s="45" t="s">
        <v>4209</v>
      </c>
      <c r="F405" s="45" t="s">
        <v>2201</v>
      </c>
      <c r="H405" s="45" t="s">
        <v>2203</v>
      </c>
      <c r="I405" s="45" t="s">
        <v>2205</v>
      </c>
      <c r="J405" s="45" t="s">
        <v>2206</v>
      </c>
      <c r="K405" s="47">
        <v>-1680</v>
      </c>
      <c r="L405" s="45" t="s">
        <v>4210</v>
      </c>
      <c r="N405" s="45" t="s">
        <v>20</v>
      </c>
      <c r="O405" s="45" t="s">
        <v>26</v>
      </c>
      <c r="P405" s="45" t="s">
        <v>4387</v>
      </c>
      <c r="Q405" s="45" t="s">
        <v>135</v>
      </c>
      <c r="R405" s="45" t="s">
        <v>4168</v>
      </c>
    </row>
    <row r="406" spans="1:18" x14ac:dyDescent="0.25">
      <c r="A406" s="45" t="s">
        <v>6623</v>
      </c>
      <c r="B406" s="45" t="s">
        <v>6623</v>
      </c>
      <c r="C406" s="45" t="s">
        <v>4209</v>
      </c>
      <c r="D406" s="45" t="s">
        <v>4209</v>
      </c>
      <c r="F406" s="45" t="s">
        <v>2201</v>
      </c>
      <c r="H406" s="45" t="s">
        <v>2203</v>
      </c>
      <c r="I406" s="45" t="s">
        <v>2205</v>
      </c>
      <c r="J406" s="45" t="s">
        <v>2206</v>
      </c>
      <c r="K406" s="47">
        <v>-1930</v>
      </c>
      <c r="L406" s="45" t="s">
        <v>4210</v>
      </c>
      <c r="N406" s="45" t="s">
        <v>20</v>
      </c>
      <c r="O406" s="45" t="s">
        <v>26</v>
      </c>
      <c r="P406" s="45" t="s">
        <v>4387</v>
      </c>
      <c r="Q406" s="45" t="s">
        <v>135</v>
      </c>
      <c r="R406" s="45" t="s">
        <v>4168</v>
      </c>
    </row>
    <row r="407" spans="1:18" x14ac:dyDescent="0.25">
      <c r="A407" s="45" t="s">
        <v>6623</v>
      </c>
      <c r="B407" s="45" t="s">
        <v>6623</v>
      </c>
      <c r="C407" s="45" t="s">
        <v>4209</v>
      </c>
      <c r="D407" s="45" t="s">
        <v>4209</v>
      </c>
      <c r="F407" s="45" t="s">
        <v>3077</v>
      </c>
      <c r="H407" s="45" t="s">
        <v>3083</v>
      </c>
      <c r="I407" s="45" t="s">
        <v>3085</v>
      </c>
      <c r="J407" s="45" t="s">
        <v>3086</v>
      </c>
      <c r="K407" s="47">
        <v>-1600</v>
      </c>
      <c r="L407" s="45" t="s">
        <v>4210</v>
      </c>
      <c r="N407" s="45" t="s">
        <v>20</v>
      </c>
      <c r="O407" s="45" t="s">
        <v>26</v>
      </c>
      <c r="P407" s="45" t="s">
        <v>4388</v>
      </c>
      <c r="Q407" s="45" t="s">
        <v>135</v>
      </c>
      <c r="R407" s="45" t="s">
        <v>4168</v>
      </c>
    </row>
    <row r="408" spans="1:18" x14ac:dyDescent="0.25">
      <c r="A408" s="45" t="s">
        <v>6623</v>
      </c>
      <c r="B408" s="45" t="s">
        <v>6623</v>
      </c>
      <c r="C408" s="45" t="s">
        <v>4209</v>
      </c>
      <c r="D408" s="45" t="s">
        <v>4209</v>
      </c>
      <c r="F408" s="45" t="s">
        <v>3077</v>
      </c>
      <c r="H408" s="45" t="s">
        <v>3083</v>
      </c>
      <c r="I408" s="45" t="s">
        <v>3085</v>
      </c>
      <c r="J408" s="45" t="s">
        <v>3086</v>
      </c>
      <c r="K408" s="47">
        <v>-1850</v>
      </c>
      <c r="L408" s="45" t="s">
        <v>4210</v>
      </c>
      <c r="N408" s="45" t="s">
        <v>20</v>
      </c>
      <c r="O408" s="45" t="s">
        <v>26</v>
      </c>
      <c r="P408" s="45" t="s">
        <v>4388</v>
      </c>
      <c r="Q408" s="45" t="s">
        <v>135</v>
      </c>
      <c r="R408" s="45" t="s">
        <v>4168</v>
      </c>
    </row>
    <row r="409" spans="1:18" x14ac:dyDescent="0.25">
      <c r="A409" s="45" t="s">
        <v>6623</v>
      </c>
      <c r="B409" s="45" t="s">
        <v>6623</v>
      </c>
      <c r="C409" s="45" t="s">
        <v>4209</v>
      </c>
      <c r="D409" s="45" t="s">
        <v>4209</v>
      </c>
      <c r="F409" s="45" t="s">
        <v>1307</v>
      </c>
      <c r="H409" s="45" t="s">
        <v>1309</v>
      </c>
      <c r="I409" s="45" t="s">
        <v>1311</v>
      </c>
      <c r="J409" s="45" t="s">
        <v>1312</v>
      </c>
      <c r="K409" s="47">
        <v>-1890</v>
      </c>
      <c r="L409" s="45" t="s">
        <v>4210</v>
      </c>
      <c r="N409" s="45" t="s">
        <v>20</v>
      </c>
      <c r="O409" s="45" t="s">
        <v>26</v>
      </c>
      <c r="P409" s="45" t="s">
        <v>4389</v>
      </c>
      <c r="Q409" s="45" t="s">
        <v>135</v>
      </c>
      <c r="R409" s="45" t="s">
        <v>4168</v>
      </c>
    </row>
    <row r="410" spans="1:18" x14ac:dyDescent="0.25">
      <c r="A410" s="45" t="s">
        <v>6623</v>
      </c>
      <c r="B410" s="45" t="s">
        <v>6623</v>
      </c>
      <c r="C410" s="45" t="s">
        <v>4209</v>
      </c>
      <c r="D410" s="45" t="s">
        <v>4209</v>
      </c>
      <c r="F410" s="45" t="s">
        <v>1307</v>
      </c>
      <c r="H410" s="45" t="s">
        <v>1309</v>
      </c>
      <c r="I410" s="45" t="s">
        <v>1311</v>
      </c>
      <c r="J410" s="45" t="s">
        <v>1312</v>
      </c>
      <c r="K410" s="47">
        <v>-2340</v>
      </c>
      <c r="L410" s="45" t="s">
        <v>4210</v>
      </c>
      <c r="N410" s="45" t="s">
        <v>20</v>
      </c>
      <c r="O410" s="45" t="s">
        <v>26</v>
      </c>
      <c r="P410" s="45" t="s">
        <v>4389</v>
      </c>
      <c r="Q410" s="45" t="s">
        <v>135</v>
      </c>
      <c r="R410" s="45" t="s">
        <v>4168</v>
      </c>
    </row>
    <row r="411" spans="1:18" x14ac:dyDescent="0.25">
      <c r="A411" s="45" t="s">
        <v>6623</v>
      </c>
      <c r="B411" s="45" t="s">
        <v>6623</v>
      </c>
      <c r="C411" s="45" t="s">
        <v>4209</v>
      </c>
      <c r="D411" s="45" t="s">
        <v>4209</v>
      </c>
      <c r="F411" s="45" t="s">
        <v>3659</v>
      </c>
      <c r="H411" s="45" t="s">
        <v>3667</v>
      </c>
      <c r="I411" s="45" t="s">
        <v>1235</v>
      </c>
      <c r="J411" s="45" t="s">
        <v>3589</v>
      </c>
      <c r="K411" s="47">
        <v>-1890</v>
      </c>
      <c r="L411" s="45" t="s">
        <v>4210</v>
      </c>
      <c r="N411" s="45" t="s">
        <v>20</v>
      </c>
      <c r="O411" s="45" t="s">
        <v>26</v>
      </c>
      <c r="P411" s="45" t="s">
        <v>4390</v>
      </c>
      <c r="Q411" s="45" t="s">
        <v>135</v>
      </c>
      <c r="R411" s="45" t="s">
        <v>4168</v>
      </c>
    </row>
    <row r="412" spans="1:18" x14ac:dyDescent="0.25">
      <c r="A412" s="45" t="s">
        <v>6623</v>
      </c>
      <c r="B412" s="45" t="s">
        <v>6623</v>
      </c>
      <c r="C412" s="45" t="s">
        <v>4209</v>
      </c>
      <c r="D412" s="45" t="s">
        <v>4209</v>
      </c>
      <c r="F412" s="45" t="s">
        <v>3659</v>
      </c>
      <c r="H412" s="45" t="s">
        <v>3667</v>
      </c>
      <c r="I412" s="45" t="s">
        <v>1235</v>
      </c>
      <c r="J412" s="45" t="s">
        <v>3589</v>
      </c>
      <c r="K412" s="47">
        <v>-2140</v>
      </c>
      <c r="L412" s="45" t="s">
        <v>4210</v>
      </c>
      <c r="N412" s="45" t="s">
        <v>20</v>
      </c>
      <c r="O412" s="45" t="s">
        <v>26</v>
      </c>
      <c r="P412" s="45" t="s">
        <v>4390</v>
      </c>
      <c r="Q412" s="45" t="s">
        <v>135</v>
      </c>
      <c r="R412" s="45" t="s">
        <v>4168</v>
      </c>
    </row>
    <row r="413" spans="1:18" x14ac:dyDescent="0.25">
      <c r="A413" s="45" t="s">
        <v>5404</v>
      </c>
      <c r="B413" s="45" t="s">
        <v>5404</v>
      </c>
      <c r="C413" s="45" t="s">
        <v>4209</v>
      </c>
      <c r="D413" s="45" t="s">
        <v>4209</v>
      </c>
      <c r="F413" s="45" t="s">
        <v>1314</v>
      </c>
      <c r="H413" s="45" t="s">
        <v>1316</v>
      </c>
      <c r="I413" s="45" t="s">
        <v>1318</v>
      </c>
      <c r="J413" s="45" t="s">
        <v>1319</v>
      </c>
      <c r="K413" s="47">
        <v>-1890</v>
      </c>
      <c r="L413" s="45" t="s">
        <v>4210</v>
      </c>
      <c r="N413" s="45" t="s">
        <v>20</v>
      </c>
      <c r="O413" s="45" t="s">
        <v>26</v>
      </c>
      <c r="P413" s="45" t="s">
        <v>4391</v>
      </c>
      <c r="Q413" s="45" t="s">
        <v>135</v>
      </c>
      <c r="R413" s="45" t="s">
        <v>4168</v>
      </c>
    </row>
    <row r="414" spans="1:18" x14ac:dyDescent="0.25">
      <c r="A414" s="45" t="s">
        <v>5404</v>
      </c>
      <c r="B414" s="45" t="s">
        <v>5404</v>
      </c>
      <c r="C414" s="45" t="s">
        <v>4209</v>
      </c>
      <c r="D414" s="45" t="s">
        <v>4209</v>
      </c>
      <c r="F414" s="45" t="s">
        <v>1314</v>
      </c>
      <c r="H414" s="45" t="s">
        <v>1316</v>
      </c>
      <c r="I414" s="45" t="s">
        <v>1318</v>
      </c>
      <c r="J414" s="45" t="s">
        <v>1319</v>
      </c>
      <c r="K414" s="47">
        <v>-2140</v>
      </c>
      <c r="L414" s="45" t="s">
        <v>4210</v>
      </c>
      <c r="N414" s="45" t="s">
        <v>20</v>
      </c>
      <c r="O414" s="45" t="s">
        <v>26</v>
      </c>
      <c r="P414" s="45" t="s">
        <v>4391</v>
      </c>
      <c r="Q414" s="45" t="s">
        <v>135</v>
      </c>
      <c r="R414" s="45" t="s">
        <v>4168</v>
      </c>
    </row>
    <row r="415" spans="1:18" x14ac:dyDescent="0.25">
      <c r="A415" s="45" t="s">
        <v>5404</v>
      </c>
      <c r="B415" s="45" t="s">
        <v>5404</v>
      </c>
      <c r="C415" s="45" t="s">
        <v>4215</v>
      </c>
      <c r="D415" s="45" t="s">
        <v>4216</v>
      </c>
      <c r="F415" s="45" t="s">
        <v>1971</v>
      </c>
      <c r="H415" s="45" t="s">
        <v>1978</v>
      </c>
      <c r="I415" s="45" t="s">
        <v>183</v>
      </c>
      <c r="J415" s="45" t="s">
        <v>1980</v>
      </c>
      <c r="K415" s="47">
        <v>-2580</v>
      </c>
      <c r="L415" s="45" t="s">
        <v>4210</v>
      </c>
      <c r="N415" s="45" t="s">
        <v>20</v>
      </c>
      <c r="O415" s="45" t="s">
        <v>26</v>
      </c>
      <c r="P415" s="45" t="s">
        <v>4392</v>
      </c>
      <c r="Q415" s="45" t="s">
        <v>135</v>
      </c>
      <c r="R415" s="45" t="s">
        <v>4168</v>
      </c>
    </row>
    <row r="416" spans="1:18" x14ac:dyDescent="0.25">
      <c r="A416" s="45" t="s">
        <v>5404</v>
      </c>
      <c r="B416" s="45" t="s">
        <v>5404</v>
      </c>
      <c r="C416" s="45" t="s">
        <v>4215</v>
      </c>
      <c r="D416" s="45" t="s">
        <v>4216</v>
      </c>
      <c r="F416" s="45" t="s">
        <v>1971</v>
      </c>
      <c r="H416" s="45" t="s">
        <v>1978</v>
      </c>
      <c r="I416" s="45" t="s">
        <v>183</v>
      </c>
      <c r="J416" s="45" t="s">
        <v>1980</v>
      </c>
      <c r="K416" s="47">
        <v>-2830</v>
      </c>
      <c r="L416" s="45" t="s">
        <v>4210</v>
      </c>
      <c r="N416" s="45" t="s">
        <v>20</v>
      </c>
      <c r="O416" s="45" t="s">
        <v>26</v>
      </c>
      <c r="P416" s="45" t="s">
        <v>4392</v>
      </c>
      <c r="Q416" s="45" t="s">
        <v>135</v>
      </c>
      <c r="R416" s="45" t="s">
        <v>4168</v>
      </c>
    </row>
    <row r="417" spans="1:18" x14ac:dyDescent="0.25">
      <c r="A417" s="45" t="s">
        <v>6564</v>
      </c>
      <c r="B417" s="45" t="s">
        <v>6564</v>
      </c>
      <c r="C417" s="45" t="s">
        <v>4393</v>
      </c>
      <c r="D417" s="45" t="s">
        <v>4394</v>
      </c>
      <c r="E417" s="45" t="s">
        <v>6624</v>
      </c>
      <c r="F417" s="45" t="s">
        <v>1758</v>
      </c>
      <c r="G417" s="45" t="s">
        <v>1767</v>
      </c>
      <c r="H417" s="45" t="s">
        <v>1765</v>
      </c>
      <c r="I417" s="45" t="s">
        <v>1768</v>
      </c>
      <c r="J417" s="45" t="s">
        <v>1769</v>
      </c>
      <c r="K417" s="47">
        <v>-1800</v>
      </c>
      <c r="L417" s="45" t="s">
        <v>4210</v>
      </c>
      <c r="M417" s="45" t="s">
        <v>4395</v>
      </c>
      <c r="N417" s="45" t="s">
        <v>20</v>
      </c>
      <c r="O417" s="45" t="s">
        <v>26</v>
      </c>
      <c r="Q417" s="45" t="s">
        <v>135</v>
      </c>
      <c r="R417" s="45" t="s">
        <v>4162</v>
      </c>
    </row>
    <row r="418" spans="1:18" x14ac:dyDescent="0.25">
      <c r="A418" s="45" t="s">
        <v>6564</v>
      </c>
      <c r="B418" s="45" t="s">
        <v>6564</v>
      </c>
      <c r="C418" s="45" t="s">
        <v>4393</v>
      </c>
      <c r="D418" s="45" t="s">
        <v>4394</v>
      </c>
      <c r="E418" s="45" t="s">
        <v>6624</v>
      </c>
      <c r="F418" s="45" t="s">
        <v>2318</v>
      </c>
      <c r="G418" s="45" t="s">
        <v>2323</v>
      </c>
      <c r="H418" s="45" t="s">
        <v>2320</v>
      </c>
      <c r="I418" s="45" t="s">
        <v>2324</v>
      </c>
      <c r="J418" s="45" t="s">
        <v>2325</v>
      </c>
      <c r="K418" s="47">
        <v>-1680</v>
      </c>
      <c r="L418" s="45" t="s">
        <v>4210</v>
      </c>
      <c r="M418" s="45" t="s">
        <v>4395</v>
      </c>
      <c r="N418" s="45" t="s">
        <v>20</v>
      </c>
      <c r="O418" s="45" t="s">
        <v>26</v>
      </c>
      <c r="Q418" s="45" t="s">
        <v>377</v>
      </c>
      <c r="R418" s="45" t="s">
        <v>4162</v>
      </c>
    </row>
    <row r="419" spans="1:18" x14ac:dyDescent="0.25">
      <c r="A419" s="45" t="s">
        <v>6564</v>
      </c>
      <c r="B419" s="45" t="s">
        <v>6564</v>
      </c>
      <c r="C419" s="45" t="s">
        <v>4393</v>
      </c>
      <c r="D419" s="45" t="s">
        <v>4394</v>
      </c>
      <c r="E419" s="45" t="s">
        <v>6624</v>
      </c>
      <c r="F419" s="45" t="s">
        <v>2425</v>
      </c>
      <c r="G419" s="45" t="s">
        <v>2429</v>
      </c>
      <c r="H419" s="45" t="s">
        <v>2427</v>
      </c>
      <c r="I419" s="45" t="s">
        <v>2430</v>
      </c>
      <c r="J419" s="45" t="s">
        <v>2431</v>
      </c>
      <c r="K419" s="47">
        <v>-2090</v>
      </c>
      <c r="L419" s="45" t="s">
        <v>4210</v>
      </c>
      <c r="M419" s="45" t="s">
        <v>4395</v>
      </c>
      <c r="N419" s="45" t="s">
        <v>20</v>
      </c>
      <c r="O419" s="45" t="s">
        <v>26</v>
      </c>
      <c r="Q419" s="45" t="s">
        <v>377</v>
      </c>
      <c r="R419" s="45" t="s">
        <v>4162</v>
      </c>
    </row>
    <row r="420" spans="1:18" x14ac:dyDescent="0.25">
      <c r="A420" s="45" t="s">
        <v>6564</v>
      </c>
      <c r="B420" s="45" t="s">
        <v>6564</v>
      </c>
      <c r="C420" s="45" t="s">
        <v>4393</v>
      </c>
      <c r="D420" s="45" t="s">
        <v>4394</v>
      </c>
      <c r="E420" s="45" t="s">
        <v>6624</v>
      </c>
      <c r="F420" s="45" t="s">
        <v>3974</v>
      </c>
      <c r="G420" s="45" t="s">
        <v>3978</v>
      </c>
      <c r="H420" s="45" t="s">
        <v>3976</v>
      </c>
      <c r="I420" s="45" t="s">
        <v>1172</v>
      </c>
      <c r="J420" s="45" t="s">
        <v>3979</v>
      </c>
      <c r="K420" s="47">
        <v>-1980</v>
      </c>
      <c r="L420" s="45" t="s">
        <v>4210</v>
      </c>
      <c r="M420" s="45" t="s">
        <v>4395</v>
      </c>
      <c r="N420" s="45" t="s">
        <v>20</v>
      </c>
      <c r="O420" s="45" t="s">
        <v>26</v>
      </c>
      <c r="Q420" s="45" t="s">
        <v>377</v>
      </c>
      <c r="R420" s="45" t="s">
        <v>4162</v>
      </c>
    </row>
    <row r="421" spans="1:18" x14ac:dyDescent="0.25">
      <c r="A421" s="45" t="s">
        <v>6564</v>
      </c>
      <c r="B421" s="45" t="s">
        <v>6564</v>
      </c>
      <c r="C421" s="45" t="s">
        <v>4393</v>
      </c>
      <c r="D421" s="45" t="s">
        <v>4394</v>
      </c>
      <c r="E421" s="45" t="s">
        <v>6624</v>
      </c>
      <c r="F421" s="45" t="s">
        <v>2993</v>
      </c>
      <c r="G421" s="45" t="s">
        <v>3001</v>
      </c>
      <c r="H421" s="45" t="s">
        <v>2999</v>
      </c>
      <c r="I421" s="45" t="s">
        <v>3002</v>
      </c>
      <c r="J421" s="45" t="s">
        <v>3003</v>
      </c>
      <c r="K421" s="47">
        <v>-2700</v>
      </c>
      <c r="L421" s="45" t="s">
        <v>4210</v>
      </c>
      <c r="M421" s="45" t="s">
        <v>4395</v>
      </c>
      <c r="N421" s="45" t="s">
        <v>20</v>
      </c>
      <c r="O421" s="45" t="s">
        <v>26</v>
      </c>
      <c r="Q421" s="45" t="s">
        <v>135</v>
      </c>
      <c r="R421" s="45" t="s">
        <v>4162</v>
      </c>
    </row>
    <row r="422" spans="1:18" x14ac:dyDescent="0.25">
      <c r="A422" s="45" t="s">
        <v>6564</v>
      </c>
      <c r="B422" s="45" t="s">
        <v>6564</v>
      </c>
      <c r="C422" s="45" t="s">
        <v>4393</v>
      </c>
      <c r="D422" s="45" t="s">
        <v>4394</v>
      </c>
      <c r="E422" s="45" t="s">
        <v>6624</v>
      </c>
      <c r="F422" s="45" t="s">
        <v>2381</v>
      </c>
      <c r="G422" s="45" t="s">
        <v>2385</v>
      </c>
      <c r="H422" s="45" t="s">
        <v>2383</v>
      </c>
      <c r="I422" s="45" t="s">
        <v>2284</v>
      </c>
      <c r="J422" s="45" t="s">
        <v>2386</v>
      </c>
      <c r="K422" s="47">
        <v>-2700</v>
      </c>
      <c r="L422" s="45" t="s">
        <v>4210</v>
      </c>
      <c r="M422" s="45" t="s">
        <v>4395</v>
      </c>
      <c r="N422" s="45" t="s">
        <v>20</v>
      </c>
      <c r="O422" s="45" t="s">
        <v>26</v>
      </c>
      <c r="Q422" s="45" t="s">
        <v>135</v>
      </c>
      <c r="R422" s="45" t="s">
        <v>4162</v>
      </c>
    </row>
    <row r="423" spans="1:18" x14ac:dyDescent="0.25">
      <c r="A423" s="45" t="s">
        <v>6564</v>
      </c>
      <c r="B423" s="45" t="s">
        <v>6564</v>
      </c>
      <c r="C423" s="45" t="s">
        <v>4393</v>
      </c>
      <c r="D423" s="45" t="s">
        <v>4394</v>
      </c>
      <c r="E423" s="45" t="s">
        <v>6624</v>
      </c>
      <c r="F423" s="45" t="s">
        <v>1945</v>
      </c>
      <c r="G423" s="45" t="s">
        <v>1952</v>
      </c>
      <c r="H423" s="45" t="s">
        <v>1950</v>
      </c>
      <c r="I423" s="45" t="s">
        <v>1953</v>
      </c>
      <c r="J423" s="45" t="s">
        <v>1954</v>
      </c>
      <c r="K423" s="47">
        <v>-1230</v>
      </c>
      <c r="L423" s="45" t="s">
        <v>4210</v>
      </c>
      <c r="M423" s="45" t="s">
        <v>4395</v>
      </c>
      <c r="N423" s="45" t="s">
        <v>20</v>
      </c>
      <c r="O423" s="45" t="s">
        <v>26</v>
      </c>
      <c r="Q423" s="45" t="s">
        <v>135</v>
      </c>
      <c r="R423" s="45" t="s">
        <v>4162</v>
      </c>
    </row>
    <row r="424" spans="1:18" x14ac:dyDescent="0.25">
      <c r="A424" s="45" t="s">
        <v>6564</v>
      </c>
      <c r="B424" s="45" t="s">
        <v>6564</v>
      </c>
      <c r="C424" s="45" t="s">
        <v>4393</v>
      </c>
      <c r="D424" s="45" t="s">
        <v>4394</v>
      </c>
      <c r="E424" s="45" t="s">
        <v>6624</v>
      </c>
      <c r="F424" s="45" t="s">
        <v>1696</v>
      </c>
      <c r="G424" s="45" t="s">
        <v>1699</v>
      </c>
      <c r="H424" s="45" t="s">
        <v>1697</v>
      </c>
      <c r="I424" s="45" t="s">
        <v>595</v>
      </c>
      <c r="J424" s="45" t="s">
        <v>1700</v>
      </c>
      <c r="K424" s="47">
        <v>-1600</v>
      </c>
      <c r="L424" s="45" t="s">
        <v>4210</v>
      </c>
      <c r="M424" s="45" t="s">
        <v>4395</v>
      </c>
      <c r="N424" s="45" t="s">
        <v>20</v>
      </c>
      <c r="O424" s="45" t="s">
        <v>26</v>
      </c>
      <c r="Q424" s="45" t="s">
        <v>135</v>
      </c>
      <c r="R424" s="45" t="s">
        <v>4162</v>
      </c>
    </row>
    <row r="425" spans="1:18" x14ac:dyDescent="0.25">
      <c r="A425" s="45" t="s">
        <v>6564</v>
      </c>
      <c r="B425" s="45" t="s">
        <v>6564</v>
      </c>
      <c r="C425" s="45" t="s">
        <v>4393</v>
      </c>
      <c r="D425" s="45" t="s">
        <v>4394</v>
      </c>
      <c r="E425" s="45" t="s">
        <v>6624</v>
      </c>
      <c r="F425" s="45" t="s">
        <v>397</v>
      </c>
      <c r="G425" s="45" t="s">
        <v>400</v>
      </c>
      <c r="H425" s="45" t="s">
        <v>398</v>
      </c>
      <c r="I425" s="45" t="s">
        <v>401</v>
      </c>
      <c r="J425" s="45" t="s">
        <v>402</v>
      </c>
      <c r="K425" s="47">
        <v>-1070</v>
      </c>
      <c r="L425" s="45" t="s">
        <v>4210</v>
      </c>
      <c r="M425" s="45" t="s">
        <v>4395</v>
      </c>
      <c r="N425" s="45" t="s">
        <v>20</v>
      </c>
      <c r="O425" s="45" t="s">
        <v>26</v>
      </c>
      <c r="Q425" s="45" t="s">
        <v>377</v>
      </c>
      <c r="R425" s="45" t="s">
        <v>4162</v>
      </c>
    </row>
    <row r="426" spans="1:18" x14ac:dyDescent="0.25">
      <c r="A426" s="45" t="s">
        <v>6564</v>
      </c>
      <c r="B426" s="45" t="s">
        <v>6564</v>
      </c>
      <c r="C426" s="45" t="s">
        <v>4393</v>
      </c>
      <c r="D426" s="45" t="s">
        <v>4394</v>
      </c>
      <c r="E426" s="45" t="s">
        <v>6624</v>
      </c>
      <c r="F426" s="45" t="s">
        <v>1495</v>
      </c>
      <c r="G426" s="45" t="s">
        <v>1502</v>
      </c>
      <c r="H426" s="45" t="s">
        <v>1500</v>
      </c>
      <c r="I426" s="45" t="s">
        <v>1503</v>
      </c>
      <c r="J426" s="45" t="s">
        <v>1504</v>
      </c>
      <c r="K426" s="47">
        <v>-1230</v>
      </c>
      <c r="L426" s="45" t="s">
        <v>4210</v>
      </c>
      <c r="M426" s="45" t="s">
        <v>4395</v>
      </c>
      <c r="N426" s="45" t="s">
        <v>20</v>
      </c>
      <c r="O426" s="45" t="s">
        <v>26</v>
      </c>
      <c r="Q426" s="45" t="s">
        <v>377</v>
      </c>
      <c r="R426" s="45" t="s">
        <v>4162</v>
      </c>
    </row>
    <row r="427" spans="1:18" x14ac:dyDescent="0.25">
      <c r="A427" s="45" t="s">
        <v>6564</v>
      </c>
      <c r="B427" s="45" t="s">
        <v>6564</v>
      </c>
      <c r="C427" s="45" t="s">
        <v>4393</v>
      </c>
      <c r="D427" s="45" t="s">
        <v>4394</v>
      </c>
      <c r="E427" s="45" t="s">
        <v>6624</v>
      </c>
      <c r="F427" s="45" t="s">
        <v>2924</v>
      </c>
      <c r="G427" s="45" t="s">
        <v>2927</v>
      </c>
      <c r="H427" s="45" t="s">
        <v>2929</v>
      </c>
      <c r="I427" s="45" t="s">
        <v>1085</v>
      </c>
      <c r="J427" s="45" t="s">
        <v>2928</v>
      </c>
      <c r="K427" s="47">
        <v>-1900</v>
      </c>
      <c r="L427" s="45" t="s">
        <v>4210</v>
      </c>
      <c r="M427" s="45" t="s">
        <v>4395</v>
      </c>
      <c r="N427" s="45" t="s">
        <v>20</v>
      </c>
      <c r="O427" s="45" t="s">
        <v>26</v>
      </c>
      <c r="Q427" s="45" t="s">
        <v>377</v>
      </c>
      <c r="R427" s="45" t="s">
        <v>4162</v>
      </c>
    </row>
    <row r="428" spans="1:18" x14ac:dyDescent="0.25">
      <c r="A428" s="45" t="s">
        <v>6564</v>
      </c>
      <c r="B428" s="45" t="s">
        <v>6564</v>
      </c>
      <c r="C428" s="45" t="s">
        <v>4393</v>
      </c>
      <c r="D428" s="45" t="s">
        <v>4394</v>
      </c>
      <c r="E428" s="45" t="s">
        <v>6624</v>
      </c>
      <c r="F428" s="45" t="s">
        <v>2717</v>
      </c>
      <c r="G428" s="45" t="s">
        <v>2720</v>
      </c>
      <c r="H428" s="45" t="s">
        <v>2718</v>
      </c>
      <c r="I428" s="45" t="s">
        <v>2721</v>
      </c>
      <c r="J428" s="45" t="s">
        <v>2722</v>
      </c>
      <c r="K428" s="47">
        <v>-2340</v>
      </c>
      <c r="L428" s="45" t="s">
        <v>4210</v>
      </c>
      <c r="M428" s="45" t="s">
        <v>4395</v>
      </c>
      <c r="N428" s="45" t="s">
        <v>20</v>
      </c>
      <c r="O428" s="45" t="s">
        <v>26</v>
      </c>
      <c r="Q428" s="45" t="s">
        <v>377</v>
      </c>
      <c r="R428" s="45" t="s">
        <v>4162</v>
      </c>
    </row>
    <row r="429" spans="1:18" x14ac:dyDescent="0.25">
      <c r="A429" s="45" t="s">
        <v>6564</v>
      </c>
      <c r="B429" s="45" t="s">
        <v>6564</v>
      </c>
      <c r="C429" s="45" t="s">
        <v>4393</v>
      </c>
      <c r="D429" s="45" t="s">
        <v>4394</v>
      </c>
      <c r="E429" s="45" t="s">
        <v>6624</v>
      </c>
      <c r="F429" s="45" t="s">
        <v>373</v>
      </c>
      <c r="G429" s="45" t="s">
        <v>378</v>
      </c>
      <c r="H429" s="45" t="s">
        <v>374</v>
      </c>
      <c r="I429" s="45" t="s">
        <v>379</v>
      </c>
      <c r="J429" s="45" t="s">
        <v>380</v>
      </c>
      <c r="K429" s="47">
        <v>-1070</v>
      </c>
      <c r="L429" s="45" t="s">
        <v>4210</v>
      </c>
      <c r="M429" s="45" t="s">
        <v>4395</v>
      </c>
      <c r="N429" s="45" t="s">
        <v>20</v>
      </c>
      <c r="O429" s="45" t="s">
        <v>26</v>
      </c>
      <c r="Q429" s="45" t="s">
        <v>377</v>
      </c>
      <c r="R429" s="45" t="s">
        <v>4162</v>
      </c>
    </row>
    <row r="430" spans="1:18" x14ac:dyDescent="0.25">
      <c r="A430" s="45" t="s">
        <v>6564</v>
      </c>
      <c r="B430" s="45" t="s">
        <v>6564</v>
      </c>
      <c r="C430" s="45" t="s">
        <v>4393</v>
      </c>
      <c r="D430" s="45" t="s">
        <v>4394</v>
      </c>
      <c r="E430" s="45" t="s">
        <v>6624</v>
      </c>
      <c r="F430" s="45" t="s">
        <v>1388</v>
      </c>
      <c r="G430" s="45" t="s">
        <v>1391</v>
      </c>
      <c r="H430" s="45" t="s">
        <v>1389</v>
      </c>
      <c r="I430" s="45" t="s">
        <v>1392</v>
      </c>
      <c r="J430" s="45" t="s">
        <v>1393</v>
      </c>
      <c r="K430" s="47">
        <v>-870</v>
      </c>
      <c r="L430" s="45" t="s">
        <v>4210</v>
      </c>
      <c r="M430" s="45" t="s">
        <v>4395</v>
      </c>
      <c r="N430" s="45" t="s">
        <v>20</v>
      </c>
      <c r="O430" s="45" t="s">
        <v>26</v>
      </c>
      <c r="Q430" s="45" t="s">
        <v>377</v>
      </c>
      <c r="R430" s="45" t="s">
        <v>4162</v>
      </c>
    </row>
    <row r="431" spans="1:18" x14ac:dyDescent="0.25">
      <c r="A431" s="45" t="s">
        <v>6564</v>
      </c>
      <c r="B431" s="45" t="s">
        <v>6564</v>
      </c>
      <c r="C431" s="45" t="s">
        <v>4393</v>
      </c>
      <c r="D431" s="45" t="s">
        <v>4394</v>
      </c>
      <c r="E431" s="45" t="s">
        <v>6624</v>
      </c>
      <c r="F431" s="45" t="s">
        <v>1846</v>
      </c>
      <c r="G431" s="45" t="s">
        <v>1849</v>
      </c>
      <c r="H431" s="45" t="s">
        <v>1847</v>
      </c>
      <c r="I431" s="45" t="s">
        <v>189</v>
      </c>
      <c r="J431" s="45" t="s">
        <v>1850</v>
      </c>
      <c r="K431" s="47">
        <v>-1170</v>
      </c>
      <c r="L431" s="45" t="s">
        <v>4210</v>
      </c>
      <c r="M431" s="45" t="s">
        <v>4395</v>
      </c>
      <c r="N431" s="45" t="s">
        <v>20</v>
      </c>
      <c r="O431" s="45" t="s">
        <v>26</v>
      </c>
      <c r="Q431" s="45" t="s">
        <v>377</v>
      </c>
      <c r="R431" s="45" t="s">
        <v>4162</v>
      </c>
    </row>
    <row r="432" spans="1:18" x14ac:dyDescent="0.25">
      <c r="A432" s="45" t="s">
        <v>6564</v>
      </c>
      <c r="B432" s="45" t="s">
        <v>6564</v>
      </c>
      <c r="C432" s="45" t="s">
        <v>4393</v>
      </c>
      <c r="D432" s="45" t="s">
        <v>4394</v>
      </c>
      <c r="E432" s="45" t="s">
        <v>6624</v>
      </c>
      <c r="F432" s="45" t="s">
        <v>2986</v>
      </c>
      <c r="G432" s="45" t="s">
        <v>2989</v>
      </c>
      <c r="H432" s="45" t="s">
        <v>2992</v>
      </c>
      <c r="I432" s="45" t="s">
        <v>2990</v>
      </c>
      <c r="J432" s="45" t="s">
        <v>2991</v>
      </c>
      <c r="K432" s="47">
        <v>-1300</v>
      </c>
      <c r="L432" s="45" t="s">
        <v>4210</v>
      </c>
      <c r="M432" s="45" t="s">
        <v>4395</v>
      </c>
      <c r="N432" s="45" t="s">
        <v>20</v>
      </c>
      <c r="O432" s="45" t="s">
        <v>26</v>
      </c>
      <c r="Q432" s="45" t="s">
        <v>377</v>
      </c>
      <c r="R432" s="45" t="s">
        <v>4162</v>
      </c>
    </row>
    <row r="433" spans="1:18" x14ac:dyDescent="0.25">
      <c r="A433" s="45" t="s">
        <v>6564</v>
      </c>
      <c r="B433" s="45" t="s">
        <v>6564</v>
      </c>
      <c r="C433" s="45" t="s">
        <v>4393</v>
      </c>
      <c r="D433" s="45" t="s">
        <v>4394</v>
      </c>
      <c r="E433" s="45" t="s">
        <v>6624</v>
      </c>
      <c r="F433" s="45" t="s">
        <v>1517</v>
      </c>
      <c r="G433" s="45" t="s">
        <v>604</v>
      </c>
      <c r="H433" s="45" t="s">
        <v>1525</v>
      </c>
      <c r="I433" s="45" t="s">
        <v>605</v>
      </c>
      <c r="J433" s="45" t="s">
        <v>606</v>
      </c>
      <c r="K433" s="47">
        <v>-1690</v>
      </c>
      <c r="L433" s="45" t="s">
        <v>4210</v>
      </c>
      <c r="M433" s="45" t="s">
        <v>4395</v>
      </c>
      <c r="N433" s="45" t="s">
        <v>20</v>
      </c>
      <c r="O433" s="45" t="s">
        <v>26</v>
      </c>
      <c r="Q433" s="45" t="s">
        <v>135</v>
      </c>
      <c r="R433" s="45" t="s">
        <v>4162</v>
      </c>
    </row>
    <row r="434" spans="1:18" x14ac:dyDescent="0.25">
      <c r="A434" s="45" t="s">
        <v>6564</v>
      </c>
      <c r="B434" s="45" t="s">
        <v>6564</v>
      </c>
      <c r="C434" s="45" t="s">
        <v>4393</v>
      </c>
      <c r="D434" s="45" t="s">
        <v>4394</v>
      </c>
      <c r="E434" s="45" t="s">
        <v>6624</v>
      </c>
      <c r="F434" s="45" t="s">
        <v>584</v>
      </c>
      <c r="G434" s="45" t="s">
        <v>587</v>
      </c>
      <c r="H434" s="45" t="s">
        <v>590</v>
      </c>
      <c r="I434" s="45" t="s">
        <v>588</v>
      </c>
      <c r="J434" s="45" t="s">
        <v>589</v>
      </c>
      <c r="K434" s="47">
        <v>-1800</v>
      </c>
      <c r="L434" s="45" t="s">
        <v>4210</v>
      </c>
      <c r="M434" s="45" t="s">
        <v>4395</v>
      </c>
      <c r="N434" s="45" t="s">
        <v>20</v>
      </c>
      <c r="O434" s="45" t="s">
        <v>26</v>
      </c>
      <c r="Q434" s="45" t="s">
        <v>135</v>
      </c>
      <c r="R434" s="45" t="s">
        <v>4162</v>
      </c>
    </row>
    <row r="435" spans="1:18" x14ac:dyDescent="0.25">
      <c r="A435" s="45" t="s">
        <v>6564</v>
      </c>
      <c r="B435" s="45" t="s">
        <v>6564</v>
      </c>
      <c r="C435" s="45" t="s">
        <v>4393</v>
      </c>
      <c r="D435" s="45" t="s">
        <v>4394</v>
      </c>
      <c r="E435" s="45" t="s">
        <v>6624</v>
      </c>
      <c r="F435" s="45" t="s">
        <v>1623</v>
      </c>
      <c r="G435" s="45" t="s">
        <v>1626</v>
      </c>
      <c r="H435" s="45" t="s">
        <v>1624</v>
      </c>
      <c r="I435" s="45" t="s">
        <v>1627</v>
      </c>
      <c r="J435" s="45" t="s">
        <v>1628</v>
      </c>
      <c r="K435" s="47">
        <v>-1827</v>
      </c>
      <c r="L435" s="45" t="s">
        <v>4210</v>
      </c>
      <c r="M435" s="45" t="s">
        <v>4395</v>
      </c>
      <c r="N435" s="45" t="s">
        <v>20</v>
      </c>
      <c r="O435" s="45" t="s">
        <v>26</v>
      </c>
      <c r="Q435" s="45" t="s">
        <v>135</v>
      </c>
      <c r="R435" s="45" t="s">
        <v>4162</v>
      </c>
    </row>
    <row r="436" spans="1:18" x14ac:dyDescent="0.25">
      <c r="A436" s="45" t="s">
        <v>6564</v>
      </c>
      <c r="B436" s="45" t="s">
        <v>6564</v>
      </c>
      <c r="C436" s="45" t="s">
        <v>4393</v>
      </c>
      <c r="D436" s="45" t="s">
        <v>4394</v>
      </c>
      <c r="E436" s="45" t="s">
        <v>6624</v>
      </c>
      <c r="F436" s="45" t="s">
        <v>3221</v>
      </c>
      <c r="G436" s="45" t="s">
        <v>3224</v>
      </c>
      <c r="H436" s="45" t="s">
        <v>3222</v>
      </c>
      <c r="I436" s="45" t="s">
        <v>189</v>
      </c>
      <c r="J436" s="45" t="s">
        <v>3225</v>
      </c>
      <c r="K436" s="47">
        <v>-1070</v>
      </c>
      <c r="L436" s="45" t="s">
        <v>4210</v>
      </c>
      <c r="M436" s="45" t="s">
        <v>4395</v>
      </c>
      <c r="N436" s="45" t="s">
        <v>20</v>
      </c>
      <c r="O436" s="45" t="s">
        <v>26</v>
      </c>
      <c r="Q436" s="45" t="s">
        <v>377</v>
      </c>
      <c r="R436" s="45" t="s">
        <v>4162</v>
      </c>
    </row>
    <row r="437" spans="1:18" x14ac:dyDescent="0.25">
      <c r="A437" s="45" t="s">
        <v>6564</v>
      </c>
      <c r="B437" s="45" t="s">
        <v>6564</v>
      </c>
      <c r="C437" s="45" t="s">
        <v>4393</v>
      </c>
      <c r="D437" s="45" t="s">
        <v>4394</v>
      </c>
      <c r="E437" s="45" t="s">
        <v>6624</v>
      </c>
      <c r="F437" s="45" t="s">
        <v>1790</v>
      </c>
      <c r="G437" s="45" t="s">
        <v>1793</v>
      </c>
      <c r="H437" s="45" t="s">
        <v>1791</v>
      </c>
      <c r="I437" s="45" t="s">
        <v>1794</v>
      </c>
      <c r="J437" s="45" t="s">
        <v>1795</v>
      </c>
      <c r="K437" s="47">
        <v>-1400</v>
      </c>
      <c r="L437" s="45" t="s">
        <v>4210</v>
      </c>
      <c r="M437" s="45" t="s">
        <v>4395</v>
      </c>
      <c r="N437" s="45" t="s">
        <v>20</v>
      </c>
      <c r="O437" s="45" t="s">
        <v>26</v>
      </c>
      <c r="Q437" s="45" t="s">
        <v>135</v>
      </c>
      <c r="R437" s="45" t="s">
        <v>4162</v>
      </c>
    </row>
    <row r="438" spans="1:18" x14ac:dyDescent="0.25">
      <c r="A438" s="45" t="s">
        <v>6564</v>
      </c>
      <c r="B438" s="45" t="s">
        <v>6564</v>
      </c>
      <c r="C438" s="45" t="s">
        <v>4393</v>
      </c>
      <c r="D438" s="45" t="s">
        <v>4394</v>
      </c>
      <c r="E438" s="45" t="s">
        <v>6624</v>
      </c>
      <c r="F438" s="45" t="s">
        <v>1913</v>
      </c>
      <c r="G438" s="45" t="s">
        <v>1916</v>
      </c>
      <c r="H438" s="45" t="s">
        <v>1914</v>
      </c>
      <c r="I438" s="45" t="s">
        <v>605</v>
      </c>
      <c r="J438" s="45" t="s">
        <v>1917</v>
      </c>
      <c r="K438" s="47">
        <v>-1720</v>
      </c>
      <c r="L438" s="45" t="s">
        <v>4210</v>
      </c>
      <c r="M438" s="45" t="s">
        <v>4395</v>
      </c>
      <c r="N438" s="45" t="s">
        <v>20</v>
      </c>
      <c r="O438" s="45" t="s">
        <v>26</v>
      </c>
      <c r="Q438" s="45" t="s">
        <v>377</v>
      </c>
      <c r="R438" s="45" t="s">
        <v>4162</v>
      </c>
    </row>
    <row r="439" spans="1:18" x14ac:dyDescent="0.25">
      <c r="A439" s="45" t="s">
        <v>6564</v>
      </c>
      <c r="B439" s="45" t="s">
        <v>6564</v>
      </c>
      <c r="C439" s="45" t="s">
        <v>4393</v>
      </c>
      <c r="D439" s="45" t="s">
        <v>4394</v>
      </c>
      <c r="E439" s="45" t="s">
        <v>6624</v>
      </c>
      <c r="F439" s="45" t="s">
        <v>1809</v>
      </c>
      <c r="G439" s="45" t="s">
        <v>1812</v>
      </c>
      <c r="H439" s="45" t="s">
        <v>1810</v>
      </c>
      <c r="I439" s="45" t="s">
        <v>1813</v>
      </c>
      <c r="J439" s="45" t="s">
        <v>1814</v>
      </c>
      <c r="K439" s="47">
        <v>-870</v>
      </c>
      <c r="L439" s="45" t="s">
        <v>4210</v>
      </c>
      <c r="M439" s="45" t="s">
        <v>4395</v>
      </c>
      <c r="N439" s="45" t="s">
        <v>20</v>
      </c>
      <c r="O439" s="45" t="s">
        <v>26</v>
      </c>
      <c r="Q439" s="45" t="s">
        <v>135</v>
      </c>
      <c r="R439" s="45" t="s">
        <v>4162</v>
      </c>
    </row>
    <row r="440" spans="1:18" x14ac:dyDescent="0.25">
      <c r="A440" s="45" t="s">
        <v>6564</v>
      </c>
      <c r="B440" s="45" t="s">
        <v>6564</v>
      </c>
      <c r="C440" s="45" t="s">
        <v>4393</v>
      </c>
      <c r="D440" s="45" t="s">
        <v>4394</v>
      </c>
      <c r="E440" s="45" t="s">
        <v>6624</v>
      </c>
      <c r="F440" s="45" t="s">
        <v>1584</v>
      </c>
      <c r="G440" s="45" t="s">
        <v>1587</v>
      </c>
      <c r="H440" s="45" t="s">
        <v>1585</v>
      </c>
      <c r="I440" s="45" t="s">
        <v>1588</v>
      </c>
      <c r="J440" s="45" t="s">
        <v>1589</v>
      </c>
      <c r="K440" s="47">
        <v>-870</v>
      </c>
      <c r="L440" s="45" t="s">
        <v>4210</v>
      </c>
      <c r="M440" s="45" t="s">
        <v>4395</v>
      </c>
      <c r="N440" s="45" t="s">
        <v>20</v>
      </c>
      <c r="O440" s="45" t="s">
        <v>26</v>
      </c>
      <c r="Q440" s="45" t="s">
        <v>377</v>
      </c>
      <c r="R440" s="45" t="s">
        <v>4162</v>
      </c>
    </row>
    <row r="441" spans="1:18" x14ac:dyDescent="0.25">
      <c r="A441" s="45" t="s">
        <v>6564</v>
      </c>
      <c r="B441" s="45" t="s">
        <v>6564</v>
      </c>
      <c r="C441" s="45" t="s">
        <v>4393</v>
      </c>
      <c r="D441" s="45" t="s">
        <v>4394</v>
      </c>
      <c r="E441" s="45" t="s">
        <v>6624</v>
      </c>
      <c r="F441" s="45" t="s">
        <v>1630</v>
      </c>
      <c r="G441" s="45" t="s">
        <v>1633</v>
      </c>
      <c r="H441" s="45" t="s">
        <v>1631</v>
      </c>
      <c r="I441" s="45" t="s">
        <v>1588</v>
      </c>
      <c r="J441" s="45" t="s">
        <v>1634</v>
      </c>
      <c r="K441" s="47">
        <v>-870</v>
      </c>
      <c r="L441" s="45" t="s">
        <v>4210</v>
      </c>
      <c r="M441" s="45" t="s">
        <v>4395</v>
      </c>
      <c r="N441" s="45" t="s">
        <v>20</v>
      </c>
      <c r="O441" s="45" t="s">
        <v>26</v>
      </c>
      <c r="Q441" s="45" t="s">
        <v>135</v>
      </c>
      <c r="R441" s="45" t="s">
        <v>4162</v>
      </c>
    </row>
    <row r="442" spans="1:18" x14ac:dyDescent="0.25">
      <c r="A442" s="45" t="s">
        <v>6564</v>
      </c>
      <c r="B442" s="45" t="s">
        <v>6564</v>
      </c>
      <c r="C442" s="45" t="s">
        <v>4393</v>
      </c>
      <c r="D442" s="45" t="s">
        <v>4394</v>
      </c>
      <c r="E442" s="45" t="s">
        <v>6624</v>
      </c>
      <c r="F442" s="45" t="s">
        <v>566</v>
      </c>
      <c r="G442" s="45" t="s">
        <v>569</v>
      </c>
      <c r="H442" s="45" t="s">
        <v>567</v>
      </c>
      <c r="I442" s="45" t="s">
        <v>570</v>
      </c>
      <c r="J442" s="45" t="s">
        <v>571</v>
      </c>
      <c r="K442" s="47">
        <v>-1070</v>
      </c>
      <c r="L442" s="45" t="s">
        <v>4210</v>
      </c>
      <c r="M442" s="45" t="s">
        <v>4395</v>
      </c>
      <c r="N442" s="45" t="s">
        <v>20</v>
      </c>
      <c r="O442" s="45" t="s">
        <v>26</v>
      </c>
      <c r="Q442" s="45" t="s">
        <v>135</v>
      </c>
      <c r="R442" s="45" t="s">
        <v>4162</v>
      </c>
    </row>
    <row r="443" spans="1:18" x14ac:dyDescent="0.25">
      <c r="A443" s="45" t="s">
        <v>6564</v>
      </c>
      <c r="B443" s="45" t="s">
        <v>6564</v>
      </c>
      <c r="C443" s="45" t="s">
        <v>4393</v>
      </c>
      <c r="D443" s="45" t="s">
        <v>4394</v>
      </c>
      <c r="E443" s="45" t="s">
        <v>6624</v>
      </c>
      <c r="F443" s="45" t="s">
        <v>557</v>
      </c>
      <c r="G443" s="45" t="s">
        <v>560</v>
      </c>
      <c r="H443" s="45" t="s">
        <v>558</v>
      </c>
      <c r="I443" s="45" t="s">
        <v>259</v>
      </c>
      <c r="J443" s="45" t="s">
        <v>561</v>
      </c>
      <c r="K443" s="47">
        <v>-870</v>
      </c>
      <c r="L443" s="45" t="s">
        <v>4210</v>
      </c>
      <c r="M443" s="45" t="s">
        <v>4395</v>
      </c>
      <c r="N443" s="45" t="s">
        <v>20</v>
      </c>
      <c r="O443" s="45" t="s">
        <v>26</v>
      </c>
      <c r="Q443" s="45" t="s">
        <v>135</v>
      </c>
      <c r="R443" s="45" t="s">
        <v>4162</v>
      </c>
    </row>
    <row r="444" spans="1:18" x14ac:dyDescent="0.25">
      <c r="A444" s="45" t="s">
        <v>6564</v>
      </c>
      <c r="B444" s="45" t="s">
        <v>6564</v>
      </c>
      <c r="C444" s="45" t="s">
        <v>4393</v>
      </c>
      <c r="D444" s="45" t="s">
        <v>4394</v>
      </c>
      <c r="E444" s="45" t="s">
        <v>6624</v>
      </c>
      <c r="F444" s="45" t="s">
        <v>1014</v>
      </c>
      <c r="G444" s="45" t="s">
        <v>1017</v>
      </c>
      <c r="H444" s="45" t="s">
        <v>1015</v>
      </c>
      <c r="I444" s="45" t="s">
        <v>1018</v>
      </c>
      <c r="J444" s="45" t="s">
        <v>1019</v>
      </c>
      <c r="K444" s="47">
        <v>-1070</v>
      </c>
      <c r="L444" s="45" t="s">
        <v>4210</v>
      </c>
      <c r="M444" s="45" t="s">
        <v>4395</v>
      </c>
      <c r="N444" s="45" t="s">
        <v>20</v>
      </c>
      <c r="O444" s="45" t="s">
        <v>26</v>
      </c>
      <c r="Q444" s="45" t="s">
        <v>377</v>
      </c>
      <c r="R444" s="45" t="s">
        <v>4162</v>
      </c>
    </row>
    <row r="445" spans="1:18" x14ac:dyDescent="0.25">
      <c r="A445" s="45" t="s">
        <v>6564</v>
      </c>
      <c r="B445" s="45" t="s">
        <v>6564</v>
      </c>
      <c r="C445" s="45" t="s">
        <v>4393</v>
      </c>
      <c r="D445" s="45" t="s">
        <v>4394</v>
      </c>
      <c r="E445" s="45" t="s">
        <v>6624</v>
      </c>
      <c r="F445" s="45" t="s">
        <v>3551</v>
      </c>
      <c r="G445" s="45" t="s">
        <v>3554</v>
      </c>
      <c r="H445" s="45" t="s">
        <v>3557</v>
      </c>
      <c r="I445" s="45" t="s">
        <v>366</v>
      </c>
      <c r="J445" s="45" t="s">
        <v>3555</v>
      </c>
      <c r="K445" s="47">
        <v>-2800</v>
      </c>
      <c r="L445" s="45" t="s">
        <v>4210</v>
      </c>
      <c r="M445" s="45" t="s">
        <v>4395</v>
      </c>
      <c r="N445" s="45" t="s">
        <v>20</v>
      </c>
      <c r="O445" s="45" t="s">
        <v>26</v>
      </c>
      <c r="Q445" s="45" t="s">
        <v>377</v>
      </c>
      <c r="R445" s="45" t="s">
        <v>4162</v>
      </c>
    </row>
    <row r="446" spans="1:18" x14ac:dyDescent="0.25">
      <c r="A446" s="45" t="s">
        <v>6564</v>
      </c>
      <c r="B446" s="45" t="s">
        <v>6564</v>
      </c>
      <c r="C446" s="45" t="s">
        <v>4393</v>
      </c>
      <c r="D446" s="45" t="s">
        <v>4394</v>
      </c>
      <c r="E446" s="45" t="s">
        <v>6624</v>
      </c>
      <c r="F446" s="45" t="s">
        <v>3596</v>
      </c>
      <c r="G446" s="45" t="s">
        <v>3599</v>
      </c>
      <c r="H446" s="45" t="s">
        <v>3597</v>
      </c>
      <c r="I446" s="45" t="s">
        <v>106</v>
      </c>
      <c r="J446" s="45" t="s">
        <v>3600</v>
      </c>
      <c r="K446" s="47">
        <v>-2000</v>
      </c>
      <c r="L446" s="45" t="s">
        <v>4210</v>
      </c>
      <c r="M446" s="45" t="s">
        <v>4395</v>
      </c>
      <c r="N446" s="45" t="s">
        <v>20</v>
      </c>
      <c r="O446" s="45" t="s">
        <v>26</v>
      </c>
      <c r="Q446" s="45" t="s">
        <v>135</v>
      </c>
      <c r="R446" s="45" t="s">
        <v>4162</v>
      </c>
    </row>
    <row r="447" spans="1:18" x14ac:dyDescent="0.25">
      <c r="A447" s="45" t="s">
        <v>6564</v>
      </c>
      <c r="B447" s="45" t="s">
        <v>6564</v>
      </c>
      <c r="C447" s="45" t="s">
        <v>4393</v>
      </c>
      <c r="D447" s="45" t="s">
        <v>4394</v>
      </c>
      <c r="E447" s="45" t="s">
        <v>6624</v>
      </c>
      <c r="F447" s="45" t="s">
        <v>3458</v>
      </c>
      <c r="G447" s="45" t="s">
        <v>3461</v>
      </c>
      <c r="H447" s="45" t="s">
        <v>3459</v>
      </c>
      <c r="I447" s="45" t="s">
        <v>3462</v>
      </c>
      <c r="J447" s="45" t="s">
        <v>3463</v>
      </c>
      <c r="K447" s="47">
        <v>-1070</v>
      </c>
      <c r="L447" s="45" t="s">
        <v>4210</v>
      </c>
      <c r="M447" s="45" t="s">
        <v>4395</v>
      </c>
      <c r="N447" s="45" t="s">
        <v>20</v>
      </c>
      <c r="O447" s="45" t="s">
        <v>26</v>
      </c>
      <c r="Q447" s="45" t="s">
        <v>377</v>
      </c>
      <c r="R447" s="45" t="s">
        <v>4162</v>
      </c>
    </row>
    <row r="448" spans="1:18" x14ac:dyDescent="0.25">
      <c r="A448" s="45" t="s">
        <v>6564</v>
      </c>
      <c r="B448" s="45" t="s">
        <v>6564</v>
      </c>
      <c r="C448" s="45" t="s">
        <v>4393</v>
      </c>
      <c r="D448" s="45" t="s">
        <v>4394</v>
      </c>
      <c r="E448" s="45" t="s">
        <v>6624</v>
      </c>
      <c r="F448" s="45" t="s">
        <v>3567</v>
      </c>
      <c r="G448" s="45" t="s">
        <v>3570</v>
      </c>
      <c r="H448" s="45" t="s">
        <v>3568</v>
      </c>
      <c r="I448" s="45" t="s">
        <v>3571</v>
      </c>
      <c r="J448" s="45" t="s">
        <v>3572</v>
      </c>
      <c r="K448" s="47">
        <v>-1070</v>
      </c>
      <c r="L448" s="45" t="s">
        <v>4210</v>
      </c>
      <c r="M448" s="45" t="s">
        <v>4395</v>
      </c>
      <c r="N448" s="45" t="s">
        <v>20</v>
      </c>
      <c r="O448" s="45" t="s">
        <v>26</v>
      </c>
      <c r="Q448" s="45" t="s">
        <v>135</v>
      </c>
      <c r="R448" s="45" t="s">
        <v>4162</v>
      </c>
    </row>
    <row r="449" spans="1:18" x14ac:dyDescent="0.25">
      <c r="A449" s="45" t="s">
        <v>6564</v>
      </c>
      <c r="B449" s="45" t="s">
        <v>6564</v>
      </c>
      <c r="C449" s="45" t="s">
        <v>4393</v>
      </c>
      <c r="D449" s="45" t="s">
        <v>4394</v>
      </c>
      <c r="E449" s="45" t="s">
        <v>6624</v>
      </c>
      <c r="F449" s="45" t="s">
        <v>3864</v>
      </c>
      <c r="G449" s="45" t="s">
        <v>2941</v>
      </c>
      <c r="H449" s="45" t="s">
        <v>3865</v>
      </c>
      <c r="I449" s="45" t="s">
        <v>2942</v>
      </c>
      <c r="J449" s="45" t="s">
        <v>2943</v>
      </c>
      <c r="K449" s="47">
        <v>-1600</v>
      </c>
      <c r="L449" s="45" t="s">
        <v>4210</v>
      </c>
      <c r="M449" s="45" t="s">
        <v>4395</v>
      </c>
      <c r="N449" s="45" t="s">
        <v>20</v>
      </c>
      <c r="O449" s="45" t="s">
        <v>26</v>
      </c>
      <c r="Q449" s="45" t="s">
        <v>377</v>
      </c>
      <c r="R449" s="45" t="s">
        <v>4162</v>
      </c>
    </row>
    <row r="450" spans="1:18" x14ac:dyDescent="0.25">
      <c r="A450" s="45" t="s">
        <v>6564</v>
      </c>
      <c r="B450" s="45" t="s">
        <v>6564</v>
      </c>
      <c r="C450" s="45" t="s">
        <v>4393</v>
      </c>
      <c r="D450" s="45" t="s">
        <v>4394</v>
      </c>
      <c r="E450" s="45" t="s">
        <v>6624</v>
      </c>
      <c r="F450" s="45" t="s">
        <v>3539</v>
      </c>
      <c r="G450" s="45" t="s">
        <v>3542</v>
      </c>
      <c r="H450" s="45" t="s">
        <v>3540</v>
      </c>
      <c r="I450" s="45" t="s">
        <v>1813</v>
      </c>
      <c r="J450" s="45" t="s">
        <v>3543</v>
      </c>
      <c r="K450" s="47">
        <v>-1070</v>
      </c>
      <c r="L450" s="45" t="s">
        <v>4210</v>
      </c>
      <c r="M450" s="45" t="s">
        <v>4395</v>
      </c>
      <c r="N450" s="45" t="s">
        <v>20</v>
      </c>
      <c r="O450" s="45" t="s">
        <v>26</v>
      </c>
      <c r="Q450" s="45" t="s">
        <v>135</v>
      </c>
      <c r="R450" s="45" t="s">
        <v>4162</v>
      </c>
    </row>
    <row r="451" spans="1:18" x14ac:dyDescent="0.25">
      <c r="A451" s="45" t="s">
        <v>6564</v>
      </c>
      <c r="B451" s="45" t="s">
        <v>6564</v>
      </c>
      <c r="C451" s="45" t="s">
        <v>4393</v>
      </c>
      <c r="D451" s="45" t="s">
        <v>4394</v>
      </c>
      <c r="E451" s="45" t="s">
        <v>6624</v>
      </c>
      <c r="F451" s="45" t="s">
        <v>3055</v>
      </c>
      <c r="G451" s="45" t="s">
        <v>3058</v>
      </c>
      <c r="H451" s="45" t="s">
        <v>3056</v>
      </c>
      <c r="I451" s="45" t="s">
        <v>106</v>
      </c>
      <c r="J451" s="45" t="s">
        <v>3059</v>
      </c>
      <c r="K451" s="47">
        <v>-870</v>
      </c>
      <c r="L451" s="45" t="s">
        <v>4210</v>
      </c>
      <c r="M451" s="45" t="s">
        <v>4395</v>
      </c>
      <c r="N451" s="45" t="s">
        <v>20</v>
      </c>
      <c r="O451" s="45" t="s">
        <v>26</v>
      </c>
      <c r="Q451" s="45" t="s">
        <v>135</v>
      </c>
      <c r="R451" s="45" t="s">
        <v>4162</v>
      </c>
    </row>
    <row r="452" spans="1:18" x14ac:dyDescent="0.25">
      <c r="A452" s="45" t="s">
        <v>6564</v>
      </c>
      <c r="B452" s="45" t="s">
        <v>6564</v>
      </c>
      <c r="C452" s="45" t="s">
        <v>4393</v>
      </c>
      <c r="D452" s="45" t="s">
        <v>4394</v>
      </c>
      <c r="E452" s="45" t="s">
        <v>6624</v>
      </c>
      <c r="F452" s="45" t="s">
        <v>4014</v>
      </c>
      <c r="G452" s="45" t="s">
        <v>4017</v>
      </c>
      <c r="H452" s="45" t="s">
        <v>4015</v>
      </c>
      <c r="I452" s="45" t="s">
        <v>4018</v>
      </c>
      <c r="J452" s="45" t="s">
        <v>4019</v>
      </c>
      <c r="K452" s="47">
        <v>-1400</v>
      </c>
      <c r="L452" s="45" t="s">
        <v>4210</v>
      </c>
      <c r="M452" s="45" t="s">
        <v>4395</v>
      </c>
      <c r="N452" s="45" t="s">
        <v>20</v>
      </c>
      <c r="O452" s="45" t="s">
        <v>26</v>
      </c>
      <c r="Q452" s="45" t="s">
        <v>135</v>
      </c>
      <c r="R452" s="45" t="s">
        <v>4162</v>
      </c>
    </row>
    <row r="453" spans="1:18" x14ac:dyDescent="0.25">
      <c r="A453" s="45" t="s">
        <v>6564</v>
      </c>
      <c r="B453" s="45" t="s">
        <v>6564</v>
      </c>
      <c r="C453" s="45" t="s">
        <v>4393</v>
      </c>
      <c r="D453" s="45" t="s">
        <v>4394</v>
      </c>
      <c r="E453" s="45" t="s">
        <v>6624</v>
      </c>
      <c r="F453" s="45" t="s">
        <v>3039</v>
      </c>
      <c r="G453" s="45" t="s">
        <v>3042</v>
      </c>
      <c r="H453" s="45" t="s">
        <v>3040</v>
      </c>
      <c r="I453" s="45" t="s">
        <v>3008</v>
      </c>
      <c r="J453" s="45" t="s">
        <v>3043</v>
      </c>
      <c r="K453" s="47">
        <v>-870</v>
      </c>
      <c r="L453" s="45" t="s">
        <v>4210</v>
      </c>
      <c r="M453" s="45" t="s">
        <v>4395</v>
      </c>
      <c r="N453" s="45" t="s">
        <v>20</v>
      </c>
      <c r="O453" s="45" t="s">
        <v>26</v>
      </c>
      <c r="Q453" s="45" t="s">
        <v>135</v>
      </c>
      <c r="R453" s="45" t="s">
        <v>4162</v>
      </c>
    </row>
    <row r="454" spans="1:18" x14ac:dyDescent="0.25">
      <c r="A454" s="45" t="s">
        <v>6564</v>
      </c>
      <c r="B454" s="45" t="s">
        <v>6564</v>
      </c>
      <c r="C454" s="45" t="s">
        <v>4393</v>
      </c>
      <c r="D454" s="45" t="s">
        <v>4394</v>
      </c>
      <c r="E454" s="45" t="s">
        <v>6624</v>
      </c>
      <c r="F454" s="45" t="s">
        <v>2094</v>
      </c>
      <c r="G454" s="45" t="s">
        <v>2097</v>
      </c>
      <c r="H454" s="45" t="s">
        <v>2095</v>
      </c>
      <c r="I454" s="45" t="s">
        <v>226</v>
      </c>
      <c r="J454" s="45" t="s">
        <v>2098</v>
      </c>
      <c r="K454" s="47">
        <v>-1170</v>
      </c>
      <c r="L454" s="45" t="s">
        <v>4210</v>
      </c>
      <c r="M454" s="45" t="s">
        <v>4395</v>
      </c>
      <c r="N454" s="45" t="s">
        <v>20</v>
      </c>
      <c r="O454" s="45" t="s">
        <v>26</v>
      </c>
      <c r="Q454" s="45" t="s">
        <v>377</v>
      </c>
      <c r="R454" s="45" t="s">
        <v>4162</v>
      </c>
    </row>
    <row r="455" spans="1:18" x14ac:dyDescent="0.25">
      <c r="A455" s="45" t="s">
        <v>6564</v>
      </c>
      <c r="B455" s="45" t="s">
        <v>6564</v>
      </c>
      <c r="C455" s="45" t="s">
        <v>4393</v>
      </c>
      <c r="D455" s="45" t="s">
        <v>4394</v>
      </c>
      <c r="E455" s="45" t="s">
        <v>6624</v>
      </c>
      <c r="F455" s="45" t="s">
        <v>4005</v>
      </c>
      <c r="G455" s="45" t="s">
        <v>4008</v>
      </c>
      <c r="H455" s="45" t="s">
        <v>4006</v>
      </c>
      <c r="I455" s="45" t="s">
        <v>1392</v>
      </c>
      <c r="J455" s="45" t="s">
        <v>4009</v>
      </c>
      <c r="K455" s="47">
        <v>-1287</v>
      </c>
      <c r="L455" s="45" t="s">
        <v>4210</v>
      </c>
      <c r="M455" s="45" t="s">
        <v>4395</v>
      </c>
      <c r="N455" s="45" t="s">
        <v>20</v>
      </c>
      <c r="O455" s="45" t="s">
        <v>26</v>
      </c>
      <c r="Q455" s="45" t="s">
        <v>135</v>
      </c>
      <c r="R455" s="45" t="s">
        <v>4162</v>
      </c>
    </row>
    <row r="456" spans="1:18" x14ac:dyDescent="0.25">
      <c r="A456" s="45" t="s">
        <v>6564</v>
      </c>
      <c r="B456" s="45" t="s">
        <v>6564</v>
      </c>
      <c r="C456" s="45" t="s">
        <v>4393</v>
      </c>
      <c r="D456" s="45" t="s">
        <v>4394</v>
      </c>
      <c r="E456" s="45" t="s">
        <v>6624</v>
      </c>
      <c r="F456" s="45" t="s">
        <v>3137</v>
      </c>
      <c r="G456" s="45" t="s">
        <v>3140</v>
      </c>
      <c r="H456" s="45" t="s">
        <v>3144</v>
      </c>
      <c r="I456" s="45" t="s">
        <v>3141</v>
      </c>
      <c r="J456" s="45" t="s">
        <v>3142</v>
      </c>
      <c r="K456" s="47">
        <v>-1087</v>
      </c>
      <c r="L456" s="45" t="s">
        <v>4210</v>
      </c>
      <c r="M456" s="45" t="s">
        <v>4395</v>
      </c>
      <c r="N456" s="45" t="s">
        <v>20</v>
      </c>
      <c r="O456" s="45" t="s">
        <v>26</v>
      </c>
      <c r="Q456" s="45" t="s">
        <v>135</v>
      </c>
      <c r="R456" s="45" t="s">
        <v>4162</v>
      </c>
    </row>
    <row r="457" spans="1:18" x14ac:dyDescent="0.25">
      <c r="A457" s="45" t="s">
        <v>6564</v>
      </c>
      <c r="B457" s="45" t="s">
        <v>6564</v>
      </c>
      <c r="C457" s="45" t="s">
        <v>4393</v>
      </c>
      <c r="D457" s="45" t="s">
        <v>4394</v>
      </c>
      <c r="E457" s="45" t="s">
        <v>6624</v>
      </c>
      <c r="F457" s="45" t="s">
        <v>577</v>
      </c>
      <c r="G457" s="45" t="s">
        <v>580</v>
      </c>
      <c r="H457" s="45" t="s">
        <v>578</v>
      </c>
      <c r="I457" s="45" t="s">
        <v>581</v>
      </c>
      <c r="J457" s="45" t="s">
        <v>582</v>
      </c>
      <c r="K457" s="47">
        <v>-870</v>
      </c>
      <c r="L457" s="45" t="s">
        <v>4210</v>
      </c>
      <c r="M457" s="45" t="s">
        <v>4395</v>
      </c>
      <c r="N457" s="45" t="s">
        <v>20</v>
      </c>
      <c r="O457" s="45" t="s">
        <v>26</v>
      </c>
      <c r="Q457" s="45" t="s">
        <v>135</v>
      </c>
      <c r="R457" s="45" t="s">
        <v>4162</v>
      </c>
    </row>
    <row r="458" spans="1:18" x14ac:dyDescent="0.25">
      <c r="A458" s="45" t="s">
        <v>6564</v>
      </c>
      <c r="B458" s="45" t="s">
        <v>6564</v>
      </c>
      <c r="C458" s="45" t="s">
        <v>4393</v>
      </c>
      <c r="D458" s="45" t="s">
        <v>4394</v>
      </c>
      <c r="E458" s="45" t="s">
        <v>6624</v>
      </c>
      <c r="F458" s="45" t="s">
        <v>1971</v>
      </c>
      <c r="G458" s="45" t="s">
        <v>1974</v>
      </c>
      <c r="H458" s="45" t="s">
        <v>1972</v>
      </c>
      <c r="I458" s="45" t="s">
        <v>1975</v>
      </c>
      <c r="J458" s="45" t="s">
        <v>1976</v>
      </c>
      <c r="K458" s="47">
        <v>-1720</v>
      </c>
      <c r="L458" s="45" t="s">
        <v>4210</v>
      </c>
      <c r="M458" s="45" t="s">
        <v>4395</v>
      </c>
      <c r="N458" s="45" t="s">
        <v>20</v>
      </c>
      <c r="O458" s="45" t="s">
        <v>26</v>
      </c>
      <c r="Q458" s="45" t="s">
        <v>135</v>
      </c>
      <c r="R458" s="45" t="s">
        <v>4162</v>
      </c>
    </row>
    <row r="459" spans="1:18" x14ac:dyDescent="0.25">
      <c r="A459" s="45" t="s">
        <v>6564</v>
      </c>
      <c r="B459" s="45" t="s">
        <v>6564</v>
      </c>
      <c r="C459" s="45" t="s">
        <v>4393</v>
      </c>
      <c r="D459" s="45" t="s">
        <v>4394</v>
      </c>
      <c r="E459" s="45" t="s">
        <v>6624</v>
      </c>
      <c r="F459" s="45" t="s">
        <v>752</v>
      </c>
      <c r="G459" s="45" t="s">
        <v>755</v>
      </c>
      <c r="H459" s="45" t="s">
        <v>753</v>
      </c>
      <c r="I459" s="45" t="s">
        <v>756</v>
      </c>
      <c r="J459" s="45" t="s">
        <v>757</v>
      </c>
      <c r="K459" s="47">
        <v>-1600</v>
      </c>
      <c r="L459" s="45" t="s">
        <v>4210</v>
      </c>
      <c r="M459" s="45" t="s">
        <v>4395</v>
      </c>
      <c r="N459" s="45" t="s">
        <v>20</v>
      </c>
      <c r="O459" s="45" t="s">
        <v>26</v>
      </c>
      <c r="Q459" s="45" t="s">
        <v>377</v>
      </c>
      <c r="R459" s="45" t="s">
        <v>4162</v>
      </c>
    </row>
    <row r="460" spans="1:18" x14ac:dyDescent="0.25">
      <c r="A460" s="45" t="s">
        <v>6564</v>
      </c>
      <c r="B460" s="45" t="s">
        <v>6564</v>
      </c>
      <c r="C460" s="45" t="s">
        <v>4393</v>
      </c>
      <c r="D460" s="45" t="s">
        <v>4394</v>
      </c>
      <c r="E460" s="45" t="s">
        <v>6624</v>
      </c>
      <c r="F460" s="45" t="s">
        <v>1365</v>
      </c>
      <c r="G460" s="45" t="s">
        <v>1368</v>
      </c>
      <c r="H460" s="45" t="s">
        <v>1366</v>
      </c>
      <c r="I460" s="45" t="s">
        <v>1369</v>
      </c>
      <c r="J460" s="45" t="s">
        <v>1370</v>
      </c>
      <c r="K460" s="47">
        <v>-1600</v>
      </c>
      <c r="L460" s="45" t="s">
        <v>4210</v>
      </c>
      <c r="M460" s="45" t="s">
        <v>4395</v>
      </c>
      <c r="N460" s="45" t="s">
        <v>20</v>
      </c>
      <c r="O460" s="45" t="s">
        <v>26</v>
      </c>
      <c r="Q460" s="45" t="s">
        <v>135</v>
      </c>
      <c r="R460" s="45" t="s">
        <v>4162</v>
      </c>
    </row>
    <row r="461" spans="1:18" x14ac:dyDescent="0.25">
      <c r="A461" s="45" t="s">
        <v>6564</v>
      </c>
      <c r="B461" s="45" t="s">
        <v>6564</v>
      </c>
      <c r="C461" s="45" t="s">
        <v>4393</v>
      </c>
      <c r="D461" s="45" t="s">
        <v>4394</v>
      </c>
      <c r="E461" s="45" t="s">
        <v>6624</v>
      </c>
      <c r="F461" s="45" t="s">
        <v>844</v>
      </c>
      <c r="G461" s="45" t="s">
        <v>847</v>
      </c>
      <c r="H461" s="45" t="s">
        <v>849</v>
      </c>
      <c r="I461" s="45" t="s">
        <v>773</v>
      </c>
      <c r="J461" s="45" t="s">
        <v>848</v>
      </c>
      <c r="K461" s="47">
        <v>-1800</v>
      </c>
      <c r="L461" s="45" t="s">
        <v>4210</v>
      </c>
      <c r="M461" s="45" t="s">
        <v>4395</v>
      </c>
      <c r="N461" s="45" t="s">
        <v>20</v>
      </c>
      <c r="O461" s="45" t="s">
        <v>26</v>
      </c>
      <c r="Q461" s="45" t="s">
        <v>135</v>
      </c>
      <c r="R461" s="45" t="s">
        <v>4162</v>
      </c>
    </row>
    <row r="462" spans="1:18" x14ac:dyDescent="0.25">
      <c r="A462" s="45" t="s">
        <v>6564</v>
      </c>
      <c r="B462" s="45" t="s">
        <v>6564</v>
      </c>
      <c r="C462" s="45" t="s">
        <v>4393</v>
      </c>
      <c r="D462" s="45" t="s">
        <v>4394</v>
      </c>
      <c r="E462" s="45" t="s">
        <v>6624</v>
      </c>
      <c r="F462" s="45" t="s">
        <v>4396</v>
      </c>
      <c r="G462" s="45" t="s">
        <v>655</v>
      </c>
      <c r="H462" s="45" t="s">
        <v>4397</v>
      </c>
      <c r="I462" s="45" t="s">
        <v>656</v>
      </c>
      <c r="J462" s="45" t="s">
        <v>657</v>
      </c>
      <c r="K462" s="47">
        <v>-1485</v>
      </c>
      <c r="L462" s="45" t="s">
        <v>4210</v>
      </c>
      <c r="M462" s="45" t="s">
        <v>4395</v>
      </c>
      <c r="N462" s="45" t="s">
        <v>20</v>
      </c>
      <c r="O462" s="45" t="s">
        <v>26</v>
      </c>
      <c r="Q462" s="45" t="s">
        <v>377</v>
      </c>
      <c r="R462" s="45" t="s">
        <v>4162</v>
      </c>
    </row>
    <row r="463" spans="1:18" x14ac:dyDescent="0.25">
      <c r="A463" s="45" t="s">
        <v>6564</v>
      </c>
      <c r="B463" s="45" t="s">
        <v>6564</v>
      </c>
      <c r="C463" s="45" t="s">
        <v>4393</v>
      </c>
      <c r="D463" s="45" t="s">
        <v>4394</v>
      </c>
      <c r="E463" s="45" t="s">
        <v>6624</v>
      </c>
      <c r="F463" s="45" t="s">
        <v>2258</v>
      </c>
      <c r="G463" s="45" t="s">
        <v>2261</v>
      </c>
      <c r="H463" s="45" t="s">
        <v>2259</v>
      </c>
      <c r="I463" s="45" t="s">
        <v>2262</v>
      </c>
      <c r="J463" s="45" t="s">
        <v>2263</v>
      </c>
      <c r="K463" s="47">
        <v>-1575</v>
      </c>
      <c r="L463" s="45" t="s">
        <v>4210</v>
      </c>
      <c r="M463" s="45" t="s">
        <v>4395</v>
      </c>
      <c r="N463" s="45" t="s">
        <v>20</v>
      </c>
      <c r="O463" s="45" t="s">
        <v>26</v>
      </c>
      <c r="Q463" s="45" t="s">
        <v>377</v>
      </c>
      <c r="R463" s="45" t="s">
        <v>4162</v>
      </c>
    </row>
    <row r="464" spans="1:18" x14ac:dyDescent="0.25">
      <c r="A464" s="45" t="s">
        <v>6564</v>
      </c>
      <c r="B464" s="45" t="s">
        <v>6564</v>
      </c>
      <c r="C464" s="45" t="s">
        <v>4393</v>
      </c>
      <c r="D464" s="45" t="s">
        <v>4394</v>
      </c>
      <c r="E464" s="45" t="s">
        <v>6624</v>
      </c>
      <c r="F464" s="45" t="s">
        <v>2247</v>
      </c>
      <c r="G464" s="45" t="s">
        <v>50</v>
      </c>
      <c r="H464" s="45" t="s">
        <v>2249</v>
      </c>
      <c r="I464" s="45" t="s">
        <v>51</v>
      </c>
      <c r="J464" s="45" t="s">
        <v>52</v>
      </c>
      <c r="K464" s="47">
        <v>-1900</v>
      </c>
      <c r="L464" s="45" t="s">
        <v>4210</v>
      </c>
      <c r="M464" s="45" t="s">
        <v>4395</v>
      </c>
      <c r="N464" s="45" t="s">
        <v>20</v>
      </c>
      <c r="O464" s="45" t="s">
        <v>26</v>
      </c>
      <c r="Q464" s="45" t="s">
        <v>135</v>
      </c>
      <c r="R464" s="45" t="s">
        <v>4162</v>
      </c>
    </row>
    <row r="465" spans="1:18" x14ac:dyDescent="0.25">
      <c r="A465" s="45" t="s">
        <v>6564</v>
      </c>
      <c r="B465" s="45" t="s">
        <v>6564</v>
      </c>
      <c r="C465" s="45" t="s">
        <v>4393</v>
      </c>
      <c r="D465" s="45" t="s">
        <v>4394</v>
      </c>
      <c r="E465" s="45" t="s">
        <v>6624</v>
      </c>
      <c r="F465" s="45" t="s">
        <v>3320</v>
      </c>
      <c r="G465" s="45" t="s">
        <v>3323</v>
      </c>
      <c r="H465" s="45" t="s">
        <v>3327</v>
      </c>
      <c r="I465" s="45" t="s">
        <v>3324</v>
      </c>
      <c r="J465" s="45" t="s">
        <v>3325</v>
      </c>
      <c r="K465" s="47">
        <v>-1800</v>
      </c>
      <c r="L465" s="45" t="s">
        <v>4210</v>
      </c>
      <c r="M465" s="45" t="s">
        <v>4395</v>
      </c>
      <c r="N465" s="45" t="s">
        <v>20</v>
      </c>
      <c r="O465" s="45" t="s">
        <v>26</v>
      </c>
      <c r="Q465" s="45" t="s">
        <v>135</v>
      </c>
      <c r="R465" s="45" t="s">
        <v>4162</v>
      </c>
    </row>
    <row r="466" spans="1:18" x14ac:dyDescent="0.25">
      <c r="A466" s="45" t="s">
        <v>6564</v>
      </c>
      <c r="B466" s="45" t="s">
        <v>6564</v>
      </c>
      <c r="C466" s="45" t="s">
        <v>4393</v>
      </c>
      <c r="D466" s="45" t="s">
        <v>4394</v>
      </c>
      <c r="E466" s="45" t="s">
        <v>6624</v>
      </c>
      <c r="F466" s="45" t="s">
        <v>2445</v>
      </c>
      <c r="G466" s="45" t="s">
        <v>2448</v>
      </c>
      <c r="H466" s="45" t="s">
        <v>2446</v>
      </c>
      <c r="I466" s="45" t="s">
        <v>189</v>
      </c>
      <c r="J466" s="45" t="s">
        <v>2449</v>
      </c>
      <c r="K466" s="47">
        <v>-1900</v>
      </c>
      <c r="L466" s="45" t="s">
        <v>4210</v>
      </c>
      <c r="M466" s="45" t="s">
        <v>4395</v>
      </c>
      <c r="N466" s="45" t="s">
        <v>20</v>
      </c>
      <c r="O466" s="45" t="s">
        <v>26</v>
      </c>
      <c r="Q466" s="45" t="s">
        <v>377</v>
      </c>
      <c r="R466" s="45" t="s">
        <v>4162</v>
      </c>
    </row>
    <row r="467" spans="1:18" x14ac:dyDescent="0.25">
      <c r="A467" s="45" t="s">
        <v>6564</v>
      </c>
      <c r="B467" s="45" t="s">
        <v>6564</v>
      </c>
      <c r="C467" s="45" t="s">
        <v>4393</v>
      </c>
      <c r="D467" s="45" t="s">
        <v>4394</v>
      </c>
      <c r="E467" s="45" t="s">
        <v>6624</v>
      </c>
      <c r="F467" s="45" t="s">
        <v>3023</v>
      </c>
      <c r="G467" s="45" t="s">
        <v>3026</v>
      </c>
      <c r="H467" s="45" t="s">
        <v>3024</v>
      </c>
      <c r="I467" s="45" t="s">
        <v>3027</v>
      </c>
      <c r="J467" s="45" t="s">
        <v>3028</v>
      </c>
      <c r="K467" s="47">
        <v>-1600</v>
      </c>
      <c r="L467" s="45" t="s">
        <v>4210</v>
      </c>
      <c r="M467" s="45" t="s">
        <v>4395</v>
      </c>
      <c r="N467" s="45" t="s">
        <v>20</v>
      </c>
      <c r="O467" s="45" t="s">
        <v>26</v>
      </c>
      <c r="Q467" s="45" t="s">
        <v>135</v>
      </c>
      <c r="R467" s="45" t="s">
        <v>4162</v>
      </c>
    </row>
    <row r="468" spans="1:18" x14ac:dyDescent="0.25">
      <c r="A468" s="45" t="s">
        <v>6564</v>
      </c>
      <c r="B468" s="45" t="s">
        <v>6564</v>
      </c>
      <c r="C468" s="45" t="s">
        <v>4393</v>
      </c>
      <c r="D468" s="45" t="s">
        <v>4394</v>
      </c>
      <c r="E468" s="45" t="s">
        <v>6624</v>
      </c>
      <c r="F468" s="45" t="s">
        <v>2696</v>
      </c>
      <c r="G468" s="45" t="s">
        <v>2699</v>
      </c>
      <c r="H468" s="45" t="s">
        <v>2697</v>
      </c>
      <c r="I468" s="45" t="s">
        <v>1588</v>
      </c>
      <c r="J468" s="45" t="s">
        <v>2700</v>
      </c>
      <c r="K468" s="47">
        <v>-1600</v>
      </c>
      <c r="L468" s="45" t="s">
        <v>4210</v>
      </c>
      <c r="M468" s="45" t="s">
        <v>4395</v>
      </c>
      <c r="N468" s="45" t="s">
        <v>20</v>
      </c>
      <c r="O468" s="45" t="s">
        <v>26</v>
      </c>
      <c r="Q468" s="45" t="s">
        <v>377</v>
      </c>
      <c r="R468" s="45" t="s">
        <v>4162</v>
      </c>
    </row>
    <row r="469" spans="1:18" x14ac:dyDescent="0.25">
      <c r="A469" s="45" t="s">
        <v>6564</v>
      </c>
      <c r="B469" s="45" t="s">
        <v>6564</v>
      </c>
      <c r="C469" s="45" t="s">
        <v>4393</v>
      </c>
      <c r="D469" s="45" t="s">
        <v>4394</v>
      </c>
      <c r="E469" s="45" t="s">
        <v>6624</v>
      </c>
      <c r="F469" s="45" t="s">
        <v>2341</v>
      </c>
      <c r="G469" s="45" t="s">
        <v>2344</v>
      </c>
      <c r="H469" s="45" t="s">
        <v>2342</v>
      </c>
      <c r="I469" s="45" t="s">
        <v>2345</v>
      </c>
      <c r="J469" s="45" t="s">
        <v>2346</v>
      </c>
      <c r="K469" s="47">
        <v>-1200</v>
      </c>
      <c r="L469" s="45" t="s">
        <v>4210</v>
      </c>
      <c r="M469" s="45" t="s">
        <v>4395</v>
      </c>
      <c r="N469" s="45" t="s">
        <v>20</v>
      </c>
      <c r="O469" s="45" t="s">
        <v>26</v>
      </c>
      <c r="Q469" s="45" t="s">
        <v>135</v>
      </c>
      <c r="R469" s="45" t="s">
        <v>4162</v>
      </c>
    </row>
    <row r="470" spans="1:18" x14ac:dyDescent="0.25">
      <c r="A470" s="45" t="s">
        <v>6564</v>
      </c>
      <c r="B470" s="45" t="s">
        <v>6564</v>
      </c>
      <c r="C470" s="45" t="s">
        <v>4393</v>
      </c>
      <c r="D470" s="45" t="s">
        <v>4394</v>
      </c>
      <c r="E470" s="45" t="s">
        <v>6624</v>
      </c>
      <c r="F470" s="45" t="s">
        <v>960</v>
      </c>
      <c r="G470" s="45" t="s">
        <v>963</v>
      </c>
      <c r="H470" s="45" t="s">
        <v>961</v>
      </c>
      <c r="I470" s="45" t="s">
        <v>964</v>
      </c>
      <c r="J470" s="45" t="s">
        <v>965</v>
      </c>
      <c r="K470" s="47">
        <v>-1100</v>
      </c>
      <c r="L470" s="45" t="s">
        <v>4210</v>
      </c>
      <c r="M470" s="45" t="s">
        <v>4395</v>
      </c>
      <c r="N470" s="45" t="s">
        <v>20</v>
      </c>
      <c r="O470" s="45" t="s">
        <v>26</v>
      </c>
      <c r="Q470" s="45" t="s">
        <v>377</v>
      </c>
      <c r="R470" s="45" t="s">
        <v>4162</v>
      </c>
    </row>
    <row r="471" spans="1:18" x14ac:dyDescent="0.25">
      <c r="A471" s="45" t="s">
        <v>6564</v>
      </c>
      <c r="B471" s="45" t="s">
        <v>6564</v>
      </c>
      <c r="C471" s="45" t="s">
        <v>4393</v>
      </c>
      <c r="D471" s="45" t="s">
        <v>4394</v>
      </c>
      <c r="E471" s="45" t="s">
        <v>6624</v>
      </c>
      <c r="F471" s="45" t="s">
        <v>2362</v>
      </c>
      <c r="G471" s="45" t="s">
        <v>2365</v>
      </c>
      <c r="H471" s="45" t="s">
        <v>2363</v>
      </c>
      <c r="I471" s="45" t="s">
        <v>2366</v>
      </c>
      <c r="J471" s="45" t="s">
        <v>2367</v>
      </c>
      <c r="K471" s="47">
        <v>-1300</v>
      </c>
      <c r="L471" s="45" t="s">
        <v>4210</v>
      </c>
      <c r="M471" s="45" t="s">
        <v>4395</v>
      </c>
      <c r="N471" s="45" t="s">
        <v>20</v>
      </c>
      <c r="O471" s="45" t="s">
        <v>26</v>
      </c>
      <c r="Q471" s="45" t="s">
        <v>135</v>
      </c>
      <c r="R471" s="45" t="s">
        <v>4162</v>
      </c>
    </row>
    <row r="472" spans="1:18" x14ac:dyDescent="0.25">
      <c r="A472" s="45" t="s">
        <v>6564</v>
      </c>
      <c r="B472" s="45" t="s">
        <v>6564</v>
      </c>
      <c r="C472" s="45" t="s">
        <v>4393</v>
      </c>
      <c r="D472" s="45" t="s">
        <v>4394</v>
      </c>
      <c r="E472" s="45" t="s">
        <v>6624</v>
      </c>
      <c r="F472" s="45" t="s">
        <v>3295</v>
      </c>
      <c r="G472" s="45" t="s">
        <v>3298</v>
      </c>
      <c r="H472" s="45" t="s">
        <v>3296</v>
      </c>
      <c r="I472" s="45" t="s">
        <v>106</v>
      </c>
      <c r="J472" s="45" t="s">
        <v>3299</v>
      </c>
      <c r="K472" s="47">
        <v>-2450</v>
      </c>
      <c r="L472" s="45" t="s">
        <v>4210</v>
      </c>
      <c r="M472" s="45" t="s">
        <v>4395</v>
      </c>
      <c r="N472" s="45" t="s">
        <v>20</v>
      </c>
      <c r="O472" s="45" t="s">
        <v>26</v>
      </c>
      <c r="Q472" s="45" t="s">
        <v>377</v>
      </c>
      <c r="R472" s="45" t="s">
        <v>4162</v>
      </c>
    </row>
    <row r="473" spans="1:18" x14ac:dyDescent="0.25">
      <c r="A473" s="45" t="s">
        <v>6564</v>
      </c>
      <c r="B473" s="45" t="s">
        <v>6564</v>
      </c>
      <c r="C473" s="45" t="s">
        <v>4393</v>
      </c>
      <c r="D473" s="45" t="s">
        <v>4394</v>
      </c>
      <c r="E473" s="45" t="s">
        <v>6624</v>
      </c>
      <c r="F473" s="45" t="s">
        <v>4025</v>
      </c>
      <c r="G473" s="45" t="s">
        <v>4028</v>
      </c>
      <c r="H473" s="45" t="s">
        <v>4026</v>
      </c>
      <c r="I473" s="45" t="s">
        <v>1480</v>
      </c>
      <c r="J473" s="45" t="s">
        <v>4029</v>
      </c>
      <c r="K473" s="47">
        <v>-1890</v>
      </c>
      <c r="L473" s="45" t="s">
        <v>4210</v>
      </c>
      <c r="M473" s="45" t="s">
        <v>4395</v>
      </c>
      <c r="N473" s="45" t="s">
        <v>20</v>
      </c>
      <c r="O473" s="45" t="s">
        <v>26</v>
      </c>
      <c r="Q473" s="45" t="s">
        <v>135</v>
      </c>
      <c r="R473" s="45" t="s">
        <v>4162</v>
      </c>
    </row>
    <row r="474" spans="1:18" x14ac:dyDescent="0.25">
      <c r="A474" s="45" t="s">
        <v>6564</v>
      </c>
      <c r="B474" s="45" t="s">
        <v>6564</v>
      </c>
      <c r="C474" s="45" t="s">
        <v>4393</v>
      </c>
      <c r="D474" s="45" t="s">
        <v>4394</v>
      </c>
      <c r="E474" s="45" t="s">
        <v>6624</v>
      </c>
      <c r="F474" s="45" t="s">
        <v>2166</v>
      </c>
      <c r="G474" s="45" t="s">
        <v>2169</v>
      </c>
      <c r="H474" s="45" t="s">
        <v>2167</v>
      </c>
      <c r="I474" s="45" t="s">
        <v>2170</v>
      </c>
      <c r="J474" s="45" t="s">
        <v>2171</v>
      </c>
      <c r="K474" s="47">
        <v>-2300</v>
      </c>
      <c r="L474" s="45" t="s">
        <v>4210</v>
      </c>
      <c r="M474" s="45" t="s">
        <v>4395</v>
      </c>
      <c r="N474" s="45" t="s">
        <v>20</v>
      </c>
      <c r="O474" s="45" t="s">
        <v>26</v>
      </c>
      <c r="Q474" s="45" t="s">
        <v>377</v>
      </c>
      <c r="R474" s="45" t="s">
        <v>4162</v>
      </c>
    </row>
    <row r="475" spans="1:18" x14ac:dyDescent="0.25">
      <c r="A475" s="45" t="s">
        <v>6564</v>
      </c>
      <c r="B475" s="45" t="s">
        <v>6564</v>
      </c>
      <c r="C475" s="45" t="s">
        <v>4393</v>
      </c>
      <c r="D475" s="45" t="s">
        <v>4394</v>
      </c>
      <c r="E475" s="45" t="s">
        <v>6624</v>
      </c>
      <c r="F475" s="45" t="s">
        <v>591</v>
      </c>
      <c r="G475" s="45" t="s">
        <v>594</v>
      </c>
      <c r="H475" s="45" t="s">
        <v>597</v>
      </c>
      <c r="I475" s="45" t="s">
        <v>595</v>
      </c>
      <c r="J475" s="45" t="s">
        <v>596</v>
      </c>
      <c r="K475" s="47">
        <v>-1600</v>
      </c>
      <c r="L475" s="45" t="s">
        <v>4210</v>
      </c>
      <c r="M475" s="45" t="s">
        <v>4395</v>
      </c>
      <c r="N475" s="45" t="s">
        <v>20</v>
      </c>
      <c r="O475" s="45" t="s">
        <v>26</v>
      </c>
      <c r="Q475" s="45" t="s">
        <v>135</v>
      </c>
      <c r="R475" s="45" t="s">
        <v>4162</v>
      </c>
    </row>
    <row r="476" spans="1:18" x14ac:dyDescent="0.25">
      <c r="A476" s="45" t="s">
        <v>6564</v>
      </c>
      <c r="B476" s="45" t="s">
        <v>6564</v>
      </c>
      <c r="C476" s="45" t="s">
        <v>4393</v>
      </c>
      <c r="D476" s="45" t="s">
        <v>4394</v>
      </c>
      <c r="E476" s="45" t="s">
        <v>6624</v>
      </c>
      <c r="F476" s="45" t="s">
        <v>2240</v>
      </c>
      <c r="G476" s="45" t="s">
        <v>2244</v>
      </c>
      <c r="H476" s="45" t="s">
        <v>2241</v>
      </c>
      <c r="I476" s="45" t="s">
        <v>2245</v>
      </c>
      <c r="J476" s="45" t="s">
        <v>2246</v>
      </c>
      <c r="K476" s="47">
        <v>-1900</v>
      </c>
      <c r="L476" s="45" t="s">
        <v>4210</v>
      </c>
      <c r="M476" s="45" t="s">
        <v>4395</v>
      </c>
      <c r="N476" s="45" t="s">
        <v>20</v>
      </c>
      <c r="O476" s="45" t="s">
        <v>26</v>
      </c>
      <c r="Q476" s="45" t="s">
        <v>135</v>
      </c>
      <c r="R476" s="45" t="s">
        <v>4162</v>
      </c>
    </row>
    <row r="477" spans="1:18" x14ac:dyDescent="0.25">
      <c r="A477" s="45" t="s">
        <v>6564</v>
      </c>
      <c r="B477" s="45" t="s">
        <v>6564</v>
      </c>
      <c r="C477" s="45" t="s">
        <v>4393</v>
      </c>
      <c r="D477" s="45" t="s">
        <v>4394</v>
      </c>
      <c r="E477" s="45" t="s">
        <v>6624</v>
      </c>
      <c r="F477" s="45" t="s">
        <v>460</v>
      </c>
      <c r="G477" s="45" t="s">
        <v>463</v>
      </c>
      <c r="H477" s="45" t="s">
        <v>461</v>
      </c>
      <c r="I477" s="45" t="s">
        <v>464</v>
      </c>
      <c r="J477" s="45" t="s">
        <v>465</v>
      </c>
      <c r="K477" s="47">
        <v>-2082</v>
      </c>
      <c r="L477" s="45" t="s">
        <v>4210</v>
      </c>
      <c r="M477" s="45" t="s">
        <v>4395</v>
      </c>
      <c r="N477" s="45" t="s">
        <v>20</v>
      </c>
      <c r="O477" s="45" t="s">
        <v>26</v>
      </c>
      <c r="Q477" s="45" t="s">
        <v>377</v>
      </c>
      <c r="R477" s="45" t="s">
        <v>4162</v>
      </c>
    </row>
    <row r="478" spans="1:18" x14ac:dyDescent="0.25">
      <c r="A478" s="45" t="s">
        <v>6564</v>
      </c>
      <c r="B478" s="45" t="s">
        <v>6564</v>
      </c>
      <c r="C478" s="45" t="s">
        <v>4393</v>
      </c>
      <c r="D478" s="45" t="s">
        <v>4394</v>
      </c>
      <c r="E478" s="45" t="s">
        <v>6624</v>
      </c>
      <c r="F478" s="45" t="s">
        <v>2944</v>
      </c>
      <c r="G478" s="45" t="s">
        <v>2811</v>
      </c>
      <c r="H478" s="45" t="s">
        <v>2945</v>
      </c>
      <c r="I478" s="45" t="s">
        <v>2812</v>
      </c>
      <c r="J478" s="45" t="s">
        <v>2813</v>
      </c>
      <c r="K478" s="47">
        <v>-1450</v>
      </c>
      <c r="L478" s="45" t="s">
        <v>4210</v>
      </c>
      <c r="M478" s="45" t="s">
        <v>4395</v>
      </c>
      <c r="N478" s="45" t="s">
        <v>20</v>
      </c>
      <c r="O478" s="45" t="s">
        <v>26</v>
      </c>
      <c r="Q478" s="45" t="s">
        <v>377</v>
      </c>
      <c r="R478" s="45" t="s">
        <v>4162</v>
      </c>
    </row>
    <row r="479" spans="1:18" x14ac:dyDescent="0.25">
      <c r="A479" s="45" t="s">
        <v>6564</v>
      </c>
      <c r="B479" s="45" t="s">
        <v>6564</v>
      </c>
      <c r="C479" s="45" t="s">
        <v>4393</v>
      </c>
      <c r="D479" s="45" t="s">
        <v>4394</v>
      </c>
      <c r="E479" s="45" t="s">
        <v>6624</v>
      </c>
      <c r="F479" s="45" t="s">
        <v>544</v>
      </c>
      <c r="G479" s="45" t="s">
        <v>553</v>
      </c>
      <c r="H479" s="45" t="s">
        <v>550</v>
      </c>
      <c r="I479" s="45" t="s">
        <v>554</v>
      </c>
      <c r="J479" s="45" t="s">
        <v>555</v>
      </c>
      <c r="K479" s="47">
        <v>-1890</v>
      </c>
      <c r="L479" s="45" t="s">
        <v>4210</v>
      </c>
      <c r="M479" s="45" t="s">
        <v>4395</v>
      </c>
      <c r="N479" s="45" t="s">
        <v>20</v>
      </c>
      <c r="O479" s="45" t="s">
        <v>26</v>
      </c>
      <c r="Q479" s="45" t="s">
        <v>135</v>
      </c>
      <c r="R479" s="45" t="s">
        <v>4162</v>
      </c>
    </row>
    <row r="480" spans="1:18" x14ac:dyDescent="0.25">
      <c r="A480" s="45" t="s">
        <v>6564</v>
      </c>
      <c r="B480" s="45" t="s">
        <v>6564</v>
      </c>
      <c r="C480" s="45" t="s">
        <v>4393</v>
      </c>
      <c r="D480" s="45" t="s">
        <v>4394</v>
      </c>
      <c r="E480" s="45" t="s">
        <v>6624</v>
      </c>
      <c r="F480" s="45" t="s">
        <v>544</v>
      </c>
      <c r="G480" s="45" t="s">
        <v>553</v>
      </c>
      <c r="H480" s="45" t="s">
        <v>550</v>
      </c>
      <c r="I480" s="45" t="s">
        <v>554</v>
      </c>
      <c r="J480" s="45" t="s">
        <v>555</v>
      </c>
      <c r="K480" s="47">
        <v>-2340</v>
      </c>
      <c r="L480" s="45" t="s">
        <v>4210</v>
      </c>
      <c r="M480" s="45" t="s">
        <v>4398</v>
      </c>
      <c r="N480" s="45" t="s">
        <v>20</v>
      </c>
      <c r="O480" s="45" t="s">
        <v>26</v>
      </c>
      <c r="Q480" s="45" t="s">
        <v>135</v>
      </c>
      <c r="R480" s="45" t="s">
        <v>4162</v>
      </c>
    </row>
    <row r="481" spans="1:18" x14ac:dyDescent="0.25">
      <c r="A481" s="45" t="s">
        <v>6564</v>
      </c>
      <c r="B481" s="45" t="s">
        <v>6564</v>
      </c>
      <c r="C481" s="45" t="s">
        <v>4393</v>
      </c>
      <c r="D481" s="45" t="s">
        <v>4394</v>
      </c>
      <c r="E481" s="45" t="s">
        <v>6624</v>
      </c>
      <c r="F481" s="45" t="s">
        <v>3520</v>
      </c>
      <c r="G481" s="45" t="s">
        <v>3523</v>
      </c>
      <c r="H481" s="45" t="s">
        <v>3527</v>
      </c>
      <c r="I481" s="45" t="s">
        <v>3524</v>
      </c>
      <c r="J481" s="45" t="s">
        <v>3525</v>
      </c>
      <c r="K481" s="47">
        <v>-1800</v>
      </c>
      <c r="L481" s="45" t="s">
        <v>4210</v>
      </c>
      <c r="M481" s="45" t="s">
        <v>4395</v>
      </c>
      <c r="N481" s="45" t="s">
        <v>20</v>
      </c>
      <c r="O481" s="45" t="s">
        <v>26</v>
      </c>
      <c r="Q481" s="45" t="s">
        <v>135</v>
      </c>
      <c r="R481" s="45" t="s">
        <v>4162</v>
      </c>
    </row>
    <row r="482" spans="1:18" x14ac:dyDescent="0.25">
      <c r="A482" s="45" t="s">
        <v>6564</v>
      </c>
      <c r="B482" s="45" t="s">
        <v>6564</v>
      </c>
      <c r="C482" s="45" t="s">
        <v>4393</v>
      </c>
      <c r="D482" s="45" t="s">
        <v>4394</v>
      </c>
      <c r="F482" s="45" t="s">
        <v>522</v>
      </c>
      <c r="G482" s="45" t="s">
        <v>530</v>
      </c>
      <c r="H482" s="45" t="s">
        <v>528</v>
      </c>
      <c r="I482" s="45" t="s">
        <v>531</v>
      </c>
      <c r="J482" s="45" t="s">
        <v>532</v>
      </c>
      <c r="K482" s="47">
        <v>-1890</v>
      </c>
      <c r="L482" s="45" t="s">
        <v>4210</v>
      </c>
      <c r="M482" s="45" t="s">
        <v>4395</v>
      </c>
      <c r="N482" s="45" t="s">
        <v>20</v>
      </c>
      <c r="O482" s="45" t="s">
        <v>26</v>
      </c>
      <c r="Q482" s="45" t="s">
        <v>135</v>
      </c>
      <c r="R482" s="45" t="s">
        <v>4162</v>
      </c>
    </row>
    <row r="483" spans="1:18" x14ac:dyDescent="0.25">
      <c r="A483" s="45" t="s">
        <v>6564</v>
      </c>
      <c r="B483" s="45" t="s">
        <v>6564</v>
      </c>
      <c r="C483" s="45" t="s">
        <v>4393</v>
      </c>
      <c r="D483" s="45" t="s">
        <v>4394</v>
      </c>
      <c r="E483" s="45" t="s">
        <v>6624</v>
      </c>
      <c r="F483" s="45" t="s">
        <v>1526</v>
      </c>
      <c r="G483" s="45" t="s">
        <v>1533</v>
      </c>
      <c r="H483" s="45" t="s">
        <v>1532</v>
      </c>
      <c r="I483" s="45" t="s">
        <v>621</v>
      </c>
      <c r="J483" s="45" t="s">
        <v>1534</v>
      </c>
      <c r="K483" s="47">
        <v>-1980</v>
      </c>
      <c r="L483" s="45" t="s">
        <v>4210</v>
      </c>
      <c r="M483" s="45" t="s">
        <v>4395</v>
      </c>
      <c r="N483" s="45" t="s">
        <v>20</v>
      </c>
      <c r="O483" s="45" t="s">
        <v>26</v>
      </c>
      <c r="Q483" s="45" t="s">
        <v>135</v>
      </c>
      <c r="R483" s="45" t="s">
        <v>4162</v>
      </c>
    </row>
    <row r="484" spans="1:18" x14ac:dyDescent="0.25">
      <c r="A484" s="45" t="s">
        <v>6564</v>
      </c>
      <c r="B484" s="45" t="s">
        <v>6564</v>
      </c>
      <c r="C484" s="45" t="s">
        <v>4393</v>
      </c>
      <c r="D484" s="45" t="s">
        <v>4394</v>
      </c>
      <c r="E484" s="45" t="s">
        <v>6624</v>
      </c>
      <c r="F484" s="45" t="s">
        <v>1526</v>
      </c>
      <c r="G484" s="45" t="s">
        <v>1533</v>
      </c>
      <c r="H484" s="45" t="s">
        <v>1532</v>
      </c>
      <c r="I484" s="45" t="s">
        <v>621</v>
      </c>
      <c r="J484" s="45" t="s">
        <v>1534</v>
      </c>
      <c r="K484" s="47">
        <v>-831.33</v>
      </c>
      <c r="L484" s="45" t="s">
        <v>4210</v>
      </c>
      <c r="M484" s="45" t="s">
        <v>4398</v>
      </c>
      <c r="N484" s="45" t="s">
        <v>20</v>
      </c>
      <c r="O484" s="45" t="s">
        <v>26</v>
      </c>
      <c r="Q484" s="45" t="s">
        <v>135</v>
      </c>
      <c r="R484" s="45" t="s">
        <v>4162</v>
      </c>
    </row>
    <row r="485" spans="1:18" x14ac:dyDescent="0.25">
      <c r="A485" s="45" t="s">
        <v>6564</v>
      </c>
      <c r="B485" s="45" t="s">
        <v>6564</v>
      </c>
      <c r="C485" s="45" t="s">
        <v>4393</v>
      </c>
      <c r="D485" s="45" t="s">
        <v>4394</v>
      </c>
      <c r="E485" s="45" t="s">
        <v>6624</v>
      </c>
      <c r="F485" s="45" t="s">
        <v>499</v>
      </c>
      <c r="G485" s="45" t="s">
        <v>507</v>
      </c>
      <c r="H485" s="45" t="s">
        <v>505</v>
      </c>
      <c r="I485" s="45" t="s">
        <v>508</v>
      </c>
      <c r="J485" s="45" t="s">
        <v>509</v>
      </c>
      <c r="K485" s="47">
        <v>-1890</v>
      </c>
      <c r="L485" s="45" t="s">
        <v>4210</v>
      </c>
      <c r="M485" s="45" t="s">
        <v>4395</v>
      </c>
      <c r="N485" s="45" t="s">
        <v>20</v>
      </c>
      <c r="O485" s="45" t="s">
        <v>26</v>
      </c>
      <c r="Q485" s="45" t="s">
        <v>377</v>
      </c>
      <c r="R485" s="45" t="s">
        <v>4162</v>
      </c>
    </row>
    <row r="486" spans="1:18" x14ac:dyDescent="0.25">
      <c r="A486" s="45" t="s">
        <v>6564</v>
      </c>
      <c r="B486" s="45" t="s">
        <v>6564</v>
      </c>
      <c r="C486" s="45" t="s">
        <v>4393</v>
      </c>
      <c r="D486" s="45" t="s">
        <v>4394</v>
      </c>
      <c r="E486" s="45" t="s">
        <v>6624</v>
      </c>
      <c r="F486" s="45" t="s">
        <v>2824</v>
      </c>
      <c r="G486" s="45" t="s">
        <v>2827</v>
      </c>
      <c r="H486" s="45" t="s">
        <v>2825</v>
      </c>
      <c r="I486" s="45" t="s">
        <v>2828</v>
      </c>
      <c r="J486" s="45" t="s">
        <v>2829</v>
      </c>
      <c r="K486" s="47">
        <v>-3280</v>
      </c>
      <c r="L486" s="45" t="s">
        <v>4210</v>
      </c>
      <c r="M486" s="45" t="s">
        <v>4395</v>
      </c>
      <c r="N486" s="45" t="s">
        <v>20</v>
      </c>
      <c r="O486" s="45" t="s">
        <v>26</v>
      </c>
      <c r="Q486" s="45" t="s">
        <v>377</v>
      </c>
      <c r="R486" s="45" t="s">
        <v>4162</v>
      </c>
    </row>
    <row r="487" spans="1:18" x14ac:dyDescent="0.25">
      <c r="A487" s="45" t="s">
        <v>6564</v>
      </c>
      <c r="B487" s="45" t="s">
        <v>6564</v>
      </c>
      <c r="C487" s="45" t="s">
        <v>4393</v>
      </c>
      <c r="D487" s="45" t="s">
        <v>4394</v>
      </c>
      <c r="E487" s="45" t="s">
        <v>6624</v>
      </c>
      <c r="F487" s="45" t="s">
        <v>638</v>
      </c>
      <c r="G487" s="45" t="s">
        <v>302</v>
      </c>
      <c r="H487" s="45" t="s">
        <v>1552</v>
      </c>
      <c r="I487" s="45" t="s">
        <v>303</v>
      </c>
      <c r="J487" s="45" t="s">
        <v>304</v>
      </c>
      <c r="K487" s="47">
        <v>-1890</v>
      </c>
      <c r="L487" s="45" t="s">
        <v>4210</v>
      </c>
      <c r="M487" s="45" t="s">
        <v>4395</v>
      </c>
      <c r="N487" s="45" t="s">
        <v>20</v>
      </c>
      <c r="O487" s="45" t="s">
        <v>26</v>
      </c>
      <c r="Q487" s="45" t="s">
        <v>135</v>
      </c>
      <c r="R487" s="45" t="s">
        <v>4162</v>
      </c>
    </row>
    <row r="488" spans="1:18" x14ac:dyDescent="0.25">
      <c r="A488" s="45" t="s">
        <v>6564</v>
      </c>
      <c r="B488" s="45" t="s">
        <v>6564</v>
      </c>
      <c r="C488" s="45" t="s">
        <v>4393</v>
      </c>
      <c r="D488" s="45" t="s">
        <v>4394</v>
      </c>
      <c r="E488" s="45" t="s">
        <v>6624</v>
      </c>
      <c r="F488" s="45" t="s">
        <v>668</v>
      </c>
      <c r="G488" s="45" t="s">
        <v>676</v>
      </c>
      <c r="H488" s="45" t="s">
        <v>674</v>
      </c>
      <c r="I488" s="45" t="s">
        <v>395</v>
      </c>
      <c r="J488" s="45" t="s">
        <v>677</v>
      </c>
      <c r="K488" s="47">
        <v>-1890</v>
      </c>
      <c r="L488" s="45" t="s">
        <v>4210</v>
      </c>
      <c r="M488" s="45" t="s">
        <v>4395</v>
      </c>
      <c r="N488" s="45" t="s">
        <v>20</v>
      </c>
      <c r="O488" s="45" t="s">
        <v>26</v>
      </c>
      <c r="Q488" s="45" t="s">
        <v>135</v>
      </c>
      <c r="R488" s="45" t="s">
        <v>4162</v>
      </c>
    </row>
    <row r="489" spans="1:18" x14ac:dyDescent="0.25">
      <c r="A489" s="45" t="s">
        <v>6564</v>
      </c>
      <c r="B489" s="45" t="s">
        <v>6564</v>
      </c>
      <c r="C489" s="45" t="s">
        <v>4393</v>
      </c>
      <c r="D489" s="45" t="s">
        <v>4394</v>
      </c>
      <c r="E489" s="45" t="s">
        <v>6624</v>
      </c>
      <c r="F489" s="45" t="s">
        <v>404</v>
      </c>
      <c r="G489" s="45" t="s">
        <v>412</v>
      </c>
      <c r="H489" s="45" t="s">
        <v>410</v>
      </c>
      <c r="I489" s="45" t="s">
        <v>413</v>
      </c>
      <c r="J489" s="45" t="s">
        <v>414</v>
      </c>
      <c r="K489" s="47">
        <v>-1680</v>
      </c>
      <c r="L489" s="45" t="s">
        <v>4210</v>
      </c>
      <c r="M489" s="45" t="s">
        <v>4395</v>
      </c>
      <c r="N489" s="45" t="s">
        <v>20</v>
      </c>
      <c r="O489" s="45" t="s">
        <v>26</v>
      </c>
      <c r="Q489" s="45" t="s">
        <v>135</v>
      </c>
      <c r="R489" s="45" t="s">
        <v>4162</v>
      </c>
    </row>
    <row r="490" spans="1:18" x14ac:dyDescent="0.25">
      <c r="A490" s="45" t="s">
        <v>6564</v>
      </c>
      <c r="B490" s="45" t="s">
        <v>6564</v>
      </c>
      <c r="C490" s="45" t="s">
        <v>4393</v>
      </c>
      <c r="D490" s="45" t="s">
        <v>4394</v>
      </c>
      <c r="E490" s="45" t="s">
        <v>6624</v>
      </c>
      <c r="F490" s="45" t="s">
        <v>3788</v>
      </c>
      <c r="G490" s="45" t="s">
        <v>3791</v>
      </c>
      <c r="H490" s="45" t="s">
        <v>3789</v>
      </c>
      <c r="I490" s="45" t="s">
        <v>831</v>
      </c>
      <c r="J490" s="45" t="s">
        <v>3792</v>
      </c>
      <c r="K490" s="47">
        <v>-1890</v>
      </c>
      <c r="L490" s="45" t="s">
        <v>4210</v>
      </c>
      <c r="M490" s="45" t="s">
        <v>4395</v>
      </c>
      <c r="N490" s="45" t="s">
        <v>20</v>
      </c>
      <c r="O490" s="45" t="s">
        <v>26</v>
      </c>
      <c r="Q490" s="45" t="s">
        <v>135</v>
      </c>
      <c r="R490" s="45" t="s">
        <v>4162</v>
      </c>
    </row>
    <row r="491" spans="1:18" x14ac:dyDescent="0.25">
      <c r="A491" s="45" t="s">
        <v>6564</v>
      </c>
      <c r="B491" s="45" t="s">
        <v>6564</v>
      </c>
      <c r="C491" s="45" t="s">
        <v>4393</v>
      </c>
      <c r="D491" s="45" t="s">
        <v>4394</v>
      </c>
      <c r="E491" s="45" t="s">
        <v>6624</v>
      </c>
      <c r="F491" s="45" t="s">
        <v>1466</v>
      </c>
      <c r="G491" s="45" t="s">
        <v>1469</v>
      </c>
      <c r="H491" s="45" t="s">
        <v>1467</v>
      </c>
      <c r="I491" s="45" t="s">
        <v>1470</v>
      </c>
      <c r="J491" s="45" t="s">
        <v>1471</v>
      </c>
      <c r="K491" s="47">
        <v>-1600</v>
      </c>
      <c r="L491" s="45" t="s">
        <v>4210</v>
      </c>
      <c r="M491" s="45" t="s">
        <v>4395</v>
      </c>
      <c r="N491" s="45" t="s">
        <v>20</v>
      </c>
      <c r="O491" s="45" t="s">
        <v>26</v>
      </c>
      <c r="Q491" s="45" t="s">
        <v>135</v>
      </c>
      <c r="R491" s="45" t="s">
        <v>4162</v>
      </c>
    </row>
    <row r="492" spans="1:18" x14ac:dyDescent="0.25">
      <c r="A492" s="45" t="s">
        <v>6564</v>
      </c>
      <c r="B492" s="45" t="s">
        <v>6564</v>
      </c>
      <c r="C492" s="45" t="s">
        <v>4393</v>
      </c>
      <c r="D492" s="45" t="s">
        <v>4394</v>
      </c>
      <c r="E492" s="45" t="s">
        <v>6624</v>
      </c>
      <c r="F492" s="45" t="s">
        <v>899</v>
      </c>
      <c r="G492" s="45" t="s">
        <v>902</v>
      </c>
      <c r="H492" s="45" t="s">
        <v>900</v>
      </c>
      <c r="I492" s="45" t="s">
        <v>903</v>
      </c>
      <c r="J492" s="45" t="s">
        <v>904</v>
      </c>
      <c r="K492" s="47">
        <v>-1890</v>
      </c>
      <c r="L492" s="45" t="s">
        <v>4210</v>
      </c>
      <c r="M492" s="45" t="s">
        <v>4395</v>
      </c>
      <c r="N492" s="45" t="s">
        <v>20</v>
      </c>
      <c r="O492" s="45" t="s">
        <v>26</v>
      </c>
      <c r="Q492" s="45" t="s">
        <v>135</v>
      </c>
      <c r="R492" s="45" t="s">
        <v>4162</v>
      </c>
    </row>
    <row r="493" spans="1:18" x14ac:dyDescent="0.25">
      <c r="A493" s="45" t="s">
        <v>6564</v>
      </c>
      <c r="B493" s="45" t="s">
        <v>6564</v>
      </c>
      <c r="C493" s="45" t="s">
        <v>4393</v>
      </c>
      <c r="D493" s="45" t="s">
        <v>4394</v>
      </c>
      <c r="E493" s="45" t="s">
        <v>6624</v>
      </c>
      <c r="F493" s="45" t="s">
        <v>476</v>
      </c>
      <c r="G493" s="45" t="s">
        <v>484</v>
      </c>
      <c r="H493" s="45" t="s">
        <v>482</v>
      </c>
      <c r="I493" s="45" t="s">
        <v>485</v>
      </c>
      <c r="J493" s="45" t="s">
        <v>486</v>
      </c>
      <c r="K493" s="47">
        <v>-1680</v>
      </c>
      <c r="L493" s="45" t="s">
        <v>4210</v>
      </c>
      <c r="M493" s="45" t="s">
        <v>4395</v>
      </c>
      <c r="N493" s="45" t="s">
        <v>20</v>
      </c>
      <c r="O493" s="45" t="s">
        <v>26</v>
      </c>
      <c r="Q493" s="45" t="s">
        <v>135</v>
      </c>
      <c r="R493" s="45" t="s">
        <v>4162</v>
      </c>
    </row>
    <row r="494" spans="1:18" x14ac:dyDescent="0.25">
      <c r="A494" s="45" t="s">
        <v>6564</v>
      </c>
      <c r="B494" s="45" t="s">
        <v>6564</v>
      </c>
      <c r="C494" s="45" t="s">
        <v>4393</v>
      </c>
      <c r="D494" s="45" t="s">
        <v>4394</v>
      </c>
      <c r="E494" s="45" t="s">
        <v>6624</v>
      </c>
      <c r="F494" s="45" t="s">
        <v>1929</v>
      </c>
      <c r="G494" s="45" t="s">
        <v>1937</v>
      </c>
      <c r="H494" s="45" t="s">
        <v>1935</v>
      </c>
      <c r="I494" s="45" t="s">
        <v>1938</v>
      </c>
      <c r="J494" s="45" t="s">
        <v>1939</v>
      </c>
      <c r="K494" s="47">
        <v>-2580</v>
      </c>
      <c r="L494" s="45" t="s">
        <v>4210</v>
      </c>
      <c r="M494" s="45" t="s">
        <v>4395</v>
      </c>
      <c r="N494" s="45" t="s">
        <v>20</v>
      </c>
      <c r="O494" s="45" t="s">
        <v>26</v>
      </c>
      <c r="Q494" s="45" t="s">
        <v>135</v>
      </c>
      <c r="R494" s="45" t="s">
        <v>4162</v>
      </c>
    </row>
    <row r="495" spans="1:18" x14ac:dyDescent="0.25">
      <c r="A495" s="45" t="s">
        <v>6564</v>
      </c>
      <c r="B495" s="45" t="s">
        <v>6564</v>
      </c>
      <c r="C495" s="45" t="s">
        <v>4393</v>
      </c>
      <c r="D495" s="45" t="s">
        <v>4394</v>
      </c>
      <c r="E495" s="45" t="s">
        <v>6624</v>
      </c>
      <c r="F495" s="45" t="s">
        <v>3659</v>
      </c>
      <c r="G495" s="45" t="s">
        <v>3662</v>
      </c>
      <c r="H495" s="45" t="s">
        <v>3666</v>
      </c>
      <c r="I495" s="45" t="s">
        <v>3663</v>
      </c>
      <c r="J495" s="45" t="s">
        <v>3664</v>
      </c>
      <c r="K495" s="47">
        <v>-1800</v>
      </c>
      <c r="L495" s="45" t="s">
        <v>4210</v>
      </c>
      <c r="M495" s="45" t="s">
        <v>4395</v>
      </c>
      <c r="N495" s="45" t="s">
        <v>20</v>
      </c>
      <c r="O495" s="45" t="s">
        <v>26</v>
      </c>
      <c r="Q495" s="45" t="s">
        <v>377</v>
      </c>
      <c r="R495" s="45" t="s">
        <v>4162</v>
      </c>
    </row>
    <row r="496" spans="1:18" x14ac:dyDescent="0.25">
      <c r="A496" s="45" t="s">
        <v>6564</v>
      </c>
      <c r="B496" s="45" t="s">
        <v>6564</v>
      </c>
      <c r="C496" s="45" t="s">
        <v>4393</v>
      </c>
      <c r="D496" s="45" t="s">
        <v>4394</v>
      </c>
      <c r="E496" s="45" t="s">
        <v>6624</v>
      </c>
      <c r="F496" s="45" t="s">
        <v>678</v>
      </c>
      <c r="G496" s="45" t="s">
        <v>686</v>
      </c>
      <c r="H496" s="45" t="s">
        <v>684</v>
      </c>
      <c r="I496" s="45" t="s">
        <v>687</v>
      </c>
      <c r="J496" s="45" t="s">
        <v>688</v>
      </c>
      <c r="K496" s="47">
        <v>-1890</v>
      </c>
      <c r="L496" s="45" t="s">
        <v>4210</v>
      </c>
      <c r="M496" s="45" t="s">
        <v>4395</v>
      </c>
      <c r="N496" s="45" t="s">
        <v>20</v>
      </c>
      <c r="O496" s="45" t="s">
        <v>26</v>
      </c>
      <c r="Q496" s="45" t="s">
        <v>135</v>
      </c>
      <c r="R496" s="45" t="s">
        <v>4162</v>
      </c>
    </row>
    <row r="497" spans="1:18" x14ac:dyDescent="0.25">
      <c r="A497" s="45" t="s">
        <v>6564</v>
      </c>
      <c r="B497" s="45" t="s">
        <v>6564</v>
      </c>
      <c r="C497" s="45" t="s">
        <v>4393</v>
      </c>
      <c r="D497" s="45" t="s">
        <v>4394</v>
      </c>
      <c r="E497" s="45" t="s">
        <v>6624</v>
      </c>
      <c r="F497" s="45" t="s">
        <v>3744</v>
      </c>
      <c r="G497" s="45" t="s">
        <v>3737</v>
      </c>
      <c r="H497" s="45" t="s">
        <v>3750</v>
      </c>
      <c r="I497" s="45" t="s">
        <v>3738</v>
      </c>
      <c r="J497" s="45" t="s">
        <v>3739</v>
      </c>
      <c r="K497" s="47">
        <v>-1890</v>
      </c>
      <c r="L497" s="45" t="s">
        <v>4210</v>
      </c>
      <c r="M497" s="45" t="s">
        <v>4395</v>
      </c>
      <c r="N497" s="45" t="s">
        <v>20</v>
      </c>
      <c r="O497" s="45" t="s">
        <v>26</v>
      </c>
      <c r="Q497" s="45" t="s">
        <v>377</v>
      </c>
      <c r="R497" s="45" t="s">
        <v>4162</v>
      </c>
    </row>
    <row r="498" spans="1:18" x14ac:dyDescent="0.25">
      <c r="A498" s="45" t="s">
        <v>6564</v>
      </c>
      <c r="B498" s="45" t="s">
        <v>6564</v>
      </c>
      <c r="C498" s="45" t="s">
        <v>4393</v>
      </c>
      <c r="D498" s="45" t="s">
        <v>4394</v>
      </c>
      <c r="E498" s="45" t="s">
        <v>6624</v>
      </c>
      <c r="F498" s="45" t="s">
        <v>3832</v>
      </c>
      <c r="G498" s="45" t="s">
        <v>3840</v>
      </c>
      <c r="H498" s="45" t="s">
        <v>3838</v>
      </c>
      <c r="I498" s="45" t="s">
        <v>3841</v>
      </c>
      <c r="J498" s="45" t="s">
        <v>3842</v>
      </c>
      <c r="K498" s="47">
        <v>-1890</v>
      </c>
      <c r="L498" s="45" t="s">
        <v>4210</v>
      </c>
      <c r="M498" s="45" t="s">
        <v>4395</v>
      </c>
      <c r="N498" s="45" t="s">
        <v>20</v>
      </c>
      <c r="O498" s="45" t="s">
        <v>26</v>
      </c>
      <c r="Q498" s="45" t="s">
        <v>135</v>
      </c>
      <c r="R498" s="45" t="s">
        <v>4162</v>
      </c>
    </row>
    <row r="499" spans="1:18" x14ac:dyDescent="0.25">
      <c r="A499" s="45" t="s">
        <v>6564</v>
      </c>
      <c r="B499" s="45" t="s">
        <v>6564</v>
      </c>
      <c r="C499" s="45" t="s">
        <v>4393</v>
      </c>
      <c r="D499" s="45" t="s">
        <v>4394</v>
      </c>
      <c r="E499" s="45" t="s">
        <v>6624</v>
      </c>
      <c r="F499" s="45" t="s">
        <v>3801</v>
      </c>
      <c r="G499" s="45" t="s">
        <v>3808</v>
      </c>
      <c r="H499" s="45" t="s">
        <v>3806</v>
      </c>
      <c r="I499" s="45" t="s">
        <v>244</v>
      </c>
      <c r="J499" s="45" t="s">
        <v>3809</v>
      </c>
      <c r="K499" s="47">
        <v>-1890</v>
      </c>
      <c r="L499" s="45" t="s">
        <v>4210</v>
      </c>
      <c r="M499" s="45" t="s">
        <v>4395</v>
      </c>
      <c r="N499" s="45" t="s">
        <v>20</v>
      </c>
      <c r="O499" s="45" t="s">
        <v>26</v>
      </c>
      <c r="Q499" s="45" t="s">
        <v>135</v>
      </c>
      <c r="R499" s="45" t="s">
        <v>4162</v>
      </c>
    </row>
    <row r="500" spans="1:18" x14ac:dyDescent="0.25">
      <c r="A500" s="45" t="s">
        <v>6564</v>
      </c>
      <c r="B500" s="45" t="s">
        <v>6564</v>
      </c>
      <c r="C500" s="45" t="s">
        <v>4393</v>
      </c>
      <c r="D500" s="45" t="s">
        <v>4394</v>
      </c>
      <c r="E500" s="45" t="s">
        <v>6624</v>
      </c>
      <c r="F500" s="45" t="s">
        <v>3649</v>
      </c>
      <c r="G500" s="45" t="s">
        <v>3657</v>
      </c>
      <c r="H500" s="45" t="s">
        <v>3655</v>
      </c>
      <c r="I500" s="45" t="s">
        <v>3019</v>
      </c>
      <c r="J500" s="45" t="s">
        <v>3658</v>
      </c>
      <c r="K500" s="47">
        <v>-1890</v>
      </c>
      <c r="L500" s="45" t="s">
        <v>4210</v>
      </c>
      <c r="M500" s="45" t="s">
        <v>4395</v>
      </c>
      <c r="N500" s="45" t="s">
        <v>20</v>
      </c>
      <c r="O500" s="45" t="s">
        <v>26</v>
      </c>
      <c r="Q500" s="45" t="s">
        <v>135</v>
      </c>
      <c r="R500" s="45" t="s">
        <v>4162</v>
      </c>
    </row>
    <row r="501" spans="1:18" x14ac:dyDescent="0.25">
      <c r="A501" s="45" t="s">
        <v>6564</v>
      </c>
      <c r="B501" s="45" t="s">
        <v>6564</v>
      </c>
      <c r="C501" s="45" t="s">
        <v>4393</v>
      </c>
      <c r="D501" s="45" t="s">
        <v>4394</v>
      </c>
      <c r="E501" s="45" t="s">
        <v>6624</v>
      </c>
      <c r="F501" s="45" t="s">
        <v>3721</v>
      </c>
      <c r="G501" s="45" t="s">
        <v>3724</v>
      </c>
      <c r="H501" s="45" t="s">
        <v>3722</v>
      </c>
      <c r="I501" s="45" t="s">
        <v>1353</v>
      </c>
      <c r="J501" s="45" t="s">
        <v>3725</v>
      </c>
      <c r="K501" s="47">
        <v>-1900</v>
      </c>
      <c r="L501" s="45" t="s">
        <v>4210</v>
      </c>
      <c r="M501" s="45" t="s">
        <v>4395</v>
      </c>
      <c r="N501" s="45" t="s">
        <v>20</v>
      </c>
      <c r="O501" s="45" t="s">
        <v>26</v>
      </c>
      <c r="Q501" s="45" t="s">
        <v>135</v>
      </c>
      <c r="R501" s="45" t="s">
        <v>4162</v>
      </c>
    </row>
    <row r="502" spans="1:18" x14ac:dyDescent="0.25">
      <c r="A502" s="45" t="s">
        <v>6564</v>
      </c>
      <c r="B502" s="45" t="s">
        <v>6564</v>
      </c>
      <c r="C502" s="45" t="s">
        <v>4393</v>
      </c>
      <c r="D502" s="45" t="s">
        <v>4394</v>
      </c>
      <c r="F502" s="45" t="s">
        <v>1741</v>
      </c>
      <c r="G502" s="45" t="s">
        <v>1752</v>
      </c>
      <c r="H502" s="45" t="s">
        <v>1749</v>
      </c>
      <c r="I502" s="45" t="s">
        <v>303</v>
      </c>
      <c r="J502" s="45" t="s">
        <v>1753</v>
      </c>
      <c r="K502" s="47">
        <v>-1890</v>
      </c>
      <c r="L502" s="45" t="s">
        <v>4210</v>
      </c>
      <c r="M502" s="45" t="s">
        <v>4395</v>
      </c>
      <c r="N502" s="45" t="s">
        <v>20</v>
      </c>
      <c r="O502" s="45" t="s">
        <v>26</v>
      </c>
      <c r="Q502" s="45" t="s">
        <v>135</v>
      </c>
      <c r="R502" s="45" t="s">
        <v>4162</v>
      </c>
    </row>
    <row r="503" spans="1:18" x14ac:dyDescent="0.25">
      <c r="A503" s="45" t="s">
        <v>6564</v>
      </c>
      <c r="B503" s="45" t="s">
        <v>6564</v>
      </c>
      <c r="C503" s="45" t="s">
        <v>4393</v>
      </c>
      <c r="D503" s="45" t="s">
        <v>4394</v>
      </c>
      <c r="E503" s="45" t="s">
        <v>6624</v>
      </c>
      <c r="F503" s="45" t="s">
        <v>362</v>
      </c>
      <c r="G503" s="45" t="s">
        <v>370</v>
      </c>
      <c r="H503" s="45" t="s">
        <v>368</v>
      </c>
      <c r="I503" s="45" t="s">
        <v>371</v>
      </c>
      <c r="J503" s="45" t="s">
        <v>372</v>
      </c>
      <c r="K503" s="47">
        <v>-1680</v>
      </c>
      <c r="L503" s="45" t="s">
        <v>4210</v>
      </c>
      <c r="M503" s="45" t="s">
        <v>4395</v>
      </c>
      <c r="N503" s="45" t="s">
        <v>20</v>
      </c>
      <c r="O503" s="45" t="s">
        <v>26</v>
      </c>
      <c r="Q503" s="45" t="s">
        <v>135</v>
      </c>
      <c r="R503" s="45" t="s">
        <v>4162</v>
      </c>
    </row>
    <row r="504" spans="1:18" x14ac:dyDescent="0.25">
      <c r="A504" s="45" t="s">
        <v>6564</v>
      </c>
      <c r="B504" s="45" t="s">
        <v>6564</v>
      </c>
      <c r="C504" s="45" t="s">
        <v>4393</v>
      </c>
      <c r="D504" s="45" t="s">
        <v>4394</v>
      </c>
      <c r="E504" s="45" t="s">
        <v>6624</v>
      </c>
      <c r="F504" s="45" t="s">
        <v>3643</v>
      </c>
      <c r="G504" s="45" t="s">
        <v>3646</v>
      </c>
      <c r="H504" s="45" t="s">
        <v>3644</v>
      </c>
      <c r="I504" s="45" t="s">
        <v>3647</v>
      </c>
      <c r="J504" s="45" t="s">
        <v>3648</v>
      </c>
      <c r="K504" s="47">
        <v>-1890</v>
      </c>
      <c r="L504" s="45" t="s">
        <v>4210</v>
      </c>
      <c r="M504" s="45" t="s">
        <v>4395</v>
      </c>
      <c r="N504" s="45" t="s">
        <v>20</v>
      </c>
      <c r="O504" s="45" t="s">
        <v>26</v>
      </c>
      <c r="Q504" s="45" t="s">
        <v>135</v>
      </c>
      <c r="R504" s="45" t="s">
        <v>4162</v>
      </c>
    </row>
    <row r="505" spans="1:18" x14ac:dyDescent="0.25">
      <c r="A505" s="45" t="s">
        <v>6564</v>
      </c>
      <c r="B505" s="45" t="s">
        <v>6564</v>
      </c>
      <c r="C505" s="45" t="s">
        <v>4393</v>
      </c>
      <c r="D505" s="45" t="s">
        <v>4394</v>
      </c>
      <c r="E505" s="45" t="s">
        <v>6624</v>
      </c>
      <c r="F505" s="45" t="s">
        <v>730</v>
      </c>
      <c r="G505" s="45" t="s">
        <v>739</v>
      </c>
      <c r="H505" s="45" t="s">
        <v>736</v>
      </c>
      <c r="I505" s="45" t="s">
        <v>740</v>
      </c>
      <c r="J505" s="45" t="s">
        <v>741</v>
      </c>
      <c r="K505" s="47">
        <v>-1680</v>
      </c>
      <c r="L505" s="45" t="s">
        <v>4210</v>
      </c>
      <c r="M505" s="45" t="s">
        <v>4395</v>
      </c>
      <c r="N505" s="45" t="s">
        <v>20</v>
      </c>
      <c r="O505" s="45" t="s">
        <v>26</v>
      </c>
      <c r="Q505" s="45" t="s">
        <v>135</v>
      </c>
      <c r="R505" s="45" t="s">
        <v>4162</v>
      </c>
    </row>
    <row r="506" spans="1:18" x14ac:dyDescent="0.25">
      <c r="A506" s="45" t="s">
        <v>6564</v>
      </c>
      <c r="B506" s="45" t="s">
        <v>6564</v>
      </c>
      <c r="C506" s="45" t="s">
        <v>4393</v>
      </c>
      <c r="D506" s="45" t="s">
        <v>4394</v>
      </c>
      <c r="E506" s="45" t="s">
        <v>6624</v>
      </c>
      <c r="F506" s="45" t="s">
        <v>719</v>
      </c>
      <c r="G506" s="45" t="s">
        <v>727</v>
      </c>
      <c r="H506" s="45" t="s">
        <v>725</v>
      </c>
      <c r="I506" s="45" t="s">
        <v>728</v>
      </c>
      <c r="J506" s="45" t="s">
        <v>6625</v>
      </c>
      <c r="K506" s="47">
        <v>-1680</v>
      </c>
      <c r="L506" s="45" t="s">
        <v>4210</v>
      </c>
      <c r="M506" s="45" t="s">
        <v>4395</v>
      </c>
      <c r="N506" s="45" t="s">
        <v>20</v>
      </c>
      <c r="O506" s="45" t="s">
        <v>26</v>
      </c>
      <c r="Q506" s="45" t="s">
        <v>135</v>
      </c>
      <c r="R506" s="45" t="s">
        <v>4162</v>
      </c>
    </row>
    <row r="507" spans="1:18" x14ac:dyDescent="0.25">
      <c r="A507" s="45" t="s">
        <v>6564</v>
      </c>
      <c r="B507" s="45" t="s">
        <v>6564</v>
      </c>
      <c r="C507" s="45" t="s">
        <v>4393</v>
      </c>
      <c r="D507" s="45" t="s">
        <v>4394</v>
      </c>
      <c r="E507" s="45" t="s">
        <v>6624</v>
      </c>
      <c r="F507" s="45" t="s">
        <v>822</v>
      </c>
      <c r="G507" s="45" t="s">
        <v>830</v>
      </c>
      <c r="H507" s="45" t="s">
        <v>828</v>
      </c>
      <c r="I507" s="45" t="s">
        <v>831</v>
      </c>
      <c r="J507" s="45" t="s">
        <v>832</v>
      </c>
      <c r="K507" s="47">
        <v>-1890</v>
      </c>
      <c r="L507" s="45" t="s">
        <v>4210</v>
      </c>
      <c r="M507" s="45" t="s">
        <v>4395</v>
      </c>
      <c r="N507" s="45" t="s">
        <v>20</v>
      </c>
      <c r="O507" s="45" t="s">
        <v>26</v>
      </c>
      <c r="Q507" s="45" t="s">
        <v>135</v>
      </c>
      <c r="R507" s="45" t="s">
        <v>4162</v>
      </c>
    </row>
    <row r="508" spans="1:18" x14ac:dyDescent="0.25">
      <c r="A508" s="45" t="s">
        <v>6564</v>
      </c>
      <c r="B508" s="45" t="s">
        <v>6564</v>
      </c>
      <c r="C508" s="45" t="s">
        <v>4393</v>
      </c>
      <c r="D508" s="45" t="s">
        <v>4394</v>
      </c>
      <c r="E508" s="45" t="s">
        <v>6624</v>
      </c>
      <c r="F508" s="45" t="s">
        <v>767</v>
      </c>
      <c r="G508" s="45" t="s">
        <v>129</v>
      </c>
      <c r="H508" s="45" t="s">
        <v>768</v>
      </c>
      <c r="I508" s="45" t="s">
        <v>130</v>
      </c>
      <c r="J508" s="45" t="s">
        <v>131</v>
      </c>
      <c r="K508" s="47">
        <v>-1680</v>
      </c>
      <c r="L508" s="45" t="s">
        <v>4210</v>
      </c>
      <c r="M508" s="45" t="s">
        <v>4395</v>
      </c>
      <c r="N508" s="45" t="s">
        <v>20</v>
      </c>
      <c r="O508" s="45" t="s">
        <v>26</v>
      </c>
      <c r="Q508" s="45" t="s">
        <v>135</v>
      </c>
      <c r="R508" s="45" t="s">
        <v>4162</v>
      </c>
    </row>
    <row r="509" spans="1:18" x14ac:dyDescent="0.25">
      <c r="A509" s="45" t="s">
        <v>6564</v>
      </c>
      <c r="B509" s="45" t="s">
        <v>6564</v>
      </c>
      <c r="C509" s="45" t="s">
        <v>4393</v>
      </c>
      <c r="D509" s="45" t="s">
        <v>4394</v>
      </c>
      <c r="E509" s="45" t="s">
        <v>6624</v>
      </c>
      <c r="F509" s="45" t="s">
        <v>767</v>
      </c>
      <c r="G509" s="45" t="s">
        <v>129</v>
      </c>
      <c r="H509" s="45" t="s">
        <v>768</v>
      </c>
      <c r="I509" s="45" t="s">
        <v>130</v>
      </c>
      <c r="J509" s="45" t="s">
        <v>131</v>
      </c>
      <c r="K509" s="47">
        <v>-2130</v>
      </c>
      <c r="L509" s="45" t="s">
        <v>4210</v>
      </c>
      <c r="M509" s="45" t="s">
        <v>4398</v>
      </c>
      <c r="N509" s="45" t="s">
        <v>20</v>
      </c>
      <c r="O509" s="45" t="s">
        <v>26</v>
      </c>
      <c r="Q509" s="45" t="s">
        <v>135</v>
      </c>
      <c r="R509" s="45" t="s">
        <v>4162</v>
      </c>
    </row>
    <row r="510" spans="1:18" x14ac:dyDescent="0.25">
      <c r="A510" s="45" t="s">
        <v>6564</v>
      </c>
      <c r="B510" s="45" t="s">
        <v>6564</v>
      </c>
      <c r="C510" s="45" t="s">
        <v>4393</v>
      </c>
      <c r="D510" s="45" t="s">
        <v>4394</v>
      </c>
      <c r="E510" s="45" t="s">
        <v>6624</v>
      </c>
      <c r="F510" s="45" t="s">
        <v>999</v>
      </c>
      <c r="G510" s="45" t="s">
        <v>1005</v>
      </c>
      <c r="H510" s="45" t="s">
        <v>1003</v>
      </c>
      <c r="I510" s="45" t="s">
        <v>1006</v>
      </c>
      <c r="J510" s="45" t="s">
        <v>1007</v>
      </c>
      <c r="K510" s="47">
        <v>-1800</v>
      </c>
      <c r="L510" s="45" t="s">
        <v>4210</v>
      </c>
      <c r="M510" s="45" t="s">
        <v>4395</v>
      </c>
      <c r="N510" s="45" t="s">
        <v>20</v>
      </c>
      <c r="O510" s="45" t="s">
        <v>26</v>
      </c>
      <c r="Q510" s="45" t="s">
        <v>135</v>
      </c>
      <c r="R510" s="45" t="s">
        <v>4162</v>
      </c>
    </row>
    <row r="511" spans="1:18" x14ac:dyDescent="0.25">
      <c r="A511" s="45" t="s">
        <v>6564</v>
      </c>
      <c r="B511" s="45" t="s">
        <v>6564</v>
      </c>
      <c r="C511" s="45" t="s">
        <v>4393</v>
      </c>
      <c r="D511" s="45" t="s">
        <v>4394</v>
      </c>
      <c r="E511" s="45" t="s">
        <v>6624</v>
      </c>
      <c r="F511" s="45" t="s">
        <v>742</v>
      </c>
      <c r="G511" s="45" t="s">
        <v>749</v>
      </c>
      <c r="H511" s="45" t="s">
        <v>747</v>
      </c>
      <c r="I511" s="45" t="s">
        <v>750</v>
      </c>
      <c r="J511" s="45" t="s">
        <v>751</v>
      </c>
      <c r="K511" s="47">
        <v>-1890</v>
      </c>
      <c r="L511" s="45" t="s">
        <v>4210</v>
      </c>
      <c r="M511" s="45" t="s">
        <v>4395</v>
      </c>
      <c r="N511" s="45" t="s">
        <v>20</v>
      </c>
      <c r="O511" s="45" t="s">
        <v>26</v>
      </c>
      <c r="Q511" s="45" t="s">
        <v>135</v>
      </c>
      <c r="R511" s="45" t="s">
        <v>4162</v>
      </c>
    </row>
    <row r="512" spans="1:18" x14ac:dyDescent="0.25">
      <c r="A512" s="45" t="s">
        <v>6564</v>
      </c>
      <c r="B512" s="45" t="s">
        <v>6564</v>
      </c>
      <c r="C512" s="45" t="s">
        <v>4393</v>
      </c>
      <c r="D512" s="45" t="s">
        <v>4394</v>
      </c>
      <c r="E512" s="45" t="s">
        <v>6624</v>
      </c>
      <c r="F512" s="45" t="s">
        <v>2233</v>
      </c>
      <c r="G512" s="45" t="s">
        <v>2237</v>
      </c>
      <c r="H512" s="45" t="s">
        <v>2239</v>
      </c>
      <c r="I512" s="45" t="s">
        <v>1392</v>
      </c>
      <c r="J512" s="45" t="s">
        <v>2238</v>
      </c>
      <c r="K512" s="47">
        <v>-2090</v>
      </c>
      <c r="L512" s="45" t="s">
        <v>4210</v>
      </c>
      <c r="M512" s="45" t="s">
        <v>4395</v>
      </c>
      <c r="N512" s="45" t="s">
        <v>20</v>
      </c>
      <c r="O512" s="45" t="s">
        <v>26</v>
      </c>
      <c r="Q512" s="45" t="s">
        <v>135</v>
      </c>
      <c r="R512" s="45" t="s">
        <v>4162</v>
      </c>
    </row>
    <row r="513" spans="1:18" x14ac:dyDescent="0.25">
      <c r="A513" s="45" t="s">
        <v>6564</v>
      </c>
      <c r="B513" s="45" t="s">
        <v>6564</v>
      </c>
      <c r="C513" s="45" t="s">
        <v>4393</v>
      </c>
      <c r="D513" s="45" t="s">
        <v>4394</v>
      </c>
      <c r="E513" s="45" t="s">
        <v>6624</v>
      </c>
      <c r="F513" s="45" t="s">
        <v>905</v>
      </c>
      <c r="G513" s="45" t="s">
        <v>913</v>
      </c>
      <c r="H513" s="45" t="s">
        <v>911</v>
      </c>
      <c r="I513" s="45" t="s">
        <v>914</v>
      </c>
      <c r="J513" s="45" t="s">
        <v>915</v>
      </c>
      <c r="K513" s="47">
        <v>-1890</v>
      </c>
      <c r="L513" s="45" t="s">
        <v>4210</v>
      </c>
      <c r="M513" s="45" t="s">
        <v>4395</v>
      </c>
      <c r="N513" s="45" t="s">
        <v>20</v>
      </c>
      <c r="O513" s="45" t="s">
        <v>26</v>
      </c>
      <c r="Q513" s="45" t="s">
        <v>135</v>
      </c>
      <c r="R513" s="45" t="s">
        <v>4162</v>
      </c>
    </row>
    <row r="514" spans="1:18" x14ac:dyDescent="0.25">
      <c r="A514" s="45" t="s">
        <v>6564</v>
      </c>
      <c r="B514" s="45" t="s">
        <v>6564</v>
      </c>
      <c r="C514" s="45" t="s">
        <v>4393</v>
      </c>
      <c r="D514" s="45" t="s">
        <v>4394</v>
      </c>
      <c r="E514" s="45" t="s">
        <v>6624</v>
      </c>
      <c r="F514" s="45" t="s">
        <v>1413</v>
      </c>
      <c r="G514" s="45" t="s">
        <v>1422</v>
      </c>
      <c r="H514" s="45" t="s">
        <v>1420</v>
      </c>
      <c r="I514" s="45" t="s">
        <v>1423</v>
      </c>
      <c r="J514" s="45" t="s">
        <v>1424</v>
      </c>
      <c r="K514" s="47">
        <v>-1680</v>
      </c>
      <c r="L514" s="45" t="s">
        <v>4210</v>
      </c>
      <c r="M514" s="45" t="s">
        <v>4395</v>
      </c>
      <c r="N514" s="45" t="s">
        <v>20</v>
      </c>
      <c r="O514" s="45" t="s">
        <v>26</v>
      </c>
      <c r="Q514" s="45" t="s">
        <v>135</v>
      </c>
      <c r="R514" s="45" t="s">
        <v>4162</v>
      </c>
    </row>
    <row r="515" spans="1:18" x14ac:dyDescent="0.25">
      <c r="A515" s="45" t="s">
        <v>6564</v>
      </c>
      <c r="B515" s="45" t="s">
        <v>6564</v>
      </c>
      <c r="C515" s="45" t="s">
        <v>4393</v>
      </c>
      <c r="D515" s="45" t="s">
        <v>4394</v>
      </c>
      <c r="E515" s="45" t="s">
        <v>6624</v>
      </c>
      <c r="F515" s="45" t="s">
        <v>973</v>
      </c>
      <c r="G515" s="45" t="s">
        <v>981</v>
      </c>
      <c r="H515" s="45" t="s">
        <v>979</v>
      </c>
      <c r="I515" s="45" t="s">
        <v>943</v>
      </c>
      <c r="J515" s="45" t="s">
        <v>982</v>
      </c>
      <c r="K515" s="47">
        <v>-1800</v>
      </c>
      <c r="L515" s="45" t="s">
        <v>4210</v>
      </c>
      <c r="M515" s="45" t="s">
        <v>4395</v>
      </c>
      <c r="N515" s="45" t="s">
        <v>20</v>
      </c>
      <c r="O515" s="45" t="s">
        <v>26</v>
      </c>
      <c r="Q515" s="45" t="s">
        <v>135</v>
      </c>
      <c r="R515" s="45" t="s">
        <v>4162</v>
      </c>
    </row>
    <row r="516" spans="1:18" x14ac:dyDescent="0.25">
      <c r="A516" s="45" t="s">
        <v>6564</v>
      </c>
      <c r="B516" s="45" t="s">
        <v>6564</v>
      </c>
      <c r="C516" s="45" t="s">
        <v>4393</v>
      </c>
      <c r="D516" s="45" t="s">
        <v>4394</v>
      </c>
      <c r="E516" s="45" t="s">
        <v>6624</v>
      </c>
      <c r="F516" s="45" t="s">
        <v>1032</v>
      </c>
      <c r="G516" s="45" t="s">
        <v>1040</v>
      </c>
      <c r="H516" s="45" t="s">
        <v>1038</v>
      </c>
      <c r="I516" s="45" t="s">
        <v>1041</v>
      </c>
      <c r="J516" s="45" t="s">
        <v>1042</v>
      </c>
      <c r="K516" s="47">
        <v>-1890</v>
      </c>
      <c r="L516" s="45" t="s">
        <v>4210</v>
      </c>
      <c r="M516" s="45" t="s">
        <v>4395</v>
      </c>
      <c r="N516" s="45" t="s">
        <v>20</v>
      </c>
      <c r="O516" s="45" t="s">
        <v>26</v>
      </c>
      <c r="Q516" s="45" t="s">
        <v>135</v>
      </c>
      <c r="R516" s="45" t="s">
        <v>4162</v>
      </c>
    </row>
    <row r="517" spans="1:18" x14ac:dyDescent="0.25">
      <c r="A517" s="45" t="s">
        <v>6564</v>
      </c>
      <c r="B517" s="45" t="s">
        <v>6564</v>
      </c>
      <c r="C517" s="45" t="s">
        <v>4393</v>
      </c>
      <c r="D517" s="45" t="s">
        <v>4394</v>
      </c>
      <c r="E517" s="45" t="s">
        <v>6624</v>
      </c>
      <c r="F517" s="45" t="s">
        <v>784</v>
      </c>
      <c r="G517" s="45" t="s">
        <v>791</v>
      </c>
      <c r="H517" s="45" t="s">
        <v>789</v>
      </c>
      <c r="I517" s="45" t="s">
        <v>728</v>
      </c>
      <c r="J517" s="45" t="s">
        <v>792</v>
      </c>
      <c r="K517" s="47">
        <v>-1890</v>
      </c>
      <c r="L517" s="45" t="s">
        <v>4210</v>
      </c>
      <c r="M517" s="45" t="s">
        <v>4395</v>
      </c>
      <c r="N517" s="45" t="s">
        <v>20</v>
      </c>
      <c r="O517" s="45" t="s">
        <v>26</v>
      </c>
      <c r="Q517" s="45" t="s">
        <v>135</v>
      </c>
      <c r="R517" s="45" t="s">
        <v>4162</v>
      </c>
    </row>
    <row r="518" spans="1:18" x14ac:dyDescent="0.25">
      <c r="A518" s="45" t="s">
        <v>6564</v>
      </c>
      <c r="B518" s="45" t="s">
        <v>6564</v>
      </c>
      <c r="C518" s="45" t="s">
        <v>4393</v>
      </c>
      <c r="D518" s="45" t="s">
        <v>4394</v>
      </c>
      <c r="E518" s="45" t="s">
        <v>6624</v>
      </c>
      <c r="F518" s="45" t="s">
        <v>784</v>
      </c>
      <c r="G518" s="45" t="s">
        <v>791</v>
      </c>
      <c r="H518" s="45" t="s">
        <v>789</v>
      </c>
      <c r="I518" s="45" t="s">
        <v>728</v>
      </c>
      <c r="J518" s="45" t="s">
        <v>792</v>
      </c>
      <c r="K518" s="47">
        <v>-2340</v>
      </c>
      <c r="L518" s="45" t="s">
        <v>4210</v>
      </c>
      <c r="M518" s="45" t="s">
        <v>4398</v>
      </c>
      <c r="N518" s="45" t="s">
        <v>20</v>
      </c>
      <c r="O518" s="45" t="s">
        <v>26</v>
      </c>
      <c r="Q518" s="45" t="s">
        <v>135</v>
      </c>
      <c r="R518" s="45" t="s">
        <v>4162</v>
      </c>
    </row>
    <row r="519" spans="1:18" x14ac:dyDescent="0.25">
      <c r="A519" s="45" t="s">
        <v>6564</v>
      </c>
      <c r="B519" s="45" t="s">
        <v>6564</v>
      </c>
      <c r="C519" s="45" t="s">
        <v>4393</v>
      </c>
      <c r="D519" s="45" t="s">
        <v>4394</v>
      </c>
      <c r="E519" s="45" t="s">
        <v>6624</v>
      </c>
      <c r="F519" s="45" t="s">
        <v>801</v>
      </c>
      <c r="G519" s="45" t="s">
        <v>809</v>
      </c>
      <c r="H519" s="45" t="s">
        <v>807</v>
      </c>
      <c r="I519" s="45" t="s">
        <v>810</v>
      </c>
      <c r="J519" s="45" t="s">
        <v>811</v>
      </c>
      <c r="K519" s="47">
        <v>-1890</v>
      </c>
      <c r="L519" s="45" t="s">
        <v>4210</v>
      </c>
      <c r="M519" s="45" t="s">
        <v>4395</v>
      </c>
      <c r="N519" s="45" t="s">
        <v>20</v>
      </c>
      <c r="O519" s="45" t="s">
        <v>26</v>
      </c>
      <c r="Q519" s="45" t="s">
        <v>135</v>
      </c>
      <c r="R519" s="45" t="s">
        <v>4162</v>
      </c>
    </row>
    <row r="520" spans="1:18" x14ac:dyDescent="0.25">
      <c r="A520" s="45" t="s">
        <v>6564</v>
      </c>
      <c r="B520" s="45" t="s">
        <v>6564</v>
      </c>
      <c r="C520" s="45" t="s">
        <v>4393</v>
      </c>
      <c r="D520" s="45" t="s">
        <v>4394</v>
      </c>
      <c r="E520" s="45" t="s">
        <v>6624</v>
      </c>
      <c r="F520" s="45" t="s">
        <v>2393</v>
      </c>
      <c r="G520" s="45" t="s">
        <v>2115</v>
      </c>
      <c r="H520" s="45" t="s">
        <v>2396</v>
      </c>
      <c r="I520" s="45" t="s">
        <v>2398</v>
      </c>
      <c r="J520" s="45" t="s">
        <v>2399</v>
      </c>
      <c r="K520" s="47">
        <v>-1760</v>
      </c>
      <c r="L520" s="45" t="s">
        <v>4210</v>
      </c>
      <c r="M520" s="45" t="s">
        <v>4395</v>
      </c>
      <c r="N520" s="45" t="s">
        <v>20</v>
      </c>
      <c r="O520" s="45" t="s">
        <v>26</v>
      </c>
      <c r="Q520" s="45" t="s">
        <v>377</v>
      </c>
      <c r="R520" s="45" t="s">
        <v>4162</v>
      </c>
    </row>
    <row r="521" spans="1:18" x14ac:dyDescent="0.25">
      <c r="A521" s="45" t="s">
        <v>6564</v>
      </c>
      <c r="B521" s="45" t="s">
        <v>6564</v>
      </c>
      <c r="C521" s="45" t="s">
        <v>4393</v>
      </c>
      <c r="D521" s="45" t="s">
        <v>4394</v>
      </c>
      <c r="E521" s="45" t="s">
        <v>6624</v>
      </c>
      <c r="F521" s="45" t="s">
        <v>533</v>
      </c>
      <c r="G521" s="45" t="s">
        <v>542</v>
      </c>
      <c r="H521" s="45" t="s">
        <v>539</v>
      </c>
      <c r="J521" s="45" t="s">
        <v>543</v>
      </c>
      <c r="K521" s="47">
        <v>-1680</v>
      </c>
      <c r="L521" s="45" t="s">
        <v>4210</v>
      </c>
      <c r="M521" s="45" t="s">
        <v>4395</v>
      </c>
      <c r="N521" s="45" t="s">
        <v>20</v>
      </c>
      <c r="O521" s="45" t="s">
        <v>26</v>
      </c>
      <c r="Q521" s="45" t="s">
        <v>135</v>
      </c>
      <c r="R521" s="45" t="s">
        <v>4162</v>
      </c>
    </row>
    <row r="522" spans="1:18" x14ac:dyDescent="0.25">
      <c r="A522" s="45" t="s">
        <v>6564</v>
      </c>
      <c r="B522" s="45" t="s">
        <v>6564</v>
      </c>
      <c r="C522" s="45" t="s">
        <v>4393</v>
      </c>
      <c r="D522" s="45" t="s">
        <v>4394</v>
      </c>
      <c r="E522" s="45" t="s">
        <v>6624</v>
      </c>
      <c r="F522" s="45" t="s">
        <v>3428</v>
      </c>
      <c r="G522" s="45" t="s">
        <v>3437</v>
      </c>
      <c r="H522" s="45" t="s">
        <v>3435</v>
      </c>
      <c r="I522" s="45" t="s">
        <v>3438</v>
      </c>
      <c r="J522" s="45" t="s">
        <v>3439</v>
      </c>
      <c r="K522" s="47">
        <v>-1680</v>
      </c>
      <c r="L522" s="45" t="s">
        <v>4210</v>
      </c>
      <c r="M522" s="45" t="s">
        <v>4395</v>
      </c>
      <c r="N522" s="45" t="s">
        <v>20</v>
      </c>
      <c r="O522" s="45" t="s">
        <v>26</v>
      </c>
      <c r="Q522" s="45" t="s">
        <v>135</v>
      </c>
      <c r="R522" s="45" t="s">
        <v>4162</v>
      </c>
    </row>
    <row r="523" spans="1:18" x14ac:dyDescent="0.25">
      <c r="A523" s="45" t="s">
        <v>6564</v>
      </c>
      <c r="B523" s="45" t="s">
        <v>6564</v>
      </c>
      <c r="C523" s="45" t="s">
        <v>4393</v>
      </c>
      <c r="D523" s="45" t="s">
        <v>4394</v>
      </c>
      <c r="E523" s="45" t="s">
        <v>6624</v>
      </c>
      <c r="F523" s="45" t="s">
        <v>3428</v>
      </c>
      <c r="G523" s="45" t="s">
        <v>3437</v>
      </c>
      <c r="H523" s="45" t="s">
        <v>3435</v>
      </c>
      <c r="I523" s="45" t="s">
        <v>3438</v>
      </c>
      <c r="J523" s="45" t="s">
        <v>3439</v>
      </c>
      <c r="K523" s="47">
        <v>-1880</v>
      </c>
      <c r="L523" s="45" t="s">
        <v>4210</v>
      </c>
      <c r="M523" s="45" t="s">
        <v>4398</v>
      </c>
      <c r="N523" s="45" t="s">
        <v>20</v>
      </c>
      <c r="O523" s="45" t="s">
        <v>26</v>
      </c>
      <c r="Q523" s="45" t="s">
        <v>135</v>
      </c>
      <c r="R523" s="45" t="s">
        <v>4162</v>
      </c>
    </row>
    <row r="524" spans="1:18" x14ac:dyDescent="0.25">
      <c r="A524" s="45" t="s">
        <v>6564</v>
      </c>
      <c r="B524" s="45" t="s">
        <v>6564</v>
      </c>
      <c r="C524" s="45" t="s">
        <v>4393</v>
      </c>
      <c r="D524" s="45" t="s">
        <v>4394</v>
      </c>
      <c r="E524" s="45" t="s">
        <v>6624</v>
      </c>
      <c r="F524" s="45" t="s">
        <v>3813</v>
      </c>
      <c r="G524" s="45" t="s">
        <v>3817</v>
      </c>
      <c r="H524" s="45" t="s">
        <v>3815</v>
      </c>
      <c r="I524" s="45" t="s">
        <v>1480</v>
      </c>
      <c r="J524" s="45" t="s">
        <v>3818</v>
      </c>
      <c r="K524" s="47">
        <v>-1890</v>
      </c>
      <c r="L524" s="45" t="s">
        <v>4210</v>
      </c>
      <c r="M524" s="45" t="s">
        <v>4395</v>
      </c>
      <c r="N524" s="45" t="s">
        <v>20</v>
      </c>
      <c r="O524" s="45" t="s">
        <v>26</v>
      </c>
      <c r="Q524" s="45" t="s">
        <v>135</v>
      </c>
      <c r="R524" s="45" t="s">
        <v>4162</v>
      </c>
    </row>
    <row r="525" spans="1:18" x14ac:dyDescent="0.25">
      <c r="A525" s="45" t="s">
        <v>6564</v>
      </c>
      <c r="B525" s="45" t="s">
        <v>6564</v>
      </c>
      <c r="C525" s="45" t="s">
        <v>4215</v>
      </c>
      <c r="D525" s="45" t="s">
        <v>4216</v>
      </c>
      <c r="F525" s="45" t="s">
        <v>3948</v>
      </c>
      <c r="H525" s="45" t="s">
        <v>3950</v>
      </c>
      <c r="I525" s="45" t="s">
        <v>316</v>
      </c>
      <c r="J525" s="45" t="s">
        <v>317</v>
      </c>
      <c r="K525" s="47">
        <v>-1890</v>
      </c>
      <c r="L525" s="45" t="s">
        <v>4210</v>
      </c>
      <c r="N525" s="45" t="s">
        <v>20</v>
      </c>
      <c r="O525" s="45" t="s">
        <v>26</v>
      </c>
      <c r="P525" s="45" t="s">
        <v>4399</v>
      </c>
      <c r="Q525" s="45" t="s">
        <v>135</v>
      </c>
      <c r="R525" s="45" t="s">
        <v>4168</v>
      </c>
    </row>
    <row r="526" spans="1:18" x14ac:dyDescent="0.25">
      <c r="A526" s="45" t="s">
        <v>6564</v>
      </c>
      <c r="B526" s="45" t="s">
        <v>6564</v>
      </c>
      <c r="C526" s="45" t="s">
        <v>4215</v>
      </c>
      <c r="D526" s="45" t="s">
        <v>4216</v>
      </c>
      <c r="F526" s="45" t="s">
        <v>3948</v>
      </c>
      <c r="H526" s="45" t="s">
        <v>3950</v>
      </c>
      <c r="I526" s="45" t="s">
        <v>316</v>
      </c>
      <c r="J526" s="45" t="s">
        <v>317</v>
      </c>
      <c r="K526" s="47">
        <v>-2140</v>
      </c>
      <c r="L526" s="45" t="s">
        <v>4210</v>
      </c>
      <c r="N526" s="45" t="s">
        <v>20</v>
      </c>
      <c r="O526" s="45" t="s">
        <v>26</v>
      </c>
      <c r="P526" s="45" t="s">
        <v>4399</v>
      </c>
      <c r="Q526" s="45" t="s">
        <v>135</v>
      </c>
      <c r="R526" s="45" t="s">
        <v>4168</v>
      </c>
    </row>
    <row r="527" spans="1:18" x14ac:dyDescent="0.25">
      <c r="A527" s="45" t="s">
        <v>6623</v>
      </c>
      <c r="B527" s="45" t="s">
        <v>6564</v>
      </c>
      <c r="C527" s="45" t="s">
        <v>4393</v>
      </c>
      <c r="D527" s="45" t="s">
        <v>4394</v>
      </c>
      <c r="F527" s="45" t="s">
        <v>522</v>
      </c>
      <c r="G527" s="45" t="s">
        <v>530</v>
      </c>
      <c r="H527" s="45" t="s">
        <v>528</v>
      </c>
      <c r="I527" s="45" t="s">
        <v>531</v>
      </c>
      <c r="J527" s="45" t="s">
        <v>532</v>
      </c>
      <c r="K527" s="47">
        <v>-2340</v>
      </c>
      <c r="L527" s="45" t="s">
        <v>4210</v>
      </c>
      <c r="M527" s="45" t="s">
        <v>4398</v>
      </c>
      <c r="N527" s="45" t="s">
        <v>20</v>
      </c>
      <c r="O527" s="45" t="s">
        <v>26</v>
      </c>
      <c r="Q527" s="45" t="s">
        <v>135</v>
      </c>
      <c r="R527" s="45" t="s">
        <v>4162</v>
      </c>
    </row>
    <row r="528" spans="1:18" x14ac:dyDescent="0.25">
      <c r="A528" s="45" t="s">
        <v>6564</v>
      </c>
      <c r="B528" s="45" t="s">
        <v>6564</v>
      </c>
      <c r="C528" s="45" t="s">
        <v>4393</v>
      </c>
      <c r="D528" s="45" t="s">
        <v>4394</v>
      </c>
      <c r="F528" s="45" t="s">
        <v>1741</v>
      </c>
      <c r="G528" s="45" t="s">
        <v>1752</v>
      </c>
      <c r="H528" s="45" t="s">
        <v>1749</v>
      </c>
      <c r="I528" s="45" t="s">
        <v>303</v>
      </c>
      <c r="J528" s="45" t="s">
        <v>1753</v>
      </c>
      <c r="K528" s="47">
        <v>-2340</v>
      </c>
      <c r="L528" s="45" t="s">
        <v>4210</v>
      </c>
      <c r="M528" s="45" t="s">
        <v>4398</v>
      </c>
      <c r="N528" s="45" t="s">
        <v>20</v>
      </c>
      <c r="O528" s="45" t="s">
        <v>26</v>
      </c>
      <c r="Q528" s="45" t="s">
        <v>135</v>
      </c>
      <c r="R528" s="45" t="s">
        <v>4162</v>
      </c>
    </row>
    <row r="529" spans="1:18" x14ac:dyDescent="0.25">
      <c r="A529" s="45" t="s">
        <v>6564</v>
      </c>
      <c r="B529" s="45" t="s">
        <v>6564</v>
      </c>
      <c r="C529" s="45" t="s">
        <v>4393</v>
      </c>
      <c r="D529" s="45" t="s">
        <v>4394</v>
      </c>
      <c r="E529" s="45" t="s">
        <v>6626</v>
      </c>
      <c r="F529" s="45" t="s">
        <v>2060</v>
      </c>
      <c r="G529" s="45" t="s">
        <v>2007</v>
      </c>
      <c r="H529" s="45" t="s">
        <v>2062</v>
      </c>
      <c r="I529" s="45" t="s">
        <v>2008</v>
      </c>
      <c r="J529" s="45" t="s">
        <v>2009</v>
      </c>
      <c r="K529" s="47">
        <v>-1750</v>
      </c>
      <c r="L529" s="45" t="s">
        <v>4210</v>
      </c>
      <c r="M529" s="45" t="s">
        <v>4400</v>
      </c>
      <c r="N529" s="45" t="s">
        <v>20</v>
      </c>
      <c r="O529" s="45" t="s">
        <v>26</v>
      </c>
      <c r="Q529" s="45" t="s">
        <v>135</v>
      </c>
      <c r="R529" s="45" t="s">
        <v>4162</v>
      </c>
    </row>
    <row r="530" spans="1:18" x14ac:dyDescent="0.25">
      <c r="A530" s="45" t="s">
        <v>6564</v>
      </c>
      <c r="B530" s="45" t="s">
        <v>6564</v>
      </c>
      <c r="C530" s="45" t="s">
        <v>4393</v>
      </c>
      <c r="D530" s="45" t="s">
        <v>4394</v>
      </c>
      <c r="F530" s="45" t="s">
        <v>4401</v>
      </c>
      <c r="G530" s="45" t="s">
        <v>3348</v>
      </c>
      <c r="H530" s="45" t="s">
        <v>4402</v>
      </c>
      <c r="I530" s="45" t="s">
        <v>3349</v>
      </c>
      <c r="J530" s="45" t="s">
        <v>3350</v>
      </c>
      <c r="K530" s="47">
        <v>-1942.19</v>
      </c>
      <c r="L530" s="45" t="s">
        <v>4210</v>
      </c>
      <c r="M530" s="45" t="s">
        <v>4395</v>
      </c>
      <c r="N530" s="45" t="s">
        <v>20</v>
      </c>
      <c r="O530" s="45" t="s">
        <v>26</v>
      </c>
      <c r="Q530" s="45" t="s">
        <v>377</v>
      </c>
      <c r="R530" s="45" t="s">
        <v>4162</v>
      </c>
    </row>
    <row r="531" spans="1:18" x14ac:dyDescent="0.25">
      <c r="A531" s="45" t="s">
        <v>6564</v>
      </c>
      <c r="B531" s="45" t="s">
        <v>6564</v>
      </c>
      <c r="C531" s="45" t="s">
        <v>4393</v>
      </c>
      <c r="D531" s="45" t="s">
        <v>4394</v>
      </c>
      <c r="E531" s="45" t="s">
        <v>6626</v>
      </c>
      <c r="F531" s="45" t="s">
        <v>2731</v>
      </c>
      <c r="G531" s="45" t="s">
        <v>2734</v>
      </c>
      <c r="H531" s="45" t="s">
        <v>2732</v>
      </c>
      <c r="I531" s="45" t="s">
        <v>395</v>
      </c>
      <c r="J531" s="45" t="s">
        <v>2735</v>
      </c>
      <c r="K531" s="47">
        <v>-1890</v>
      </c>
      <c r="L531" s="45" t="s">
        <v>4210</v>
      </c>
      <c r="M531" s="45" t="s">
        <v>4400</v>
      </c>
      <c r="N531" s="45" t="s">
        <v>20</v>
      </c>
      <c r="O531" s="45" t="s">
        <v>26</v>
      </c>
      <c r="Q531" s="45" t="s">
        <v>377</v>
      </c>
      <c r="R531" s="45" t="s">
        <v>4162</v>
      </c>
    </row>
    <row r="532" spans="1:18" x14ac:dyDescent="0.25">
      <c r="A532" s="45" t="s">
        <v>6564</v>
      </c>
      <c r="B532" s="45" t="s">
        <v>6564</v>
      </c>
      <c r="C532" s="45" t="s">
        <v>4393</v>
      </c>
      <c r="D532" s="45" t="s">
        <v>4394</v>
      </c>
      <c r="E532" s="45" t="s">
        <v>6626</v>
      </c>
      <c r="F532" s="45" t="s">
        <v>1960</v>
      </c>
      <c r="G532" s="45" t="s">
        <v>1968</v>
      </c>
      <c r="H532" s="45" t="s">
        <v>1966</v>
      </c>
      <c r="I532" s="45" t="s">
        <v>1969</v>
      </c>
      <c r="J532" s="45" t="s">
        <v>1970</v>
      </c>
      <c r="K532" s="47">
        <v>-1680</v>
      </c>
      <c r="L532" s="45" t="s">
        <v>4210</v>
      </c>
      <c r="M532" s="45" t="s">
        <v>4400</v>
      </c>
      <c r="N532" s="45" t="s">
        <v>20</v>
      </c>
      <c r="O532" s="45" t="s">
        <v>26</v>
      </c>
      <c r="Q532" s="45" t="s">
        <v>377</v>
      </c>
      <c r="R532" s="45" t="s">
        <v>4162</v>
      </c>
    </row>
    <row r="533" spans="1:18" x14ac:dyDescent="0.25">
      <c r="A533" s="45" t="s">
        <v>6564</v>
      </c>
      <c r="B533" s="45" t="s">
        <v>6564</v>
      </c>
      <c r="C533" s="45" t="s">
        <v>4393</v>
      </c>
      <c r="D533" s="45" t="s">
        <v>4394</v>
      </c>
      <c r="E533" s="45" t="s">
        <v>6626</v>
      </c>
      <c r="F533" s="45" t="s">
        <v>879</v>
      </c>
      <c r="G533" s="45" t="s">
        <v>445</v>
      </c>
      <c r="H533" s="45" t="s">
        <v>885</v>
      </c>
      <c r="I533" s="45" t="s">
        <v>887</v>
      </c>
      <c r="J533" s="45" t="s">
        <v>888</v>
      </c>
      <c r="K533" s="47">
        <v>-1890</v>
      </c>
      <c r="L533" s="45" t="s">
        <v>4210</v>
      </c>
      <c r="M533" s="45" t="s">
        <v>4400</v>
      </c>
      <c r="N533" s="45" t="s">
        <v>20</v>
      </c>
      <c r="O533" s="45" t="s">
        <v>26</v>
      </c>
      <c r="Q533" s="45" t="s">
        <v>377</v>
      </c>
      <c r="R533" s="45" t="s">
        <v>4162</v>
      </c>
    </row>
    <row r="534" spans="1:18" x14ac:dyDescent="0.25">
      <c r="A534" s="45" t="s">
        <v>6564</v>
      </c>
      <c r="B534" s="45" t="s">
        <v>6564</v>
      </c>
      <c r="C534" s="45" t="s">
        <v>4393</v>
      </c>
      <c r="D534" s="45" t="s">
        <v>4394</v>
      </c>
      <c r="E534" s="45" t="s">
        <v>6626</v>
      </c>
      <c r="F534" s="45" t="s">
        <v>1190</v>
      </c>
      <c r="G534" s="45" t="s">
        <v>1193</v>
      </c>
      <c r="H534" s="45" t="s">
        <v>1191</v>
      </c>
      <c r="J534" s="45" t="s">
        <v>1194</v>
      </c>
      <c r="K534" s="47">
        <v>-1890</v>
      </c>
      <c r="L534" s="45" t="s">
        <v>4210</v>
      </c>
      <c r="M534" s="45" t="s">
        <v>4400</v>
      </c>
      <c r="N534" s="45" t="s">
        <v>20</v>
      </c>
      <c r="O534" s="45" t="s">
        <v>26</v>
      </c>
      <c r="Q534" s="45" t="s">
        <v>377</v>
      </c>
      <c r="R534" s="45" t="s">
        <v>4162</v>
      </c>
    </row>
    <row r="535" spans="1:18" x14ac:dyDescent="0.25">
      <c r="A535" s="45" t="s">
        <v>6564</v>
      </c>
      <c r="B535" s="45" t="s">
        <v>6564</v>
      </c>
      <c r="C535" s="45" t="s">
        <v>4393</v>
      </c>
      <c r="D535" s="45" t="s">
        <v>4394</v>
      </c>
      <c r="E535" s="45" t="s">
        <v>6626</v>
      </c>
      <c r="F535" s="45" t="s">
        <v>2269</v>
      </c>
      <c r="G535" s="45" t="s">
        <v>2276</v>
      </c>
      <c r="H535" s="45" t="s">
        <v>2274</v>
      </c>
      <c r="I535" s="45" t="s">
        <v>2277</v>
      </c>
      <c r="J535" s="45" t="s">
        <v>2278</v>
      </c>
      <c r="K535" s="47">
        <v>-1680</v>
      </c>
      <c r="L535" s="45" t="s">
        <v>4210</v>
      </c>
      <c r="M535" s="45" t="s">
        <v>4400</v>
      </c>
      <c r="N535" s="45" t="s">
        <v>20</v>
      </c>
      <c r="O535" s="45" t="s">
        <v>26</v>
      </c>
      <c r="Q535" s="45" t="s">
        <v>377</v>
      </c>
      <c r="R535" s="45" t="s">
        <v>4162</v>
      </c>
    </row>
    <row r="536" spans="1:18" x14ac:dyDescent="0.25">
      <c r="A536" s="45" t="s">
        <v>6564</v>
      </c>
      <c r="B536" s="45" t="s">
        <v>6564</v>
      </c>
      <c r="C536" s="45" t="s">
        <v>4393</v>
      </c>
      <c r="D536" s="45" t="s">
        <v>4394</v>
      </c>
      <c r="E536" s="45" t="s">
        <v>6626</v>
      </c>
      <c r="F536" s="45" t="s">
        <v>769</v>
      </c>
      <c r="G536" s="45" t="s">
        <v>777</v>
      </c>
      <c r="H536" s="45" t="s">
        <v>775</v>
      </c>
      <c r="I536" s="45" t="s">
        <v>778</v>
      </c>
      <c r="J536" s="45" t="s">
        <v>779</v>
      </c>
      <c r="K536" s="47">
        <v>-1890</v>
      </c>
      <c r="L536" s="45" t="s">
        <v>4210</v>
      </c>
      <c r="M536" s="45" t="s">
        <v>4400</v>
      </c>
      <c r="N536" s="45" t="s">
        <v>20</v>
      </c>
      <c r="O536" s="45" t="s">
        <v>26</v>
      </c>
      <c r="Q536" s="45" t="s">
        <v>377</v>
      </c>
      <c r="R536" s="45" t="s">
        <v>4162</v>
      </c>
    </row>
    <row r="537" spans="1:18" x14ac:dyDescent="0.25">
      <c r="A537" s="45" t="s">
        <v>6627</v>
      </c>
      <c r="B537" s="45" t="s">
        <v>6627</v>
      </c>
      <c r="C537" s="45" t="s">
        <v>4352</v>
      </c>
      <c r="D537" s="45" t="s">
        <v>4353</v>
      </c>
      <c r="F537" s="45" t="s">
        <v>2219</v>
      </c>
      <c r="H537" s="45" t="s">
        <v>2221</v>
      </c>
      <c r="I537" s="45" t="s">
        <v>2223</v>
      </c>
      <c r="J537" s="45" t="s">
        <v>2224</v>
      </c>
      <c r="K537" s="47">
        <v>-1680</v>
      </c>
      <c r="L537" s="45" t="s">
        <v>4210</v>
      </c>
      <c r="N537" s="45" t="s">
        <v>20</v>
      </c>
      <c r="O537" s="45" t="s">
        <v>26</v>
      </c>
      <c r="P537" s="45" t="s">
        <v>4403</v>
      </c>
      <c r="Q537" s="45" t="s">
        <v>135</v>
      </c>
      <c r="R537" s="45" t="s">
        <v>4168</v>
      </c>
    </row>
    <row r="538" spans="1:18" x14ac:dyDescent="0.25">
      <c r="A538" s="45" t="s">
        <v>6627</v>
      </c>
      <c r="B538" s="45" t="s">
        <v>6627</v>
      </c>
      <c r="C538" s="45" t="s">
        <v>4352</v>
      </c>
      <c r="D538" s="45" t="s">
        <v>4353</v>
      </c>
      <c r="F538" s="45" t="s">
        <v>2219</v>
      </c>
      <c r="H538" s="45" t="s">
        <v>2221</v>
      </c>
      <c r="I538" s="45" t="s">
        <v>2223</v>
      </c>
      <c r="J538" s="45" t="s">
        <v>2224</v>
      </c>
      <c r="K538" s="47">
        <v>-1930</v>
      </c>
      <c r="L538" s="45" t="s">
        <v>4210</v>
      </c>
      <c r="N538" s="45" t="s">
        <v>20</v>
      </c>
      <c r="O538" s="45" t="s">
        <v>26</v>
      </c>
      <c r="P538" s="45" t="s">
        <v>4403</v>
      </c>
      <c r="Q538" s="45" t="s">
        <v>135</v>
      </c>
      <c r="R538" s="45" t="s">
        <v>4168</v>
      </c>
    </row>
    <row r="539" spans="1:18" x14ac:dyDescent="0.25">
      <c r="A539" s="45" t="s">
        <v>6627</v>
      </c>
      <c r="B539" s="45" t="s">
        <v>6627</v>
      </c>
      <c r="C539" s="45" t="s">
        <v>4209</v>
      </c>
      <c r="D539" s="45" t="s">
        <v>4209</v>
      </c>
      <c r="F539" s="45" t="s">
        <v>3955</v>
      </c>
      <c r="H539" s="45" t="s">
        <v>3957</v>
      </c>
      <c r="I539" s="45" t="s">
        <v>307</v>
      </c>
      <c r="J539" s="45" t="s">
        <v>308</v>
      </c>
      <c r="K539" s="47">
        <v>-1890</v>
      </c>
      <c r="L539" s="45" t="s">
        <v>4210</v>
      </c>
      <c r="N539" s="45" t="s">
        <v>20</v>
      </c>
      <c r="O539" s="45" t="s">
        <v>26</v>
      </c>
      <c r="P539" s="45" t="s">
        <v>4404</v>
      </c>
      <c r="Q539" s="45" t="s">
        <v>135</v>
      </c>
      <c r="R539" s="45" t="s">
        <v>4168</v>
      </c>
    </row>
    <row r="540" spans="1:18" x14ac:dyDescent="0.25">
      <c r="A540" s="45" t="s">
        <v>6627</v>
      </c>
      <c r="B540" s="45" t="s">
        <v>6627</v>
      </c>
      <c r="C540" s="45" t="s">
        <v>4209</v>
      </c>
      <c r="D540" s="45" t="s">
        <v>4209</v>
      </c>
      <c r="F540" s="45" t="s">
        <v>3955</v>
      </c>
      <c r="H540" s="45" t="s">
        <v>3957</v>
      </c>
      <c r="I540" s="45" t="s">
        <v>307</v>
      </c>
      <c r="J540" s="45" t="s">
        <v>308</v>
      </c>
      <c r="K540" s="47">
        <v>-2140</v>
      </c>
      <c r="L540" s="45" t="s">
        <v>4210</v>
      </c>
      <c r="N540" s="45" t="s">
        <v>20</v>
      </c>
      <c r="O540" s="45" t="s">
        <v>26</v>
      </c>
      <c r="P540" s="45" t="s">
        <v>4404</v>
      </c>
      <c r="Q540" s="45" t="s">
        <v>135</v>
      </c>
      <c r="R540" s="45" t="s">
        <v>4168</v>
      </c>
    </row>
    <row r="541" spans="1:18" x14ac:dyDescent="0.25">
      <c r="A541" s="45" t="s">
        <v>6564</v>
      </c>
      <c r="B541" s="45" t="s">
        <v>6564</v>
      </c>
      <c r="C541" s="45" t="s">
        <v>4393</v>
      </c>
      <c r="D541" s="45" t="s">
        <v>4394</v>
      </c>
      <c r="E541" s="45" t="s">
        <v>6628</v>
      </c>
      <c r="F541" s="45" t="s">
        <v>1032</v>
      </c>
      <c r="G541" s="45" t="s">
        <v>1040</v>
      </c>
      <c r="H541" s="45" t="s">
        <v>1038</v>
      </c>
      <c r="I541" s="45" t="s">
        <v>1041</v>
      </c>
      <c r="J541" s="45" t="s">
        <v>1042</v>
      </c>
      <c r="K541" s="47">
        <v>-806.34</v>
      </c>
      <c r="L541" s="45" t="s">
        <v>4210</v>
      </c>
      <c r="M541" s="45" t="s">
        <v>4405</v>
      </c>
      <c r="N541" s="45" t="s">
        <v>20</v>
      </c>
      <c r="O541" s="45" t="s">
        <v>26</v>
      </c>
      <c r="Q541" s="45" t="s">
        <v>135</v>
      </c>
      <c r="R541" s="45" t="s">
        <v>4162</v>
      </c>
    </row>
    <row r="542" spans="1:18" x14ac:dyDescent="0.25">
      <c r="A542" s="45" t="s">
        <v>6564</v>
      </c>
      <c r="B542" s="45" t="s">
        <v>6564</v>
      </c>
      <c r="C542" s="45" t="s">
        <v>4393</v>
      </c>
      <c r="D542" s="45" t="s">
        <v>4394</v>
      </c>
      <c r="E542" s="45" t="s">
        <v>6628</v>
      </c>
      <c r="F542" s="45" t="s">
        <v>533</v>
      </c>
      <c r="G542" s="45" t="s">
        <v>542</v>
      </c>
      <c r="H542" s="45" t="s">
        <v>539</v>
      </c>
      <c r="J542" s="45" t="s">
        <v>543</v>
      </c>
      <c r="K542" s="47">
        <v>-868.33</v>
      </c>
      <c r="L542" s="45" t="s">
        <v>4210</v>
      </c>
      <c r="M542" s="45" t="s">
        <v>4405</v>
      </c>
      <c r="N542" s="45" t="s">
        <v>20</v>
      </c>
      <c r="O542" s="45" t="s">
        <v>26</v>
      </c>
      <c r="Q542" s="45" t="s">
        <v>135</v>
      </c>
      <c r="R542" s="45" t="s">
        <v>4162</v>
      </c>
    </row>
    <row r="543" spans="1:18" x14ac:dyDescent="0.25">
      <c r="A543" s="45" t="s">
        <v>6564</v>
      </c>
      <c r="B543" s="45" t="s">
        <v>6564</v>
      </c>
      <c r="C543" s="45" t="s">
        <v>4393</v>
      </c>
      <c r="D543" s="45" t="s">
        <v>4394</v>
      </c>
      <c r="E543" s="45" t="s">
        <v>6626</v>
      </c>
      <c r="F543" s="45" t="s">
        <v>3822</v>
      </c>
      <c r="G543" s="45" t="s">
        <v>2774</v>
      </c>
      <c r="H543" s="45" t="s">
        <v>3828</v>
      </c>
      <c r="I543" s="45" t="s">
        <v>831</v>
      </c>
      <c r="J543" s="45" t="s">
        <v>2775</v>
      </c>
      <c r="K543" s="47">
        <v>-1890</v>
      </c>
      <c r="L543" s="45" t="s">
        <v>4210</v>
      </c>
      <c r="M543" s="45" t="s">
        <v>4400</v>
      </c>
      <c r="N543" s="45" t="s">
        <v>20</v>
      </c>
      <c r="O543" s="45" t="s">
        <v>26</v>
      </c>
      <c r="Q543" s="45" t="s">
        <v>135</v>
      </c>
      <c r="R543" s="45" t="s">
        <v>4162</v>
      </c>
    </row>
    <row r="544" spans="1:18" x14ac:dyDescent="0.25">
      <c r="A544" s="45" t="s">
        <v>6564</v>
      </c>
      <c r="B544" s="45" t="s">
        <v>6564</v>
      </c>
      <c r="C544" s="45" t="s">
        <v>4393</v>
      </c>
      <c r="D544" s="45" t="s">
        <v>4394</v>
      </c>
      <c r="E544" s="45" t="s">
        <v>6626</v>
      </c>
      <c r="F544" s="45" t="s">
        <v>2040</v>
      </c>
      <c r="G544" s="45" t="s">
        <v>2044</v>
      </c>
      <c r="H544" s="45" t="s">
        <v>2047</v>
      </c>
      <c r="I544" s="45" t="s">
        <v>189</v>
      </c>
      <c r="J544" s="45" t="s">
        <v>2045</v>
      </c>
      <c r="K544" s="47">
        <v>-1170</v>
      </c>
      <c r="L544" s="45" t="s">
        <v>4210</v>
      </c>
      <c r="M544" s="45" t="s">
        <v>4400</v>
      </c>
      <c r="N544" s="45" t="s">
        <v>20</v>
      </c>
      <c r="O544" s="45" t="s">
        <v>26</v>
      </c>
      <c r="Q544" s="45" t="s">
        <v>377</v>
      </c>
      <c r="R544" s="45" t="s">
        <v>4162</v>
      </c>
    </row>
    <row r="545" spans="11:11" x14ac:dyDescent="0.25">
      <c r="K545" s="47">
        <f>SUM(K2:K544)</f>
        <v>-1024021.4599999998</v>
      </c>
    </row>
  </sheetData>
  <autoFilter ref="A1:R545" xr:uid="{65E64418-0FA8-4CDA-9CB6-CA182AD577F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8BAE-0D8E-4CE4-B7EB-3BDEF230279C}">
  <sheetPr filterMode="1">
    <tabColor rgb="FFFF0000"/>
  </sheetPr>
  <dimension ref="A1:AQ271"/>
  <sheetViews>
    <sheetView tabSelected="1" zoomScale="145" zoomScaleNormal="145" workbookViewId="0">
      <pane ySplit="1" topLeftCell="A2" activePane="bottomLeft" state="frozen"/>
      <selection activeCell="E1" sqref="E1"/>
      <selection pane="bottomLeft" activeCell="S4" sqref="S4:S119"/>
    </sheetView>
  </sheetViews>
  <sheetFormatPr defaultColWidth="9.140625" defaultRowHeight="15" x14ac:dyDescent="0.25"/>
  <cols>
    <col min="1" max="1" width="13.140625" style="28" bestFit="1" customWidth="1"/>
    <col min="2" max="2" width="9.140625" style="28"/>
    <col min="3" max="3" width="15.28515625" style="28" hidden="1" customWidth="1"/>
    <col min="4" max="4" width="0" style="28" hidden="1" customWidth="1"/>
    <col min="5" max="5" width="29.5703125" style="28" hidden="1" customWidth="1"/>
    <col min="6" max="6" width="14.7109375" style="28" bestFit="1" customWidth="1"/>
    <col min="7" max="7" width="18.7109375" style="75" bestFit="1" customWidth="1"/>
    <col min="8" max="8" width="19" style="28" bestFit="1" customWidth="1"/>
    <col min="9" max="9" width="9.140625" style="28"/>
    <col min="10" max="11" width="11.5703125" style="28" customWidth="1"/>
    <col min="12" max="12" width="9" style="28" bestFit="1" customWidth="1"/>
    <col min="13" max="13" width="12.28515625" style="36" bestFit="1" customWidth="1"/>
    <col min="14" max="14" width="11.5703125" style="36" bestFit="1" customWidth="1"/>
    <col min="15" max="15" width="10.85546875" style="28" bestFit="1" customWidth="1"/>
    <col min="16" max="16" width="8.28515625" style="28" customWidth="1"/>
    <col min="17" max="17" width="29.5703125" style="28" hidden="1" customWidth="1"/>
    <col min="18" max="18" width="9.140625" style="28" hidden="1" customWidth="1"/>
    <col min="19" max="19" width="27.28515625" style="73" bestFit="1" customWidth="1"/>
    <col min="20" max="20" width="11.28515625" style="28" bestFit="1" customWidth="1"/>
    <col min="21" max="16384" width="9.140625" style="28"/>
  </cols>
  <sheetData>
    <row r="1" spans="1:19" ht="22.5" customHeight="1" x14ac:dyDescent="0.25">
      <c r="G1" s="28"/>
    </row>
    <row r="2" spans="1:19" x14ac:dyDescent="0.25">
      <c r="G2" s="28"/>
    </row>
    <row r="3" spans="1:19" x14ac:dyDescent="0.25">
      <c r="A3" s="30" t="s">
        <v>5361</v>
      </c>
      <c r="C3" s="28" t="s">
        <v>6686</v>
      </c>
      <c r="D3" s="28" t="s">
        <v>6687</v>
      </c>
      <c r="F3" s="37" t="s">
        <v>5367</v>
      </c>
      <c r="G3" s="37" t="s">
        <v>5366</v>
      </c>
      <c r="H3" s="37" t="s">
        <v>5365</v>
      </c>
      <c r="I3" s="37" t="s">
        <v>5364</v>
      </c>
      <c r="J3" s="37" t="s">
        <v>5185</v>
      </c>
      <c r="K3" s="37" t="s">
        <v>6690</v>
      </c>
      <c r="L3" s="28" t="s">
        <v>6681</v>
      </c>
      <c r="M3" s="74" t="s">
        <v>6682</v>
      </c>
      <c r="N3" s="74" t="s">
        <v>6683</v>
      </c>
      <c r="O3" s="37" t="s">
        <v>6684</v>
      </c>
      <c r="P3" s="37" t="s">
        <v>6685</v>
      </c>
      <c r="R3" s="28" t="s">
        <v>6685</v>
      </c>
      <c r="S3" s="37" t="s">
        <v>6699</v>
      </c>
    </row>
    <row r="4" spans="1:19" x14ac:dyDescent="0.25">
      <c r="A4" s="29" t="s">
        <v>1767</v>
      </c>
      <c r="C4" s="28" t="str">
        <f>VLOOKUP($F4,'KY all bookings 19.09.2022'!$D:$F,2,FALSE)</f>
        <v>Veronika</v>
      </c>
      <c r="D4" s="28" t="str">
        <f>VLOOKUP($F4,'KY all bookings 19.09.2022'!$D:$F,3,FALSE)</f>
        <v>Bilich</v>
      </c>
      <c r="E4" s="28" t="str">
        <f>C4&amp; " " &amp; D4</f>
        <v>Veronika Bilich</v>
      </c>
      <c r="F4" s="35" t="s">
        <v>1699</v>
      </c>
      <c r="G4" s="35">
        <f>_xlfn.MAXIFS('KY all bookings 19.09.2022'!$I$2:$I$126,'KY all bookings 19.09.2022'!$D$2:$D$126,F4)</f>
        <v>44985</v>
      </c>
      <c r="H4" s="34">
        <f>_xlfn.MAXIFS(Reservations!$K$29:$K$1514,Reservations!$S$29:$S$1514,F4)</f>
        <v>44743</v>
      </c>
      <c r="I4" s="33" t="str">
        <f t="shared" ref="I4:I35" si="0">IF(H4=G4,"ok","!")</f>
        <v>!</v>
      </c>
      <c r="J4" s="33" t="s">
        <v>5363</v>
      </c>
      <c r="K4" s="33"/>
      <c r="L4" s="28">
        <f>VLOOKUP($F4,Sheet1!$A:$F,2,FALSE)</f>
        <v>1232</v>
      </c>
      <c r="M4" s="36">
        <f>VLOOKUP($L4,Sheet1!$B:$F,2,FALSE)</f>
        <v>44805</v>
      </c>
      <c r="N4" s="36">
        <f>VLOOKUP($L4,Sheet1!$B:$D,3,FALSE)</f>
        <v>44985</v>
      </c>
      <c r="O4" s="28">
        <f>VLOOKUP($L4,Sheet1!$B:$E,4,FALSE)</f>
        <v>787</v>
      </c>
      <c r="P4" s="28" t="b">
        <f>G4=N4</f>
        <v>1</v>
      </c>
      <c r="Q4" s="28" t="str">
        <f>VLOOKUP($L4,Sheet1!$B:$F,5,FALSE)</f>
        <v>Veronika Bilich</v>
      </c>
      <c r="R4" s="28" t="b">
        <f>Q4=E4</f>
        <v>1</v>
      </c>
      <c r="S4" s="73" t="s">
        <v>6702</v>
      </c>
    </row>
    <row r="5" spans="1:19" hidden="1" x14ac:dyDescent="0.25">
      <c r="A5" s="29" t="s">
        <v>2323</v>
      </c>
      <c r="F5" s="29" t="s">
        <v>2323</v>
      </c>
      <c r="G5" s="35">
        <f>_xlfn.MAXIFS('KY all bookings 19.09.2022'!$I$2:$I$126,'KY all bookings 19.09.2022'!$D$2:$D$126,F5)</f>
        <v>44895</v>
      </c>
      <c r="H5" s="62">
        <f>_xlfn.MAXIFS(Reservations!$K$29:$K$1514,Reservations!$S$29:$S$1514,F5)</f>
        <v>44895</v>
      </c>
      <c r="I5" s="28" t="str">
        <f t="shared" si="0"/>
        <v>ok</v>
      </c>
      <c r="M5" s="28"/>
      <c r="N5" s="28"/>
      <c r="S5" s="28">
        <v>8704</v>
      </c>
    </row>
    <row r="6" spans="1:19" hidden="1" x14ac:dyDescent="0.25">
      <c r="A6" s="29" t="s">
        <v>2429</v>
      </c>
      <c r="F6" s="29" t="s">
        <v>2429</v>
      </c>
      <c r="G6" s="35">
        <f>_xlfn.MAXIFS('KY all bookings 19.09.2022'!$I$2:$I$126,'KY all bookings 19.09.2022'!$D$2:$D$126,F6)</f>
        <v>44895</v>
      </c>
      <c r="H6" s="62">
        <f>_xlfn.MAXIFS(Reservations!$K$29:$K$1514,Reservations!$S$29:$S$1514,F6)</f>
        <v>44895</v>
      </c>
      <c r="I6" s="28" t="str">
        <f t="shared" si="0"/>
        <v>ok</v>
      </c>
      <c r="M6" s="28"/>
      <c r="N6" s="28"/>
      <c r="S6" s="28"/>
    </row>
    <row r="7" spans="1:19" hidden="1" x14ac:dyDescent="0.25">
      <c r="A7" s="29" t="s">
        <v>3978</v>
      </c>
      <c r="F7" s="29" t="s">
        <v>3978</v>
      </c>
      <c r="G7" s="35">
        <f>_xlfn.MAXIFS('KY all bookings 19.09.2022'!$I$2:$I$126,'KY all bookings 19.09.2022'!$D$2:$D$126,F7)</f>
        <v>44895</v>
      </c>
      <c r="H7" s="62">
        <f>_xlfn.MAXIFS(Reservations!$K$29:$K$1514,Reservations!$S$29:$S$1514,F7)</f>
        <v>44895</v>
      </c>
      <c r="I7" s="28" t="str">
        <f t="shared" si="0"/>
        <v>ok</v>
      </c>
      <c r="M7" s="28"/>
      <c r="N7" s="28"/>
      <c r="S7" s="28"/>
    </row>
    <row r="8" spans="1:19" hidden="1" x14ac:dyDescent="0.25">
      <c r="A8" s="29" t="s">
        <v>3001</v>
      </c>
      <c r="F8" s="29" t="s">
        <v>3001</v>
      </c>
      <c r="G8" s="35">
        <f>_xlfn.MAXIFS('KY all bookings 19.09.2022'!$I$2:$I$126,'KY all bookings 19.09.2022'!$D$2:$D$126,F8)</f>
        <v>44895</v>
      </c>
      <c r="H8" s="62">
        <f>_xlfn.MAXIFS(Reservations!$K$29:$K$1514,Reservations!$S$29:$S$1514,F8)</f>
        <v>44895</v>
      </c>
      <c r="I8" s="28" t="str">
        <f t="shared" si="0"/>
        <v>ok</v>
      </c>
      <c r="M8" s="28"/>
      <c r="N8" s="28"/>
      <c r="S8" s="28"/>
    </row>
    <row r="9" spans="1:19" x14ac:dyDescent="0.25">
      <c r="A9" s="29" t="s">
        <v>2385</v>
      </c>
      <c r="C9" s="28" t="str">
        <f>VLOOKUP($F9,'KY all bookings 19.09.2022'!$D:$F,2,FALSE)</f>
        <v>Mateusz</v>
      </c>
      <c r="D9" s="28" t="str">
        <f>VLOOKUP($F9,'KY all bookings 19.09.2022'!$D:$F,3,FALSE)</f>
        <v>Filipiuk</v>
      </c>
      <c r="E9" s="28" t="str">
        <f>C9&amp; " " &amp; D9</f>
        <v>Mateusz Filipiuk</v>
      </c>
      <c r="F9" s="35" t="s">
        <v>3599</v>
      </c>
      <c r="G9" s="35">
        <f>_xlfn.MAXIFS('KY all bookings 19.09.2022'!$I$2:$I$126,'KY all bookings 19.09.2022'!$D$2:$D$126,F9)</f>
        <v>45107</v>
      </c>
      <c r="H9" s="34">
        <f>_xlfn.MAXIFS(Reservations!$K$29:$K$1514,Reservations!$S$29:$S$1514,F9)</f>
        <v>44743</v>
      </c>
      <c r="I9" s="33" t="str">
        <f t="shared" si="0"/>
        <v>!</v>
      </c>
      <c r="J9" s="33" t="s">
        <v>5363</v>
      </c>
      <c r="K9" s="33"/>
      <c r="L9" s="28">
        <f>VLOOKUP($F9,Sheet1!$A:$F,2,FALSE)</f>
        <v>1313</v>
      </c>
      <c r="M9" s="36">
        <f>VLOOKUP($L9,Sheet1!$B:$F,2,FALSE)</f>
        <v>44805</v>
      </c>
      <c r="N9" s="36">
        <f>VLOOKUP($L9,Sheet1!$B:$D,3,FALSE)</f>
        <v>45107</v>
      </c>
      <c r="O9" s="28">
        <f>VLOOKUP($L9,Sheet1!$B:$E,4,FALSE)</f>
        <v>865</v>
      </c>
      <c r="P9" s="28" t="b">
        <f>G9=N9</f>
        <v>1</v>
      </c>
      <c r="Q9" s="28" t="str">
        <f>VLOOKUP($L9,Sheet1!$B:$F,5,FALSE)</f>
        <v>Mateusz Filipiuk</v>
      </c>
      <c r="R9" s="28" t="b">
        <f>Q9=E9</f>
        <v>1</v>
      </c>
      <c r="S9" s="73" t="s">
        <v>6702</v>
      </c>
    </row>
    <row r="10" spans="1:19" hidden="1" x14ac:dyDescent="0.25">
      <c r="A10" s="29" t="s">
        <v>1787</v>
      </c>
      <c r="F10" s="29" t="s">
        <v>1787</v>
      </c>
      <c r="G10" s="35">
        <f>_xlfn.MAXIFS('KY all bookings 19.09.2022'!$I$2:$I$126,'KY all bookings 19.09.2022'!$D$2:$D$126,F10)</f>
        <v>44926</v>
      </c>
      <c r="H10" s="62">
        <f>_xlfn.MAXIFS(Reservations!$K$29:$K$1514,Reservations!$S$29:$S$1514,F10)</f>
        <v>44926</v>
      </c>
      <c r="I10" s="28" t="str">
        <f t="shared" si="0"/>
        <v>ok</v>
      </c>
      <c r="M10" s="28"/>
      <c r="N10" s="28"/>
      <c r="S10" s="28"/>
    </row>
    <row r="11" spans="1:19" x14ac:dyDescent="0.25">
      <c r="A11" s="29" t="s">
        <v>3317</v>
      </c>
      <c r="C11" s="28" t="str">
        <f>VLOOKUP($F11,'KY all bookings 19.09.2022'!$D:$F,2,FALSE)</f>
        <v>Nicole</v>
      </c>
      <c r="D11" s="28" t="str">
        <f>VLOOKUP($F11,'KY all bookings 19.09.2022'!$D:$F,3,FALSE)</f>
        <v>Warchhold</v>
      </c>
      <c r="E11" s="28" t="str">
        <f t="shared" ref="E11:E16" si="1">C11&amp; " " &amp; D11</f>
        <v>Nicole Warchhold</v>
      </c>
      <c r="F11" s="35" t="s">
        <v>2941</v>
      </c>
      <c r="G11" s="35">
        <f>_xlfn.MAXIFS('KY all bookings 19.09.2022'!$I$2:$I$126,'KY all bookings 19.09.2022'!$D$2:$D$126,F11)</f>
        <v>45107</v>
      </c>
      <c r="H11" s="34">
        <f>_xlfn.MAXIFS(Reservations!$K$29:$K$1514,Reservations!$S$29:$S$1514,F11)</f>
        <v>44743</v>
      </c>
      <c r="I11" s="33" t="str">
        <f t="shared" si="0"/>
        <v>!</v>
      </c>
      <c r="J11" s="33" t="s">
        <v>5363</v>
      </c>
      <c r="K11" s="33"/>
      <c r="L11" s="28">
        <f>VLOOKUP($F11,Sheet1!$A:$F,2,FALSE)</f>
        <v>25497</v>
      </c>
      <c r="M11" s="28">
        <f>VLOOKUP($L11,Sheet1!$B:$F,2,FALSE)</f>
        <v>44805</v>
      </c>
      <c r="N11" s="36">
        <f>VLOOKUP($L11,Sheet1!$B:$D,3,FALSE)</f>
        <v>45107</v>
      </c>
      <c r="O11" s="28">
        <f>VLOOKUP($L11,Sheet1!$B:$E,4,FALSE)</f>
        <v>873</v>
      </c>
      <c r="P11" s="28" t="b">
        <f t="shared" ref="P11:P16" si="2">G11=N11</f>
        <v>1</v>
      </c>
      <c r="Q11" s="28" t="str">
        <f>VLOOKUP($L11,Sheet1!$B:$F,5,FALSE)</f>
        <v>Nicole Warchhold</v>
      </c>
      <c r="R11" s="28" t="b">
        <f t="shared" ref="R11:R16" si="3">Q11=E11</f>
        <v>1</v>
      </c>
      <c r="S11" s="73" t="s">
        <v>6702</v>
      </c>
    </row>
    <row r="12" spans="1:19" x14ac:dyDescent="0.25">
      <c r="A12" s="29" t="s">
        <v>3337</v>
      </c>
      <c r="C12" s="28" t="str">
        <f>VLOOKUP($F12,'KY all bookings 19.09.2022'!$D:$F,2,FALSE)</f>
        <v>Daryna</v>
      </c>
      <c r="D12" s="28" t="str">
        <f>VLOOKUP($F12,'KY all bookings 19.09.2022'!$D:$F,3,FALSE)</f>
        <v>Krasylnykova</v>
      </c>
      <c r="E12" s="28" t="str">
        <f t="shared" si="1"/>
        <v>Daryna Krasylnykova</v>
      </c>
      <c r="F12" s="35" t="s">
        <v>755</v>
      </c>
      <c r="G12" s="35">
        <f>_xlfn.MAXIFS('KY all bookings 19.09.2022'!$I$2:$I$126,'KY all bookings 19.09.2022'!$D$2:$D$126,F12)</f>
        <v>45107</v>
      </c>
      <c r="H12" s="34">
        <f>_xlfn.MAXIFS(Reservations!$K$29:$K$1514,Reservations!$S$29:$S$1514,F12)</f>
        <v>44743</v>
      </c>
      <c r="I12" s="33" t="str">
        <f t="shared" si="0"/>
        <v>!</v>
      </c>
      <c r="J12" s="33" t="s">
        <v>5363</v>
      </c>
      <c r="K12" s="35"/>
      <c r="L12" s="28">
        <f>VLOOKUP($F12,Sheet1!$A:$F,2,FALSE)</f>
        <v>1350</v>
      </c>
      <c r="M12" s="36">
        <f>VLOOKUP($L12,Sheet1!$B:$F,2,FALSE)</f>
        <v>44805</v>
      </c>
      <c r="N12" s="36">
        <f>VLOOKUP($L12,Sheet1!$B:$D,3,FALSE)</f>
        <v>45107</v>
      </c>
      <c r="O12" s="28">
        <f>VLOOKUP($L12,Sheet1!$B:$E,4,FALSE)</f>
        <v>902</v>
      </c>
      <c r="P12" s="28" t="b">
        <f t="shared" si="2"/>
        <v>1</v>
      </c>
      <c r="Q12" s="28" t="str">
        <f>VLOOKUP($L12,Sheet1!$B:$F,5,FALSE)</f>
        <v>Daryna Krasylnykova</v>
      </c>
      <c r="R12" s="28" t="b">
        <f t="shared" si="3"/>
        <v>1</v>
      </c>
      <c r="S12" s="73" t="s">
        <v>6702</v>
      </c>
    </row>
    <row r="13" spans="1:19" x14ac:dyDescent="0.25">
      <c r="A13" s="29" t="s">
        <v>1952</v>
      </c>
      <c r="C13" s="28" t="str">
        <f>VLOOKUP($F13,'KY all bookings 19.09.2022'!$D:$F,2,FALSE)</f>
        <v>Szymon</v>
      </c>
      <c r="D13" s="28" t="str">
        <f>VLOOKUP($F13,'KY all bookings 19.09.2022'!$D:$F,3,FALSE)</f>
        <v>Sobota</v>
      </c>
      <c r="E13" s="28" t="str">
        <f t="shared" si="1"/>
        <v>Szymon Sobota</v>
      </c>
      <c r="F13" s="35" t="s">
        <v>1368</v>
      </c>
      <c r="G13" s="35">
        <f>_xlfn.MAXIFS('KY all bookings 19.09.2022'!$I$2:$I$126,'KY all bookings 19.09.2022'!$D$2:$D$126,F13)</f>
        <v>45107</v>
      </c>
      <c r="H13" s="34">
        <f>_xlfn.MAXIFS(Reservations!$K$29:$K$1514,Reservations!$S$29:$S$1514,F13)</f>
        <v>44743</v>
      </c>
      <c r="I13" s="33" t="str">
        <f t="shared" si="0"/>
        <v>!</v>
      </c>
      <c r="J13" s="33" t="s">
        <v>5363</v>
      </c>
      <c r="K13" s="33"/>
      <c r="L13" s="28">
        <f>VLOOKUP($F13,Sheet1!$A:$F,2,FALSE)</f>
        <v>1364</v>
      </c>
      <c r="M13" s="36">
        <f>VLOOKUP($L13,Sheet1!$B:$F,2,FALSE)</f>
        <v>44805</v>
      </c>
      <c r="N13" s="36">
        <f>VLOOKUP($L13,Sheet1!$B:$D,3,FALSE)</f>
        <v>45107</v>
      </c>
      <c r="O13" s="28">
        <f>VLOOKUP($L13,Sheet1!$B:$E,4,FALSE)</f>
        <v>915</v>
      </c>
      <c r="P13" s="28" t="b">
        <f t="shared" si="2"/>
        <v>1</v>
      </c>
      <c r="Q13" s="28" t="str">
        <f>VLOOKUP($L13,Sheet1!$B:$F,5,FALSE)</f>
        <v>Szymon Sobota</v>
      </c>
      <c r="R13" s="28" t="b">
        <f t="shared" si="3"/>
        <v>1</v>
      </c>
      <c r="S13" s="73" t="s">
        <v>6702</v>
      </c>
    </row>
    <row r="14" spans="1:19" x14ac:dyDescent="0.25">
      <c r="A14" s="29" t="s">
        <v>1699</v>
      </c>
      <c r="C14" s="28" t="str">
        <f>VLOOKUP($F14,'KY all bookings 19.09.2022'!$D:$F,2,FALSE)</f>
        <v>Yelyzaveta</v>
      </c>
      <c r="D14" s="28" t="str">
        <f>VLOOKUP($F14,'KY all bookings 19.09.2022'!$D:$F,3,FALSE)</f>
        <v>Levytska</v>
      </c>
      <c r="E14" s="28" t="str">
        <f t="shared" si="1"/>
        <v>Yelyzaveta Levytska</v>
      </c>
      <c r="F14" s="35" t="s">
        <v>3026</v>
      </c>
      <c r="G14" s="35">
        <f>_xlfn.MAXIFS('KY all bookings 19.09.2022'!$I$2:$I$126,'KY all bookings 19.09.2022'!$D$2:$D$126,F14)</f>
        <v>44957</v>
      </c>
      <c r="H14" s="34">
        <f>_xlfn.MAXIFS(Reservations!$K$29:$K$1514,Reservations!$S$29:$S$1514,F14)</f>
        <v>44743</v>
      </c>
      <c r="I14" s="33" t="str">
        <f t="shared" si="0"/>
        <v>!</v>
      </c>
      <c r="J14" s="33" t="s">
        <v>5363</v>
      </c>
      <c r="K14" s="33"/>
      <c r="L14" s="28">
        <f>VLOOKUP($F14,Sheet1!$A:$F,2,FALSE)</f>
        <v>1401</v>
      </c>
      <c r="M14" s="36">
        <f>VLOOKUP($L14,Sheet1!$B:$F,2,FALSE)</f>
        <v>44805</v>
      </c>
      <c r="N14" s="36">
        <f>VLOOKUP($L14,Sheet1!$B:$D,3,FALSE)</f>
        <v>44957</v>
      </c>
      <c r="O14" s="28">
        <f>VLOOKUP($L14,Sheet1!$B:$E,4,FALSE)</f>
        <v>950</v>
      </c>
      <c r="P14" s="28" t="b">
        <f t="shared" si="2"/>
        <v>1</v>
      </c>
      <c r="Q14" s="28" t="str">
        <f>VLOOKUP($L14,Sheet1!$B:$F,5,FALSE)</f>
        <v>Yelyzaveta Levytska</v>
      </c>
      <c r="R14" s="28" t="b">
        <f t="shared" si="3"/>
        <v>1</v>
      </c>
      <c r="S14" s="73" t="s">
        <v>6702</v>
      </c>
    </row>
    <row r="15" spans="1:19" x14ac:dyDescent="0.25">
      <c r="A15" s="29" t="s">
        <v>400</v>
      </c>
      <c r="C15" s="28" t="str">
        <f>VLOOKUP($F15,'KY all bookings 19.09.2022'!$D:$F,2,FALSE)</f>
        <v>Lukasz</v>
      </c>
      <c r="D15" s="28" t="str">
        <f>VLOOKUP($F15,'KY all bookings 19.09.2022'!$D:$F,3,FALSE)</f>
        <v>Kikla</v>
      </c>
      <c r="E15" s="28" t="str">
        <f t="shared" si="1"/>
        <v>Lukasz Kikla</v>
      </c>
      <c r="F15" s="35" t="s">
        <v>2699</v>
      </c>
      <c r="G15" s="35">
        <f>_xlfn.MAXIFS('KY all bookings 19.09.2022'!$I$2:$I$126,'KY all bookings 19.09.2022'!$D$2:$D$126,F15)</f>
        <v>45107</v>
      </c>
      <c r="H15" s="34">
        <f>_xlfn.MAXIFS(Reservations!$K$29:$K$1514,Reservations!$S$29:$S$1514,F15)</f>
        <v>44743</v>
      </c>
      <c r="I15" s="33" t="str">
        <f t="shared" si="0"/>
        <v>!</v>
      </c>
      <c r="J15" s="33" t="s">
        <v>5363</v>
      </c>
      <c r="K15" s="33"/>
      <c r="L15" s="28">
        <f>VLOOKUP($F15,Sheet1!$A:$F,2,FALSE)</f>
        <v>1408</v>
      </c>
      <c r="M15" s="36">
        <f>VLOOKUP($L15,Sheet1!$B:$F,2,FALSE)</f>
        <v>44805</v>
      </c>
      <c r="N15" s="36">
        <f>VLOOKUP($L15,Sheet1!$B:$D,3,FALSE)</f>
        <v>45107</v>
      </c>
      <c r="O15" s="28">
        <f>VLOOKUP($L15,Sheet1!$B:$E,4,FALSE)</f>
        <v>957</v>
      </c>
      <c r="P15" s="28" t="b">
        <f t="shared" si="2"/>
        <v>1</v>
      </c>
      <c r="Q15" s="28" t="str">
        <f>VLOOKUP($L15,Sheet1!$B:$F,5,FALSE)</f>
        <v>Lukasz Kikla</v>
      </c>
      <c r="R15" s="28" t="b">
        <f t="shared" si="3"/>
        <v>1</v>
      </c>
      <c r="S15" s="73" t="s">
        <v>6702</v>
      </c>
    </row>
    <row r="16" spans="1:19" x14ac:dyDescent="0.25">
      <c r="A16" s="29" t="s">
        <v>1502</v>
      </c>
      <c r="C16" s="28" t="str">
        <f>VLOOKUP($F16,'KY all bookings 19.09.2022'!$D:$F,2,FALSE)</f>
        <v>Emily</v>
      </c>
      <c r="D16" s="28" t="str">
        <f>VLOOKUP($F16,'KY all bookings 19.09.2022'!$D:$F,3,FALSE)</f>
        <v>Oberhammer</v>
      </c>
      <c r="E16" s="28" t="str">
        <f t="shared" si="1"/>
        <v>Emily Oberhammer</v>
      </c>
      <c r="F16" s="35" t="s">
        <v>1469</v>
      </c>
      <c r="G16" s="35">
        <f>_xlfn.MAXIFS('KY all bookings 19.09.2022'!$I$2:$I$126,'KY all bookings 19.09.2022'!$D$2:$D$126,F16)</f>
        <v>44834</v>
      </c>
      <c r="H16" s="34">
        <f>_xlfn.MAXIFS(Reservations!$K$29:$K$1514,Reservations!$S$29:$S$1514,F16)</f>
        <v>44805</v>
      </c>
      <c r="I16" s="33" t="str">
        <f t="shared" si="0"/>
        <v>!</v>
      </c>
      <c r="J16" s="33" t="s">
        <v>5363</v>
      </c>
      <c r="K16" s="33"/>
      <c r="L16" s="28">
        <f>VLOOKUP($F16,Sheet1!$A:$F,2,FALSE)</f>
        <v>1466</v>
      </c>
      <c r="M16" s="28">
        <f>VLOOKUP($L16,Sheet1!$B:$F,2,FALSE)</f>
        <v>44805</v>
      </c>
      <c r="N16" s="36">
        <f>VLOOKUP($L16,Sheet1!$B:$D,3,FALSE)</f>
        <v>44834</v>
      </c>
      <c r="O16" s="28">
        <f>VLOOKUP($L16,Sheet1!$B:$E,4,FALSE)</f>
        <v>1009</v>
      </c>
      <c r="P16" s="28" t="b">
        <f t="shared" si="2"/>
        <v>1</v>
      </c>
      <c r="Q16" s="28" t="str">
        <f>VLOOKUP($L16,Sheet1!$B:$F,5,FALSE)</f>
        <v>Emily Oberhammer</v>
      </c>
      <c r="R16" s="28" t="b">
        <f t="shared" si="3"/>
        <v>1</v>
      </c>
      <c r="S16" s="73" t="s">
        <v>6702</v>
      </c>
    </row>
    <row r="17" spans="1:19" hidden="1" x14ac:dyDescent="0.25">
      <c r="A17" s="29" t="s">
        <v>2927</v>
      </c>
      <c r="F17" s="29" t="s">
        <v>2927</v>
      </c>
      <c r="G17" s="35">
        <f>_xlfn.MAXIFS('KY all bookings 19.09.2022'!$I$2:$I$126,'KY all bookings 19.09.2022'!$D$2:$D$126,F17)</f>
        <v>45169</v>
      </c>
      <c r="H17" s="62">
        <f>_xlfn.MAXIFS(Reservations!$K$29:$K$1514,Reservations!$S$29:$S$1514,F17)</f>
        <v>45169</v>
      </c>
      <c r="I17" s="28" t="str">
        <f t="shared" si="0"/>
        <v>ok</v>
      </c>
      <c r="M17" s="28"/>
      <c r="N17" s="28"/>
      <c r="S17" s="28"/>
    </row>
    <row r="18" spans="1:19" x14ac:dyDescent="0.25">
      <c r="A18" s="29" t="s">
        <v>2720</v>
      </c>
      <c r="C18" s="28" t="str">
        <f>VLOOKUP($F18,'KY all bookings 19.09.2022'!$D:$F,2,FALSE)</f>
        <v>Leonardo</v>
      </c>
      <c r="D18" s="28" t="str">
        <f>VLOOKUP($F18,'KY all bookings 19.09.2022'!$D:$F,3,FALSE)</f>
        <v>Gatteschi</v>
      </c>
      <c r="E18" s="28" t="str">
        <f t="shared" ref="E18:E22" si="4">C18&amp; " " &amp; D18</f>
        <v>Leonardo Gatteschi</v>
      </c>
      <c r="F18" s="35" t="s">
        <v>2169</v>
      </c>
      <c r="G18" s="35">
        <f>_xlfn.MAXIFS('KY all bookings 19.09.2022'!$I$2:$I$126,'KY all bookings 19.09.2022'!$D$2:$D$126,F18)</f>
        <v>44834</v>
      </c>
      <c r="H18" s="34">
        <f>_xlfn.MAXIFS(Reservations!$K$29:$K$1514,Reservations!$S$29:$S$1514,F18)</f>
        <v>44809</v>
      </c>
      <c r="I18" s="33" t="str">
        <f t="shared" si="0"/>
        <v>!</v>
      </c>
      <c r="J18" s="33" t="s">
        <v>5363</v>
      </c>
      <c r="K18" s="33"/>
      <c r="L18" s="28">
        <f>VLOOKUP($F18,Sheet1!$A:$F,2,FALSE)</f>
        <v>1430</v>
      </c>
      <c r="M18" s="36">
        <f>VLOOKUP($L18,Sheet1!$B:$F,2,FALSE)</f>
        <v>44805</v>
      </c>
      <c r="N18" s="36">
        <f>VLOOKUP($L18,Sheet1!$B:$D,3,FALSE)</f>
        <v>44834</v>
      </c>
      <c r="O18" s="28">
        <f>VLOOKUP($L18,Sheet1!$B:$E,4,FALSE)</f>
        <v>977</v>
      </c>
      <c r="P18" s="28" t="b">
        <f>G18=N18</f>
        <v>1</v>
      </c>
      <c r="Q18" s="28" t="str">
        <f>VLOOKUP($L18,Sheet1!$B:$F,5,FALSE)</f>
        <v>Leonardo Gatteschi</v>
      </c>
      <c r="R18" s="28" t="b">
        <f>Q18=E18</f>
        <v>1</v>
      </c>
      <c r="S18" s="73" t="s">
        <v>6702</v>
      </c>
    </row>
    <row r="19" spans="1:19" x14ac:dyDescent="0.25">
      <c r="A19" s="29" t="s">
        <v>378</v>
      </c>
      <c r="C19" s="28" t="str">
        <f>VLOOKUP($F19,'KY all bookings 19.09.2022'!$D:$F,2,FALSE)</f>
        <v>Anastasiia</v>
      </c>
      <c r="D19" s="28" t="str">
        <f>VLOOKUP($F19,'KY all bookings 19.09.2022'!$D:$F,3,FALSE)</f>
        <v>Vakulchyk</v>
      </c>
      <c r="E19" s="28" t="str">
        <f t="shared" si="4"/>
        <v>Anastasiia Vakulchyk</v>
      </c>
      <c r="F19" s="35" t="s">
        <v>2385</v>
      </c>
      <c r="G19" s="35">
        <f>_xlfn.MAXIFS('KY all bookings 19.09.2022'!$I$2:$I$126,'KY all bookings 19.09.2022'!$D$2:$D$126,F19)</f>
        <v>44834</v>
      </c>
      <c r="H19" s="34">
        <f>_xlfn.MAXIFS(Reservations!$K$29:$K$1514,Reservations!$S$29:$S$1514,F19)</f>
        <v>44833</v>
      </c>
      <c r="I19" s="33" t="str">
        <f t="shared" si="0"/>
        <v>!</v>
      </c>
      <c r="J19" s="33" t="s">
        <v>5363</v>
      </c>
      <c r="K19" s="33"/>
      <c r="L19" s="28">
        <f>VLOOKUP($F19,Sheet1!$A:$F,2,FALSE)</f>
        <v>33181</v>
      </c>
      <c r="M19" s="36">
        <f>VLOOKUP($L19,Sheet1!$B:$F,2,FALSE)</f>
        <v>44820</v>
      </c>
      <c r="N19" s="36">
        <f>VLOOKUP($L19,Sheet1!$B:$D,3,FALSE)</f>
        <v>44834</v>
      </c>
      <c r="O19" s="28">
        <f>VLOOKUP($L19,Sheet1!$B:$E,4,FALSE)</f>
        <v>9594</v>
      </c>
      <c r="P19" s="28" t="b">
        <f>G19=N19</f>
        <v>1</v>
      </c>
      <c r="Q19" s="28" t="str">
        <f>VLOOKUP($L19,Sheet1!$B:$F,5,FALSE)</f>
        <v>Anastasiia Vakulchyk</v>
      </c>
      <c r="R19" s="28" t="b">
        <f>Q19=E19</f>
        <v>1</v>
      </c>
      <c r="S19" s="73" t="s">
        <v>6702</v>
      </c>
    </row>
    <row r="20" spans="1:19" x14ac:dyDescent="0.25">
      <c r="A20" s="29" t="s">
        <v>1391</v>
      </c>
      <c r="C20" s="28" t="str">
        <f>VLOOKUP($F20,'KY all bookings 19.09.2022'!$D:$F,2,FALSE)</f>
        <v>Ruorui</v>
      </c>
      <c r="D20" s="28" t="str">
        <f>VLOOKUP($F20,'KY all bookings 19.09.2022'!$D:$F,3,FALSE)</f>
        <v>Huang</v>
      </c>
      <c r="E20" s="28" t="str">
        <f t="shared" si="4"/>
        <v>Ruorui Huang</v>
      </c>
      <c r="F20" s="35" t="s">
        <v>1952</v>
      </c>
      <c r="G20" s="35">
        <f>_xlfn.MAXIFS('KY all bookings 19.09.2022'!$I$2:$I$126,'KY all bookings 19.09.2022'!$D$2:$D$126,F20)</f>
        <v>44834</v>
      </c>
      <c r="H20" s="34">
        <f>_xlfn.MAXIFS(Reservations!$K$29:$K$1514,Reservations!$S$29:$S$1514,F20)</f>
        <v>44835</v>
      </c>
      <c r="I20" s="33" t="str">
        <f t="shared" si="0"/>
        <v>!</v>
      </c>
      <c r="J20" s="33" t="s">
        <v>5363</v>
      </c>
      <c r="K20" s="33"/>
      <c r="L20" s="28">
        <f>VLOOKUP($F20,Sheet1!$A:$F,2,FALSE)</f>
        <v>1226</v>
      </c>
      <c r="M20" s="36">
        <f>VLOOKUP($L20,Sheet1!$B:$F,2,FALSE)</f>
        <v>44805</v>
      </c>
      <c r="N20" s="36">
        <f>VLOOKUP($L20,Sheet1!$B:$D,3,FALSE)</f>
        <v>44834</v>
      </c>
      <c r="O20" s="28">
        <f>VLOOKUP($L20,Sheet1!$B:$E,4,FALSE)</f>
        <v>781</v>
      </c>
      <c r="P20" s="28" t="b">
        <f>G20=N20</f>
        <v>1</v>
      </c>
      <c r="Q20" s="28" t="str">
        <f>VLOOKUP($L20,Sheet1!$B:$F,5,FALSE)</f>
        <v>Ruorui Huang</v>
      </c>
      <c r="R20" s="28" t="b">
        <f>Q20=E20</f>
        <v>1</v>
      </c>
      <c r="S20" s="73" t="s">
        <v>6702</v>
      </c>
    </row>
    <row r="21" spans="1:19" x14ac:dyDescent="0.25">
      <c r="A21" s="29" t="s">
        <v>1849</v>
      </c>
      <c r="C21" s="28" t="str">
        <f>VLOOKUP($F21,'KY all bookings 19.09.2022'!$D:$F,2,FALSE)</f>
        <v>Nina</v>
      </c>
      <c r="D21" s="28" t="str">
        <f>VLOOKUP($F21,'KY all bookings 19.09.2022'!$D:$F,3,FALSE)</f>
        <v>Rydzynska</v>
      </c>
      <c r="E21" s="28" t="str">
        <f t="shared" si="4"/>
        <v>Nina Rydzynska</v>
      </c>
      <c r="F21" s="35" t="s">
        <v>400</v>
      </c>
      <c r="G21" s="35">
        <f>_xlfn.MAXIFS('KY all bookings 19.09.2022'!$I$2:$I$126,'KY all bookings 19.09.2022'!$D$2:$D$126,F21)</f>
        <v>45107</v>
      </c>
      <c r="H21" s="34">
        <f>_xlfn.MAXIFS(Reservations!$K$29:$K$1514,Reservations!$S$29:$S$1514,F21)</f>
        <v>44835</v>
      </c>
      <c r="I21" s="33" t="str">
        <f t="shared" si="0"/>
        <v>!</v>
      </c>
      <c r="J21" s="33" t="s">
        <v>5363</v>
      </c>
      <c r="K21" s="33"/>
      <c r="L21" s="28">
        <f>VLOOKUP($F21,Sheet1!$A:$F,2,FALSE)</f>
        <v>1242</v>
      </c>
      <c r="M21" s="36">
        <f>VLOOKUP($L21,Sheet1!$B:$F,2,FALSE)</f>
        <v>44805</v>
      </c>
      <c r="N21" s="36">
        <f>VLOOKUP($L21,Sheet1!$B:$D,3,FALSE)</f>
        <v>45107</v>
      </c>
      <c r="O21" s="28">
        <f>VLOOKUP($L21,Sheet1!$B:$E,4,FALSE)</f>
        <v>797</v>
      </c>
      <c r="P21" s="28" t="b">
        <f>G21=N21</f>
        <v>1</v>
      </c>
      <c r="Q21" s="28" t="str">
        <f>VLOOKUP($L21,Sheet1!$B:$F,5,FALSE)</f>
        <v>Nina Rydzynska</v>
      </c>
      <c r="R21" s="28" t="b">
        <f>Q21=E21</f>
        <v>1</v>
      </c>
      <c r="S21" s="73" t="s">
        <v>6702</v>
      </c>
    </row>
    <row r="22" spans="1:19" x14ac:dyDescent="0.25">
      <c r="A22" s="29" t="s">
        <v>2989</v>
      </c>
      <c r="C22" s="28" t="str">
        <f>VLOOKUP($F22,'KY all bookings 19.09.2022'!$D:$F,2,FALSE)</f>
        <v>Viktoriia</v>
      </c>
      <c r="D22" s="28" t="str">
        <f>VLOOKUP($F22,'KY all bookings 19.09.2022'!$D:$F,3,FALSE)</f>
        <v>Morozova</v>
      </c>
      <c r="E22" s="28" t="str">
        <f t="shared" si="4"/>
        <v>Viktoriia Morozova</v>
      </c>
      <c r="F22" s="35" t="s">
        <v>1502</v>
      </c>
      <c r="G22" s="35">
        <f>_xlfn.MAXIFS('KY all bookings 19.09.2022'!$I$2:$I$126,'KY all bookings 19.09.2022'!$D$2:$D$126,F22)</f>
        <v>44834</v>
      </c>
      <c r="H22" s="34">
        <f>_xlfn.MAXIFS(Reservations!$K$29:$K$1514,Reservations!$S$29:$S$1514,F22)</f>
        <v>44835</v>
      </c>
      <c r="I22" s="33" t="str">
        <f t="shared" si="0"/>
        <v>!</v>
      </c>
      <c r="J22" s="33" t="s">
        <v>5363</v>
      </c>
      <c r="K22" s="33"/>
      <c r="L22" s="28">
        <f>VLOOKUP($F22,Sheet1!$A:$F,2,FALSE)</f>
        <v>1248</v>
      </c>
      <c r="M22" s="36">
        <f>VLOOKUP($L22,Sheet1!$B:$F,2,FALSE)</f>
        <v>44805</v>
      </c>
      <c r="N22" s="36">
        <f>VLOOKUP($L22,Sheet1!$B:$D,3,FALSE)</f>
        <v>44834</v>
      </c>
      <c r="O22" s="28">
        <f>VLOOKUP($L22,Sheet1!$B:$E,4,FALSE)</f>
        <v>803</v>
      </c>
      <c r="P22" s="28" t="b">
        <f>G22=N22</f>
        <v>1</v>
      </c>
      <c r="Q22" s="28" t="str">
        <f>VLOOKUP($L22,Sheet1!$B:$F,5,FALSE)</f>
        <v>Viktoriia Morozova</v>
      </c>
      <c r="R22" s="28" t="b">
        <f>Q22=E22</f>
        <v>1</v>
      </c>
      <c r="S22" s="73" t="s">
        <v>6702</v>
      </c>
    </row>
    <row r="23" spans="1:19" hidden="1" x14ac:dyDescent="0.25">
      <c r="A23" s="29" t="s">
        <v>604</v>
      </c>
      <c r="F23" s="29" t="s">
        <v>604</v>
      </c>
      <c r="G23" s="35">
        <f>_xlfn.MAXIFS('KY all bookings 19.09.2022'!$I$2:$I$126,'KY all bookings 19.09.2022'!$D$2:$D$126,F23)</f>
        <v>45107</v>
      </c>
      <c r="H23" s="62">
        <f>_xlfn.MAXIFS(Reservations!$K$29:$K$1514,Reservations!$S$29:$S$1514,F23)</f>
        <v>45107</v>
      </c>
      <c r="I23" s="28" t="str">
        <f t="shared" si="0"/>
        <v>ok</v>
      </c>
      <c r="M23" s="28"/>
      <c r="N23" s="28"/>
      <c r="S23" s="28"/>
    </row>
    <row r="24" spans="1:19" x14ac:dyDescent="0.25">
      <c r="A24" s="29" t="s">
        <v>587</v>
      </c>
      <c r="C24" s="28" t="str">
        <f>VLOOKUP($F24,'KY all bookings 19.09.2022'!$D:$F,2,FALSE)</f>
        <v>Jacek</v>
      </c>
      <c r="D24" s="28" t="str">
        <f>VLOOKUP($F24,'KY all bookings 19.09.2022'!$D:$F,3,FALSE)</f>
        <v>Wcislo</v>
      </c>
      <c r="E24" s="28" t="str">
        <f>C24&amp; " " &amp; D24</f>
        <v>Jacek Wcislo</v>
      </c>
      <c r="F24" s="35" t="s">
        <v>2720</v>
      </c>
      <c r="G24" s="35">
        <f>_xlfn.MAXIFS('KY all bookings 19.09.2022'!$I$2:$I$126,'KY all bookings 19.09.2022'!$D$2:$D$126,F24)</f>
        <v>44834</v>
      </c>
      <c r="H24" s="34">
        <f>_xlfn.MAXIFS(Reservations!$K$29:$K$1514,Reservations!$S$29:$S$1514,F24)</f>
        <v>44835</v>
      </c>
      <c r="I24" s="33" t="str">
        <f t="shared" si="0"/>
        <v>!</v>
      </c>
      <c r="J24" s="33" t="s">
        <v>5363</v>
      </c>
      <c r="K24" s="33"/>
      <c r="L24" s="28">
        <f>VLOOKUP($F24,Sheet1!$A:$F,2,FALSE)</f>
        <v>1255</v>
      </c>
      <c r="M24" s="36">
        <f>VLOOKUP($L24,Sheet1!$B:$F,2,FALSE)</f>
        <v>44805</v>
      </c>
      <c r="N24" s="36">
        <f>VLOOKUP($L24,Sheet1!$B:$D,3,FALSE)</f>
        <v>44834</v>
      </c>
      <c r="O24" s="28">
        <f>VLOOKUP($L24,Sheet1!$B:$E,4,FALSE)</f>
        <v>810</v>
      </c>
      <c r="P24" s="28" t="b">
        <f>G24=N24</f>
        <v>1</v>
      </c>
      <c r="Q24" s="28" t="str">
        <f>VLOOKUP($L24,Sheet1!$B:$F,5,FALSE)</f>
        <v>Jacek Wcislo</v>
      </c>
      <c r="R24" s="28" t="b">
        <f>Q24=E24</f>
        <v>1</v>
      </c>
      <c r="S24" s="73" t="s">
        <v>6702</v>
      </c>
    </row>
    <row r="25" spans="1:19" hidden="1" x14ac:dyDescent="0.25">
      <c r="A25" s="29" t="s">
        <v>2779</v>
      </c>
      <c r="F25" s="29" t="s">
        <v>2779</v>
      </c>
      <c r="G25" s="35">
        <f>_xlfn.MAXIFS('KY all bookings 19.09.2022'!$I$2:$I$126,'KY all bookings 19.09.2022'!$D$2:$D$126,F25)</f>
        <v>45107</v>
      </c>
      <c r="H25" s="62">
        <f>_xlfn.MAXIFS(Reservations!$K$29:$K$1514,Reservations!$S$29:$S$1514,F25)</f>
        <v>45107</v>
      </c>
      <c r="I25" s="28" t="str">
        <f t="shared" si="0"/>
        <v>ok</v>
      </c>
      <c r="M25" s="28"/>
      <c r="N25" s="28"/>
      <c r="S25" s="28"/>
    </row>
    <row r="26" spans="1:19" x14ac:dyDescent="0.25">
      <c r="A26" s="29" t="s">
        <v>1626</v>
      </c>
      <c r="C26" s="28" t="str">
        <f>VLOOKUP($F26,'KY all bookings 19.09.2022'!$D:$F,2,FALSE)</f>
        <v>Danylo</v>
      </c>
      <c r="D26" s="28" t="str">
        <f>VLOOKUP($F26,'KY all bookings 19.09.2022'!$D:$F,3,FALSE)</f>
        <v>Haievskyi</v>
      </c>
      <c r="E26" s="28" t="str">
        <f t="shared" ref="E26:E46" si="5">C26&amp; " " &amp; D26</f>
        <v>Danylo Haievskyi</v>
      </c>
      <c r="F26" s="35" t="s">
        <v>378</v>
      </c>
      <c r="G26" s="35">
        <f>_xlfn.MAXIFS('KY all bookings 19.09.2022'!$I$2:$I$126,'KY all bookings 19.09.2022'!$D$2:$D$126,F26)</f>
        <v>44834</v>
      </c>
      <c r="H26" s="34">
        <f>_xlfn.MAXIFS(Reservations!$K$29:$K$1514,Reservations!$S$29:$S$1514,F26)</f>
        <v>44835</v>
      </c>
      <c r="I26" s="33" t="str">
        <f t="shared" si="0"/>
        <v>!</v>
      </c>
      <c r="J26" s="33" t="s">
        <v>5363</v>
      </c>
      <c r="K26" s="33"/>
      <c r="L26" s="28">
        <f>VLOOKUP($F26,Sheet1!$A:$F,2,FALSE)</f>
        <v>1257</v>
      </c>
      <c r="M26" s="36">
        <f>VLOOKUP($L26,Sheet1!$B:$F,2,FALSE)</f>
        <v>44805</v>
      </c>
      <c r="N26" s="36">
        <f>VLOOKUP($L26,Sheet1!$B:$D,3,FALSE)</f>
        <v>44834</v>
      </c>
      <c r="O26" s="28">
        <f>VLOOKUP($L26,Sheet1!$B:$E,4,FALSE)</f>
        <v>811</v>
      </c>
      <c r="P26" s="28" t="b">
        <f t="shared" ref="P26:P46" si="6">G26=N26</f>
        <v>1</v>
      </c>
      <c r="Q26" s="28" t="str">
        <f>VLOOKUP($L26,Sheet1!$B:$F,5,FALSE)</f>
        <v>Danylo Haievskyi</v>
      </c>
      <c r="R26" s="28" t="b">
        <f t="shared" ref="R26:R46" si="7">Q26=E26</f>
        <v>1</v>
      </c>
      <c r="S26" s="73" t="s">
        <v>6702</v>
      </c>
    </row>
    <row r="27" spans="1:19" x14ac:dyDescent="0.25">
      <c r="A27" s="29" t="s">
        <v>3224</v>
      </c>
      <c r="C27" s="28" t="str">
        <f>VLOOKUP($F27,'KY all bookings 19.09.2022'!$D:$F,2,FALSE)</f>
        <v>Aleksandra</v>
      </c>
      <c r="D27" s="28" t="str">
        <f>VLOOKUP($F27,'KY all bookings 19.09.2022'!$D:$F,3,FALSE)</f>
        <v>Krawczyk</v>
      </c>
      <c r="E27" s="28" t="str">
        <f t="shared" si="5"/>
        <v>Aleksandra Krawczyk</v>
      </c>
      <c r="F27" s="35" t="s">
        <v>1391</v>
      </c>
      <c r="G27" s="35">
        <f>_xlfn.MAXIFS('KY all bookings 19.09.2022'!$I$2:$I$126,'KY all bookings 19.09.2022'!$D$2:$D$126,F27)</f>
        <v>45107</v>
      </c>
      <c r="H27" s="34">
        <f>_xlfn.MAXIFS(Reservations!$K$29:$K$1514,Reservations!$S$29:$S$1514,F27)</f>
        <v>44835</v>
      </c>
      <c r="I27" s="33" t="str">
        <f t="shared" si="0"/>
        <v>!</v>
      </c>
      <c r="J27" s="33" t="s">
        <v>5363</v>
      </c>
      <c r="K27" s="33"/>
      <c r="L27" s="28">
        <f>VLOOKUP($F27,Sheet1!$A:$F,2,FALSE)</f>
        <v>1260</v>
      </c>
      <c r="M27" s="36">
        <f>VLOOKUP($L27,Sheet1!$B:$F,2,FALSE)</f>
        <v>44805</v>
      </c>
      <c r="N27" s="36">
        <f>VLOOKUP($L27,Sheet1!$B:$D,3,FALSE)</f>
        <v>45107</v>
      </c>
      <c r="O27" s="28">
        <f>VLOOKUP($L27,Sheet1!$B:$E,4,FALSE)</f>
        <v>814</v>
      </c>
      <c r="P27" s="28" t="b">
        <f t="shared" si="6"/>
        <v>1</v>
      </c>
      <c r="Q27" s="28" t="str">
        <f>VLOOKUP($L27,Sheet1!$B:$F,5,FALSE)</f>
        <v>Aleksandra Krawczyk</v>
      </c>
      <c r="R27" s="28" t="b">
        <f t="shared" si="7"/>
        <v>1</v>
      </c>
      <c r="S27" s="73" t="s">
        <v>6702</v>
      </c>
    </row>
    <row r="28" spans="1:19" x14ac:dyDescent="0.25">
      <c r="A28" s="29" t="s">
        <v>1793</v>
      </c>
      <c r="C28" s="28" t="str">
        <f>VLOOKUP($F28,'KY all bookings 19.09.2022'!$D:$F,2,FALSE)</f>
        <v>Julia</v>
      </c>
      <c r="D28" s="28" t="str">
        <f>VLOOKUP($F28,'KY all bookings 19.09.2022'!$D:$F,3,FALSE)</f>
        <v>Mrzewa</v>
      </c>
      <c r="E28" s="28" t="str">
        <f t="shared" si="5"/>
        <v>Julia Mrzewa</v>
      </c>
      <c r="F28" s="35" t="s">
        <v>1849</v>
      </c>
      <c r="G28" s="35">
        <f>_xlfn.MAXIFS('KY all bookings 19.09.2022'!$I$2:$I$126,'KY all bookings 19.09.2022'!$D$2:$D$126,F28)</f>
        <v>44834</v>
      </c>
      <c r="H28" s="34">
        <f>_xlfn.MAXIFS(Reservations!$K$29:$K$1514,Reservations!$S$29:$S$1514,F28)</f>
        <v>44835</v>
      </c>
      <c r="I28" s="33" t="str">
        <f t="shared" si="0"/>
        <v>!</v>
      </c>
      <c r="J28" s="33" t="s">
        <v>5363</v>
      </c>
      <c r="K28" s="33"/>
      <c r="L28" s="28">
        <f>VLOOKUP($F28,Sheet1!$A:$F,2,FALSE)</f>
        <v>1265</v>
      </c>
      <c r="M28" s="36">
        <f>VLOOKUP($L28,Sheet1!$B:$F,2,FALSE)</f>
        <v>44805</v>
      </c>
      <c r="N28" s="36">
        <f>VLOOKUP($L28,Sheet1!$B:$D,3,FALSE)</f>
        <v>44834</v>
      </c>
      <c r="O28" s="28">
        <f>VLOOKUP($L28,Sheet1!$B:$E,4,FALSE)</f>
        <v>819</v>
      </c>
      <c r="P28" s="28" t="b">
        <f t="shared" si="6"/>
        <v>1</v>
      </c>
      <c r="Q28" s="28" t="str">
        <f>VLOOKUP($L28,Sheet1!$B:$F,5,FALSE)</f>
        <v>Julia Mrzewa</v>
      </c>
      <c r="R28" s="28" t="b">
        <f t="shared" si="7"/>
        <v>1</v>
      </c>
      <c r="S28" s="73" t="s">
        <v>6702</v>
      </c>
    </row>
    <row r="29" spans="1:19" x14ac:dyDescent="0.25">
      <c r="A29" s="29" t="s">
        <v>1916</v>
      </c>
      <c r="C29" s="28" t="str">
        <f>VLOOKUP($F29,'KY all bookings 19.09.2022'!$D:$F,2,FALSE)</f>
        <v>Giorgia Giulia</v>
      </c>
      <c r="D29" s="28" t="str">
        <f>VLOOKUP($F29,'KY all bookings 19.09.2022'!$D:$F,3,FALSE)</f>
        <v>Renzi</v>
      </c>
      <c r="E29" s="28" t="str">
        <f t="shared" si="5"/>
        <v>Giorgia Giulia Renzi</v>
      </c>
      <c r="F29" s="35" t="s">
        <v>1626</v>
      </c>
      <c r="G29" s="35">
        <f>_xlfn.MAXIFS('KY all bookings 19.09.2022'!$I$2:$I$126,'KY all bookings 19.09.2022'!$D$2:$D$126,F29)</f>
        <v>45107</v>
      </c>
      <c r="H29" s="34">
        <f>_xlfn.MAXIFS(Reservations!$K$29:$K$1514,Reservations!$S$29:$S$1514,F29)</f>
        <v>44835</v>
      </c>
      <c r="I29" s="33" t="str">
        <f t="shared" si="0"/>
        <v>!</v>
      </c>
      <c r="J29" s="33" t="s">
        <v>5363</v>
      </c>
      <c r="K29" s="33"/>
      <c r="L29" s="28">
        <f>VLOOKUP($F29,Sheet1!$A:$F,2,FALSE)</f>
        <v>1285</v>
      </c>
      <c r="M29" s="36">
        <f>VLOOKUP($L29,Sheet1!$B:$F,2,FALSE)</f>
        <v>44805</v>
      </c>
      <c r="N29" s="36">
        <f>VLOOKUP($L29,Sheet1!$B:$D,3,FALSE)</f>
        <v>45107</v>
      </c>
      <c r="O29" s="28">
        <f>VLOOKUP($L29,Sheet1!$B:$E,4,FALSE)</f>
        <v>837</v>
      </c>
      <c r="P29" s="28" t="b">
        <f t="shared" si="6"/>
        <v>1</v>
      </c>
      <c r="Q29" s="28" t="str">
        <f>VLOOKUP($L29,Sheet1!$B:$F,5,FALSE)</f>
        <v>Giorgia Giulia Renzi</v>
      </c>
      <c r="R29" s="28" t="b">
        <f t="shared" si="7"/>
        <v>1</v>
      </c>
      <c r="S29" s="73" t="s">
        <v>6702</v>
      </c>
    </row>
    <row r="30" spans="1:19" s="78" customFormat="1" x14ac:dyDescent="0.25">
      <c r="A30" s="77" t="s">
        <v>1812</v>
      </c>
      <c r="C30" s="28" t="str">
        <f>VLOOKUP($F30,'KY all bookings 19.09.2022'!$D:$F,2,FALSE)</f>
        <v>Julia</v>
      </c>
      <c r="D30" s="28" t="str">
        <f>VLOOKUP($F30,'KY all bookings 19.09.2022'!$D:$F,3,FALSE)</f>
        <v>Poprawska</v>
      </c>
      <c r="E30" s="78" t="str">
        <f t="shared" si="5"/>
        <v>Julia Poprawska</v>
      </c>
      <c r="F30" s="79" t="s">
        <v>3224</v>
      </c>
      <c r="G30" s="35">
        <f>_xlfn.MAXIFS('KY all bookings 19.09.2022'!$I$2:$I$126,'KY all bookings 19.09.2022'!$D$2:$D$126,F30)</f>
        <v>44834</v>
      </c>
      <c r="H30" s="80">
        <f>_xlfn.MAXIFS(Reservations!$K$29:$K$1514,Reservations!$S$29:$S$1514,F30)</f>
        <v>44835</v>
      </c>
      <c r="I30" s="81" t="str">
        <f t="shared" si="0"/>
        <v>!</v>
      </c>
      <c r="J30" s="81" t="s">
        <v>5363</v>
      </c>
      <c r="K30" s="81"/>
      <c r="L30" s="28">
        <f>VLOOKUP($F30,Sheet1!$A:$F,2,FALSE)</f>
        <v>1286</v>
      </c>
      <c r="M30" s="82">
        <f>VLOOKUP($L30,Sheet1!$B:$F,2,FALSE)</f>
        <v>44805</v>
      </c>
      <c r="N30" s="82">
        <f>VLOOKUP($L30,Sheet1!$B:$D,3,FALSE)</f>
        <v>44834</v>
      </c>
      <c r="O30" s="78">
        <f>VLOOKUP($L30,Sheet1!$B:$E,4,FALSE)</f>
        <v>838</v>
      </c>
      <c r="P30" s="78" t="b">
        <f t="shared" si="6"/>
        <v>1</v>
      </c>
      <c r="Q30" s="78" t="str">
        <f>VLOOKUP($L30,Sheet1!$B:$F,5,FALSE)</f>
        <v>Julia Poprawska</v>
      </c>
      <c r="R30" s="78" t="b">
        <f t="shared" si="7"/>
        <v>1</v>
      </c>
      <c r="S30" s="73" t="s">
        <v>6702</v>
      </c>
    </row>
    <row r="31" spans="1:19" x14ac:dyDescent="0.25">
      <c r="A31" s="29" t="s">
        <v>1587</v>
      </c>
      <c r="C31" s="28" t="str">
        <f>VLOOKUP($F31,'KY all bookings 19.09.2022'!$D:$F,2,FALSE)</f>
        <v>Viktoryia</v>
      </c>
      <c r="D31" s="28" t="str">
        <f>VLOOKUP($F31,'KY all bookings 19.09.2022'!$D:$F,3,FALSE)</f>
        <v>Pivavarchyk</v>
      </c>
      <c r="E31" s="28" t="str">
        <f t="shared" si="5"/>
        <v>Viktoryia Pivavarchyk</v>
      </c>
      <c r="F31" s="35" t="s">
        <v>1793</v>
      </c>
      <c r="G31" s="35">
        <f>_xlfn.MAXIFS('KY all bookings 19.09.2022'!$I$2:$I$126,'KY all bookings 19.09.2022'!$D$2:$D$126,F31)</f>
        <v>44834</v>
      </c>
      <c r="H31" s="34">
        <f>_xlfn.MAXIFS(Reservations!$K$29:$K$1514,Reservations!$S$29:$S$1514,F31)</f>
        <v>44835</v>
      </c>
      <c r="I31" s="33" t="str">
        <f t="shared" si="0"/>
        <v>!</v>
      </c>
      <c r="J31" s="33" t="s">
        <v>5363</v>
      </c>
      <c r="K31" s="33"/>
      <c r="L31" s="28">
        <f>VLOOKUP($F31,Sheet1!$A:$F,2,FALSE)</f>
        <v>1288</v>
      </c>
      <c r="M31" s="36">
        <f>VLOOKUP($L31,Sheet1!$B:$F,2,FALSE)</f>
        <v>44805</v>
      </c>
      <c r="N31" s="36">
        <f>VLOOKUP($L31,Sheet1!$B:$D,3,FALSE)</f>
        <v>44834</v>
      </c>
      <c r="O31" s="28">
        <f>VLOOKUP($L31,Sheet1!$B:$E,4,FALSE)</f>
        <v>840</v>
      </c>
      <c r="P31" s="28" t="b">
        <f t="shared" si="6"/>
        <v>1</v>
      </c>
      <c r="Q31" s="28" t="str">
        <f>VLOOKUP($L31,Sheet1!$B:$F,5,FALSE)</f>
        <v>Viktoryia Pivavarchyk</v>
      </c>
      <c r="R31" s="28" t="b">
        <f t="shared" si="7"/>
        <v>1</v>
      </c>
      <c r="S31" s="73" t="s">
        <v>6702</v>
      </c>
    </row>
    <row r="32" spans="1:19" x14ac:dyDescent="0.25">
      <c r="A32" s="29" t="s">
        <v>1633</v>
      </c>
      <c r="C32" s="28" t="str">
        <f>VLOOKUP($F32,'KY all bookings 19.09.2022'!$D:$F,2,FALSE)</f>
        <v>Natalia</v>
      </c>
      <c r="D32" s="28" t="str">
        <f>VLOOKUP($F32,'KY all bookings 19.09.2022'!$D:$F,3,FALSE)</f>
        <v>Opic</v>
      </c>
      <c r="E32" s="28" t="str">
        <f t="shared" si="5"/>
        <v>Natalia Opic</v>
      </c>
      <c r="F32" s="35" t="s">
        <v>1916</v>
      </c>
      <c r="G32" s="35">
        <f>_xlfn.MAXIFS('KY all bookings 19.09.2022'!$I$2:$I$126,'KY all bookings 19.09.2022'!$D$2:$D$126,F32)</f>
        <v>44834</v>
      </c>
      <c r="H32" s="34">
        <f>_xlfn.MAXIFS(Reservations!$K$29:$K$1514,Reservations!$S$29:$S$1514,F32)</f>
        <v>44835</v>
      </c>
      <c r="I32" s="33" t="str">
        <f t="shared" si="0"/>
        <v>!</v>
      </c>
      <c r="J32" s="33" t="s">
        <v>5363</v>
      </c>
      <c r="K32" s="33"/>
      <c r="L32" s="28">
        <f>VLOOKUP($F32,Sheet1!$A:$F,2,FALSE)</f>
        <v>1291</v>
      </c>
      <c r="M32" s="36">
        <f>VLOOKUP($L32,Sheet1!$B:$F,2,FALSE)</f>
        <v>44805</v>
      </c>
      <c r="N32" s="36">
        <f>VLOOKUP($L32,Sheet1!$B:$D,3,FALSE)</f>
        <v>44834</v>
      </c>
      <c r="O32" s="28">
        <f>VLOOKUP($L32,Sheet1!$B:$E,4,FALSE)</f>
        <v>843</v>
      </c>
      <c r="P32" s="28" t="b">
        <f t="shared" si="6"/>
        <v>1</v>
      </c>
      <c r="Q32" s="28" t="str">
        <f>VLOOKUP($L32,Sheet1!$B:$F,5,FALSE)</f>
        <v>Natalia Opic</v>
      </c>
      <c r="R32" s="28" t="b">
        <f t="shared" si="7"/>
        <v>1</v>
      </c>
      <c r="S32" s="73" t="s">
        <v>6702</v>
      </c>
    </row>
    <row r="33" spans="1:19" x14ac:dyDescent="0.25">
      <c r="A33" s="29" t="s">
        <v>569</v>
      </c>
      <c r="C33" s="28" t="str">
        <f>VLOOKUP($F33,'KY all bookings 19.09.2022'!$D:$F,2,FALSE)</f>
        <v>Patrycja</v>
      </c>
      <c r="D33" s="28" t="str">
        <f>VLOOKUP($F33,'KY all bookings 19.09.2022'!$D:$F,3,FALSE)</f>
        <v>Imiela</v>
      </c>
      <c r="E33" s="28" t="str">
        <f t="shared" si="5"/>
        <v>Patrycja Imiela</v>
      </c>
      <c r="F33" s="35" t="s">
        <v>1812</v>
      </c>
      <c r="G33" s="35">
        <f>_xlfn.MAXIFS('KY all bookings 19.09.2022'!$I$2:$I$126,'KY all bookings 19.09.2022'!$D$2:$D$126,F33)</f>
        <v>44834</v>
      </c>
      <c r="H33" s="34">
        <f>_xlfn.MAXIFS(Reservations!$K$29:$K$1514,Reservations!$S$29:$S$1514,F33)</f>
        <v>44835</v>
      </c>
      <c r="I33" s="33" t="str">
        <f t="shared" si="0"/>
        <v>!</v>
      </c>
      <c r="J33" s="33" t="s">
        <v>5363</v>
      </c>
      <c r="K33" s="33"/>
      <c r="L33" s="28">
        <f>VLOOKUP($F33,Sheet1!$A:$F,2,FALSE)</f>
        <v>1293</v>
      </c>
      <c r="M33" s="36">
        <f>VLOOKUP($L33,Sheet1!$B:$F,2,FALSE)</f>
        <v>44805</v>
      </c>
      <c r="N33" s="36">
        <f>VLOOKUP($L33,Sheet1!$B:$D,3,FALSE)</f>
        <v>44834</v>
      </c>
      <c r="O33" s="28">
        <f>VLOOKUP($L33,Sheet1!$B:$E,4,FALSE)</f>
        <v>845</v>
      </c>
      <c r="P33" s="28" t="b">
        <f t="shared" si="6"/>
        <v>1</v>
      </c>
      <c r="Q33" s="28" t="str">
        <f>VLOOKUP($L33,Sheet1!$B:$F,5,FALSE)</f>
        <v>Patrycja Imiela</v>
      </c>
      <c r="R33" s="28" t="b">
        <f t="shared" si="7"/>
        <v>1</v>
      </c>
      <c r="S33" s="73" t="s">
        <v>6702</v>
      </c>
    </row>
    <row r="34" spans="1:19" x14ac:dyDescent="0.25">
      <c r="A34" s="29" t="s">
        <v>560</v>
      </c>
      <c r="C34" s="28" t="str">
        <f>VLOOKUP($F34,'KY all bookings 19.09.2022'!$D:$F,2,FALSE)</f>
        <v>Lukasz</v>
      </c>
      <c r="D34" s="28" t="str">
        <f>VLOOKUP($F34,'KY all bookings 19.09.2022'!$D:$F,3,FALSE)</f>
        <v>Mróz</v>
      </c>
      <c r="E34" s="28" t="str">
        <f t="shared" si="5"/>
        <v>Lukasz Mróz</v>
      </c>
      <c r="F34" s="35" t="s">
        <v>1587</v>
      </c>
      <c r="G34" s="35">
        <f>_xlfn.MAXIFS('KY all bookings 19.09.2022'!$I$2:$I$126,'KY all bookings 19.09.2022'!$D$2:$D$126,F34)</f>
        <v>44834</v>
      </c>
      <c r="H34" s="34">
        <f>_xlfn.MAXIFS(Reservations!$K$29:$K$1514,Reservations!$S$29:$S$1514,F34)</f>
        <v>44835</v>
      </c>
      <c r="I34" s="33" t="str">
        <f t="shared" si="0"/>
        <v>!</v>
      </c>
      <c r="J34" s="33" t="s">
        <v>5363</v>
      </c>
      <c r="K34" s="33"/>
      <c r="L34" s="28">
        <f>VLOOKUP($F34,Sheet1!$A:$F,2,FALSE)</f>
        <v>1295</v>
      </c>
      <c r="M34" s="36">
        <f>VLOOKUP($L34,Sheet1!$B:$F,2,FALSE)</f>
        <v>44805</v>
      </c>
      <c r="N34" s="36">
        <f>VLOOKUP($L34,Sheet1!$B:$D,3,FALSE)</f>
        <v>44834</v>
      </c>
      <c r="O34" s="28">
        <f>VLOOKUP($L34,Sheet1!$B:$E,4,FALSE)</f>
        <v>847</v>
      </c>
      <c r="P34" s="28" t="b">
        <f t="shared" si="6"/>
        <v>1</v>
      </c>
      <c r="Q34" s="28" t="str">
        <f>VLOOKUP($L34,Sheet1!$B:$F,5,FALSE)</f>
        <v>Lukasz Mróz</v>
      </c>
      <c r="R34" s="28" t="b">
        <f t="shared" si="7"/>
        <v>1</v>
      </c>
      <c r="S34" s="73" t="s">
        <v>6702</v>
      </c>
    </row>
    <row r="35" spans="1:19" x14ac:dyDescent="0.25">
      <c r="A35" s="29" t="s">
        <v>1017</v>
      </c>
      <c r="C35" s="28" t="str">
        <f>VLOOKUP($F35,'KY all bookings 19.09.2022'!$D:$F,2,FALSE)</f>
        <v>Lukasz</v>
      </c>
      <c r="D35" s="28" t="str">
        <f>VLOOKUP($F35,'KY all bookings 19.09.2022'!$D:$F,3,FALSE)</f>
        <v>Luszczyk</v>
      </c>
      <c r="E35" s="28" t="str">
        <f t="shared" si="5"/>
        <v>Lukasz Luszczyk</v>
      </c>
      <c r="F35" s="35" t="s">
        <v>1633</v>
      </c>
      <c r="G35" s="35">
        <f>_xlfn.MAXIFS('KY all bookings 19.09.2022'!$I$2:$I$126,'KY all bookings 19.09.2022'!$D$2:$D$126,F35)</f>
        <v>44834</v>
      </c>
      <c r="H35" s="34">
        <f>_xlfn.MAXIFS(Reservations!$K$29:$K$1514,Reservations!$S$29:$S$1514,F35)</f>
        <v>44835</v>
      </c>
      <c r="I35" s="33" t="str">
        <f t="shared" si="0"/>
        <v>!</v>
      </c>
      <c r="J35" s="33" t="s">
        <v>5363</v>
      </c>
      <c r="K35" s="33"/>
      <c r="L35" s="28">
        <f>VLOOKUP($F35,Sheet1!$A:$F,2,FALSE)</f>
        <v>1298</v>
      </c>
      <c r="M35" s="36">
        <f>VLOOKUP($L35,Sheet1!$B:$F,2,FALSE)</f>
        <v>44805</v>
      </c>
      <c r="N35" s="36">
        <f>VLOOKUP($L35,Sheet1!$B:$D,3,FALSE)</f>
        <v>44834</v>
      </c>
      <c r="O35" s="28">
        <f>VLOOKUP($L35,Sheet1!$B:$E,4,FALSE)</f>
        <v>850</v>
      </c>
      <c r="P35" s="28" t="b">
        <f t="shared" si="6"/>
        <v>1</v>
      </c>
      <c r="Q35" s="28" t="str">
        <f>VLOOKUP($L35,Sheet1!$B:$F,5,FALSE)</f>
        <v>Lukasz Luszczyk</v>
      </c>
      <c r="R35" s="28" t="b">
        <f t="shared" si="7"/>
        <v>1</v>
      </c>
      <c r="S35" s="73" t="s">
        <v>6702</v>
      </c>
    </row>
    <row r="36" spans="1:19" x14ac:dyDescent="0.25">
      <c r="A36" s="29" t="s">
        <v>2044</v>
      </c>
      <c r="C36" s="28" t="str">
        <f>VLOOKUP($F36,'KY all bookings 19.09.2022'!$D:$F,2,FALSE)</f>
        <v>Radzivon</v>
      </c>
      <c r="D36" s="28" t="str">
        <f>VLOOKUP($F36,'KY all bookings 19.09.2022'!$D:$F,3,FALSE)</f>
        <v>Novik</v>
      </c>
      <c r="E36" s="28" t="str">
        <f t="shared" si="5"/>
        <v>Radzivon Novik</v>
      </c>
      <c r="F36" s="35" t="s">
        <v>569</v>
      </c>
      <c r="G36" s="35">
        <f>_xlfn.MAXIFS('KY all bookings 19.09.2022'!$I$2:$I$126,'KY all bookings 19.09.2022'!$D$2:$D$126,F36)</f>
        <v>44834</v>
      </c>
      <c r="H36" s="34">
        <f>_xlfn.MAXIFS(Reservations!$K$29:$K$1514,Reservations!$S$29:$S$1514,F36)</f>
        <v>44835</v>
      </c>
      <c r="I36" s="33" t="str">
        <f t="shared" ref="I36:I67" si="8">IF(H36=G36,"ok","!")</f>
        <v>!</v>
      </c>
      <c r="J36" s="33" t="s">
        <v>5363</v>
      </c>
      <c r="K36" s="33"/>
      <c r="L36" s="28">
        <f>VLOOKUP($F36,Sheet1!$A:$F,2,FALSE)</f>
        <v>1299</v>
      </c>
      <c r="M36" s="36">
        <f>VLOOKUP($L36,Sheet1!$B:$F,2,FALSE)</f>
        <v>44805</v>
      </c>
      <c r="N36" s="36">
        <f>VLOOKUP($L36,Sheet1!$B:$D,3,FALSE)</f>
        <v>44834</v>
      </c>
      <c r="O36" s="28">
        <f>VLOOKUP($L36,Sheet1!$B:$E,4,FALSE)</f>
        <v>851</v>
      </c>
      <c r="P36" s="28" t="b">
        <f t="shared" si="6"/>
        <v>1</v>
      </c>
      <c r="Q36" s="28" t="str">
        <f>VLOOKUP($L36,Sheet1!$B:$F,5,FALSE)</f>
        <v>Radzivon Novik</v>
      </c>
      <c r="R36" s="28" t="b">
        <f t="shared" si="7"/>
        <v>1</v>
      </c>
      <c r="S36" s="73" t="s">
        <v>6702</v>
      </c>
    </row>
    <row r="37" spans="1:19" x14ac:dyDescent="0.25">
      <c r="A37" s="29" t="s">
        <v>3554</v>
      </c>
      <c r="C37" s="28" t="str">
        <f>VLOOKUP($F37,'KY all bookings 19.09.2022'!$D:$F,2,FALSE)</f>
        <v>Jakub</v>
      </c>
      <c r="D37" s="28" t="str">
        <f>VLOOKUP($F37,'KY all bookings 19.09.2022'!$D:$F,3,FALSE)</f>
        <v>Kawalec</v>
      </c>
      <c r="E37" s="28" t="str">
        <f t="shared" si="5"/>
        <v>Jakub Kawalec</v>
      </c>
      <c r="F37" s="35" t="s">
        <v>560</v>
      </c>
      <c r="G37" s="35">
        <f>_xlfn.MAXIFS('KY all bookings 19.09.2022'!$I$2:$I$126,'KY all bookings 19.09.2022'!$D$2:$D$126,F37)</f>
        <v>44834</v>
      </c>
      <c r="H37" s="34">
        <f>_xlfn.MAXIFS(Reservations!$K$29:$K$1514,Reservations!$S$29:$S$1514,F37)</f>
        <v>44835</v>
      </c>
      <c r="I37" s="33" t="str">
        <f t="shared" si="8"/>
        <v>!</v>
      </c>
      <c r="J37" s="33" t="s">
        <v>5363</v>
      </c>
      <c r="K37" s="33"/>
      <c r="L37" s="28">
        <f>VLOOKUP($F37,Sheet1!$A:$F,2,FALSE)</f>
        <v>1304</v>
      </c>
      <c r="M37" s="36">
        <f>VLOOKUP($L37,Sheet1!$B:$F,2,FALSE)</f>
        <v>44805</v>
      </c>
      <c r="N37" s="36">
        <f>VLOOKUP($L37,Sheet1!$B:$D,3,FALSE)</f>
        <v>44834</v>
      </c>
      <c r="O37" s="28">
        <f>VLOOKUP($L37,Sheet1!$B:$E,4,FALSE)</f>
        <v>856</v>
      </c>
      <c r="P37" s="28" t="b">
        <f t="shared" si="6"/>
        <v>1</v>
      </c>
      <c r="Q37" s="28" t="str">
        <f>VLOOKUP($L37,Sheet1!$B:$F,5,FALSE)</f>
        <v>Jakub Kawalec</v>
      </c>
      <c r="R37" s="28" t="b">
        <f t="shared" si="7"/>
        <v>1</v>
      </c>
      <c r="S37" s="73" t="s">
        <v>6702</v>
      </c>
    </row>
    <row r="38" spans="1:19" x14ac:dyDescent="0.25">
      <c r="A38" s="29" t="s">
        <v>3599</v>
      </c>
      <c r="C38" s="28" t="str">
        <f>VLOOKUP($F38,'KY all bookings 19.09.2022'!$D:$F,2,FALSE)</f>
        <v>Makar</v>
      </c>
      <c r="D38" s="28" t="str">
        <f>VLOOKUP($F38,'KY all bookings 19.09.2022'!$D:$F,3,FALSE)</f>
        <v>Bialiauski</v>
      </c>
      <c r="E38" s="28" t="str">
        <f t="shared" si="5"/>
        <v>Makar Bialiauski</v>
      </c>
      <c r="F38" s="35" t="s">
        <v>1017</v>
      </c>
      <c r="G38" s="35">
        <f>_xlfn.MAXIFS('KY all bookings 19.09.2022'!$I$2:$I$126,'KY all bookings 19.09.2022'!$D$2:$D$126,F38)</f>
        <v>44834</v>
      </c>
      <c r="H38" s="34">
        <f>_xlfn.MAXIFS(Reservations!$K$29:$K$1514,Reservations!$S$29:$S$1514,F38)</f>
        <v>44835</v>
      </c>
      <c r="I38" s="33" t="str">
        <f t="shared" si="8"/>
        <v>!</v>
      </c>
      <c r="J38" s="33" t="s">
        <v>5363</v>
      </c>
      <c r="K38" s="33"/>
      <c r="L38" s="28">
        <f>VLOOKUP($F38,Sheet1!$A:$F,2,FALSE)</f>
        <v>1305</v>
      </c>
      <c r="M38" s="36">
        <f>VLOOKUP($L38,Sheet1!$B:$F,2,FALSE)</f>
        <v>44805</v>
      </c>
      <c r="N38" s="36">
        <f>VLOOKUP($L38,Sheet1!$B:$D,3,FALSE)</f>
        <v>44834</v>
      </c>
      <c r="O38" s="28">
        <f>VLOOKUP($L38,Sheet1!$B:$E,4,FALSE)</f>
        <v>857</v>
      </c>
      <c r="P38" s="28" t="b">
        <f t="shared" si="6"/>
        <v>1</v>
      </c>
      <c r="Q38" s="28" t="str">
        <f>VLOOKUP($L38,Sheet1!$B:$F,5,FALSE)</f>
        <v>Makar Bialiauski</v>
      </c>
      <c r="R38" s="28" t="b">
        <f t="shared" si="7"/>
        <v>1</v>
      </c>
      <c r="S38" s="73" t="s">
        <v>6702</v>
      </c>
    </row>
    <row r="39" spans="1:19" x14ac:dyDescent="0.25">
      <c r="A39" s="29" t="s">
        <v>3461</v>
      </c>
      <c r="C39" s="28" t="str">
        <f>VLOOKUP($F39,'KY all bookings 19.09.2022'!$D:$F,2,FALSE)</f>
        <v>Julia</v>
      </c>
      <c r="D39" s="28" t="str">
        <f>VLOOKUP($F39,'KY all bookings 19.09.2022'!$D:$F,3,FALSE)</f>
        <v>Plewa</v>
      </c>
      <c r="E39" s="28" t="str">
        <f t="shared" si="5"/>
        <v>Julia Plewa</v>
      </c>
      <c r="F39" s="35" t="s">
        <v>2044</v>
      </c>
      <c r="G39" s="35">
        <f>_xlfn.MAXIFS('KY all bookings 19.09.2022'!$I$2:$I$126,'KY all bookings 19.09.2022'!$D$2:$D$126,F39)</f>
        <v>45199</v>
      </c>
      <c r="H39" s="34">
        <f>_xlfn.MAXIFS(Reservations!$K$29:$K$1514,Reservations!$S$29:$S$1514,F39)</f>
        <v>44835</v>
      </c>
      <c r="I39" s="33" t="str">
        <f t="shared" si="8"/>
        <v>!</v>
      </c>
      <c r="J39" s="33" t="s">
        <v>5363</v>
      </c>
      <c r="K39" s="33"/>
      <c r="L39" s="28">
        <f>VLOOKUP($F39,Sheet1!$A:$F,2,FALSE)</f>
        <v>33213</v>
      </c>
      <c r="M39" s="36">
        <f>VLOOKUP($L39,Sheet1!$B:$F,2,FALSE)</f>
        <v>44820</v>
      </c>
      <c r="N39" s="36">
        <f>VLOOKUP($L39,Sheet1!$B:$D,3,FALSE)</f>
        <v>45199</v>
      </c>
      <c r="O39" s="28">
        <f>VLOOKUP($L39,Sheet1!$B:$E,4,FALSE)</f>
        <v>863</v>
      </c>
      <c r="P39" s="28" t="b">
        <f t="shared" si="6"/>
        <v>1</v>
      </c>
      <c r="Q39" s="28" t="str">
        <f>VLOOKUP($L39,Sheet1!$B:$F,5,FALSE)</f>
        <v>Julia Plewa</v>
      </c>
      <c r="R39" s="28" t="b">
        <f t="shared" si="7"/>
        <v>1</v>
      </c>
      <c r="S39" s="73" t="s">
        <v>6702</v>
      </c>
    </row>
    <row r="40" spans="1:19" x14ac:dyDescent="0.25">
      <c r="A40" s="29" t="s">
        <v>3570</v>
      </c>
      <c r="C40" s="28" t="str">
        <f>VLOOKUP($F40,'KY all bookings 19.09.2022'!$D:$F,2,FALSE)</f>
        <v>Kacper</v>
      </c>
      <c r="D40" s="28" t="str">
        <f>VLOOKUP($F40,'KY all bookings 19.09.2022'!$D:$F,3,FALSE)</f>
        <v>Urbanski</v>
      </c>
      <c r="E40" s="28" t="str">
        <f t="shared" si="5"/>
        <v>Kacper Urbanski</v>
      </c>
      <c r="F40" s="35" t="s">
        <v>3554</v>
      </c>
      <c r="G40" s="35">
        <f>_xlfn.MAXIFS('KY all bookings 19.09.2022'!$I$2:$I$126,'KY all bookings 19.09.2022'!$D$2:$D$126,F40)</f>
        <v>45107</v>
      </c>
      <c r="H40" s="34">
        <f>_xlfn.MAXIFS(Reservations!$K$29:$K$1514,Reservations!$S$29:$S$1514,F40)</f>
        <v>44835</v>
      </c>
      <c r="I40" s="33" t="str">
        <f t="shared" si="8"/>
        <v>!</v>
      </c>
      <c r="J40" s="33" t="s">
        <v>5363</v>
      </c>
      <c r="K40" s="33"/>
      <c r="L40" s="28">
        <f>VLOOKUP($F40,Sheet1!$A:$F,2,FALSE)</f>
        <v>33215</v>
      </c>
      <c r="M40" s="36">
        <f>VLOOKUP($L40,Sheet1!$B:$F,2,FALSE)</f>
        <v>44820</v>
      </c>
      <c r="N40" s="36">
        <f>VLOOKUP($L40,Sheet1!$B:$D,3,FALSE)</f>
        <v>45107</v>
      </c>
      <c r="O40" s="28">
        <f>VLOOKUP($L40,Sheet1!$B:$E,4,FALSE)</f>
        <v>864</v>
      </c>
      <c r="P40" s="28" t="b">
        <f t="shared" si="6"/>
        <v>1</v>
      </c>
      <c r="Q40" s="28" t="str">
        <f>VLOOKUP($L40,Sheet1!$B:$F,5,FALSE)</f>
        <v>Kacper Urbanski</v>
      </c>
      <c r="R40" s="28" t="b">
        <f t="shared" si="7"/>
        <v>1</v>
      </c>
      <c r="S40" s="73" t="s">
        <v>6702</v>
      </c>
    </row>
    <row r="41" spans="1:19" x14ac:dyDescent="0.25">
      <c r="A41" s="29" t="s">
        <v>2941</v>
      </c>
      <c r="C41" s="28" t="str">
        <f>VLOOKUP($F41,'KY all bookings 19.09.2022'!$D:$F,2,FALSE)</f>
        <v>Maya</v>
      </c>
      <c r="D41" s="28" t="str">
        <f>VLOOKUP($F41,'KY all bookings 19.09.2022'!$D:$F,3,FALSE)</f>
        <v>Kartynnik</v>
      </c>
      <c r="E41" s="28" t="str">
        <f t="shared" si="5"/>
        <v>Maya Kartynnik</v>
      </c>
      <c r="F41" s="35" t="s">
        <v>3461</v>
      </c>
      <c r="G41" s="35">
        <f>_xlfn.MAXIFS('KY all bookings 19.09.2022'!$I$2:$I$126,'KY all bookings 19.09.2022'!$D$2:$D$126,F41)</f>
        <v>44834</v>
      </c>
      <c r="H41" s="34">
        <f>_xlfn.MAXIFS(Reservations!$K$29:$K$1514,Reservations!$S$29:$S$1514,F41)</f>
        <v>44835</v>
      </c>
      <c r="I41" s="33" t="str">
        <f t="shared" si="8"/>
        <v>!</v>
      </c>
      <c r="J41" s="33" t="s">
        <v>5363</v>
      </c>
      <c r="K41" s="33"/>
      <c r="L41" s="28">
        <f>VLOOKUP($F41,Sheet1!$A:$F,2,FALSE)</f>
        <v>1319</v>
      </c>
      <c r="M41" s="36">
        <f>VLOOKUP($L41,Sheet1!$B:$F,2,FALSE)</f>
        <v>44805</v>
      </c>
      <c r="N41" s="36">
        <f>VLOOKUP($L41,Sheet1!$B:$D,3,FALSE)</f>
        <v>44834</v>
      </c>
      <c r="O41" s="28">
        <f>VLOOKUP($L41,Sheet1!$B:$E,4,FALSE)</f>
        <v>871</v>
      </c>
      <c r="P41" s="28" t="b">
        <f t="shared" si="6"/>
        <v>1</v>
      </c>
      <c r="Q41" s="28" t="str">
        <f>VLOOKUP($L41,Sheet1!$B:$F,5,FALSE)</f>
        <v>Maya Kartynnik</v>
      </c>
      <c r="R41" s="28" t="b">
        <f t="shared" si="7"/>
        <v>1</v>
      </c>
      <c r="S41" s="73" t="s">
        <v>6702</v>
      </c>
    </row>
    <row r="42" spans="1:19" x14ac:dyDescent="0.25">
      <c r="A42" s="29" t="s">
        <v>3542</v>
      </c>
      <c r="C42" s="28" t="str">
        <f>VLOOKUP($F42,'KY all bookings 19.09.2022'!$D:$F,2,FALSE)</f>
        <v>Kayode</v>
      </c>
      <c r="D42" s="28" t="str">
        <f>VLOOKUP($F42,'KY all bookings 19.09.2022'!$D:$F,3,FALSE)</f>
        <v>Adebesin</v>
      </c>
      <c r="E42" s="28" t="str">
        <f t="shared" si="5"/>
        <v>Kayode Adebesin</v>
      </c>
      <c r="F42" s="35" t="s">
        <v>3570</v>
      </c>
      <c r="G42" s="35">
        <f>_xlfn.MAXIFS('KY all bookings 19.09.2022'!$I$2:$I$126,'KY all bookings 19.09.2022'!$D$2:$D$126,F42)</f>
        <v>44834</v>
      </c>
      <c r="H42" s="34">
        <f>_xlfn.MAXIFS(Reservations!$K$29:$K$1514,Reservations!$S$29:$S$1514,F42)</f>
        <v>44835</v>
      </c>
      <c r="I42" s="33" t="str">
        <f t="shared" si="8"/>
        <v>!</v>
      </c>
      <c r="J42" s="33" t="s">
        <v>5363</v>
      </c>
      <c r="K42" s="33"/>
      <c r="L42" s="28">
        <f>VLOOKUP($F42,Sheet1!$A:$F,2,FALSE)</f>
        <v>1320</v>
      </c>
      <c r="M42" s="36">
        <f>VLOOKUP($L42,Sheet1!$B:$F,2,FALSE)</f>
        <v>44805</v>
      </c>
      <c r="N42" s="36">
        <f>VLOOKUP($L42,Sheet1!$B:$D,3,FALSE)</f>
        <v>44834</v>
      </c>
      <c r="O42" s="28">
        <f>VLOOKUP($L42,Sheet1!$B:$E,4,FALSE)</f>
        <v>872</v>
      </c>
      <c r="P42" s="28" t="b">
        <f t="shared" si="6"/>
        <v>1</v>
      </c>
      <c r="Q42" s="28" t="str">
        <f>VLOOKUP($L42,Sheet1!$B:$F,5,FALSE)</f>
        <v>Kayode Adebesin</v>
      </c>
      <c r="R42" s="28" t="b">
        <f t="shared" si="7"/>
        <v>1</v>
      </c>
      <c r="S42" s="73" t="s">
        <v>6702</v>
      </c>
    </row>
    <row r="43" spans="1:19" x14ac:dyDescent="0.25">
      <c r="A43" s="29" t="s">
        <v>3058</v>
      </c>
      <c r="C43" s="28" t="str">
        <f>VLOOKUP($F43,'KY all bookings 19.09.2022'!$D:$F,2,FALSE)</f>
        <v>Patrycja</v>
      </c>
      <c r="D43" s="28" t="str">
        <f>VLOOKUP($F43,'KY all bookings 19.09.2022'!$D:$F,3,FALSE)</f>
        <v>Lelonek</v>
      </c>
      <c r="E43" s="28" t="str">
        <f t="shared" si="5"/>
        <v>Patrycja Lelonek</v>
      </c>
      <c r="F43" s="35" t="s">
        <v>3542</v>
      </c>
      <c r="G43" s="35">
        <f>_xlfn.MAXIFS('KY all bookings 19.09.2022'!$I$2:$I$126,'KY all bookings 19.09.2022'!$D$2:$D$126,F43)</f>
        <v>44834</v>
      </c>
      <c r="H43" s="34">
        <f>_xlfn.MAXIFS(Reservations!$K$29:$K$1514,Reservations!$S$29:$S$1514,F43)</f>
        <v>44835</v>
      </c>
      <c r="I43" s="33" t="str">
        <f t="shared" si="8"/>
        <v>!</v>
      </c>
      <c r="J43" s="33" t="s">
        <v>5363</v>
      </c>
      <c r="K43" s="33"/>
      <c r="L43" s="28">
        <f>VLOOKUP($F43,Sheet1!$A:$F,2,FALSE)</f>
        <v>1322</v>
      </c>
      <c r="M43" s="36">
        <f>VLOOKUP($L43,Sheet1!$B:$F,2,FALSE)</f>
        <v>44805</v>
      </c>
      <c r="N43" s="36">
        <f>VLOOKUP($L43,Sheet1!$B:$D,3,FALSE)</f>
        <v>44834</v>
      </c>
      <c r="O43" s="28">
        <f>VLOOKUP($L43,Sheet1!$B:$E,4,FALSE)</f>
        <v>874</v>
      </c>
      <c r="P43" s="28" t="b">
        <f t="shared" si="6"/>
        <v>1</v>
      </c>
      <c r="Q43" s="28" t="str">
        <f>VLOOKUP($L43,Sheet1!$B:$F,5,FALSE)</f>
        <v>Patrycja Lelonek</v>
      </c>
      <c r="R43" s="28" t="b">
        <f t="shared" si="7"/>
        <v>1</v>
      </c>
      <c r="S43" s="73" t="s">
        <v>6702</v>
      </c>
    </row>
    <row r="44" spans="1:19" x14ac:dyDescent="0.25">
      <c r="A44" s="29" t="s">
        <v>4017</v>
      </c>
      <c r="C44" s="28" t="str">
        <f>VLOOKUP($F44,'KY all bookings 19.09.2022'!$D:$F,2,FALSE)</f>
        <v>Mateusz</v>
      </c>
      <c r="D44" s="28" t="str">
        <f>VLOOKUP($F44,'KY all bookings 19.09.2022'!$D:$F,3,FALSE)</f>
        <v>Pala</v>
      </c>
      <c r="E44" s="28" t="str">
        <f t="shared" si="5"/>
        <v>Mateusz Pala</v>
      </c>
      <c r="F44" s="35" t="s">
        <v>3058</v>
      </c>
      <c r="G44" s="35">
        <f>_xlfn.MAXIFS('KY all bookings 19.09.2022'!$I$2:$I$126,'KY all bookings 19.09.2022'!$D$2:$D$126,F44)</f>
        <v>44834</v>
      </c>
      <c r="H44" s="34">
        <f>_xlfn.MAXIFS(Reservations!$K$29:$K$1514,Reservations!$S$29:$S$1514,F44)</f>
        <v>44835</v>
      </c>
      <c r="I44" s="33" t="str">
        <f t="shared" si="8"/>
        <v>!</v>
      </c>
      <c r="J44" s="33" t="s">
        <v>5363</v>
      </c>
      <c r="K44" s="33"/>
      <c r="L44" s="28">
        <f>VLOOKUP($F44,Sheet1!$A:$F,2,FALSE)</f>
        <v>1325</v>
      </c>
      <c r="M44" s="36">
        <f>VLOOKUP($L44,Sheet1!$B:$F,2,FALSE)</f>
        <v>44805</v>
      </c>
      <c r="N44" s="36">
        <f>VLOOKUP($L44,Sheet1!$B:$D,3,FALSE)</f>
        <v>44834</v>
      </c>
      <c r="O44" s="28">
        <f>VLOOKUP($L44,Sheet1!$B:$E,4,FALSE)</f>
        <v>877</v>
      </c>
      <c r="P44" s="28" t="b">
        <f t="shared" si="6"/>
        <v>1</v>
      </c>
      <c r="Q44" s="28" t="str">
        <f>VLOOKUP($L44,Sheet1!$B:$F,5,FALSE)</f>
        <v>Mateusz Pala</v>
      </c>
      <c r="R44" s="28" t="b">
        <f t="shared" si="7"/>
        <v>1</v>
      </c>
      <c r="S44" s="73" t="s">
        <v>6702</v>
      </c>
    </row>
    <row r="45" spans="1:19" x14ac:dyDescent="0.25">
      <c r="A45" s="29" t="s">
        <v>3042</v>
      </c>
      <c r="C45" s="28" t="str">
        <f>VLOOKUP($F45,'KY all bookings 19.09.2022'!$D:$F,2,FALSE)</f>
        <v>Nadim</v>
      </c>
      <c r="D45" s="28" t="str">
        <f>VLOOKUP($F45,'KY all bookings 19.09.2022'!$D:$F,3,FALSE)</f>
        <v>El Ghawi</v>
      </c>
      <c r="E45" s="28" t="str">
        <f t="shared" si="5"/>
        <v>Nadim El Ghawi</v>
      </c>
      <c r="F45" s="35" t="s">
        <v>4017</v>
      </c>
      <c r="G45" s="35">
        <f>_xlfn.MAXIFS('KY all bookings 19.09.2022'!$I$2:$I$126,'KY all bookings 19.09.2022'!$D$2:$D$126,F45)</f>
        <v>44834</v>
      </c>
      <c r="H45" s="34">
        <f>_xlfn.MAXIFS(Reservations!$K$29:$K$1514,Reservations!$S$29:$S$1514,F45)</f>
        <v>44835</v>
      </c>
      <c r="I45" s="33" t="str">
        <f t="shared" si="8"/>
        <v>!</v>
      </c>
      <c r="J45" s="33" t="s">
        <v>5363</v>
      </c>
      <c r="K45" s="33"/>
      <c r="L45" s="28">
        <f>VLOOKUP($F45,Sheet1!$A:$F,2,FALSE)</f>
        <v>1330</v>
      </c>
      <c r="M45" s="36">
        <f>VLOOKUP($L45,Sheet1!$B:$F,2,FALSE)</f>
        <v>44805</v>
      </c>
      <c r="N45" s="36">
        <f>VLOOKUP($L45,Sheet1!$B:$D,3,FALSE)</f>
        <v>44834</v>
      </c>
      <c r="O45" s="28">
        <f>VLOOKUP($L45,Sheet1!$B:$E,4,FALSE)</f>
        <v>882</v>
      </c>
      <c r="P45" s="28" t="b">
        <f t="shared" si="6"/>
        <v>1</v>
      </c>
      <c r="Q45" s="28" t="str">
        <f>VLOOKUP($L45,Sheet1!$B:$F,5,FALSE)</f>
        <v>Nadim El Ghawi</v>
      </c>
      <c r="R45" s="28" t="b">
        <f t="shared" si="7"/>
        <v>1</v>
      </c>
      <c r="S45" s="73" t="s">
        <v>6702</v>
      </c>
    </row>
    <row r="46" spans="1:19" x14ac:dyDescent="0.25">
      <c r="A46" s="29" t="s">
        <v>2097</v>
      </c>
      <c r="C46" s="28" t="str">
        <f>VLOOKUP($F46,'KY all bookings 19.09.2022'!$D:$F,2,FALSE)</f>
        <v>Iryna</v>
      </c>
      <c r="D46" s="28" t="str">
        <f>VLOOKUP($F46,'KY all bookings 19.09.2022'!$D:$F,3,FALSE)</f>
        <v>Stryha</v>
      </c>
      <c r="E46" s="28" t="str">
        <f t="shared" si="5"/>
        <v>Iryna Stryha</v>
      </c>
      <c r="F46" s="35" t="s">
        <v>3042</v>
      </c>
      <c r="G46" s="35">
        <f>_xlfn.MAXIFS('KY all bookings 19.09.2022'!$I$2:$I$126,'KY all bookings 19.09.2022'!$D$2:$D$126,F46)</f>
        <v>44834</v>
      </c>
      <c r="H46" s="34">
        <f>_xlfn.MAXIFS(Reservations!$K$29:$K$1514,Reservations!$S$29:$S$1514,F46)</f>
        <v>44835</v>
      </c>
      <c r="I46" s="33" t="str">
        <f t="shared" si="8"/>
        <v>!</v>
      </c>
      <c r="J46" s="33" t="s">
        <v>5363</v>
      </c>
      <c r="K46" s="33"/>
      <c r="L46" s="28">
        <f>VLOOKUP($F46,Sheet1!$A:$F,2,FALSE)</f>
        <v>1332</v>
      </c>
      <c r="M46" s="36">
        <f>VLOOKUP($L46,Sheet1!$B:$F,2,FALSE)</f>
        <v>44805</v>
      </c>
      <c r="N46" s="36">
        <f>VLOOKUP($L46,Sheet1!$B:$D,3,FALSE)</f>
        <v>44834</v>
      </c>
      <c r="O46" s="28">
        <f>VLOOKUP($L46,Sheet1!$B:$E,4,FALSE)</f>
        <v>884</v>
      </c>
      <c r="P46" s="28" t="b">
        <f t="shared" si="6"/>
        <v>1</v>
      </c>
      <c r="Q46" s="28" t="str">
        <f>VLOOKUP($L46,Sheet1!$B:$F,5,FALSE)</f>
        <v>Iryna Stryha</v>
      </c>
      <c r="R46" s="28" t="b">
        <f t="shared" si="7"/>
        <v>1</v>
      </c>
      <c r="S46" s="73" t="s">
        <v>6702</v>
      </c>
    </row>
    <row r="47" spans="1:19" hidden="1" x14ac:dyDescent="0.25">
      <c r="A47" s="29" t="s">
        <v>4008</v>
      </c>
      <c r="F47" s="29" t="s">
        <v>4008</v>
      </c>
      <c r="G47" s="35">
        <f>_xlfn.MAXIFS('KY all bookings 19.09.2022'!$I$2:$I$126,'KY all bookings 19.09.2022'!$D$2:$D$126,F47)</f>
        <v>44834</v>
      </c>
      <c r="H47" s="62">
        <f>_xlfn.MAXIFS(Reservations!$K$29:$K$1514,Reservations!$S$29:$S$1514,F47)</f>
        <v>44834</v>
      </c>
      <c r="I47" s="28" t="str">
        <f t="shared" si="8"/>
        <v>ok</v>
      </c>
      <c r="M47" s="28"/>
      <c r="N47" s="28"/>
      <c r="S47" s="28"/>
    </row>
    <row r="48" spans="1:19" hidden="1" x14ac:dyDescent="0.25">
      <c r="A48" s="29" t="s">
        <v>3140</v>
      </c>
      <c r="F48" s="29" t="s">
        <v>3140</v>
      </c>
      <c r="G48" s="35">
        <f>_xlfn.MAXIFS('KY all bookings 19.09.2022'!$I$2:$I$126,'KY all bookings 19.09.2022'!$D$2:$D$126,F48)</f>
        <v>44834</v>
      </c>
      <c r="H48" s="62">
        <f>_xlfn.MAXIFS(Reservations!$K$29:$K$1514,Reservations!$S$29:$S$1514,F48)</f>
        <v>44834</v>
      </c>
      <c r="I48" s="28" t="str">
        <f t="shared" si="8"/>
        <v>ok</v>
      </c>
      <c r="M48" s="28"/>
      <c r="N48" s="28"/>
      <c r="S48" s="28"/>
    </row>
    <row r="49" spans="1:43" x14ac:dyDescent="0.25">
      <c r="A49" s="29" t="s">
        <v>580</v>
      </c>
      <c r="C49" s="28" t="str">
        <f>VLOOKUP($F49,'KY all bookings 19.09.2022'!$D:$F,2,FALSE)</f>
        <v>Hanna</v>
      </c>
      <c r="D49" s="28" t="str">
        <f>VLOOKUP($F49,'KY all bookings 19.09.2022'!$D:$F,3,FALSE)</f>
        <v>Cieslar</v>
      </c>
      <c r="E49" s="28" t="str">
        <f t="shared" ref="E49:E52" si="9">C49&amp; " " &amp; D49</f>
        <v>Hanna Cieslar</v>
      </c>
      <c r="F49" s="35" t="s">
        <v>2097</v>
      </c>
      <c r="G49" s="35">
        <f>_xlfn.MAXIFS('KY all bookings 19.09.2022'!$I$2:$I$126,'KY all bookings 19.09.2022'!$D$2:$D$126,F49)</f>
        <v>44834</v>
      </c>
      <c r="H49" s="34">
        <f>_xlfn.MAXIFS(Reservations!$K$29:$K$1514,Reservations!$S$29:$S$1514,F49)</f>
        <v>44835</v>
      </c>
      <c r="I49" s="33" t="str">
        <f t="shared" si="8"/>
        <v>!</v>
      </c>
      <c r="J49" s="33" t="s">
        <v>5363</v>
      </c>
      <c r="K49" s="33"/>
      <c r="L49" s="28">
        <f>VLOOKUP($F49,Sheet1!$A:$F,2,FALSE)</f>
        <v>1333</v>
      </c>
      <c r="M49" s="36">
        <f>VLOOKUP($L49,Sheet1!$B:$F,2,FALSE)</f>
        <v>44805</v>
      </c>
      <c r="N49" s="36">
        <f>VLOOKUP($L49,Sheet1!$B:$D,3,FALSE)</f>
        <v>44834</v>
      </c>
      <c r="O49" s="28">
        <f>VLOOKUP($L49,Sheet1!$B:$E,4,FALSE)</f>
        <v>885</v>
      </c>
      <c r="P49" s="28" t="b">
        <f>G49=N49</f>
        <v>1</v>
      </c>
      <c r="Q49" s="28" t="str">
        <f>VLOOKUP($L49,Sheet1!$B:$F,5,FALSE)</f>
        <v>Hanna Cieslar</v>
      </c>
      <c r="R49" s="28" t="b">
        <f>Q49=E49</f>
        <v>1</v>
      </c>
      <c r="S49" s="73" t="s">
        <v>6702</v>
      </c>
    </row>
    <row r="50" spans="1:43" x14ac:dyDescent="0.25">
      <c r="A50" s="29" t="s">
        <v>1974</v>
      </c>
      <c r="C50" s="28" t="str">
        <f>VLOOKUP($F50,'KY all bookings 19.09.2022'!$D:$F,2,FALSE)</f>
        <v>Dawid</v>
      </c>
      <c r="D50" s="28" t="str">
        <f>VLOOKUP($F50,'KY all bookings 19.09.2022'!$D:$F,3,FALSE)</f>
        <v>Kraszewski</v>
      </c>
      <c r="E50" s="28" t="str">
        <f t="shared" si="9"/>
        <v>Dawid Kraszewski</v>
      </c>
      <c r="F50" s="35" t="s">
        <v>580</v>
      </c>
      <c r="G50" s="35">
        <f>_xlfn.MAXIFS('KY all bookings 19.09.2022'!$I$2:$I$126,'KY all bookings 19.09.2022'!$D$2:$D$126,F50)</f>
        <v>45107</v>
      </c>
      <c r="H50" s="34">
        <f>_xlfn.MAXIFS(Reservations!$K$29:$K$1514,Reservations!$S$29:$S$1514,F50)</f>
        <v>44835</v>
      </c>
      <c r="I50" s="33" t="str">
        <f t="shared" si="8"/>
        <v>!</v>
      </c>
      <c r="J50" s="33" t="s">
        <v>5363</v>
      </c>
      <c r="K50" s="33"/>
      <c r="L50" s="28">
        <f>VLOOKUP($F50,Sheet1!$A:$F,2,FALSE)</f>
        <v>1339</v>
      </c>
      <c r="M50" s="36">
        <f>VLOOKUP($L50,Sheet1!$B:$F,2,FALSE)</f>
        <v>44805</v>
      </c>
      <c r="N50" s="36">
        <f>VLOOKUP($L50,Sheet1!$B:$D,3,FALSE)</f>
        <v>45107</v>
      </c>
      <c r="O50" s="28">
        <f>VLOOKUP($L50,Sheet1!$B:$E,4,FALSE)</f>
        <v>891</v>
      </c>
      <c r="P50" s="28" t="b">
        <f>G50=N50</f>
        <v>1</v>
      </c>
      <c r="Q50" s="28" t="str">
        <f>VLOOKUP($L50,Sheet1!$B:$F,5,FALSE)</f>
        <v>Dawid Kraszewski</v>
      </c>
      <c r="R50" s="28" t="b">
        <f>Q50=E50</f>
        <v>1</v>
      </c>
      <c r="S50" s="73" t="s">
        <v>6702</v>
      </c>
    </row>
    <row r="51" spans="1:43" x14ac:dyDescent="0.25">
      <c r="A51" s="29" t="s">
        <v>755</v>
      </c>
      <c r="C51" s="28" t="str">
        <f>VLOOKUP($F51,'KY all bookings 19.09.2022'!$D:$F,2,FALSE)</f>
        <v>Wojciech</v>
      </c>
      <c r="D51" s="28" t="str">
        <f>VLOOKUP($F51,'KY all bookings 19.09.2022'!$D:$F,3,FALSE)</f>
        <v>Smolka</v>
      </c>
      <c r="E51" s="28" t="str">
        <f t="shared" si="9"/>
        <v>Wojciech Smolka</v>
      </c>
      <c r="F51" s="35" t="s">
        <v>1974</v>
      </c>
      <c r="G51" s="35">
        <f>_xlfn.MAXIFS('KY all bookings 19.09.2022'!$I$2:$I$126,'KY all bookings 19.09.2022'!$D$2:$D$126,F51)</f>
        <v>44834</v>
      </c>
      <c r="H51" s="34">
        <f>_xlfn.MAXIFS(Reservations!$K$29:$K$1514,Reservations!$S$29:$S$1514,F51)</f>
        <v>44835</v>
      </c>
      <c r="I51" s="33" t="str">
        <f t="shared" si="8"/>
        <v>!</v>
      </c>
      <c r="J51" s="33" t="s">
        <v>5363</v>
      </c>
      <c r="K51" s="33"/>
      <c r="L51" s="28">
        <f>VLOOKUP($F51,Sheet1!$A:$F,2,FALSE)</f>
        <v>1342</v>
      </c>
      <c r="M51" s="36">
        <f>VLOOKUP($L51,Sheet1!$B:$F,2,FALSE)</f>
        <v>44805</v>
      </c>
      <c r="N51" s="36">
        <f>VLOOKUP($L51,Sheet1!$B:$D,3,FALSE)</f>
        <v>44834</v>
      </c>
      <c r="O51" s="28">
        <f>VLOOKUP($L51,Sheet1!$B:$E,4,FALSE)</f>
        <v>894</v>
      </c>
      <c r="P51" s="28" t="b">
        <f>G51=N51</f>
        <v>1</v>
      </c>
      <c r="Q51" s="28" t="str">
        <f>VLOOKUP($L51,Sheet1!$B:$F,5,FALSE)</f>
        <v>Wojciech Smolka</v>
      </c>
      <c r="R51" s="28" t="b">
        <f>Q51=E51</f>
        <v>1</v>
      </c>
      <c r="S51" s="73" t="s">
        <v>6702</v>
      </c>
    </row>
    <row r="52" spans="1:43" x14ac:dyDescent="0.25">
      <c r="A52" s="29" t="s">
        <v>1368</v>
      </c>
      <c r="C52" s="28" t="str">
        <f>VLOOKUP($F52,'KY all bookings 19.09.2022'!$D:$F,2,FALSE)</f>
        <v>Julia</v>
      </c>
      <c r="D52" s="28" t="str">
        <f>VLOOKUP($F52,'KY all bookings 19.09.2022'!$D:$F,3,FALSE)</f>
        <v>Hudziak</v>
      </c>
      <c r="E52" s="28" t="str">
        <f t="shared" si="9"/>
        <v>Julia Hudziak</v>
      </c>
      <c r="F52" s="35" t="s">
        <v>2448</v>
      </c>
      <c r="G52" s="35">
        <f>_xlfn.MAXIFS('KY all bookings 19.09.2022'!$I$2:$I$126,'KY all bookings 19.09.2022'!$D$2:$D$126,F52)</f>
        <v>45107</v>
      </c>
      <c r="H52" s="34">
        <f>_xlfn.MAXIFS(Reservations!$K$29:$K$1514,Reservations!$S$29:$S$1514,F52)</f>
        <v>44835</v>
      </c>
      <c r="I52" s="33" t="str">
        <f t="shared" si="8"/>
        <v>!</v>
      </c>
      <c r="J52" s="33" t="s">
        <v>5363</v>
      </c>
      <c r="K52" s="33"/>
      <c r="L52" s="28">
        <f>VLOOKUP($F52,Sheet1!$A:$F,2,FALSE)</f>
        <v>1396</v>
      </c>
      <c r="M52" s="36">
        <f>VLOOKUP($L52,Sheet1!$B:$F,2,FALSE)</f>
        <v>44805</v>
      </c>
      <c r="N52" s="36">
        <f>VLOOKUP($L52,Sheet1!$B:$D,3,FALSE)</f>
        <v>45107</v>
      </c>
      <c r="O52" s="28">
        <f>VLOOKUP($L52,Sheet1!$B:$E,4,FALSE)</f>
        <v>945</v>
      </c>
      <c r="P52" s="28" t="b">
        <f>G52=N52</f>
        <v>1</v>
      </c>
      <c r="Q52" s="28" t="str">
        <f>VLOOKUP($L52,Sheet1!$B:$F,5,FALSE)</f>
        <v>Julia Hudziak</v>
      </c>
      <c r="R52" s="28" t="b">
        <f>Q52=E52</f>
        <v>1</v>
      </c>
      <c r="S52" s="73" t="s">
        <v>6702</v>
      </c>
    </row>
    <row r="53" spans="1:43" hidden="1" x14ac:dyDescent="0.25">
      <c r="A53" s="29" t="s">
        <v>847</v>
      </c>
      <c r="F53" s="29" t="s">
        <v>847</v>
      </c>
      <c r="G53" s="35">
        <f>_xlfn.MAXIFS('KY all bookings 19.09.2022'!$I$2:$I$126,'KY all bookings 19.09.2022'!$D$2:$D$126,F53)</f>
        <v>45046</v>
      </c>
      <c r="H53" s="62">
        <f>_xlfn.MAXIFS(Reservations!$K$29:$K$1514,Reservations!$S$29:$S$1514,F53)</f>
        <v>45046</v>
      </c>
      <c r="I53" s="28" t="str">
        <f t="shared" si="8"/>
        <v>ok</v>
      </c>
      <c r="M53" s="28"/>
      <c r="N53" s="28"/>
      <c r="S53" s="28"/>
    </row>
    <row r="54" spans="1:43" hidden="1" x14ac:dyDescent="0.25">
      <c r="A54" s="29" t="s">
        <v>655</v>
      </c>
      <c r="F54" s="29" t="s">
        <v>655</v>
      </c>
      <c r="G54" s="35">
        <f>_xlfn.MAXIFS('KY all bookings 19.09.2022'!$I$2:$I$126,'KY all bookings 19.09.2022'!$D$2:$D$126,F54)</f>
        <v>44821</v>
      </c>
      <c r="H54" s="62">
        <f>_xlfn.MAXIFS(Reservations!$K$29:$K$1514,Reservations!$S$29:$S$1514,F54)</f>
        <v>44821</v>
      </c>
      <c r="I54" s="28" t="str">
        <f t="shared" si="8"/>
        <v>ok</v>
      </c>
      <c r="M54" s="28"/>
      <c r="N54" s="28"/>
      <c r="S54" s="28"/>
    </row>
    <row r="55" spans="1:43" hidden="1" x14ac:dyDescent="0.25">
      <c r="A55" s="29" t="s">
        <v>2261</v>
      </c>
      <c r="F55" s="29" t="s">
        <v>2261</v>
      </c>
      <c r="G55" s="35">
        <f>_xlfn.MAXIFS('KY all bookings 19.09.2022'!$I$2:$I$126,'KY all bookings 19.09.2022'!$D$2:$D$126,F55)</f>
        <v>44834</v>
      </c>
      <c r="H55" s="62">
        <f>_xlfn.MAXIFS(Reservations!$K$29:$K$1514,Reservations!$S$29:$S$1514,F55)</f>
        <v>44834</v>
      </c>
      <c r="I55" s="28" t="str">
        <f t="shared" si="8"/>
        <v>ok</v>
      </c>
      <c r="M55" s="28"/>
      <c r="N55" s="28"/>
      <c r="S55" s="28"/>
    </row>
    <row r="56" spans="1:43" hidden="1" x14ac:dyDescent="0.25">
      <c r="A56" s="29" t="s">
        <v>50</v>
      </c>
      <c r="F56" s="29" t="s">
        <v>50</v>
      </c>
      <c r="G56" s="35">
        <f>_xlfn.MAXIFS('KY all bookings 19.09.2022'!$I$2:$I$126,'KY all bookings 19.09.2022'!$D$2:$D$126,F56)</f>
        <v>44973</v>
      </c>
      <c r="H56" s="62">
        <f>_xlfn.MAXIFS(Reservations!$K$29:$K$1514,Reservations!$S$29:$S$1514,F56)</f>
        <v>44973</v>
      </c>
      <c r="I56" s="28" t="str">
        <f t="shared" si="8"/>
        <v>ok</v>
      </c>
      <c r="M56" s="28"/>
      <c r="N56" s="28"/>
      <c r="S56" s="28"/>
    </row>
    <row r="57" spans="1:43" hidden="1" x14ac:dyDescent="0.25">
      <c r="A57" s="29" t="s">
        <v>3323</v>
      </c>
      <c r="F57" s="29" t="s">
        <v>3323</v>
      </c>
      <c r="G57" s="35">
        <f>_xlfn.MAXIFS('KY all bookings 19.09.2022'!$I$2:$I$126,'KY all bookings 19.09.2022'!$D$2:$D$126,F57)</f>
        <v>44926</v>
      </c>
      <c r="H57" s="62">
        <f>_xlfn.MAXIFS(Reservations!$K$29:$K$1514,Reservations!$S$29:$S$1514,F57)</f>
        <v>44926</v>
      </c>
      <c r="I57" s="28" t="str">
        <f t="shared" si="8"/>
        <v>ok</v>
      </c>
      <c r="M57" s="28"/>
      <c r="N57" s="28"/>
      <c r="S57" s="28"/>
    </row>
    <row r="58" spans="1:43" x14ac:dyDescent="0.25">
      <c r="A58" s="29" t="s">
        <v>2448</v>
      </c>
      <c r="C58" s="28" t="str">
        <f>VLOOKUP($F58,'KY all bookings 19.09.2022'!$D:$F,2,FALSE)</f>
        <v>Stefano</v>
      </c>
      <c r="D58" s="28" t="str">
        <f>VLOOKUP($F58,'KY all bookings 19.09.2022'!$D:$F,3,FALSE)</f>
        <v>Daniel</v>
      </c>
      <c r="E58" s="28" t="str">
        <f t="shared" ref="E58:E63" si="10">C58&amp; " " &amp; D58</f>
        <v>Stefano Daniel</v>
      </c>
      <c r="F58" s="35" t="s">
        <v>2827</v>
      </c>
      <c r="G58" s="35">
        <f>_xlfn.MAXIFS('KY all bookings 19.09.2022'!$I$2:$I$126,'KY all bookings 19.09.2022'!$D$2:$D$126,F58)</f>
        <v>44865</v>
      </c>
      <c r="H58" s="34">
        <f>_xlfn.MAXIFS(Reservations!$K$29:$K$1514,Reservations!$S$29:$S$1514,F58)</f>
        <v>44866</v>
      </c>
      <c r="I58" s="33" t="str">
        <f t="shared" si="8"/>
        <v>!</v>
      </c>
      <c r="J58" s="33" t="s">
        <v>5363</v>
      </c>
      <c r="K58" s="33"/>
      <c r="L58" s="28">
        <f>VLOOKUP($F58,Sheet1!$A:$F,2,FALSE)</f>
        <v>1460</v>
      </c>
      <c r="M58" s="36">
        <f>VLOOKUP($L58,Sheet1!$B:$F,2,FALSE)</f>
        <v>44805</v>
      </c>
      <c r="N58" s="36">
        <f>VLOOKUP($L58,Sheet1!$B:$D,3,FALSE)</f>
        <v>44865</v>
      </c>
      <c r="O58" s="28">
        <f>VLOOKUP($L58,Sheet1!$B:$E,4,FALSE)</f>
        <v>1002</v>
      </c>
      <c r="P58" s="28" t="b">
        <f t="shared" ref="P58:P63" si="11">G58=N58</f>
        <v>1</v>
      </c>
      <c r="Q58" s="28" t="str">
        <f>VLOOKUP($L58,Sheet1!$B:$F,5,FALSE)</f>
        <v>Stefano Daniel</v>
      </c>
      <c r="R58" s="28" t="b">
        <f t="shared" ref="R58:R63" si="12">Q58=E58</f>
        <v>1</v>
      </c>
      <c r="S58" s="73" t="s">
        <v>6702</v>
      </c>
    </row>
    <row r="59" spans="1:43" x14ac:dyDescent="0.25">
      <c r="A59" s="29" t="s">
        <v>3026</v>
      </c>
      <c r="C59" s="28" t="str">
        <f>VLOOKUP($F59,'KY all bookings 19.09.2022'!$D:$F,2,FALSE)</f>
        <v>Nadiia</v>
      </c>
      <c r="D59" s="28" t="str">
        <f>VLOOKUP($F59,'KY all bookings 19.09.2022'!$D:$F,3,FALSE)</f>
        <v>Kalihaieva</v>
      </c>
      <c r="E59" s="28" t="str">
        <f t="shared" si="10"/>
        <v>Nadiia Kalihaieva</v>
      </c>
      <c r="F59" s="35" t="s">
        <v>3317</v>
      </c>
      <c r="G59" s="35">
        <f>_xlfn.MAXIFS('KY all bookings 19.09.2022'!$I$2:$I$126,'KY all bookings 19.09.2022'!$D$2:$D$126,F59)</f>
        <v>44877</v>
      </c>
      <c r="H59" s="34">
        <f>_xlfn.MAXIFS(Reservations!$K$29:$K$1514,Reservations!$S$29:$S$1514,F59)</f>
        <v>44876</v>
      </c>
      <c r="I59" s="33" t="str">
        <f t="shared" si="8"/>
        <v>!</v>
      </c>
      <c r="J59" s="33" t="s">
        <v>5363</v>
      </c>
      <c r="K59" s="33"/>
      <c r="L59" s="28">
        <f>VLOOKUP($F59,Sheet1!$A:$F,2,FALSE)</f>
        <v>33183</v>
      </c>
      <c r="M59" s="36">
        <f>VLOOKUP($L59,Sheet1!$B:$F,2,FALSE)</f>
        <v>44820</v>
      </c>
      <c r="N59" s="36">
        <f>VLOOKUP($L59,Sheet1!$B:$D,3,FALSE)</f>
        <v>44877</v>
      </c>
      <c r="O59" s="28">
        <f>VLOOKUP($L59,Sheet1!$B:$E,4,FALSE)</f>
        <v>9596</v>
      </c>
      <c r="P59" s="28" t="b">
        <f t="shared" si="11"/>
        <v>1</v>
      </c>
      <c r="Q59" s="28" t="str">
        <f>VLOOKUP($L59,Sheet1!$B:$F,5,FALSE)</f>
        <v>Nadiia Kalihaieva</v>
      </c>
      <c r="R59" s="28" t="b">
        <f t="shared" si="12"/>
        <v>1</v>
      </c>
      <c r="S59" s="73" t="s">
        <v>6702</v>
      </c>
    </row>
    <row r="60" spans="1:43" s="76" customFormat="1" x14ac:dyDescent="0.25">
      <c r="A60" s="28" t="s">
        <v>2699</v>
      </c>
      <c r="B60" s="28"/>
      <c r="C60" s="28" t="str">
        <f>VLOOKUP($F60,'KY all bookings 19.09.2022'!$D:$F,2,FALSE)</f>
        <v>Natalia</v>
      </c>
      <c r="D60" s="28" t="str">
        <f>VLOOKUP($F60,'KY all bookings 19.09.2022'!$D:$F,3,FALSE)</f>
        <v>Abramova</v>
      </c>
      <c r="E60" s="76" t="str">
        <f t="shared" si="10"/>
        <v>Natalia Abramova</v>
      </c>
      <c r="F60" s="35" t="s">
        <v>3337</v>
      </c>
      <c r="G60" s="35">
        <f>_xlfn.MAXIFS('KY all bookings 19.09.2022'!$I$2:$I$126,'KY all bookings 19.09.2022'!$D$2:$D$126,F60)</f>
        <v>44878</v>
      </c>
      <c r="H60" s="35">
        <f>_xlfn.MAXIFS(Reservations!$K$29:$K$1514,Reservations!$S$29:$S$1514,F60)</f>
        <v>44877</v>
      </c>
      <c r="I60" s="35" t="str">
        <f t="shared" si="8"/>
        <v>!</v>
      </c>
      <c r="J60" s="35" t="s">
        <v>5363</v>
      </c>
      <c r="K60" s="35"/>
      <c r="L60" s="28">
        <f>VLOOKUP($F60,Sheet1!$A:$F,2,FALSE)</f>
        <v>33185</v>
      </c>
      <c r="M60" s="28">
        <f>VLOOKUP($L60,Sheet1!$B:$F,2,FALSE)</f>
        <v>44820</v>
      </c>
      <c r="N60" s="28">
        <f>VLOOKUP($L60,Sheet1!$B:$D,3,FALSE)</f>
        <v>44878</v>
      </c>
      <c r="O60" s="28">
        <f>VLOOKUP($L60,Sheet1!$B:$E,4,FALSE)</f>
        <v>9597</v>
      </c>
      <c r="P60" s="28" t="b">
        <f t="shared" si="11"/>
        <v>1</v>
      </c>
      <c r="Q60" s="28" t="str">
        <f>VLOOKUP($L60,Sheet1!$B:$F,5,FALSE)</f>
        <v>Natalia Abramova</v>
      </c>
      <c r="R60" s="28" t="b">
        <f t="shared" si="12"/>
        <v>1</v>
      </c>
      <c r="S60" s="73" t="s">
        <v>6702</v>
      </c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</row>
    <row r="61" spans="1:43" s="76" customFormat="1" x14ac:dyDescent="0.25">
      <c r="A61" s="28" t="s">
        <v>2344</v>
      </c>
      <c r="B61" s="28"/>
      <c r="C61" s="28" t="str">
        <f>VLOOKUP($F61,'KY all bookings 19.09.2022'!$D:$F,2,FALSE)</f>
        <v>Giovanni</v>
      </c>
      <c r="D61" s="28" t="str">
        <f>VLOOKUP($F61,'KY all bookings 19.09.2022'!$D:$F,3,FALSE)</f>
        <v>Raffa</v>
      </c>
      <c r="E61" s="76" t="str">
        <f t="shared" si="10"/>
        <v>Giovanni Raffa</v>
      </c>
      <c r="F61" s="35" t="s">
        <v>1533</v>
      </c>
      <c r="G61" s="35">
        <f>_xlfn.MAXIFS('KY all bookings 19.09.2022'!$I$2:$I$126,'KY all bookings 19.09.2022'!$D$2:$D$126,F61)</f>
        <v>44895</v>
      </c>
      <c r="H61" s="35">
        <f>_xlfn.MAXIFS(Reservations!$K$29:$K$1514,Reservations!$S$29:$S$1514,F61)</f>
        <v>44896</v>
      </c>
      <c r="I61" s="35" t="str">
        <f t="shared" si="8"/>
        <v>!</v>
      </c>
      <c r="J61" s="35" t="s">
        <v>5363</v>
      </c>
      <c r="K61" s="35"/>
      <c r="L61" s="28">
        <f>VLOOKUP($F61,Sheet1!$A:$F,2,FALSE)</f>
        <v>1457</v>
      </c>
      <c r="M61" s="28">
        <f>VLOOKUP($L61,Sheet1!$B:$F,2,FALSE)</f>
        <v>44835</v>
      </c>
      <c r="N61" s="28">
        <f>VLOOKUP($L61,Sheet1!$B:$D,3,FALSE)</f>
        <v>44895</v>
      </c>
      <c r="O61" s="28">
        <f>VLOOKUP($L61,Sheet1!$B:$E,4,FALSE)</f>
        <v>999</v>
      </c>
      <c r="P61" s="28" t="b">
        <f t="shared" si="11"/>
        <v>1</v>
      </c>
      <c r="Q61" s="28" t="str">
        <f>VLOOKUP($L61,Sheet1!$B:$F,5,FALSE)</f>
        <v>Giovanni Raffa</v>
      </c>
      <c r="R61" s="28" t="b">
        <f t="shared" si="12"/>
        <v>1</v>
      </c>
      <c r="S61" s="73" t="s">
        <v>6702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</row>
    <row r="62" spans="1:43" s="76" customFormat="1" x14ac:dyDescent="0.25">
      <c r="A62" s="28" t="s">
        <v>963</v>
      </c>
      <c r="B62" s="28"/>
      <c r="C62" s="28" t="str">
        <f>VLOOKUP($F62,'KY all bookings 19.09.2022'!$D:$F,2,FALSE)</f>
        <v>Iaroslav</v>
      </c>
      <c r="D62" s="28" t="str">
        <f>VLOOKUP($F62,'KY all bookings 19.09.2022'!$D:$F,3,FALSE)</f>
        <v>Mykhalov</v>
      </c>
      <c r="E62" s="76" t="str">
        <f t="shared" si="10"/>
        <v>Iaroslav Mykhalov</v>
      </c>
      <c r="F62" s="35" t="s">
        <v>2244</v>
      </c>
      <c r="G62" s="35">
        <f>_xlfn.MAXIFS('KY all bookings 19.09.2022'!$I$2:$I$126,'KY all bookings 19.09.2022'!$D$2:$D$126,F62)</f>
        <v>44926</v>
      </c>
      <c r="H62" s="35">
        <f>_xlfn.MAXIFS(Reservations!$K$29:$K$1514,Reservations!$S$29:$S$1514,F62)</f>
        <v>44927</v>
      </c>
      <c r="I62" s="35" t="str">
        <f t="shared" si="8"/>
        <v>!</v>
      </c>
      <c r="J62" s="35" t="s">
        <v>5363</v>
      </c>
      <c r="K62" s="35"/>
      <c r="L62" s="28">
        <f>VLOOKUP($F62,Sheet1!$A:$F,2,FALSE)</f>
        <v>1440</v>
      </c>
      <c r="M62" s="28">
        <f>VLOOKUP($L62,Sheet1!$B:$F,2,FALSE)</f>
        <v>44805</v>
      </c>
      <c r="N62" s="28">
        <f>VLOOKUP($L62,Sheet1!$B:$D,3,FALSE)</f>
        <v>44926</v>
      </c>
      <c r="O62" s="28">
        <f>VLOOKUP($L62,Sheet1!$B:$E,4,FALSE)</f>
        <v>985</v>
      </c>
      <c r="P62" s="28" t="b">
        <f t="shared" si="11"/>
        <v>1</v>
      </c>
      <c r="Q62" s="28" t="str">
        <f>VLOOKUP($L62,Sheet1!$B:$F,5,FALSE)</f>
        <v>Iaroslav Mykhalov</v>
      </c>
      <c r="R62" s="28" t="b">
        <f t="shared" si="12"/>
        <v>1</v>
      </c>
      <c r="S62" s="73" t="s">
        <v>6702</v>
      </c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</row>
    <row r="63" spans="1:43" s="76" customFormat="1" x14ac:dyDescent="0.25">
      <c r="A63" s="28" t="s">
        <v>2365</v>
      </c>
      <c r="B63" s="28"/>
      <c r="C63" s="28" t="str">
        <f>VLOOKUP($F63,'KY all bookings 19.09.2022'!$D:$F,2,FALSE)</f>
        <v>Recep</v>
      </c>
      <c r="D63" s="28" t="str">
        <f>VLOOKUP($F63,'KY all bookings 19.09.2022'!$D:$F,3,FALSE)</f>
        <v>Gürler</v>
      </c>
      <c r="E63" s="76" t="str">
        <f t="shared" si="10"/>
        <v>Recep Gürler</v>
      </c>
      <c r="F63" s="35" t="s">
        <v>963</v>
      </c>
      <c r="G63" s="35">
        <f>_xlfn.MAXIFS('KY all bookings 19.09.2022'!$I$2:$I$126,'KY all bookings 19.09.2022'!$D$2:$D$126,F63)</f>
        <v>44957</v>
      </c>
      <c r="H63" s="35">
        <f>_xlfn.MAXIFS(Reservations!$K$29:$K$1514,Reservations!$S$29:$S$1514,F63)</f>
        <v>44958</v>
      </c>
      <c r="I63" s="35" t="str">
        <f t="shared" si="8"/>
        <v>!</v>
      </c>
      <c r="J63" s="35" t="s">
        <v>5363</v>
      </c>
      <c r="K63" s="35"/>
      <c r="L63" s="28">
        <f>VLOOKUP($F63,Sheet1!$A:$F,2,FALSE)</f>
        <v>1414</v>
      </c>
      <c r="M63" s="28">
        <f>VLOOKUP($L63,Sheet1!$B:$F,2,FALSE)</f>
        <v>44805</v>
      </c>
      <c r="N63" s="28">
        <f>VLOOKUP($L63,Sheet1!$B:$D,3,FALSE)</f>
        <v>44957</v>
      </c>
      <c r="O63" s="28">
        <f>VLOOKUP($L63,Sheet1!$B:$E,4,FALSE)</f>
        <v>961</v>
      </c>
      <c r="P63" s="28" t="b">
        <f t="shared" si="11"/>
        <v>1</v>
      </c>
      <c r="Q63" s="28" t="str">
        <f>VLOOKUP($L63,Sheet1!$B:$F,5,FALSE)</f>
        <v>Recep Gürler</v>
      </c>
      <c r="R63" s="28" t="b">
        <f t="shared" si="12"/>
        <v>1</v>
      </c>
      <c r="S63" s="73" t="s">
        <v>6702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</row>
    <row r="64" spans="1:43" hidden="1" x14ac:dyDescent="0.25">
      <c r="A64" s="28" t="s">
        <v>3298</v>
      </c>
      <c r="F64" s="35" t="s">
        <v>3298</v>
      </c>
      <c r="G64" s="35">
        <f>_xlfn.MAXIFS('KY all bookings 19.09.2022'!$I$2:$I$126,'KY all bookings 19.09.2022'!$D$2:$D$126,F64)</f>
        <v>44985</v>
      </c>
      <c r="H64" s="35">
        <f>_xlfn.MAXIFS(Reservations!$K$29:$K$1514,Reservations!$S$29:$S$1514,F64)</f>
        <v>44985</v>
      </c>
      <c r="I64" s="35" t="str">
        <f t="shared" si="8"/>
        <v>ok</v>
      </c>
      <c r="J64" s="35"/>
      <c r="K64" s="35"/>
      <c r="M64" s="28"/>
      <c r="N64" s="28"/>
      <c r="S64" s="28"/>
    </row>
    <row r="65" spans="1:43" hidden="1" x14ac:dyDescent="0.25">
      <c r="A65" s="28" t="s">
        <v>2007</v>
      </c>
      <c r="F65" s="35" t="s">
        <v>2007</v>
      </c>
      <c r="G65" s="35">
        <f>_xlfn.MAXIFS('KY all bookings 19.09.2022'!$I$2:$I$126,'KY all bookings 19.09.2022'!$D$2:$D$126,F65)</f>
        <v>44865</v>
      </c>
      <c r="H65" s="35">
        <f>_xlfn.MAXIFS(Reservations!$K$29:$K$1514,Reservations!$S$29:$S$1514,F65)</f>
        <v>44865</v>
      </c>
      <c r="I65" s="35" t="str">
        <f t="shared" si="8"/>
        <v>ok</v>
      </c>
      <c r="J65" s="35"/>
      <c r="K65" s="35"/>
      <c r="M65" s="28"/>
      <c r="N65" s="28"/>
      <c r="S65" s="28"/>
    </row>
    <row r="66" spans="1:43" s="76" customFormat="1" x14ac:dyDescent="0.25">
      <c r="A66" s="28" t="s">
        <v>4028</v>
      </c>
      <c r="B66" s="28"/>
      <c r="C66" s="28" t="str">
        <f>VLOOKUP($F66,'KY all bookings 19.09.2022'!$D:$F,2,FALSE)</f>
        <v>María Guadalupe</v>
      </c>
      <c r="D66" s="28" t="str">
        <f>VLOOKUP($F66,'KY all bookings 19.09.2022'!$D:$F,3,FALSE)</f>
        <v>Cassinari Blanco</v>
      </c>
      <c r="E66" s="76" t="str">
        <f t="shared" ref="E66:E67" si="13">C66&amp; " " &amp; D66</f>
        <v>María Guadalupe Cassinari Blanco</v>
      </c>
      <c r="F66" s="35" t="s">
        <v>2365</v>
      </c>
      <c r="G66" s="35">
        <f>_xlfn.MAXIFS('KY all bookings 19.09.2022'!$I$2:$I$126,'KY all bookings 19.09.2022'!$D$2:$D$126,F66)</f>
        <v>44957</v>
      </c>
      <c r="H66" s="35">
        <f>_xlfn.MAXIFS(Reservations!$K$29:$K$1514,Reservations!$S$29:$S$1514,F66)</f>
        <v>44958</v>
      </c>
      <c r="I66" s="35" t="str">
        <f t="shared" si="8"/>
        <v>!</v>
      </c>
      <c r="J66" s="35" t="s">
        <v>5363</v>
      </c>
      <c r="K66" s="35"/>
      <c r="L66" s="28">
        <f>VLOOKUP($F66,Sheet1!$A:$F,2,FALSE)</f>
        <v>1417</v>
      </c>
      <c r="M66" s="28">
        <f>VLOOKUP($L66,Sheet1!$B:$F,2,FALSE)</f>
        <v>44805</v>
      </c>
      <c r="N66" s="28">
        <f>VLOOKUP($L66,Sheet1!$B:$D,3,FALSE)</f>
        <v>44957</v>
      </c>
      <c r="O66" s="28">
        <f>VLOOKUP($L66,Sheet1!$B:$E,4,FALSE)</f>
        <v>964</v>
      </c>
      <c r="P66" s="28" t="b">
        <f>G66=N66</f>
        <v>1</v>
      </c>
      <c r="Q66" s="28" t="str">
        <f>VLOOKUP($L66,Sheet1!$B:$F,5,FALSE)</f>
        <v>María Guadalupe Cassinari Blanco</v>
      </c>
      <c r="R66" s="28" t="b">
        <f>Q66=E66</f>
        <v>1</v>
      </c>
      <c r="S66" s="73" t="s">
        <v>6702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</row>
    <row r="67" spans="1:43" s="76" customFormat="1" x14ac:dyDescent="0.25">
      <c r="A67" s="28" t="s">
        <v>2169</v>
      </c>
      <c r="B67" s="28"/>
      <c r="C67" s="28" t="str">
        <f>VLOOKUP($F67,'KY all bookings 19.09.2022'!$D:$F,2,FALSE)</f>
        <v>Karolina</v>
      </c>
      <c r="D67" s="28" t="str">
        <f>VLOOKUP($F67,'KY all bookings 19.09.2022'!$D:$F,3,FALSE)</f>
        <v>Magon</v>
      </c>
      <c r="E67" s="76" t="str">
        <f t="shared" si="13"/>
        <v>Karolina Magon</v>
      </c>
      <c r="F67" s="35" t="s">
        <v>2344</v>
      </c>
      <c r="G67" s="35">
        <f>_xlfn.MAXIFS('KY all bookings 19.09.2022'!$I$2:$I$126,'KY all bookings 19.09.2022'!$D$2:$D$126,F67)</f>
        <v>44985</v>
      </c>
      <c r="H67" s="35">
        <f>_xlfn.MAXIFS(Reservations!$K$29:$K$1514,Reservations!$S$29:$S$1514,F67)</f>
        <v>44986</v>
      </c>
      <c r="I67" s="35" t="str">
        <f t="shared" si="8"/>
        <v>!</v>
      </c>
      <c r="J67" s="35" t="s">
        <v>5363</v>
      </c>
      <c r="K67" s="35"/>
      <c r="L67" s="28">
        <f>VLOOKUP($F67,Sheet1!$A:$F,2,FALSE)</f>
        <v>1412</v>
      </c>
      <c r="M67" s="28">
        <f>VLOOKUP($L67,Sheet1!$B:$F,2,FALSE)</f>
        <v>44805</v>
      </c>
      <c r="N67" s="28">
        <f>VLOOKUP($L67,Sheet1!$B:$D,3,FALSE)</f>
        <v>44985</v>
      </c>
      <c r="O67" s="28">
        <f>VLOOKUP($L67,Sheet1!$B:$E,4,FALSE)</f>
        <v>959</v>
      </c>
      <c r="P67" s="28" t="b">
        <f>G67=N67</f>
        <v>1</v>
      </c>
      <c r="Q67" s="28" t="str">
        <f>VLOOKUP($L67,Sheet1!$B:$F,5,FALSE)</f>
        <v>Karolina Magon</v>
      </c>
      <c r="R67" s="28" t="b">
        <f>Q67=E67</f>
        <v>1</v>
      </c>
      <c r="S67" s="73" t="s">
        <v>6702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</row>
    <row r="68" spans="1:43" hidden="1" x14ac:dyDescent="0.25">
      <c r="A68" s="28" t="s">
        <v>594</v>
      </c>
      <c r="F68" s="35" t="s">
        <v>594</v>
      </c>
      <c r="G68" s="35">
        <f>_xlfn.MAXIFS('KY all bookings 19.09.2022'!$I$2:$I$126,'KY all bookings 19.09.2022'!$D$2:$D$126,F68)</f>
        <v>45107</v>
      </c>
      <c r="H68" s="35">
        <f>_xlfn.MAXIFS(Reservations!$K$29:$K$1514,Reservations!$S$29:$S$1514,F68)</f>
        <v>45107</v>
      </c>
      <c r="I68" s="35" t="str">
        <f t="shared" ref="I68:I99" si="14">IF(H68=G68,"ok","!")</f>
        <v>ok</v>
      </c>
      <c r="J68" s="35"/>
      <c r="K68" s="35"/>
      <c r="M68" s="28"/>
      <c r="N68" s="28"/>
      <c r="S68" s="28"/>
    </row>
    <row r="69" spans="1:43" s="76" customFormat="1" x14ac:dyDescent="0.25">
      <c r="A69" s="28" t="s">
        <v>2244</v>
      </c>
      <c r="B69" s="28"/>
      <c r="C69" s="28" t="str">
        <f>VLOOKUP($F69,'KY all bookings 19.09.2022'!$D:$F,2,FALSE)</f>
        <v>Javier</v>
      </c>
      <c r="D69" s="28" t="str">
        <f>VLOOKUP($F69,'KY all bookings 19.09.2022'!$D:$F,3,FALSE)</f>
        <v>Sánchez Montes</v>
      </c>
      <c r="E69" s="76" t="str">
        <f t="shared" ref="E69:E72" si="15">C69&amp; " " &amp; D69</f>
        <v>Javier Sánchez Montes</v>
      </c>
      <c r="F69" s="35" t="s">
        <v>4028</v>
      </c>
      <c r="G69" s="35">
        <f>_xlfn.MAXIFS('KY all bookings 19.09.2022'!$I$2:$I$126,'KY all bookings 19.09.2022'!$D$2:$D$126,F69)</f>
        <v>44985</v>
      </c>
      <c r="H69" s="35">
        <f>_xlfn.MAXIFS(Reservations!$K$29:$K$1514,Reservations!$S$29:$S$1514,F69)</f>
        <v>44986</v>
      </c>
      <c r="I69" s="35" t="str">
        <f t="shared" si="14"/>
        <v>!</v>
      </c>
      <c r="J69" s="35" t="s">
        <v>5363</v>
      </c>
      <c r="K69" s="35"/>
      <c r="L69" s="28">
        <f>VLOOKUP($F69,Sheet1!$A:$F,2,FALSE)</f>
        <v>1429</v>
      </c>
      <c r="M69" s="28">
        <f>VLOOKUP($L69,Sheet1!$B:$F,2,FALSE)</f>
        <v>44805</v>
      </c>
      <c r="N69" s="28">
        <f>VLOOKUP($L69,Sheet1!$B:$D,3,FALSE)</f>
        <v>44985</v>
      </c>
      <c r="O69" s="28">
        <f>VLOOKUP($L69,Sheet1!$B:$E,4,FALSE)</f>
        <v>976</v>
      </c>
      <c r="P69" s="28" t="b">
        <f>G69=N69</f>
        <v>1</v>
      </c>
      <c r="Q69" s="28" t="str">
        <f>VLOOKUP($L69,Sheet1!$B:$F,5,FALSE)</f>
        <v>Javier Sánchez Montes</v>
      </c>
      <c r="R69" s="28" t="b">
        <f>Q69=E69</f>
        <v>1</v>
      </c>
      <c r="S69" s="73" t="s">
        <v>6702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</row>
    <row r="70" spans="1:43" s="76" customFormat="1" x14ac:dyDescent="0.25">
      <c r="A70" s="28" t="s">
        <v>463</v>
      </c>
      <c r="B70" s="28"/>
      <c r="C70" s="28" t="str">
        <f>VLOOKUP($F70,'KY all bookings 19.09.2022'!$D:$F,2,FALSE)</f>
        <v>Jimyoung</v>
      </c>
      <c r="D70" s="28" t="str">
        <f>VLOOKUP($F70,'KY all bookings 19.09.2022'!$D:$F,3,FALSE)</f>
        <v>Yoon</v>
      </c>
      <c r="E70" s="76" t="str">
        <f t="shared" si="15"/>
        <v>Jimyoung Yoon</v>
      </c>
      <c r="F70" s="35" t="s">
        <v>2811</v>
      </c>
      <c r="G70" s="35">
        <f>_xlfn.MAXIFS('KY all bookings 19.09.2022'!$I$2:$I$126,'KY all bookings 19.09.2022'!$D$2:$D$126,F70)</f>
        <v>44985</v>
      </c>
      <c r="H70" s="35">
        <f>_xlfn.MAXIFS(Reservations!$K$29:$K$1514,Reservations!$S$29:$S$1514,F70)</f>
        <v>44986</v>
      </c>
      <c r="I70" s="35" t="str">
        <f t="shared" si="14"/>
        <v>!</v>
      </c>
      <c r="J70" s="35" t="s">
        <v>5363</v>
      </c>
      <c r="K70" s="35"/>
      <c r="L70" s="28">
        <f>VLOOKUP($F70,Sheet1!$A:$F,2,FALSE)</f>
        <v>1446</v>
      </c>
      <c r="M70" s="28">
        <f>VLOOKUP($L70,Sheet1!$B:$F,2,FALSE)</f>
        <v>44805</v>
      </c>
      <c r="N70" s="28">
        <f>VLOOKUP($L70,Sheet1!$B:$D,3,FALSE)</f>
        <v>44985</v>
      </c>
      <c r="O70" s="28">
        <f>VLOOKUP($L70,Sheet1!$B:$E,4,FALSE)</f>
        <v>989</v>
      </c>
      <c r="P70" s="28" t="b">
        <f>G70=N70</f>
        <v>1</v>
      </c>
      <c r="Q70" s="28" t="str">
        <f>VLOOKUP($L70,Sheet1!$B:$F,5,FALSE)</f>
        <v>Jimyoung Yoon</v>
      </c>
      <c r="R70" s="28" t="b">
        <f>Q70=E70</f>
        <v>1</v>
      </c>
      <c r="S70" s="73" t="s">
        <v>6702</v>
      </c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</row>
    <row r="71" spans="1:43" s="76" customFormat="1" x14ac:dyDescent="0.25">
      <c r="A71" s="28" t="s">
        <v>2811</v>
      </c>
      <c r="B71" s="28"/>
      <c r="C71" s="28" t="str">
        <f>VLOOKUP($F71,'KY all bookings 19.09.2022'!$D:$F,2,FALSE)</f>
        <v>Patrik</v>
      </c>
      <c r="D71" s="28" t="str">
        <f>VLOOKUP($F71,'KY all bookings 19.09.2022'!$D:$F,3,FALSE)</f>
        <v>Ferencak</v>
      </c>
      <c r="E71" s="76" t="str">
        <f t="shared" si="15"/>
        <v>Patrik Ferencak</v>
      </c>
      <c r="F71" s="35" t="s">
        <v>553</v>
      </c>
      <c r="G71" s="35">
        <f>_xlfn.MAXIFS('KY all bookings 19.09.2022'!$I$2:$I$126,'KY all bookings 19.09.2022'!$D$2:$D$126,F71)</f>
        <v>44985</v>
      </c>
      <c r="H71" s="35">
        <f>_xlfn.MAXIFS(Reservations!$K$29:$K$1514,Reservations!$S$29:$S$1514,F71)</f>
        <v>44986</v>
      </c>
      <c r="I71" s="35" t="str">
        <f t="shared" si="14"/>
        <v>!</v>
      </c>
      <c r="J71" s="35" t="s">
        <v>5363</v>
      </c>
      <c r="K71" s="35"/>
      <c r="L71" s="28">
        <f>VLOOKUP($F71,Sheet1!$A:$F,2,FALSE)</f>
        <v>1448</v>
      </c>
      <c r="M71" s="28">
        <f>VLOOKUP($L71,Sheet1!$B:$F,2,FALSE)</f>
        <v>44826</v>
      </c>
      <c r="N71" s="28">
        <f>VLOOKUP($L71,Sheet1!$B:$D,3,FALSE)</f>
        <v>44985</v>
      </c>
      <c r="O71" s="28">
        <f>VLOOKUP($L71,Sheet1!$B:$E,4,FALSE)</f>
        <v>991</v>
      </c>
      <c r="P71" s="28" t="b">
        <f>G71=N71</f>
        <v>1</v>
      </c>
      <c r="Q71" s="28" t="str">
        <f>VLOOKUP($L71,Sheet1!$B:$F,5,FALSE)</f>
        <v>Patrik Ferencak</v>
      </c>
      <c r="R71" s="28" t="b">
        <f>Q71=E71</f>
        <v>1</v>
      </c>
      <c r="S71" s="73" t="s">
        <v>6702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</row>
    <row r="72" spans="1:43" s="76" customFormat="1" x14ac:dyDescent="0.25">
      <c r="A72" s="28" t="s">
        <v>553</v>
      </c>
      <c r="B72" s="28"/>
      <c r="C72" s="28" t="str">
        <f>VLOOKUP($F72,'KY all bookings 19.09.2022'!$D:$F,2,FALSE)</f>
        <v>Ricardo</v>
      </c>
      <c r="D72" s="28" t="str">
        <f>VLOOKUP($F72,'KY all bookings 19.09.2022'!$D:$F,3,FALSE)</f>
        <v>Narbón Tejedo</v>
      </c>
      <c r="E72" s="76" t="str">
        <f t="shared" si="15"/>
        <v>Ricardo Narbón Tejedo</v>
      </c>
      <c r="F72" s="35" t="s">
        <v>507</v>
      </c>
      <c r="G72" s="35">
        <f>_xlfn.MAXIFS('KY all bookings 19.09.2022'!$I$2:$I$126,'KY all bookings 19.09.2022'!$D$2:$D$126,F72)</f>
        <v>44985</v>
      </c>
      <c r="H72" s="35">
        <f>_xlfn.MAXIFS(Reservations!$K$29:$K$1514,Reservations!$S$29:$S$1514,F72)</f>
        <v>44986</v>
      </c>
      <c r="I72" s="35" t="str">
        <f t="shared" si="14"/>
        <v>!</v>
      </c>
      <c r="J72" s="35" t="s">
        <v>5363</v>
      </c>
      <c r="K72" s="35"/>
      <c r="L72" s="28">
        <f>VLOOKUP($F72,Sheet1!$A:$F,2,FALSE)</f>
        <v>1459</v>
      </c>
      <c r="M72" s="28">
        <f>VLOOKUP($L72,Sheet1!$B:$F,2,FALSE)</f>
        <v>44805</v>
      </c>
      <c r="N72" s="28">
        <f>VLOOKUP($L72,Sheet1!$B:$D,3,FALSE)</f>
        <v>44985</v>
      </c>
      <c r="O72" s="28">
        <f>VLOOKUP($L72,Sheet1!$B:$E,4,FALSE)</f>
        <v>1001</v>
      </c>
      <c r="P72" s="28" t="b">
        <f>G72=N72</f>
        <v>1</v>
      </c>
      <c r="Q72" s="28" t="str">
        <f>VLOOKUP($L72,Sheet1!$B:$F,5,FALSE)</f>
        <v>Ricardo Narbón Tejedo</v>
      </c>
      <c r="R72" s="28" t="b">
        <f>Q72=E72</f>
        <v>1</v>
      </c>
      <c r="S72" s="73" t="s">
        <v>6702</v>
      </c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</row>
    <row r="73" spans="1:43" hidden="1" x14ac:dyDescent="0.25">
      <c r="A73" s="28" t="s">
        <v>3523</v>
      </c>
      <c r="F73" s="35" t="s">
        <v>3523</v>
      </c>
      <c r="G73" s="35">
        <f>_xlfn.MAXIFS('KY all bookings 19.09.2022'!$I$2:$I$126,'KY all bookings 19.09.2022'!$D$2:$D$126,F73)</f>
        <v>44926</v>
      </c>
      <c r="H73" s="35">
        <f>_xlfn.MAXIFS(Reservations!$K$29:$K$1514,Reservations!$S$29:$S$1514,F73)</f>
        <v>44926</v>
      </c>
      <c r="I73" s="35" t="str">
        <f t="shared" si="14"/>
        <v>ok</v>
      </c>
      <c r="J73" s="35"/>
      <c r="K73" s="35"/>
      <c r="M73" s="28"/>
      <c r="N73" s="28"/>
      <c r="S73" s="28"/>
    </row>
    <row r="74" spans="1:43" s="76" customFormat="1" x14ac:dyDescent="0.25">
      <c r="A74" s="28" t="s">
        <v>530</v>
      </c>
      <c r="B74" s="28"/>
      <c r="C74" s="28" t="str">
        <f>VLOOKUP($F74,'KY all bookings 19.09.2022'!$D:$F,2,FALSE)</f>
        <v>Ignacio</v>
      </c>
      <c r="D74" s="28" t="str">
        <f>VLOOKUP($F74,'KY all bookings 19.09.2022'!$D:$F,3,FALSE)</f>
        <v>Aymat</v>
      </c>
      <c r="E74" s="76" t="str">
        <f>C74&amp; " " &amp; D74</f>
        <v>Ignacio Aymat</v>
      </c>
      <c r="F74" s="35" t="s">
        <v>484</v>
      </c>
      <c r="G74" s="35">
        <f>_xlfn.MAXIFS('KY all bookings 19.09.2022'!$I$2:$I$126,'KY all bookings 19.09.2022'!$D$2:$D$126,F74)</f>
        <v>44985</v>
      </c>
      <c r="H74" s="35">
        <f>_xlfn.MAXIFS(Reservations!$K$29:$K$1514,Reservations!$S$29:$S$1514,F74)</f>
        <v>44986</v>
      </c>
      <c r="I74" s="35" t="str">
        <f t="shared" si="14"/>
        <v>!</v>
      </c>
      <c r="J74" s="35" t="s">
        <v>5363</v>
      </c>
      <c r="K74" s="35"/>
      <c r="L74" s="28">
        <f>VLOOKUP($F74,Sheet1!$A:$F,2,FALSE)</f>
        <v>1468</v>
      </c>
      <c r="M74" s="28">
        <f>VLOOKUP($L74,Sheet1!$B:$F,2,FALSE)</f>
        <v>44805</v>
      </c>
      <c r="N74" s="28">
        <f>VLOOKUP($L74,Sheet1!$B:$D,3,FALSE)</f>
        <v>44985</v>
      </c>
      <c r="O74" s="28">
        <f>VLOOKUP($L74,Sheet1!$B:$E,4,FALSE)</f>
        <v>1011</v>
      </c>
      <c r="P74" s="28" t="b">
        <f>G74=N74</f>
        <v>1</v>
      </c>
      <c r="Q74" s="28" t="str">
        <f>VLOOKUP($L74,Sheet1!$B:$F,5,FALSE)</f>
        <v>Ignacio Aymat</v>
      </c>
      <c r="R74" s="28" t="b">
        <f>Q74=E74</f>
        <v>1</v>
      </c>
      <c r="S74" s="73" t="s">
        <v>6702</v>
      </c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spans="1:43" hidden="1" x14ac:dyDescent="0.25">
      <c r="A75" s="28" t="s">
        <v>777</v>
      </c>
      <c r="F75" s="35" t="s">
        <v>777</v>
      </c>
      <c r="G75" s="35">
        <f>_xlfn.MAXIFS('KY all bookings 19.09.2022'!$I$2:$I$126,'KY all bookings 19.09.2022'!$D$2:$D$126,F75)</f>
        <v>45107</v>
      </c>
      <c r="H75" s="35">
        <f>_xlfn.MAXIFS(Reservations!$K$29:$K$1514,Reservations!$S$29:$S$1514,F75)</f>
        <v>45107</v>
      </c>
      <c r="I75" s="35" t="str">
        <f t="shared" si="14"/>
        <v>ok</v>
      </c>
      <c r="J75" s="35"/>
      <c r="K75" s="35"/>
      <c r="M75" s="28"/>
      <c r="N75" s="28"/>
      <c r="S75" s="28"/>
    </row>
    <row r="76" spans="1:43" s="76" customFormat="1" x14ac:dyDescent="0.25">
      <c r="A76" s="28" t="s">
        <v>1533</v>
      </c>
      <c r="B76" s="28"/>
      <c r="C76" s="28" t="str">
        <f>VLOOKUP($F76,'KY all bookings 19.09.2022'!$D:$F,2,FALSE)</f>
        <v>María</v>
      </c>
      <c r="D76" s="28" t="str">
        <f>VLOOKUP($F76,'KY all bookings 19.09.2022'!$D:$F,3,FALSE)</f>
        <v>Luque Gómez</v>
      </c>
      <c r="E76" s="76" t="str">
        <f t="shared" ref="E76:E80" si="16">C76&amp; " " &amp; D76</f>
        <v>María Luque Gómez</v>
      </c>
      <c r="F76" s="35" t="s">
        <v>2734</v>
      </c>
      <c r="G76" s="35">
        <f>_xlfn.MAXIFS('KY all bookings 19.09.2022'!$I$2:$I$126,'KY all bookings 19.09.2022'!$D$2:$D$126,F76)</f>
        <v>44985</v>
      </c>
      <c r="H76" s="35">
        <f>_xlfn.MAXIFS(Reservations!$K$29:$K$1514,Reservations!$S$29:$S$1514,F76)</f>
        <v>44986</v>
      </c>
      <c r="I76" s="35" t="str">
        <f t="shared" si="14"/>
        <v>!</v>
      </c>
      <c r="J76" s="35" t="s">
        <v>5363</v>
      </c>
      <c r="K76" s="35"/>
      <c r="L76" s="28">
        <f>VLOOKUP($F76,Sheet1!$A:$F,2,FALSE)</f>
        <v>1472</v>
      </c>
      <c r="M76" s="28">
        <f>VLOOKUP($L76,Sheet1!$B:$F,2,FALSE)</f>
        <v>44805</v>
      </c>
      <c r="N76" s="28">
        <f>VLOOKUP($L76,Sheet1!$B:$D,3,FALSE)</f>
        <v>44985</v>
      </c>
      <c r="O76" s="28">
        <f>VLOOKUP($L76,Sheet1!$B:$E,4,FALSE)</f>
        <v>1015</v>
      </c>
      <c r="P76" s="28" t="b">
        <f>G76=N76</f>
        <v>1</v>
      </c>
      <c r="Q76" s="28" t="str">
        <f>VLOOKUP($L76,Sheet1!$B:$F,5,FALSE)</f>
        <v>María Luque Gómez</v>
      </c>
      <c r="R76" s="28" t="b">
        <f>Q76=E76</f>
        <v>1</v>
      </c>
      <c r="S76" s="73" t="s">
        <v>6702</v>
      </c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spans="1:43" s="76" customFormat="1" x14ac:dyDescent="0.25">
      <c r="A77" s="28" t="s">
        <v>2774</v>
      </c>
      <c r="B77" s="28"/>
      <c r="C77" s="28" t="str">
        <f>VLOOKUP($F77,'KY all bookings 19.09.2022'!$D:$F,2,FALSE)</f>
        <v>Sonia</v>
      </c>
      <c r="D77" s="28" t="str">
        <f>VLOOKUP($F77,'KY all bookings 19.09.2022'!$D:$F,3,FALSE)</f>
        <v>Bono</v>
      </c>
      <c r="E77" s="76" t="str">
        <f t="shared" si="16"/>
        <v>Sonia Bono</v>
      </c>
      <c r="F77" s="35" t="s">
        <v>129</v>
      </c>
      <c r="G77" s="35">
        <f>_xlfn.MAXIFS('KY all bookings 19.09.2022'!$I$2:$I$126,'KY all bookings 19.09.2022'!$D$2:$D$126,F77)</f>
        <v>44985</v>
      </c>
      <c r="H77" s="35">
        <f>_xlfn.MAXIFS(Reservations!$K$29:$K$1514,Reservations!$S$29:$S$1514,F77)</f>
        <v>44986</v>
      </c>
      <c r="I77" s="35" t="str">
        <f t="shared" si="14"/>
        <v>!</v>
      </c>
      <c r="J77" s="35" t="s">
        <v>5363</v>
      </c>
      <c r="K77" s="35"/>
      <c r="L77" s="28">
        <f>VLOOKUP($F77,Sheet1!$A:$F,2,FALSE)</f>
        <v>18263</v>
      </c>
      <c r="M77" s="28">
        <f>VLOOKUP($L77,Sheet1!$B:$F,2,FALSE)</f>
        <v>44831</v>
      </c>
      <c r="N77" s="28">
        <f>VLOOKUP($L77,Sheet1!$B:$D,3,FALSE)</f>
        <v>44985</v>
      </c>
      <c r="O77" s="28">
        <f>VLOOKUP($L77,Sheet1!$B:$E,4,FALSE)</f>
        <v>1034</v>
      </c>
      <c r="P77" s="28" t="b">
        <f>G77=N77</f>
        <v>1</v>
      </c>
      <c r="Q77" s="28" t="str">
        <f>VLOOKUP($L77,Sheet1!$B:$F,5,FALSE)</f>
        <v>Sonia Bono</v>
      </c>
      <c r="R77" s="28" t="b">
        <f>Q77=E77</f>
        <v>1</v>
      </c>
      <c r="S77" s="73" t="s">
        <v>6702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</row>
    <row r="78" spans="1:43" s="76" customFormat="1" x14ac:dyDescent="0.25">
      <c r="A78" s="28" t="s">
        <v>507</v>
      </c>
      <c r="B78" s="28"/>
      <c r="C78" s="28" t="str">
        <f>VLOOKUP($F78,'KY all bookings 19.09.2022'!$D:$F,2,FALSE)</f>
        <v>Olena</v>
      </c>
      <c r="D78" s="28" t="str">
        <f>VLOOKUP($F78,'KY all bookings 19.09.2022'!$D:$F,3,FALSE)</f>
        <v>Semeniak</v>
      </c>
      <c r="E78" s="76" t="str">
        <f t="shared" si="16"/>
        <v>Olena Semeniak</v>
      </c>
      <c r="F78" s="35" t="s">
        <v>1005</v>
      </c>
      <c r="G78" s="35">
        <f>_xlfn.MAXIFS('KY all bookings 19.09.2022'!$I$2:$I$126,'KY all bookings 19.09.2022'!$D$2:$D$126,F78)</f>
        <v>44985</v>
      </c>
      <c r="H78" s="35">
        <f>_xlfn.MAXIFS(Reservations!$K$29:$K$1514,Reservations!$S$29:$S$1514,F78)</f>
        <v>44986</v>
      </c>
      <c r="I78" s="35" t="str">
        <f t="shared" si="14"/>
        <v>!</v>
      </c>
      <c r="J78" s="35" t="s">
        <v>5363</v>
      </c>
      <c r="K78" s="35"/>
      <c r="L78" s="28">
        <f>VLOOKUP($F78,Sheet1!$A:$F,2,FALSE)</f>
        <v>1499</v>
      </c>
      <c r="M78" s="28">
        <f>VLOOKUP($L78,Sheet1!$B:$F,2,FALSE)</f>
        <v>44805</v>
      </c>
      <c r="N78" s="28">
        <f>VLOOKUP($L78,Sheet1!$B:$D,3,FALSE)</f>
        <v>44985</v>
      </c>
      <c r="O78" s="28">
        <f>VLOOKUP($L78,Sheet1!$B:$E,4,FALSE)</f>
        <v>1041</v>
      </c>
      <c r="P78" s="28" t="b">
        <f>G78=N78</f>
        <v>1</v>
      </c>
      <c r="Q78" s="28" t="str">
        <f>VLOOKUP($L78,Sheet1!$B:$F,5,FALSE)</f>
        <v>Olena Semeniak</v>
      </c>
      <c r="R78" s="28" t="b">
        <f>Q78=E78</f>
        <v>1</v>
      </c>
      <c r="S78" s="73" t="s">
        <v>6702</v>
      </c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</row>
    <row r="79" spans="1:43" s="76" customFormat="1" x14ac:dyDescent="0.25">
      <c r="A79" s="28" t="s">
        <v>2827</v>
      </c>
      <c r="B79" s="28"/>
      <c r="C79" s="28" t="str">
        <f>VLOOKUP($F79,'KY all bookings 19.09.2022'!$D:$F,2,FALSE)</f>
        <v>Lucía</v>
      </c>
      <c r="D79" s="28" t="str">
        <f>VLOOKUP($F79,'KY all bookings 19.09.2022'!$D:$F,3,FALSE)</f>
        <v>González González</v>
      </c>
      <c r="E79" s="76" t="str">
        <f t="shared" si="16"/>
        <v>Lucía González González</v>
      </c>
      <c r="F79" s="35" t="s">
        <v>1422</v>
      </c>
      <c r="G79" s="35">
        <f>_xlfn.MAXIFS('KY all bookings 19.09.2022'!$I$2:$I$126,'KY all bookings 19.09.2022'!$D$2:$D$126,F79)</f>
        <v>44985</v>
      </c>
      <c r="H79" s="35">
        <f>_xlfn.MAXIFS(Reservations!$K$29:$K$1514,Reservations!$S$29:$S$1514,F79)</f>
        <v>44986</v>
      </c>
      <c r="I79" s="35" t="str">
        <f t="shared" si="14"/>
        <v>!</v>
      </c>
      <c r="J79" s="35" t="s">
        <v>5363</v>
      </c>
      <c r="K79" s="35"/>
      <c r="L79" s="28">
        <f>VLOOKUP($F79,Sheet1!$A:$F,2,FALSE)</f>
        <v>1512</v>
      </c>
      <c r="M79" s="28">
        <f>VLOOKUP($L79,Sheet1!$B:$F,2,FALSE)</f>
        <v>44805</v>
      </c>
      <c r="N79" s="28">
        <f>VLOOKUP($L79,Sheet1!$B:$D,3,FALSE)</f>
        <v>44985</v>
      </c>
      <c r="O79" s="28">
        <f>VLOOKUP($L79,Sheet1!$B:$E,4,FALSE)</f>
        <v>1054</v>
      </c>
      <c r="P79" s="28" t="b">
        <f>G79=N79</f>
        <v>1</v>
      </c>
      <c r="Q79" s="28" t="str">
        <f>VLOOKUP($L79,Sheet1!$B:$F,5,FALSE)</f>
        <v>Lucía González González</v>
      </c>
      <c r="R79" s="28" t="b">
        <f>Q79=E79</f>
        <v>1</v>
      </c>
      <c r="S79" s="73" t="s">
        <v>6702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spans="1:43" s="76" customFormat="1" x14ac:dyDescent="0.25">
      <c r="A80" s="28" t="s">
        <v>302</v>
      </c>
      <c r="B80" s="28"/>
      <c r="C80" s="28" t="str">
        <f>VLOOKUP($F80,'KY all bookings 19.09.2022'!$D:$F,2,FALSE)</f>
        <v>Andrei</v>
      </c>
      <c r="D80" s="28" t="str">
        <f>VLOOKUP($F80,'KY all bookings 19.09.2022'!$D:$F,3,FALSE)</f>
        <v>Iarovoi</v>
      </c>
      <c r="E80" s="76" t="str">
        <f t="shared" si="16"/>
        <v>Andrei Iarovoi</v>
      </c>
      <c r="F80" s="35" t="s">
        <v>981</v>
      </c>
      <c r="G80" s="35">
        <f>_xlfn.MAXIFS('KY all bookings 19.09.2022'!$I$2:$I$126,'KY all bookings 19.09.2022'!$D$2:$D$126,F80)</f>
        <v>44985</v>
      </c>
      <c r="H80" s="35">
        <f>_xlfn.MAXIFS(Reservations!$K$29:$K$1514,Reservations!$S$29:$S$1514,F80)</f>
        <v>44986</v>
      </c>
      <c r="I80" s="35" t="str">
        <f t="shared" si="14"/>
        <v>!</v>
      </c>
      <c r="J80" s="35" t="s">
        <v>5363</v>
      </c>
      <c r="K80" s="35"/>
      <c r="L80" s="28">
        <f>VLOOKUP($F80,Sheet1!$A:$F,2,FALSE)</f>
        <v>1514</v>
      </c>
      <c r="M80" s="28">
        <f>VLOOKUP($L80,Sheet1!$B:$F,2,FALSE)</f>
        <v>44805</v>
      </c>
      <c r="N80" s="28">
        <f>VLOOKUP($L80,Sheet1!$B:$D,3,FALSE)</f>
        <v>44985</v>
      </c>
      <c r="O80" s="28">
        <f>VLOOKUP($L80,Sheet1!$B:$E,4,FALSE)</f>
        <v>1056</v>
      </c>
      <c r="P80" s="28" t="b">
        <f>G80=N80</f>
        <v>1</v>
      </c>
      <c r="Q80" s="28" t="str">
        <f>VLOOKUP($L80,Sheet1!$B:$F,5,FALSE)</f>
        <v>Andrei Iarovoi</v>
      </c>
      <c r="R80" s="28" t="b">
        <f>Q80=E80</f>
        <v>1</v>
      </c>
      <c r="S80" s="73" t="s">
        <v>6702</v>
      </c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</row>
    <row r="81" spans="1:43" hidden="1" x14ac:dyDescent="0.25">
      <c r="A81" s="28" t="s">
        <v>1193</v>
      </c>
      <c r="F81" s="35" t="s">
        <v>1193</v>
      </c>
      <c r="G81" s="35">
        <f>_xlfn.MAXIFS('KY all bookings 19.09.2022'!$I$2:$I$126,'KY all bookings 19.09.2022'!$D$2:$D$126,F81)</f>
        <v>44985</v>
      </c>
      <c r="H81" s="35">
        <f>_xlfn.MAXIFS(Reservations!$K$29:$K$1514,Reservations!$S$29:$S$1514,F81)</f>
        <v>44985</v>
      </c>
      <c r="I81" s="35" t="str">
        <f t="shared" si="14"/>
        <v>ok</v>
      </c>
      <c r="J81" s="35"/>
      <c r="K81" s="35"/>
      <c r="M81" s="28"/>
      <c r="N81" s="28"/>
      <c r="S81" s="28"/>
    </row>
    <row r="82" spans="1:43" s="76" customFormat="1" x14ac:dyDescent="0.25">
      <c r="A82" s="28" t="s">
        <v>676</v>
      </c>
      <c r="B82" s="28"/>
      <c r="C82" s="28" t="str">
        <f>VLOOKUP($F82,'KY all bookings 19.09.2022'!$D:$F,2,FALSE)</f>
        <v>Alejandra</v>
      </c>
      <c r="D82" s="28" t="str">
        <f>VLOOKUP($F82,'KY all bookings 19.09.2022'!$D:$F,3,FALSE)</f>
        <v>Pastor Ferrández</v>
      </c>
      <c r="E82" s="76" t="str">
        <f t="shared" ref="E82:E88" si="17">C82&amp; " " &amp; D82</f>
        <v>Alejandra Pastor Ferrández</v>
      </c>
      <c r="F82" s="35" t="s">
        <v>2276</v>
      </c>
      <c r="G82" s="35">
        <f>_xlfn.MAXIFS('KY all bookings 19.09.2022'!$I$2:$I$126,'KY all bookings 19.09.2022'!$D$2:$D$126,F82)</f>
        <v>44985</v>
      </c>
      <c r="H82" s="35">
        <f>_xlfn.MAXIFS(Reservations!$K$29:$K$1514,Reservations!$S$29:$S$1514,F82)</f>
        <v>44986</v>
      </c>
      <c r="I82" s="35" t="str">
        <f t="shared" si="14"/>
        <v>!</v>
      </c>
      <c r="J82" s="35" t="s">
        <v>5363</v>
      </c>
      <c r="K82" s="35"/>
      <c r="L82" s="28">
        <f>VLOOKUP($F82,Sheet1!$A:$F,2,FALSE)</f>
        <v>1516</v>
      </c>
      <c r="M82" s="28">
        <f>VLOOKUP($L82,Sheet1!$B:$F,2,FALSE)</f>
        <v>44805</v>
      </c>
      <c r="N82" s="28">
        <f>VLOOKUP($L82,Sheet1!$B:$D,3,FALSE)</f>
        <v>44985</v>
      </c>
      <c r="O82" s="28">
        <f>VLOOKUP($L82,Sheet1!$B:$E,4,FALSE)</f>
        <v>1058</v>
      </c>
      <c r="P82" s="28" t="b">
        <f t="shared" ref="P82:P88" si="18">G82=N82</f>
        <v>1</v>
      </c>
      <c r="Q82" s="28" t="str">
        <f>VLOOKUP($L82,Sheet1!$B:$F,5,FALSE)</f>
        <v>Alejandra Pastor Ferrández</v>
      </c>
      <c r="R82" s="28" t="b">
        <f t="shared" ref="R82:R88" si="19">Q82=E82</f>
        <v>1</v>
      </c>
      <c r="S82" s="73" t="s">
        <v>6702</v>
      </c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spans="1:43" s="76" customFormat="1" x14ac:dyDescent="0.25">
      <c r="A83" s="28" t="s">
        <v>412</v>
      </c>
      <c r="B83" s="28"/>
      <c r="C83" s="28" t="str">
        <f>VLOOKUP($F83,'KY all bookings 19.09.2022'!$D:$F,2,FALSE)</f>
        <v>Igor</v>
      </c>
      <c r="D83" s="28" t="str">
        <f>VLOOKUP($F83,'KY all bookings 19.09.2022'!$D:$F,3,FALSE)</f>
        <v>Makushynski</v>
      </c>
      <c r="E83" s="76" t="str">
        <f t="shared" si="17"/>
        <v>Igor Makushynski</v>
      </c>
      <c r="F83" s="35" t="s">
        <v>3724</v>
      </c>
      <c r="G83" s="35">
        <f>_xlfn.MAXIFS('KY all bookings 19.09.2022'!$I$2:$I$126,'KY all bookings 19.09.2022'!$D$2:$D$126,F83)</f>
        <v>45046</v>
      </c>
      <c r="H83" s="35">
        <f>_xlfn.MAXIFS(Reservations!$K$29:$K$1514,Reservations!$S$29:$S$1514,F83)</f>
        <v>45047</v>
      </c>
      <c r="I83" s="35" t="str">
        <f t="shared" si="14"/>
        <v>!</v>
      </c>
      <c r="J83" s="35" t="s">
        <v>5363</v>
      </c>
      <c r="K83" s="35"/>
      <c r="L83" s="28">
        <f>VLOOKUP($F83,Sheet1!$A:$F,2,FALSE)</f>
        <v>1480</v>
      </c>
      <c r="M83" s="28">
        <f>VLOOKUP($L83,Sheet1!$B:$F,2,FALSE)</f>
        <v>44805</v>
      </c>
      <c r="N83" s="28">
        <f>VLOOKUP($L83,Sheet1!$B:$D,3,FALSE)</f>
        <v>45046</v>
      </c>
      <c r="O83" s="28">
        <f>VLOOKUP($L83,Sheet1!$B:$E,4,FALSE)</f>
        <v>1023</v>
      </c>
      <c r="P83" s="28" t="b">
        <f t="shared" si="18"/>
        <v>1</v>
      </c>
      <c r="Q83" s="28" t="str">
        <f>VLOOKUP($L83,Sheet1!$B:$F,5,FALSE)</f>
        <v>Igor Makushynski</v>
      </c>
      <c r="R83" s="28" t="b">
        <f t="shared" si="19"/>
        <v>1</v>
      </c>
      <c r="S83" s="73" t="s">
        <v>6702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 s="76" customFormat="1" x14ac:dyDescent="0.25">
      <c r="A84" s="28" t="s">
        <v>3791</v>
      </c>
      <c r="B84" s="28"/>
      <c r="C84" s="28" t="str">
        <f>VLOOKUP($F84,'KY all bookings 19.09.2022'!$D:$F,2,FALSE)</f>
        <v>Zhousiyuan</v>
      </c>
      <c r="D84" s="28" t="str">
        <f>VLOOKUP($F84,'KY all bookings 19.09.2022'!$D:$F,3,FALSE)</f>
        <v>Wei</v>
      </c>
      <c r="E84" s="76" t="str">
        <f t="shared" si="17"/>
        <v>Zhousiyuan Wei</v>
      </c>
      <c r="F84" s="35" t="s">
        <v>1767</v>
      </c>
      <c r="G84" s="35">
        <f>_xlfn.MAXIFS('KY all bookings 19.09.2022'!$I$2:$I$126,'KY all bookings 19.09.2022'!$D$2:$D$126,F84)</f>
        <v>45107</v>
      </c>
      <c r="H84" s="35">
        <f>_xlfn.MAXIFS(Reservations!$K$29:$K$1514,Reservations!$S$29:$S$1514,F84)</f>
        <v>45106</v>
      </c>
      <c r="I84" s="35" t="str">
        <f t="shared" si="14"/>
        <v>!</v>
      </c>
      <c r="J84" s="35" t="s">
        <v>5363</v>
      </c>
      <c r="K84" s="35"/>
      <c r="L84" s="28">
        <f>VLOOKUP($F84,Sheet1!$A:$F,2,FALSE)</f>
        <v>18258</v>
      </c>
      <c r="M84" s="28">
        <f>VLOOKUP($L84,Sheet1!$B:$F,2,FALSE)</f>
        <v>44805</v>
      </c>
      <c r="N84" s="28">
        <f>VLOOKUP($L84,Sheet1!$B:$D,3,FALSE)</f>
        <v>45107</v>
      </c>
      <c r="O84" s="28">
        <f>VLOOKUP($L84,Sheet1!$B:$E,4,FALSE)</f>
        <v>6872</v>
      </c>
      <c r="P84" s="28" t="b">
        <f t="shared" si="18"/>
        <v>1</v>
      </c>
      <c r="Q84" s="28" t="str">
        <f>VLOOKUP($L84,Sheet1!$B:$F,5,FALSE)</f>
        <v>Zhousiyuan Wei</v>
      </c>
      <c r="R84" s="28" t="b">
        <f t="shared" si="19"/>
        <v>1</v>
      </c>
      <c r="S84" s="73" t="s">
        <v>6702</v>
      </c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</row>
    <row r="85" spans="1:43" s="76" customFormat="1" x14ac:dyDescent="0.25">
      <c r="A85" s="28" t="s">
        <v>1469</v>
      </c>
      <c r="B85" s="28"/>
      <c r="C85" s="28" t="str">
        <f>VLOOKUP($F85,'KY all bookings 19.09.2022'!$D:$F,2,FALSE)</f>
        <v>Artur</v>
      </c>
      <c r="D85" s="28" t="str">
        <f>VLOOKUP($F85,'KY all bookings 19.09.2022'!$D:$F,3,FALSE)</f>
        <v>Golebiowski</v>
      </c>
      <c r="E85" s="76" t="str">
        <f t="shared" si="17"/>
        <v>Artur Golebiowski</v>
      </c>
      <c r="F85" s="35" t="s">
        <v>2989</v>
      </c>
      <c r="G85" s="35">
        <f>_xlfn.MAXIFS('KY all bookings 19.09.2022'!$I$2:$I$126,'KY all bookings 19.09.2022'!$D$2:$D$126,F85)</f>
        <v>45107</v>
      </c>
      <c r="H85" s="35">
        <f>_xlfn.MAXIFS(Reservations!$K$29:$K$1514,Reservations!$S$29:$S$1514,F85)</f>
        <v>45108</v>
      </c>
      <c r="I85" s="35" t="str">
        <f t="shared" si="14"/>
        <v>!</v>
      </c>
      <c r="J85" s="35" t="s">
        <v>5363</v>
      </c>
      <c r="K85" s="35"/>
      <c r="L85" s="28">
        <f>VLOOKUP($F85,Sheet1!$A:$F,2,FALSE)</f>
        <v>1268</v>
      </c>
      <c r="M85" s="28">
        <f>VLOOKUP($L85,Sheet1!$B:$F,2,FALSE)</f>
        <v>44805</v>
      </c>
      <c r="N85" s="28">
        <f>VLOOKUP($L85,Sheet1!$B:$D,3,FALSE)</f>
        <v>45107</v>
      </c>
      <c r="O85" s="28">
        <f>VLOOKUP($L85,Sheet1!$B:$E,4,FALSE)</f>
        <v>821</v>
      </c>
      <c r="P85" s="28" t="b">
        <f t="shared" si="18"/>
        <v>1</v>
      </c>
      <c r="Q85" s="28" t="str">
        <f>VLOOKUP($L85,Sheet1!$B:$F,5,FALSE)</f>
        <v>Artur Golebiowski</v>
      </c>
      <c r="R85" s="28" t="b">
        <f t="shared" si="19"/>
        <v>1</v>
      </c>
      <c r="S85" s="73" t="s">
        <v>6702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</row>
    <row r="86" spans="1:43" s="76" customFormat="1" x14ac:dyDescent="0.25">
      <c r="A86" s="28" t="s">
        <v>902</v>
      </c>
      <c r="B86" s="28"/>
      <c r="C86" s="28" t="str">
        <f>VLOOKUP($F86,'KY all bookings 19.09.2022'!$D:$F,2,FALSE)</f>
        <v>Zofia</v>
      </c>
      <c r="D86" s="28" t="str">
        <f>VLOOKUP($F86,'KY all bookings 19.09.2022'!$D:$F,3,FALSE)</f>
        <v>Szeliga</v>
      </c>
      <c r="E86" s="76" t="str">
        <f t="shared" si="17"/>
        <v>Zofia Szeliga</v>
      </c>
      <c r="F86" s="35" t="s">
        <v>587</v>
      </c>
      <c r="G86" s="35">
        <f>_xlfn.MAXIFS('KY all bookings 19.09.2022'!$I$2:$I$126,'KY all bookings 19.09.2022'!$D$2:$D$126,F86)</f>
        <v>45107</v>
      </c>
      <c r="H86" s="35">
        <f>_xlfn.MAXIFS(Reservations!$K$29:$K$1514,Reservations!$S$29:$S$1514,F86)</f>
        <v>45108</v>
      </c>
      <c r="I86" s="35" t="str">
        <f t="shared" si="14"/>
        <v>!</v>
      </c>
      <c r="J86" s="35" t="s">
        <v>5363</v>
      </c>
      <c r="K86" s="35"/>
      <c r="L86" s="28">
        <f>VLOOKUP($F86,Sheet1!$A:$F,2,FALSE)</f>
        <v>1281</v>
      </c>
      <c r="M86" s="28">
        <f>VLOOKUP($L86,Sheet1!$B:$F,2,FALSE)</f>
        <v>44805</v>
      </c>
      <c r="N86" s="28">
        <f>VLOOKUP($L86,Sheet1!$B:$D,3,FALSE)</f>
        <v>45107</v>
      </c>
      <c r="O86" s="28">
        <f>VLOOKUP($L86,Sheet1!$B:$E,4,FALSE)</f>
        <v>833</v>
      </c>
      <c r="P86" s="28" t="b">
        <f t="shared" si="18"/>
        <v>1</v>
      </c>
      <c r="Q86" s="28" t="str">
        <f>VLOOKUP($L86,Sheet1!$B:$F,5,FALSE)</f>
        <v>Zofia Szeliga</v>
      </c>
      <c r="R86" s="28" t="b">
        <f t="shared" si="19"/>
        <v>1</v>
      </c>
      <c r="S86" s="73" t="s">
        <v>6702</v>
      </c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spans="1:43" s="76" customFormat="1" x14ac:dyDescent="0.25">
      <c r="A87" s="28" t="s">
        <v>484</v>
      </c>
      <c r="B87" s="28"/>
      <c r="C87" s="28" t="str">
        <f>VLOOKUP($F87,'KY all bookings 19.09.2022'!$D:$F,2,FALSE)</f>
        <v>Filip</v>
      </c>
      <c r="D87" s="28" t="str">
        <f>VLOOKUP($F87,'KY all bookings 19.09.2022'!$D:$F,3,FALSE)</f>
        <v>Pociecha</v>
      </c>
      <c r="E87" s="76" t="str">
        <f t="shared" si="17"/>
        <v>Filip Pociecha</v>
      </c>
      <c r="F87" s="35" t="s">
        <v>463</v>
      </c>
      <c r="G87" s="35">
        <f>_xlfn.MAXIFS('KY all bookings 19.09.2022'!$I$2:$I$126,'KY all bookings 19.09.2022'!$D$2:$D$126,F87)</f>
        <v>45107</v>
      </c>
      <c r="H87" s="35">
        <f>_xlfn.MAXIFS(Reservations!$K$29:$K$1514,Reservations!$S$29:$S$1514,F87)</f>
        <v>45108</v>
      </c>
      <c r="I87" s="35" t="str">
        <f t="shared" si="14"/>
        <v>!</v>
      </c>
      <c r="J87" s="35" t="s">
        <v>5363</v>
      </c>
      <c r="K87" s="35"/>
      <c r="L87" s="28">
        <f>VLOOKUP($F87,Sheet1!$A:$F,2,FALSE)</f>
        <v>1442</v>
      </c>
      <c r="M87" s="28">
        <f>VLOOKUP($L87,Sheet1!$B:$F,2,FALSE)</f>
        <v>44805</v>
      </c>
      <c r="N87" s="28">
        <f>VLOOKUP($L87,Sheet1!$B:$D,3,FALSE)</f>
        <v>45107</v>
      </c>
      <c r="O87" s="28">
        <f>VLOOKUP($L87,Sheet1!$B:$E,4,FALSE)</f>
        <v>986</v>
      </c>
      <c r="P87" s="28" t="b">
        <f t="shared" si="18"/>
        <v>1</v>
      </c>
      <c r="Q87" s="28" t="str">
        <f>VLOOKUP($L87,Sheet1!$B:$F,5,FALSE)</f>
        <v>Filip Pociecha</v>
      </c>
      <c r="R87" s="28" t="b">
        <f t="shared" si="19"/>
        <v>1</v>
      </c>
      <c r="S87" s="73" t="s">
        <v>6702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spans="1:43" s="76" customFormat="1" x14ac:dyDescent="0.25">
      <c r="A88" s="28" t="s">
        <v>1937</v>
      </c>
      <c r="B88" s="28"/>
      <c r="C88" s="28" t="str">
        <f>VLOOKUP($F88,'KY all bookings 19.09.2022'!$D:$F,2,FALSE)</f>
        <v>Jaume</v>
      </c>
      <c r="D88" s="28" t="str">
        <f>VLOOKUP($F88,'KY all bookings 19.09.2022'!$D:$F,3,FALSE)</f>
        <v>Plana</v>
      </c>
      <c r="E88" s="76" t="str">
        <f t="shared" si="17"/>
        <v>Jaume Plana</v>
      </c>
      <c r="F88" s="35" t="s">
        <v>530</v>
      </c>
      <c r="G88" s="35">
        <f>_xlfn.MAXIFS('KY all bookings 19.09.2022'!$I$2:$I$126,'KY all bookings 19.09.2022'!$D$2:$D$126,F88)</f>
        <v>45107</v>
      </c>
      <c r="H88" s="35">
        <f>_xlfn.MAXIFS(Reservations!$K$29:$K$1514,Reservations!$S$29:$S$1514,F88)</f>
        <v>45108</v>
      </c>
      <c r="I88" s="35" t="str">
        <f t="shared" si="14"/>
        <v>!</v>
      </c>
      <c r="J88" s="35" t="s">
        <v>5363</v>
      </c>
      <c r="K88" s="35"/>
      <c r="L88" s="28">
        <f>VLOOKUP($F88,Sheet1!$A:$F,2,FALSE)</f>
        <v>1451</v>
      </c>
      <c r="M88" s="28">
        <f>VLOOKUP($L88,Sheet1!$B:$F,2,FALSE)</f>
        <v>44805</v>
      </c>
      <c r="N88" s="28">
        <f>VLOOKUP($L88,Sheet1!$B:$D,3,FALSE)</f>
        <v>45107</v>
      </c>
      <c r="O88" s="28">
        <f>VLOOKUP($L88,Sheet1!$B:$E,4,FALSE)</f>
        <v>994</v>
      </c>
      <c r="P88" s="28" t="b">
        <f t="shared" si="18"/>
        <v>1</v>
      </c>
      <c r="Q88" s="28" t="str">
        <f>VLOOKUP($L88,Sheet1!$B:$F,5,FALSE)</f>
        <v>Jaume Plana</v>
      </c>
      <c r="R88" s="28" t="b">
        <f t="shared" si="19"/>
        <v>1</v>
      </c>
      <c r="S88" s="73" t="s">
        <v>6702</v>
      </c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</row>
    <row r="89" spans="1:43" hidden="1" x14ac:dyDescent="0.25">
      <c r="A89" s="28" t="s">
        <v>3662</v>
      </c>
      <c r="F89" s="35" t="s">
        <v>3662</v>
      </c>
      <c r="G89" s="35">
        <f>_xlfn.MAXIFS('KY all bookings 19.09.2022'!$I$2:$I$126,'KY all bookings 19.09.2022'!$D$2:$D$126,F89)</f>
        <v>44834</v>
      </c>
      <c r="H89" s="35">
        <f>_xlfn.MAXIFS(Reservations!$K$29:$K$1514,Reservations!$S$29:$S$1514,F89)</f>
        <v>44834</v>
      </c>
      <c r="I89" s="35" t="str">
        <f t="shared" si="14"/>
        <v>ok</v>
      </c>
      <c r="J89" s="35"/>
      <c r="K89" s="35"/>
      <c r="M89" s="28"/>
      <c r="N89" s="28"/>
      <c r="S89" s="28"/>
    </row>
    <row r="90" spans="1:43" s="76" customFormat="1" x14ac:dyDescent="0.25">
      <c r="A90" s="28" t="s">
        <v>2734</v>
      </c>
      <c r="B90" s="28"/>
      <c r="C90" s="28" t="str">
        <f>VLOOKUP($F90,'KY all bookings 19.09.2022'!$D:$F,2,FALSE)</f>
        <v>Paula</v>
      </c>
      <c r="D90" s="28" t="str">
        <f>VLOOKUP($F90,'KY all bookings 19.09.2022'!$D:$F,3,FALSE)</f>
        <v>González</v>
      </c>
      <c r="E90" s="76" t="str">
        <f t="shared" ref="E90:E93" si="20">C90&amp; " " &amp; D90</f>
        <v>Paula González</v>
      </c>
      <c r="F90" s="35" t="s">
        <v>2774</v>
      </c>
      <c r="G90" s="35">
        <f>_xlfn.MAXIFS('KY all bookings 19.09.2022'!$I$2:$I$126,'KY all bookings 19.09.2022'!$D$2:$D$126,F90)</f>
        <v>45107</v>
      </c>
      <c r="H90" s="35">
        <f>_xlfn.MAXIFS(Reservations!$K$29:$K$1514,Reservations!$S$29:$S$1514,F90)</f>
        <v>45108</v>
      </c>
      <c r="I90" s="35" t="str">
        <f t="shared" si="14"/>
        <v>!</v>
      </c>
      <c r="J90" s="35" t="s">
        <v>5363</v>
      </c>
      <c r="K90" s="35"/>
      <c r="L90" s="28">
        <f>VLOOKUP($F90,Sheet1!$A:$F,2,FALSE)</f>
        <v>33383</v>
      </c>
      <c r="M90" s="28">
        <f>VLOOKUP($L90,Sheet1!$B:$F,2,FALSE)</f>
        <v>44805</v>
      </c>
      <c r="N90" s="28">
        <f>VLOOKUP($L90,Sheet1!$B:$D,3,FALSE)</f>
        <v>45107</v>
      </c>
      <c r="O90" s="28">
        <f>VLOOKUP($L90,Sheet1!$B:$E,4,FALSE)</f>
        <v>1000</v>
      </c>
      <c r="P90" s="28" t="b">
        <f>G90=N90</f>
        <v>1</v>
      </c>
      <c r="Q90" s="28" t="str">
        <f>VLOOKUP($L90,Sheet1!$B:$F,5,FALSE)</f>
        <v>Paula González</v>
      </c>
      <c r="R90" s="28" t="b">
        <f>Q90=E90</f>
        <v>1</v>
      </c>
      <c r="S90" s="73" t="s">
        <v>6702</v>
      </c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</row>
    <row r="91" spans="1:43" s="76" customFormat="1" x14ac:dyDescent="0.25">
      <c r="A91" s="28" t="s">
        <v>686</v>
      </c>
      <c r="B91" s="28"/>
      <c r="C91" s="28" t="str">
        <f>VLOOKUP($F91,'KY all bookings 19.09.2022'!$D:$F,2,FALSE)</f>
        <v>Marta</v>
      </c>
      <c r="D91" s="28" t="str">
        <f>VLOOKUP($F91,'KY all bookings 19.09.2022'!$D:$F,3,FALSE)</f>
        <v>Sanjuán Gálvez</v>
      </c>
      <c r="E91" s="76" t="str">
        <f t="shared" si="20"/>
        <v>Marta Sanjuán Gálvez</v>
      </c>
      <c r="F91" s="35" t="s">
        <v>302</v>
      </c>
      <c r="G91" s="35">
        <f>_xlfn.MAXIFS('KY all bookings 19.09.2022'!$I$2:$I$126,'KY all bookings 19.09.2022'!$D$2:$D$126,F91)</f>
        <v>45107</v>
      </c>
      <c r="H91" s="35">
        <f>_xlfn.MAXIFS(Reservations!$K$29:$K$1514,Reservations!$S$29:$S$1514,F91)</f>
        <v>45108</v>
      </c>
      <c r="I91" s="35" t="str">
        <f t="shared" si="14"/>
        <v>!</v>
      </c>
      <c r="J91" s="35" t="s">
        <v>5363</v>
      </c>
      <c r="K91" s="35"/>
      <c r="L91" s="28">
        <f>VLOOKUP($F91,Sheet1!$A:$F,2,FALSE)</f>
        <v>33262</v>
      </c>
      <c r="M91" s="28">
        <f>VLOOKUP($L91,Sheet1!$B:$F,2,FALSE)</f>
        <v>44820</v>
      </c>
      <c r="N91" s="28">
        <f>VLOOKUP($L91,Sheet1!$B:$D,3,FALSE)</f>
        <v>45107</v>
      </c>
      <c r="O91" s="28">
        <f>VLOOKUP($L91,Sheet1!$B:$E,4,FALSE)</f>
        <v>1003</v>
      </c>
      <c r="P91" s="28" t="b">
        <f>G91=N91</f>
        <v>1</v>
      </c>
      <c r="Q91" s="28" t="str">
        <f>VLOOKUP($L91,Sheet1!$B:$F,5,FALSE)</f>
        <v>Marta Sanjuán Gálvez</v>
      </c>
      <c r="R91" s="28" t="b">
        <f>Q91=E91</f>
        <v>1</v>
      </c>
      <c r="S91" s="73" t="s">
        <v>6702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spans="1:43" s="76" customFormat="1" x14ac:dyDescent="0.25">
      <c r="A92" s="28" t="s">
        <v>3737</v>
      </c>
      <c r="B92" s="28"/>
      <c r="C92" s="28" t="str">
        <f>VLOOKUP($F92,'KY all bookings 19.09.2022'!$D:$F,2,FALSE)</f>
        <v>María</v>
      </c>
      <c r="D92" s="28" t="str">
        <f>VLOOKUP($F92,'KY all bookings 19.09.2022'!$D:$F,3,FALSE)</f>
        <v>Muñoz Mateo</v>
      </c>
      <c r="E92" s="76" t="str">
        <f t="shared" si="20"/>
        <v>María Muñoz Mateo</v>
      </c>
      <c r="F92" s="35" t="s">
        <v>676</v>
      </c>
      <c r="G92" s="35">
        <f>_xlfn.MAXIFS('KY all bookings 19.09.2022'!$I$2:$I$126,'KY all bookings 19.09.2022'!$D$2:$D$126,F92)</f>
        <v>45107</v>
      </c>
      <c r="H92" s="35">
        <f>_xlfn.MAXIFS(Reservations!$K$29:$K$1514,Reservations!$S$29:$S$1514,F92)</f>
        <v>45108</v>
      </c>
      <c r="I92" s="35" t="str">
        <f t="shared" si="14"/>
        <v>!</v>
      </c>
      <c r="J92" s="35" t="s">
        <v>5363</v>
      </c>
      <c r="K92" s="35"/>
      <c r="L92" s="28">
        <f>VLOOKUP($F92,Sheet1!$A:$F,2,FALSE)</f>
        <v>1462</v>
      </c>
      <c r="M92" s="28">
        <f>VLOOKUP($L92,Sheet1!$B:$F,2,FALSE)</f>
        <v>44805</v>
      </c>
      <c r="N92" s="28">
        <f>VLOOKUP($L92,Sheet1!$B:$D,3,FALSE)</f>
        <v>45107</v>
      </c>
      <c r="O92" s="28">
        <f>VLOOKUP($L92,Sheet1!$B:$E,4,FALSE)</f>
        <v>1004</v>
      </c>
      <c r="P92" s="28" t="b">
        <f>G92=N92</f>
        <v>1</v>
      </c>
      <c r="Q92" s="28" t="str">
        <f>VLOOKUP($L92,Sheet1!$B:$F,5,FALSE)</f>
        <v>María Muñoz Mateo</v>
      </c>
      <c r="R92" s="28" t="b">
        <f>Q92=E92</f>
        <v>1</v>
      </c>
      <c r="S92" s="73" t="s">
        <v>6702</v>
      </c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spans="1:43" s="76" customFormat="1" x14ac:dyDescent="0.25">
      <c r="A93" s="28" t="s">
        <v>3840</v>
      </c>
      <c r="B93" s="28"/>
      <c r="C93" s="28" t="str">
        <f>VLOOKUP($F93,'KY all bookings 19.09.2022'!$D:$F,2,FALSE)</f>
        <v>Sergio</v>
      </c>
      <c r="D93" s="28" t="str">
        <f>VLOOKUP($F93,'KY all bookings 19.09.2022'!$D:$F,3,FALSE)</f>
        <v>Miralles</v>
      </c>
      <c r="E93" s="76" t="str">
        <f t="shared" si="20"/>
        <v>Sergio Miralles</v>
      </c>
      <c r="F93" s="35" t="s">
        <v>412</v>
      </c>
      <c r="G93" s="35">
        <f>_xlfn.MAXIFS('KY all bookings 19.09.2022'!$I$2:$I$126,'KY all bookings 19.09.2022'!$D$2:$D$126,F93)</f>
        <v>45107</v>
      </c>
      <c r="H93" s="35">
        <f>_xlfn.MAXIFS(Reservations!$K$29:$K$1514,Reservations!$S$29:$S$1514,F93)</f>
        <v>45108</v>
      </c>
      <c r="I93" s="35" t="str">
        <f t="shared" si="14"/>
        <v>!</v>
      </c>
      <c r="J93" s="35" t="s">
        <v>5363</v>
      </c>
      <c r="K93" s="35"/>
      <c r="L93" s="28">
        <f>VLOOKUP($F93,Sheet1!$A:$F,2,FALSE)</f>
        <v>1463</v>
      </c>
      <c r="M93" s="28">
        <f>VLOOKUP($L93,Sheet1!$B:$F,2,FALSE)</f>
        <v>44805</v>
      </c>
      <c r="N93" s="28">
        <f>VLOOKUP($L93,Sheet1!$B:$D,3,FALSE)</f>
        <v>45107</v>
      </c>
      <c r="O93" s="28">
        <f>VLOOKUP($L93,Sheet1!$B:$E,4,FALSE)</f>
        <v>1005</v>
      </c>
      <c r="P93" s="28" t="b">
        <f>G93=N93</f>
        <v>1</v>
      </c>
      <c r="Q93" s="28" t="str">
        <f>VLOOKUP($L93,Sheet1!$B:$F,5,FALSE)</f>
        <v>Sergio Miralles</v>
      </c>
      <c r="R93" s="28" t="b">
        <f>Q93=E93</f>
        <v>1</v>
      </c>
      <c r="S93" s="73" t="s">
        <v>6702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spans="1:43" hidden="1" x14ac:dyDescent="0.25">
      <c r="A94" s="28" t="s">
        <v>3808</v>
      </c>
      <c r="F94" s="35" t="s">
        <v>3808</v>
      </c>
      <c r="G94" s="35">
        <f>_xlfn.MAXIFS('KY all bookings 19.09.2022'!$I$2:$I$126,'KY all bookings 19.09.2022'!$D$2:$D$126,F94)</f>
        <v>45107</v>
      </c>
      <c r="H94" s="35">
        <f>_xlfn.MAXIFS(Reservations!$K$29:$K$1514,Reservations!$S$29:$S$1514,F94)</f>
        <v>45107</v>
      </c>
      <c r="I94" s="35" t="str">
        <f t="shared" si="14"/>
        <v>ok</v>
      </c>
      <c r="J94" s="35"/>
      <c r="K94" s="35"/>
      <c r="M94" s="28"/>
      <c r="N94" s="28"/>
      <c r="S94" s="28"/>
    </row>
    <row r="95" spans="1:43" s="76" customFormat="1" x14ac:dyDescent="0.25">
      <c r="A95" s="28" t="s">
        <v>3657</v>
      </c>
      <c r="B95" s="28"/>
      <c r="C95" s="28" t="str">
        <f>VLOOKUP($F95,'KY all bookings 19.09.2022'!$D:$F,2,FALSE)</f>
        <v>Paula</v>
      </c>
      <c r="D95" s="28" t="str">
        <f>VLOOKUP($F95,'KY all bookings 19.09.2022'!$D:$F,3,FALSE)</f>
        <v>Fernández Barba</v>
      </c>
      <c r="E95" s="76" t="str">
        <f t="shared" ref="E95:E106" si="21">C95&amp; " " &amp; D95</f>
        <v>Paula Fernández Barba</v>
      </c>
      <c r="F95" s="35" t="s">
        <v>3791</v>
      </c>
      <c r="G95" s="35">
        <f>_xlfn.MAXIFS('KY all bookings 19.09.2022'!$I$2:$I$126,'KY all bookings 19.09.2022'!$D$2:$D$126,F95)</f>
        <v>45107</v>
      </c>
      <c r="H95" s="35">
        <f>_xlfn.MAXIFS(Reservations!$K$29:$K$1514,Reservations!$S$29:$S$1514,F95)</f>
        <v>45108</v>
      </c>
      <c r="I95" s="35" t="str">
        <f t="shared" si="14"/>
        <v>!</v>
      </c>
      <c r="J95" s="35" t="s">
        <v>5363</v>
      </c>
      <c r="K95" s="35"/>
      <c r="L95" s="28">
        <f>VLOOKUP($F95,Sheet1!$A:$F,2,FALSE)</f>
        <v>1465</v>
      </c>
      <c r="M95" s="28">
        <f>VLOOKUP($L95,Sheet1!$B:$F,2,FALSE)</f>
        <v>44805</v>
      </c>
      <c r="N95" s="28">
        <f>VLOOKUP($L95,Sheet1!$B:$D,3,FALSE)</f>
        <v>45107</v>
      </c>
      <c r="O95" s="28">
        <f>VLOOKUP($L95,Sheet1!$B:$E,4,FALSE)</f>
        <v>1008</v>
      </c>
      <c r="P95" s="28" t="b">
        <f t="shared" ref="P95:P106" si="22">G95=N95</f>
        <v>1</v>
      </c>
      <c r="Q95" s="28" t="str">
        <f>VLOOKUP($L95,Sheet1!$B:$F,5,FALSE)</f>
        <v>Paula Fernández Barba</v>
      </c>
      <c r="R95" s="28" t="b">
        <f t="shared" ref="R95:R106" si="23">Q95=E95</f>
        <v>1</v>
      </c>
      <c r="S95" s="73" t="s">
        <v>6702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</row>
    <row r="96" spans="1:43" s="76" customFormat="1" x14ac:dyDescent="0.25">
      <c r="A96" s="28" t="s">
        <v>3724</v>
      </c>
      <c r="B96" s="28"/>
      <c r="C96" s="28" t="str">
        <f>VLOOKUP($F96,'KY all bookings 19.09.2022'!$D:$F,2,FALSE)</f>
        <v>Jose Carlos</v>
      </c>
      <c r="D96" s="28" t="str">
        <f>VLOOKUP($F96,'KY all bookings 19.09.2022'!$D:$F,3,FALSE)</f>
        <v>Bejines Cruz</v>
      </c>
      <c r="E96" s="76" t="str">
        <f t="shared" si="21"/>
        <v>Jose Carlos Bejines Cruz</v>
      </c>
      <c r="F96" s="35" t="s">
        <v>902</v>
      </c>
      <c r="G96" s="35">
        <f>_xlfn.MAXIFS('KY all bookings 19.09.2022'!$I$2:$I$126,'KY all bookings 19.09.2022'!$D$2:$D$126,F96)</f>
        <v>45107</v>
      </c>
      <c r="H96" s="35">
        <f>_xlfn.MAXIFS(Reservations!$K$29:$K$1514,Reservations!$S$29:$S$1514,F96)</f>
        <v>45108</v>
      </c>
      <c r="I96" s="35" t="str">
        <f t="shared" si="14"/>
        <v>!</v>
      </c>
      <c r="J96" s="35" t="s">
        <v>5363</v>
      </c>
      <c r="K96" s="35"/>
      <c r="L96" s="28">
        <f>VLOOKUP($F96,Sheet1!$A:$F,2,FALSE)</f>
        <v>1467</v>
      </c>
      <c r="M96" s="28">
        <f>VLOOKUP($L96,Sheet1!$B:$F,2,FALSE)</f>
        <v>44805</v>
      </c>
      <c r="N96" s="28">
        <f>VLOOKUP($L96,Sheet1!$B:$D,3,FALSE)</f>
        <v>45107</v>
      </c>
      <c r="O96" s="28">
        <f>VLOOKUP($L96,Sheet1!$B:$E,4,FALSE)</f>
        <v>1010</v>
      </c>
      <c r="P96" s="28" t="b">
        <f t="shared" si="22"/>
        <v>1</v>
      </c>
      <c r="Q96" s="28" t="str">
        <f>VLOOKUP($L96,Sheet1!$B:$F,5,FALSE)</f>
        <v>Jose Carlos Bejines Cruz</v>
      </c>
      <c r="R96" s="28" t="b">
        <f t="shared" si="23"/>
        <v>1</v>
      </c>
      <c r="S96" s="73" t="s">
        <v>6702</v>
      </c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</row>
    <row r="97" spans="1:43" s="76" customFormat="1" x14ac:dyDescent="0.25">
      <c r="A97" s="28" t="s">
        <v>1752</v>
      </c>
      <c r="B97" s="28"/>
      <c r="C97" s="28" t="str">
        <f>VLOOKUP($F97,'KY all bookings 19.09.2022'!$D:$F,2,FALSE)</f>
        <v>Benoit</v>
      </c>
      <c r="D97" s="28" t="str">
        <f>VLOOKUP($F97,'KY all bookings 19.09.2022'!$D:$F,3,FALSE)</f>
        <v>MOURET</v>
      </c>
      <c r="E97" s="76" t="str">
        <f t="shared" si="21"/>
        <v>Benoit MOURET</v>
      </c>
      <c r="F97" s="35" t="s">
        <v>1937</v>
      </c>
      <c r="G97" s="35">
        <f>_xlfn.MAXIFS('KY all bookings 19.09.2022'!$I$2:$I$126,'KY all bookings 19.09.2022'!$D$2:$D$126,F97)</f>
        <v>45107</v>
      </c>
      <c r="H97" s="35">
        <f>_xlfn.MAXIFS(Reservations!$K$29:$K$1514,Reservations!$S$29:$S$1514,F97)</f>
        <v>45108</v>
      </c>
      <c r="I97" s="35" t="str">
        <f t="shared" si="14"/>
        <v>!</v>
      </c>
      <c r="J97" s="35" t="s">
        <v>5363</v>
      </c>
      <c r="K97" s="35"/>
      <c r="L97" s="28">
        <f>VLOOKUP($F97,Sheet1!$A:$F,2,FALSE)</f>
        <v>1469</v>
      </c>
      <c r="M97" s="28">
        <f>VLOOKUP($L97,Sheet1!$B:$F,2,FALSE)</f>
        <v>44805</v>
      </c>
      <c r="N97" s="28">
        <f>VLOOKUP($L97,Sheet1!$B:$D,3,FALSE)</f>
        <v>45107</v>
      </c>
      <c r="O97" s="28">
        <f>VLOOKUP($L97,Sheet1!$B:$E,4,FALSE)</f>
        <v>1012</v>
      </c>
      <c r="P97" s="28" t="b">
        <f t="shared" si="22"/>
        <v>1</v>
      </c>
      <c r="Q97" s="28" t="str">
        <f>VLOOKUP($L97,Sheet1!$B:$F,5,FALSE)</f>
        <v>Benoit MOURET</v>
      </c>
      <c r="R97" s="28" t="b">
        <f t="shared" si="23"/>
        <v>1</v>
      </c>
      <c r="S97" s="73" t="s">
        <v>6702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spans="1:43" s="76" customFormat="1" x14ac:dyDescent="0.25">
      <c r="A98" s="28" t="s">
        <v>370</v>
      </c>
      <c r="B98" s="28"/>
      <c r="C98" s="28" t="str">
        <f>VLOOKUP($F98,'KY all bookings 19.09.2022'!$D:$F,2,FALSE)</f>
        <v>Alonso</v>
      </c>
      <c r="D98" s="28" t="str">
        <f>VLOOKUP($F98,'KY all bookings 19.09.2022'!$D:$F,3,FALSE)</f>
        <v>Villa Rodríguez</v>
      </c>
      <c r="E98" s="76" t="str">
        <f t="shared" si="21"/>
        <v>Alonso Villa Rodríguez</v>
      </c>
      <c r="F98" s="35" t="s">
        <v>686</v>
      </c>
      <c r="G98" s="35">
        <f>_xlfn.MAXIFS('KY all bookings 19.09.2022'!$I$2:$I$126,'KY all bookings 19.09.2022'!$D$2:$D$126,F98)</f>
        <v>45107</v>
      </c>
      <c r="H98" s="35">
        <f>_xlfn.MAXIFS(Reservations!$K$29:$K$1514,Reservations!$S$29:$S$1514,F98)</f>
        <v>45108</v>
      </c>
      <c r="I98" s="35" t="str">
        <f t="shared" si="14"/>
        <v>!</v>
      </c>
      <c r="J98" s="35" t="s">
        <v>5363</v>
      </c>
      <c r="K98" s="35"/>
      <c r="L98" s="28">
        <f>VLOOKUP($F98,Sheet1!$A:$F,2,FALSE)</f>
        <v>1473</v>
      </c>
      <c r="M98" s="28">
        <f>VLOOKUP($L98,Sheet1!$B:$F,2,FALSE)</f>
        <v>44805</v>
      </c>
      <c r="N98" s="28">
        <f>VLOOKUP($L98,Sheet1!$B:$D,3,FALSE)</f>
        <v>45107</v>
      </c>
      <c r="O98" s="28">
        <f>VLOOKUP($L98,Sheet1!$B:$E,4,FALSE)</f>
        <v>1016</v>
      </c>
      <c r="P98" s="28" t="b">
        <f t="shared" si="22"/>
        <v>1</v>
      </c>
      <c r="Q98" s="28" t="str">
        <f>VLOOKUP($L98,Sheet1!$B:$F,5,FALSE)</f>
        <v>Alonso Villa Rodríguez</v>
      </c>
      <c r="R98" s="28" t="b">
        <f t="shared" si="23"/>
        <v>1</v>
      </c>
      <c r="S98" s="73" t="s">
        <v>6702</v>
      </c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spans="1:43" s="76" customFormat="1" x14ac:dyDescent="0.25">
      <c r="A99" s="28" t="s">
        <v>3646</v>
      </c>
      <c r="B99" s="28"/>
      <c r="C99" s="28" t="str">
        <f>VLOOKUP($F99,'KY all bookings 19.09.2022'!$D:$F,2,FALSE)</f>
        <v>JUAN ANTONIO</v>
      </c>
      <c r="D99" s="28" t="str">
        <f>VLOOKUP($F99,'KY all bookings 19.09.2022'!$D:$F,3,FALSE)</f>
        <v>CANALO PUERTO</v>
      </c>
      <c r="E99" s="76" t="str">
        <f t="shared" si="21"/>
        <v>JUAN ANTONIO CANALO PUERTO</v>
      </c>
      <c r="F99" s="35" t="s">
        <v>3737</v>
      </c>
      <c r="G99" s="35">
        <f>_xlfn.MAXIFS('KY all bookings 19.09.2022'!$I$2:$I$126,'KY all bookings 19.09.2022'!$D$2:$D$126,F99)</f>
        <v>45107</v>
      </c>
      <c r="H99" s="35">
        <f>_xlfn.MAXIFS(Reservations!$K$29:$K$1514,Reservations!$S$29:$S$1514,F99)</f>
        <v>45108</v>
      </c>
      <c r="I99" s="35" t="str">
        <f t="shared" si="14"/>
        <v>!</v>
      </c>
      <c r="J99" s="35" t="s">
        <v>5363</v>
      </c>
      <c r="K99" s="35"/>
      <c r="L99" s="28">
        <f>VLOOKUP($F99,Sheet1!$A:$F,2,FALSE)</f>
        <v>33275</v>
      </c>
      <c r="M99" s="28">
        <f>VLOOKUP($L99,Sheet1!$B:$F,2,FALSE)</f>
        <v>44805</v>
      </c>
      <c r="N99" s="28">
        <f>VLOOKUP($L99,Sheet1!$B:$D,3,FALSE)</f>
        <v>45107</v>
      </c>
      <c r="O99" s="28">
        <f>VLOOKUP($L99,Sheet1!$B:$E,4,FALSE)</f>
        <v>1019</v>
      </c>
      <c r="P99" s="28" t="b">
        <f t="shared" si="22"/>
        <v>1</v>
      </c>
      <c r="Q99" s="28" t="str">
        <f>VLOOKUP($L99,Sheet1!$B:$F,5,FALSE)</f>
        <v>JUAN ANTONIO CANALO PUERTO</v>
      </c>
      <c r="R99" s="28" t="b">
        <f t="shared" si="23"/>
        <v>1</v>
      </c>
      <c r="S99" s="73" t="s">
        <v>6702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spans="1:43" s="76" customFormat="1" x14ac:dyDescent="0.25">
      <c r="A100" s="28" t="s">
        <v>739</v>
      </c>
      <c r="B100" s="28"/>
      <c r="C100" s="28" t="str">
        <f>VLOOKUP($F100,'KY all bookings 19.09.2022'!$D:$F,2,FALSE)</f>
        <v>Darío</v>
      </c>
      <c r="D100" s="28" t="str">
        <f>VLOOKUP($F100,'KY all bookings 19.09.2022'!$D:$F,3,FALSE)</f>
        <v>Sosa Romero</v>
      </c>
      <c r="E100" s="76" t="str">
        <f t="shared" si="21"/>
        <v>Darío Sosa Romero</v>
      </c>
      <c r="F100" s="35" t="s">
        <v>3840</v>
      </c>
      <c r="G100" s="35">
        <f>_xlfn.MAXIFS('KY all bookings 19.09.2022'!$I$2:$I$126,'KY all bookings 19.09.2022'!$D$2:$D$126,F100)</f>
        <v>45107</v>
      </c>
      <c r="H100" s="35">
        <f>_xlfn.MAXIFS(Reservations!$K$29:$K$1514,Reservations!$S$29:$S$1514,F100)</f>
        <v>45108</v>
      </c>
      <c r="I100" s="35" t="str">
        <f t="shared" ref="I100:I119" si="24">IF(H100=G100,"ok","!")</f>
        <v>!</v>
      </c>
      <c r="J100" s="35" t="s">
        <v>5363</v>
      </c>
      <c r="K100" s="35"/>
      <c r="L100" s="28">
        <f>VLOOKUP($F100,Sheet1!$A:$F,2,FALSE)</f>
        <v>1477</v>
      </c>
      <c r="M100" s="28">
        <f>VLOOKUP($L100,Sheet1!$B:$F,2,FALSE)</f>
        <v>44805</v>
      </c>
      <c r="N100" s="28">
        <f>VLOOKUP($L100,Sheet1!$B:$D,3,FALSE)</f>
        <v>45107</v>
      </c>
      <c r="O100" s="28">
        <f>VLOOKUP($L100,Sheet1!$B:$E,4,FALSE)</f>
        <v>1020</v>
      </c>
      <c r="P100" s="28" t="b">
        <f t="shared" si="22"/>
        <v>1</v>
      </c>
      <c r="Q100" s="28" t="str">
        <f>VLOOKUP($L100,Sheet1!$B:$F,5,FALSE)</f>
        <v>Darío Sosa Romero</v>
      </c>
      <c r="R100" s="28" t="b">
        <f t="shared" si="23"/>
        <v>1</v>
      </c>
      <c r="S100" s="73" t="s">
        <v>6702</v>
      </c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spans="1:43" s="76" customFormat="1" x14ac:dyDescent="0.25">
      <c r="A101" s="28" t="s">
        <v>727</v>
      </c>
      <c r="B101" s="28"/>
      <c r="C101" s="28" t="str">
        <f>VLOOKUP($F101,'KY all bookings 19.09.2022'!$D:$F,2,FALSE)</f>
        <v>Ana María</v>
      </c>
      <c r="D101" s="28" t="str">
        <f>VLOOKUP($F101,'KY all bookings 19.09.2022'!$D:$F,3,FALSE)</f>
        <v>Martín Izquierdo</v>
      </c>
      <c r="E101" s="76" t="str">
        <f t="shared" si="21"/>
        <v>Ana María Martín Izquierdo</v>
      </c>
      <c r="F101" s="35" t="s">
        <v>3657</v>
      </c>
      <c r="G101" s="35">
        <f>_xlfn.MAXIFS('KY all bookings 19.09.2022'!$I$2:$I$126,'KY all bookings 19.09.2022'!$D$2:$D$126,F101)</f>
        <v>45107</v>
      </c>
      <c r="H101" s="35">
        <f>_xlfn.MAXIFS(Reservations!$K$29:$K$1514,Reservations!$S$29:$S$1514,F101)</f>
        <v>45108</v>
      </c>
      <c r="I101" s="35" t="str">
        <f t="shared" si="24"/>
        <v>!</v>
      </c>
      <c r="J101" s="35" t="s">
        <v>5363</v>
      </c>
      <c r="K101" s="35"/>
      <c r="L101" s="28">
        <f>VLOOKUP($F101,Sheet1!$A:$F,2,FALSE)</f>
        <v>1479</v>
      </c>
      <c r="M101" s="28">
        <f>VLOOKUP($L101,Sheet1!$B:$F,2,FALSE)</f>
        <v>44805</v>
      </c>
      <c r="N101" s="28">
        <f>VLOOKUP($L101,Sheet1!$B:$D,3,FALSE)</f>
        <v>45107</v>
      </c>
      <c r="O101" s="28">
        <f>VLOOKUP($L101,Sheet1!$B:$E,4,FALSE)</f>
        <v>1022</v>
      </c>
      <c r="P101" s="28" t="b">
        <f t="shared" si="22"/>
        <v>1</v>
      </c>
      <c r="Q101" s="28" t="str">
        <f>VLOOKUP($L101,Sheet1!$B:$F,5,FALSE)</f>
        <v>Ana María Martín Izquierdo</v>
      </c>
      <c r="R101" s="28" t="b">
        <f t="shared" si="23"/>
        <v>1</v>
      </c>
      <c r="S101" s="73" t="s">
        <v>6702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 s="76" customFormat="1" x14ac:dyDescent="0.25">
      <c r="A102" s="28" t="s">
        <v>830</v>
      </c>
      <c r="B102" s="28"/>
      <c r="C102" s="28" t="str">
        <f>VLOOKUP($F102,'KY all bookings 19.09.2022'!$D:$F,2,FALSE)</f>
        <v>Marta</v>
      </c>
      <c r="D102" s="28" t="str">
        <f>VLOOKUP($F102,'KY all bookings 19.09.2022'!$D:$F,3,FALSE)</f>
        <v>Vargas Jorba</v>
      </c>
      <c r="E102" s="76" t="str">
        <f t="shared" si="21"/>
        <v>Marta Vargas Jorba</v>
      </c>
      <c r="F102" s="35" t="s">
        <v>1752</v>
      </c>
      <c r="G102" s="35">
        <f>_xlfn.MAXIFS('KY all bookings 19.09.2022'!$I$2:$I$126,'KY all bookings 19.09.2022'!$D$2:$D$126,F102)</f>
        <v>45107</v>
      </c>
      <c r="H102" s="35">
        <f>_xlfn.MAXIFS(Reservations!$K$29:$K$1514,Reservations!$S$29:$S$1514,F102)</f>
        <v>45108</v>
      </c>
      <c r="I102" s="35" t="str">
        <f t="shared" si="24"/>
        <v>!</v>
      </c>
      <c r="J102" s="35" t="s">
        <v>5363</v>
      </c>
      <c r="K102" s="35"/>
      <c r="L102" s="28">
        <f>VLOOKUP($F102,Sheet1!$A:$F,2,FALSE)</f>
        <v>1482</v>
      </c>
      <c r="M102" s="28">
        <f>VLOOKUP($L102,Sheet1!$B:$F,2,FALSE)</f>
        <v>44805</v>
      </c>
      <c r="N102" s="28">
        <f>VLOOKUP($L102,Sheet1!$B:$D,3,FALSE)</f>
        <v>45107</v>
      </c>
      <c r="O102" s="28">
        <f>VLOOKUP($L102,Sheet1!$B:$E,4,FALSE)</f>
        <v>1025</v>
      </c>
      <c r="P102" s="28" t="b">
        <f t="shared" si="22"/>
        <v>1</v>
      </c>
      <c r="Q102" s="28" t="str">
        <f>VLOOKUP($L102,Sheet1!$B:$F,5,FALSE)</f>
        <v>Marta Vargas Jorba</v>
      </c>
      <c r="R102" s="28" t="b">
        <f t="shared" si="23"/>
        <v>1</v>
      </c>
      <c r="S102" s="73" t="s">
        <v>6702</v>
      </c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spans="1:43" s="76" customFormat="1" x14ac:dyDescent="0.25">
      <c r="A103" s="28" t="s">
        <v>129</v>
      </c>
      <c r="B103" s="28"/>
      <c r="C103" s="28" t="str">
        <f>VLOOKUP($F103,'KY all bookings 19.09.2022'!$D:$F,2,FALSE)</f>
        <v>Santiago</v>
      </c>
      <c r="D103" s="28" t="str">
        <f>VLOOKUP($F103,'KY all bookings 19.09.2022'!$D:$F,3,FALSE)</f>
        <v>Pena Bello</v>
      </c>
      <c r="E103" s="76" t="str">
        <f t="shared" si="21"/>
        <v>Santiago Pena Bello</v>
      </c>
      <c r="F103" s="35" t="s">
        <v>370</v>
      </c>
      <c r="G103" s="35">
        <f>_xlfn.MAXIFS('KY all bookings 19.09.2022'!$I$2:$I$126,'KY all bookings 19.09.2022'!$D$2:$D$126,F103)</f>
        <v>45107</v>
      </c>
      <c r="H103" s="35">
        <f>_xlfn.MAXIFS(Reservations!$K$29:$K$1514,Reservations!$S$29:$S$1514,F103)</f>
        <v>45108</v>
      </c>
      <c r="I103" s="35" t="str">
        <f t="shared" si="24"/>
        <v>!</v>
      </c>
      <c r="J103" s="35" t="s">
        <v>5363</v>
      </c>
      <c r="K103" s="35"/>
      <c r="L103" s="28">
        <f>VLOOKUP($F103,Sheet1!$A:$F,2,FALSE)</f>
        <v>1483</v>
      </c>
      <c r="M103" s="28">
        <f>VLOOKUP($L103,Sheet1!$B:$F,2,FALSE)</f>
        <v>44805</v>
      </c>
      <c r="N103" s="28">
        <f>VLOOKUP($L103,Sheet1!$B:$D,3,FALSE)</f>
        <v>45107</v>
      </c>
      <c r="O103" s="28">
        <f>VLOOKUP($L103,Sheet1!$B:$E,4,FALSE)</f>
        <v>1026</v>
      </c>
      <c r="P103" s="28" t="b">
        <f t="shared" si="22"/>
        <v>1</v>
      </c>
      <c r="Q103" s="28" t="str">
        <f>VLOOKUP($L103,Sheet1!$B:$F,5,FALSE)</f>
        <v>Santiago Pena Bello</v>
      </c>
      <c r="R103" s="28" t="b">
        <f t="shared" si="23"/>
        <v>1</v>
      </c>
      <c r="S103" s="73" t="s">
        <v>6702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spans="1:43" s="76" customFormat="1" x14ac:dyDescent="0.25">
      <c r="A104" s="28" t="s">
        <v>1005</v>
      </c>
      <c r="B104" s="28"/>
      <c r="C104" s="28" t="str">
        <f>VLOOKUP($F104,'KY all bookings 19.09.2022'!$D:$F,2,FALSE)</f>
        <v>Carla</v>
      </c>
      <c r="D104" s="28" t="str">
        <f>VLOOKUP($F104,'KY all bookings 19.09.2022'!$D:$F,3,FALSE)</f>
        <v>Romero</v>
      </c>
      <c r="E104" s="76" t="str">
        <f t="shared" si="21"/>
        <v>Carla Romero</v>
      </c>
      <c r="F104" s="35" t="s">
        <v>3646</v>
      </c>
      <c r="G104" s="35">
        <f>_xlfn.MAXIFS('KY all bookings 19.09.2022'!$I$2:$I$126,'KY all bookings 19.09.2022'!$D$2:$D$126,F104)</f>
        <v>45107</v>
      </c>
      <c r="H104" s="35">
        <f>_xlfn.MAXIFS(Reservations!$K$29:$K$1514,Reservations!$S$29:$S$1514,F104)</f>
        <v>45108</v>
      </c>
      <c r="I104" s="35" t="str">
        <f t="shared" si="24"/>
        <v>!</v>
      </c>
      <c r="J104" s="35" t="s">
        <v>5363</v>
      </c>
      <c r="K104" s="35"/>
      <c r="L104" s="28">
        <f>VLOOKUP($F104,Sheet1!$A:$F,2,FALSE)</f>
        <v>1484</v>
      </c>
      <c r="M104" s="28">
        <f>VLOOKUP($L104,Sheet1!$B:$F,2,FALSE)</f>
        <v>44805</v>
      </c>
      <c r="N104" s="28">
        <f>VLOOKUP($L104,Sheet1!$B:$D,3,FALSE)</f>
        <v>45107</v>
      </c>
      <c r="O104" s="28">
        <f>VLOOKUP($L104,Sheet1!$B:$E,4,FALSE)</f>
        <v>1027</v>
      </c>
      <c r="P104" s="28" t="b">
        <f t="shared" si="22"/>
        <v>1</v>
      </c>
      <c r="Q104" s="28" t="str">
        <f>VLOOKUP($L104,Sheet1!$B:$F,5,FALSE)</f>
        <v>Carla Romero</v>
      </c>
      <c r="R104" s="28" t="b">
        <f t="shared" si="23"/>
        <v>1</v>
      </c>
      <c r="S104" s="73" t="s">
        <v>6702</v>
      </c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spans="1:43" s="76" customFormat="1" x14ac:dyDescent="0.25">
      <c r="A105" s="28" t="s">
        <v>749</v>
      </c>
      <c r="B105" s="28"/>
      <c r="C105" s="28" t="str">
        <f>VLOOKUP($F105,'KY all bookings 19.09.2022'!$D:$F,2,FALSE)</f>
        <v>Silvia</v>
      </c>
      <c r="D105" s="28" t="str">
        <f>VLOOKUP($F105,'KY all bookings 19.09.2022'!$D:$F,3,FALSE)</f>
        <v>Martínez</v>
      </c>
      <c r="E105" s="76" t="str">
        <f t="shared" si="21"/>
        <v>Silvia Martínez</v>
      </c>
      <c r="F105" s="35" t="s">
        <v>739</v>
      </c>
      <c r="G105" s="35">
        <f>_xlfn.MAXIFS('KY all bookings 19.09.2022'!$I$2:$I$126,'KY all bookings 19.09.2022'!$D$2:$D$126,F105)</f>
        <v>45107</v>
      </c>
      <c r="H105" s="35">
        <f>_xlfn.MAXIFS(Reservations!$K$29:$K$1514,Reservations!$S$29:$S$1514,F105)</f>
        <v>45108</v>
      </c>
      <c r="I105" s="35" t="str">
        <f t="shared" si="24"/>
        <v>!</v>
      </c>
      <c r="J105" s="35" t="s">
        <v>5363</v>
      </c>
      <c r="K105" s="35"/>
      <c r="L105" s="28">
        <f>VLOOKUP($F105,Sheet1!$A:$F,2,FALSE)</f>
        <v>1486</v>
      </c>
      <c r="M105" s="28">
        <f>VLOOKUP($L105,Sheet1!$B:$F,2,FALSE)</f>
        <v>44828</v>
      </c>
      <c r="N105" s="28">
        <f>VLOOKUP($L105,Sheet1!$B:$D,3,FALSE)</f>
        <v>45107</v>
      </c>
      <c r="O105" s="28">
        <f>VLOOKUP($L105,Sheet1!$B:$E,4,FALSE)</f>
        <v>1029</v>
      </c>
      <c r="P105" s="28" t="b">
        <f t="shared" si="22"/>
        <v>1</v>
      </c>
      <c r="Q105" s="28" t="str">
        <f>VLOOKUP($L105,Sheet1!$B:$F,5,FALSE)</f>
        <v>Silvia Martínez</v>
      </c>
      <c r="R105" s="28" t="b">
        <f t="shared" si="23"/>
        <v>1</v>
      </c>
      <c r="S105" s="73" t="s">
        <v>6702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spans="1:43" s="76" customFormat="1" x14ac:dyDescent="0.25">
      <c r="A106" s="28" t="s">
        <v>1968</v>
      </c>
      <c r="B106" s="28"/>
      <c r="C106" s="28" t="str">
        <f>VLOOKUP($F106,'KY all bookings 19.09.2022'!$D:$F,2,FALSE)</f>
        <v>Ángela</v>
      </c>
      <c r="D106" s="28" t="str">
        <f>VLOOKUP($F106,'KY all bookings 19.09.2022'!$D:$F,3,FALSE)</f>
        <v>Felices</v>
      </c>
      <c r="E106" s="76" t="str">
        <f t="shared" si="21"/>
        <v>Ángela Felices</v>
      </c>
      <c r="F106" s="35" t="s">
        <v>727</v>
      </c>
      <c r="G106" s="35">
        <f>_xlfn.MAXIFS('KY all bookings 19.09.2022'!$I$2:$I$126,'KY all bookings 19.09.2022'!$D$2:$D$126,F106)</f>
        <v>45107</v>
      </c>
      <c r="H106" s="35">
        <f>_xlfn.MAXIFS(Reservations!$K$29:$K$1514,Reservations!$S$29:$S$1514,F106)</f>
        <v>45108</v>
      </c>
      <c r="I106" s="35" t="str">
        <f t="shared" si="24"/>
        <v>!</v>
      </c>
      <c r="J106" s="35" t="s">
        <v>5363</v>
      </c>
      <c r="K106" s="35"/>
      <c r="L106" s="28">
        <f>VLOOKUP($F106,Sheet1!$A:$F,2,FALSE)</f>
        <v>1487</v>
      </c>
      <c r="M106" s="28">
        <f>VLOOKUP($L106,Sheet1!$B:$F,2,FALSE)</f>
        <v>44805</v>
      </c>
      <c r="N106" s="28">
        <f>VLOOKUP($L106,Sheet1!$B:$D,3,FALSE)</f>
        <v>45107</v>
      </c>
      <c r="O106" s="28">
        <f>VLOOKUP($L106,Sheet1!$B:$E,4,FALSE)</f>
        <v>1030</v>
      </c>
      <c r="P106" s="28" t="b">
        <f t="shared" si="22"/>
        <v>1</v>
      </c>
      <c r="Q106" s="28" t="str">
        <f>VLOOKUP($L106,Sheet1!$B:$F,5,FALSE)</f>
        <v>Ángela Felices de Cos</v>
      </c>
      <c r="R106" s="28" t="b">
        <f t="shared" si="23"/>
        <v>0</v>
      </c>
      <c r="S106" s="73" t="s">
        <v>6702</v>
      </c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spans="1:43" hidden="1" x14ac:dyDescent="0.25">
      <c r="A107" s="28" t="s">
        <v>2237</v>
      </c>
      <c r="F107" s="35" t="s">
        <v>2237</v>
      </c>
      <c r="G107" s="35">
        <f>_xlfn.MAXIFS('KY all bookings 19.09.2022'!$I$2:$I$126,'KY all bookings 19.09.2022'!$D$2:$D$126,F107)</f>
        <v>44834</v>
      </c>
      <c r="H107" s="35">
        <f>_xlfn.MAXIFS(Reservations!$K$29:$K$1514,Reservations!$S$29:$S$1514,F107)</f>
        <v>44834</v>
      </c>
      <c r="I107" s="35" t="str">
        <f t="shared" si="24"/>
        <v>ok</v>
      </c>
      <c r="J107" s="35"/>
      <c r="K107" s="35"/>
      <c r="M107" s="28"/>
      <c r="N107" s="28"/>
      <c r="S107" s="28"/>
    </row>
    <row r="108" spans="1:43" s="76" customFormat="1" x14ac:dyDescent="0.25">
      <c r="A108" s="28" t="s">
        <v>913</v>
      </c>
      <c r="B108" s="28"/>
      <c r="C108" s="28" t="str">
        <f>VLOOKUP($F108,'KY all bookings 19.09.2022'!$D:$F,2,FALSE)</f>
        <v>Paula</v>
      </c>
      <c r="D108" s="28" t="str">
        <f>VLOOKUP($F108,'KY all bookings 19.09.2022'!$D:$F,3,FALSE)</f>
        <v>Navarro Molina</v>
      </c>
      <c r="E108" s="76" t="str">
        <f t="shared" ref="E108:E115" si="25">C108&amp; " " &amp; D108</f>
        <v>Paula Navarro Molina</v>
      </c>
      <c r="F108" s="35" t="s">
        <v>830</v>
      </c>
      <c r="G108" s="35">
        <f>_xlfn.MAXIFS('KY all bookings 19.09.2022'!$I$2:$I$126,'KY all bookings 19.09.2022'!$D$2:$D$126,F108)</f>
        <v>45107</v>
      </c>
      <c r="H108" s="35">
        <f>_xlfn.MAXIFS(Reservations!$K$29:$K$1514,Reservations!$S$29:$S$1514,F108)</f>
        <v>45108</v>
      </c>
      <c r="I108" s="35" t="str">
        <f t="shared" si="24"/>
        <v>!</v>
      </c>
      <c r="J108" s="35" t="s">
        <v>5363</v>
      </c>
      <c r="K108" s="35"/>
      <c r="L108" s="28">
        <f>VLOOKUP($F108,Sheet1!$A:$F,2,FALSE)</f>
        <v>1488</v>
      </c>
      <c r="M108" s="28">
        <f>VLOOKUP($L108,Sheet1!$B:$F,2,FALSE)</f>
        <v>44805</v>
      </c>
      <c r="N108" s="28">
        <f>VLOOKUP($L108,Sheet1!$B:$D,3,FALSE)</f>
        <v>45107</v>
      </c>
      <c r="O108" s="28">
        <f>VLOOKUP($L108,Sheet1!$B:$E,4,FALSE)</f>
        <v>1031</v>
      </c>
      <c r="P108" s="28" t="b">
        <f t="shared" ref="P108:P115" si="26">G108=N108</f>
        <v>1</v>
      </c>
      <c r="Q108" s="28" t="str">
        <f>VLOOKUP($L108,Sheet1!$B:$F,5,FALSE)</f>
        <v>Paula Navarro Molina</v>
      </c>
      <c r="R108" s="28" t="b">
        <f t="shared" ref="R108:R115" si="27">Q108=E108</f>
        <v>1</v>
      </c>
      <c r="S108" s="73" t="s">
        <v>6702</v>
      </c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spans="1:43" s="76" customFormat="1" x14ac:dyDescent="0.25">
      <c r="A109" s="28" t="s">
        <v>1422</v>
      </c>
      <c r="B109" s="28"/>
      <c r="C109" s="28" t="str">
        <f>VLOOKUP($F109,'KY all bookings 19.09.2022'!$D:$F,2,FALSE)</f>
        <v>Lourdes</v>
      </c>
      <c r="D109" s="28" t="str">
        <f>VLOOKUP($F109,'KY all bookings 19.09.2022'!$D:$F,3,FALSE)</f>
        <v>García Talavera</v>
      </c>
      <c r="E109" s="76" t="str">
        <f t="shared" si="25"/>
        <v>Lourdes García Talavera</v>
      </c>
      <c r="F109" s="35" t="s">
        <v>749</v>
      </c>
      <c r="G109" s="35">
        <f>_xlfn.MAXIFS('KY all bookings 19.09.2022'!$I$2:$I$126,'KY all bookings 19.09.2022'!$D$2:$D$126,F109)</f>
        <v>45107</v>
      </c>
      <c r="H109" s="35">
        <f>_xlfn.MAXIFS(Reservations!$K$29:$K$1514,Reservations!$S$29:$S$1514,F109)</f>
        <v>45108</v>
      </c>
      <c r="I109" s="35" t="str">
        <f t="shared" si="24"/>
        <v>!</v>
      </c>
      <c r="J109" s="35" t="s">
        <v>5363</v>
      </c>
      <c r="K109" s="35"/>
      <c r="L109" s="28">
        <f>VLOOKUP($F109,Sheet1!$A:$F,2,FALSE)</f>
        <v>1500</v>
      </c>
      <c r="M109" s="28">
        <f>VLOOKUP($L109,Sheet1!$B:$F,2,FALSE)</f>
        <v>44805</v>
      </c>
      <c r="N109" s="28">
        <f>VLOOKUP($L109,Sheet1!$B:$D,3,FALSE)</f>
        <v>45107</v>
      </c>
      <c r="O109" s="28">
        <f>VLOOKUP($L109,Sheet1!$B:$E,4,FALSE)</f>
        <v>1042</v>
      </c>
      <c r="P109" s="28" t="b">
        <f t="shared" si="26"/>
        <v>1</v>
      </c>
      <c r="Q109" s="28" t="str">
        <f>VLOOKUP($L109,Sheet1!$B:$F,5,FALSE)</f>
        <v>Lourdes García Talavera</v>
      </c>
      <c r="R109" s="28" t="b">
        <f t="shared" si="27"/>
        <v>1</v>
      </c>
      <c r="S109" s="73" t="s">
        <v>6702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spans="1:43" s="76" customFormat="1" x14ac:dyDescent="0.25">
      <c r="A110" s="28" t="s">
        <v>981</v>
      </c>
      <c r="B110" s="28"/>
      <c r="C110" s="28" t="str">
        <f>VLOOKUP($F110,'KY all bookings 19.09.2022'!$D:$F,2,FALSE)</f>
        <v>Adriana</v>
      </c>
      <c r="D110" s="28" t="str">
        <f>VLOOKUP($F110,'KY all bookings 19.09.2022'!$D:$F,3,FALSE)</f>
        <v>Ortiz Lanero</v>
      </c>
      <c r="E110" s="76" t="str">
        <f t="shared" si="25"/>
        <v>Adriana Ortiz Lanero</v>
      </c>
      <c r="F110" s="35" t="s">
        <v>1968</v>
      </c>
      <c r="G110" s="35">
        <f>_xlfn.MAXIFS('KY all bookings 19.09.2022'!$I$2:$I$126,'KY all bookings 19.09.2022'!$D$2:$D$126,F110)</f>
        <v>45107</v>
      </c>
      <c r="H110" s="35">
        <f>_xlfn.MAXIFS(Reservations!$K$29:$K$1514,Reservations!$S$29:$S$1514,F110)</f>
        <v>45108</v>
      </c>
      <c r="I110" s="35" t="str">
        <f t="shared" si="24"/>
        <v>!</v>
      </c>
      <c r="J110" s="35" t="s">
        <v>5363</v>
      </c>
      <c r="K110" s="35"/>
      <c r="L110" s="28">
        <f>VLOOKUP($F110,Sheet1!$A:$F,2,FALSE)</f>
        <v>1501</v>
      </c>
      <c r="M110" s="28">
        <f>VLOOKUP($L110,Sheet1!$B:$F,2,FALSE)</f>
        <v>44805</v>
      </c>
      <c r="N110" s="28">
        <f>VLOOKUP($L110,Sheet1!$B:$D,3,FALSE)</f>
        <v>45107</v>
      </c>
      <c r="O110" s="28">
        <f>VLOOKUP($L110,Sheet1!$B:$E,4,FALSE)</f>
        <v>1043</v>
      </c>
      <c r="P110" s="28" t="b">
        <f t="shared" si="26"/>
        <v>1</v>
      </c>
      <c r="Q110" s="28" t="str">
        <f>VLOOKUP($L110,Sheet1!$B:$F,5,FALSE)</f>
        <v>Adriana Ortiz Lanero</v>
      </c>
      <c r="R110" s="28" t="b">
        <f t="shared" si="27"/>
        <v>1</v>
      </c>
      <c r="S110" s="73" t="s">
        <v>6702</v>
      </c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spans="1:43" s="76" customFormat="1" x14ac:dyDescent="0.25">
      <c r="A111" s="28" t="s">
        <v>1040</v>
      </c>
      <c r="B111" s="28"/>
      <c r="C111" s="28" t="str">
        <f>VLOOKUP($F111,'KY all bookings 19.09.2022'!$D:$F,2,FALSE)</f>
        <v>Zuzana</v>
      </c>
      <c r="D111" s="28" t="str">
        <f>VLOOKUP($F111,'KY all bookings 19.09.2022'!$D:$F,3,FALSE)</f>
        <v>Vargovicová</v>
      </c>
      <c r="E111" s="76" t="str">
        <f t="shared" si="25"/>
        <v>Zuzana Vargovicová</v>
      </c>
      <c r="F111" s="35" t="s">
        <v>913</v>
      </c>
      <c r="G111" s="35">
        <f>_xlfn.MAXIFS('KY all bookings 19.09.2022'!$I$2:$I$126,'KY all bookings 19.09.2022'!$D$2:$D$126,F111)</f>
        <v>45107</v>
      </c>
      <c r="H111" s="35">
        <f>_xlfn.MAXIFS(Reservations!$K$29:$K$1514,Reservations!$S$29:$S$1514,F111)</f>
        <v>45108</v>
      </c>
      <c r="I111" s="35" t="str">
        <f t="shared" si="24"/>
        <v>!</v>
      </c>
      <c r="J111" s="35" t="s">
        <v>5363</v>
      </c>
      <c r="K111" s="35"/>
      <c r="L111" s="28">
        <f>VLOOKUP($F111,Sheet1!$A:$F,2,FALSE)</f>
        <v>1506</v>
      </c>
      <c r="M111" s="28">
        <f>VLOOKUP($L111,Sheet1!$B:$F,2,FALSE)</f>
        <v>44805</v>
      </c>
      <c r="N111" s="28">
        <f>VLOOKUP($L111,Sheet1!$B:$D,3,FALSE)</f>
        <v>45107</v>
      </c>
      <c r="O111" s="28">
        <f>VLOOKUP($L111,Sheet1!$B:$E,4,FALSE)</f>
        <v>1048</v>
      </c>
      <c r="P111" s="28" t="b">
        <f t="shared" si="26"/>
        <v>1</v>
      </c>
      <c r="Q111" s="28" t="str">
        <f>VLOOKUP($L111,Sheet1!$B:$F,5,FALSE)</f>
        <v>Zuzana Vargovicová</v>
      </c>
      <c r="R111" s="28" t="b">
        <f t="shared" si="27"/>
        <v>1</v>
      </c>
      <c r="S111" s="73" t="s">
        <v>6702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spans="1:43" s="76" customFormat="1" x14ac:dyDescent="0.25">
      <c r="A112" s="28" t="s">
        <v>2276</v>
      </c>
      <c r="B112" s="28"/>
      <c r="C112" s="28" t="str">
        <f>VLOOKUP($F112,'KY all bookings 19.09.2022'!$D:$F,2,FALSE)</f>
        <v>Cristina María</v>
      </c>
      <c r="D112" s="28" t="str">
        <f>VLOOKUP($F112,'KY all bookings 19.09.2022'!$D:$F,3,FALSE)</f>
        <v>Navas Moreno</v>
      </c>
      <c r="E112" s="76" t="str">
        <f t="shared" si="25"/>
        <v>Cristina María Navas Moreno</v>
      </c>
      <c r="F112" s="35" t="s">
        <v>1040</v>
      </c>
      <c r="G112" s="35">
        <f>_xlfn.MAXIFS('KY all bookings 19.09.2022'!$I$2:$I$126,'KY all bookings 19.09.2022'!$D$2:$D$126,F112)</f>
        <v>45107</v>
      </c>
      <c r="H112" s="35">
        <f>_xlfn.MAXIFS(Reservations!$K$29:$K$1514,Reservations!$S$29:$S$1514,F112)</f>
        <v>45108</v>
      </c>
      <c r="I112" s="35" t="str">
        <f t="shared" si="24"/>
        <v>!</v>
      </c>
      <c r="J112" s="35" t="s">
        <v>5363</v>
      </c>
      <c r="K112" s="35"/>
      <c r="L112" s="28">
        <f>VLOOKUP($F112,Sheet1!$A:$F,2,FALSE)</f>
        <v>1515</v>
      </c>
      <c r="M112" s="28">
        <f>VLOOKUP($L112,Sheet1!$B:$F,2,FALSE)</f>
        <v>44819</v>
      </c>
      <c r="N112" s="28">
        <f>VLOOKUP($L112,Sheet1!$B:$D,3,FALSE)</f>
        <v>45107</v>
      </c>
      <c r="O112" s="28">
        <f>VLOOKUP($L112,Sheet1!$B:$E,4,FALSE)</f>
        <v>1057</v>
      </c>
      <c r="P112" s="28" t="b">
        <f t="shared" si="26"/>
        <v>1</v>
      </c>
      <c r="Q112" s="28" t="str">
        <f>VLOOKUP($L112,Sheet1!$B:$F,5,FALSE)</f>
        <v>Cristina María Navas Moreno</v>
      </c>
      <c r="R112" s="28" t="b">
        <f t="shared" si="27"/>
        <v>1</v>
      </c>
      <c r="S112" s="73" t="s">
        <v>6702</v>
      </c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spans="1:43" s="76" customFormat="1" x14ac:dyDescent="0.25">
      <c r="A113" s="28" t="s">
        <v>791</v>
      </c>
      <c r="B113" s="28"/>
      <c r="C113" s="28" t="str">
        <f>VLOOKUP($F113,'KY all bookings 19.09.2022'!$D:$F,2,FALSE)</f>
        <v>Ángela</v>
      </c>
      <c r="D113" s="28" t="str">
        <f>VLOOKUP($F113,'KY all bookings 19.09.2022'!$D:$F,3,FALSE)</f>
        <v>Godoy</v>
      </c>
      <c r="E113" s="76" t="str">
        <f t="shared" si="25"/>
        <v>Ángela Godoy</v>
      </c>
      <c r="F113" s="35" t="s">
        <v>791</v>
      </c>
      <c r="G113" s="35">
        <f>_xlfn.MAXIFS('KY all bookings 19.09.2022'!$I$2:$I$126,'KY all bookings 19.09.2022'!$D$2:$D$126,F113)</f>
        <v>45107</v>
      </c>
      <c r="H113" s="35">
        <f>_xlfn.MAXIFS(Reservations!$K$29:$K$1514,Reservations!$S$29:$S$1514,F113)</f>
        <v>45108</v>
      </c>
      <c r="I113" s="35" t="str">
        <f t="shared" si="24"/>
        <v>!</v>
      </c>
      <c r="J113" s="35" t="s">
        <v>5363</v>
      </c>
      <c r="K113" s="35"/>
      <c r="L113" s="28">
        <f>VLOOKUP($F113,Sheet1!$A:$F,2,FALSE)</f>
        <v>1517</v>
      </c>
      <c r="M113" s="28">
        <f>VLOOKUP($L113,Sheet1!$B:$F,2,FALSE)</f>
        <v>44835</v>
      </c>
      <c r="N113" s="28">
        <f>VLOOKUP($L113,Sheet1!$B:$D,3,FALSE)</f>
        <v>45107</v>
      </c>
      <c r="O113" s="28">
        <f>VLOOKUP($L113,Sheet1!$B:$E,4,FALSE)</f>
        <v>1059</v>
      </c>
      <c r="P113" s="28" t="b">
        <f t="shared" si="26"/>
        <v>1</v>
      </c>
      <c r="Q113" s="28" t="str">
        <f>VLOOKUP($L113,Sheet1!$B:$F,5,FALSE)</f>
        <v>Ángela Godoy</v>
      </c>
      <c r="R113" s="28" t="b">
        <f t="shared" si="27"/>
        <v>1</v>
      </c>
      <c r="S113" s="73" t="s">
        <v>6702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spans="1:43" s="76" customFormat="1" x14ac:dyDescent="0.25">
      <c r="A114" s="28" t="s">
        <v>809</v>
      </c>
      <c r="B114" s="28"/>
      <c r="C114" s="28" t="str">
        <f>VLOOKUP($F114,'KY all bookings 19.09.2022'!$D:$F,2,FALSE)</f>
        <v>Paula Jiménez</v>
      </c>
      <c r="D114" s="28" t="str">
        <f>VLOOKUP($F114,'KY all bookings 19.09.2022'!$D:$F,3,FALSE)</f>
        <v>López</v>
      </c>
      <c r="E114" s="76" t="str">
        <f t="shared" si="25"/>
        <v>Paula Jiménez López</v>
      </c>
      <c r="F114" s="35" t="s">
        <v>809</v>
      </c>
      <c r="G114" s="35">
        <f>_xlfn.MAXIFS('KY all bookings 19.09.2022'!$I$2:$I$126,'KY all bookings 19.09.2022'!$D$2:$D$126,F114)</f>
        <v>45107</v>
      </c>
      <c r="H114" s="35">
        <f>_xlfn.MAXIFS(Reservations!$K$29:$K$1514,Reservations!$S$29:$S$1514,F114)</f>
        <v>45108</v>
      </c>
      <c r="I114" s="35" t="str">
        <f t="shared" si="24"/>
        <v>!</v>
      </c>
      <c r="J114" s="35" t="s">
        <v>5363</v>
      </c>
      <c r="K114" s="35"/>
      <c r="L114" s="28">
        <f>VLOOKUP($F114,Sheet1!$A:$F,2,FALSE)</f>
        <v>1521</v>
      </c>
      <c r="M114" s="28">
        <f>VLOOKUP($L114,Sheet1!$B:$F,2,FALSE)</f>
        <v>44805</v>
      </c>
      <c r="N114" s="28">
        <f>VLOOKUP($L114,Sheet1!$B:$D,3,FALSE)</f>
        <v>45107</v>
      </c>
      <c r="O114" s="28">
        <f>VLOOKUP($L114,Sheet1!$B:$E,4,FALSE)</f>
        <v>1063</v>
      </c>
      <c r="P114" s="28" t="b">
        <f t="shared" si="26"/>
        <v>1</v>
      </c>
      <c r="Q114" s="28" t="str">
        <f>VLOOKUP($L114,Sheet1!$B:$F,5,FALSE)</f>
        <v>Paula Jiménez López</v>
      </c>
      <c r="R114" s="28" t="b">
        <f t="shared" si="27"/>
        <v>1</v>
      </c>
      <c r="S114" s="73" t="s">
        <v>6702</v>
      </c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spans="1:43" s="76" customFormat="1" x14ac:dyDescent="0.25">
      <c r="A115" s="28" t="s">
        <v>445</v>
      </c>
      <c r="B115" s="28"/>
      <c r="C115" s="28" t="str">
        <f>VLOOKUP($F115,'KY all bookings 19.09.2022'!$D:$F,2,FALSE)</f>
        <v>Paloma</v>
      </c>
      <c r="D115" s="28" t="str">
        <f>VLOOKUP($F115,'KY all bookings 19.09.2022'!$D:$F,3,FALSE)</f>
        <v>Spínola</v>
      </c>
      <c r="E115" s="76" t="str">
        <f t="shared" si="25"/>
        <v>Paloma Spínola</v>
      </c>
      <c r="F115" s="35" t="s">
        <v>445</v>
      </c>
      <c r="G115" s="35">
        <f>_xlfn.MAXIFS('KY all bookings 19.09.2022'!$I$2:$I$126,'KY all bookings 19.09.2022'!$D$2:$D$126,F115)</f>
        <v>45107</v>
      </c>
      <c r="H115" s="35">
        <f>_xlfn.MAXIFS(Reservations!$K$29:$K$1514,Reservations!$S$29:$S$1514,F115)</f>
        <v>45108</v>
      </c>
      <c r="I115" s="35" t="str">
        <f t="shared" si="24"/>
        <v>!</v>
      </c>
      <c r="J115" s="35" t="s">
        <v>5363</v>
      </c>
      <c r="K115" s="35"/>
      <c r="L115" s="28">
        <f>VLOOKUP($F115,Sheet1!$A:$F,2,FALSE)</f>
        <v>1524</v>
      </c>
      <c r="M115" s="28">
        <f>VLOOKUP($L115,Sheet1!$B:$F,2,FALSE)</f>
        <v>44805</v>
      </c>
      <c r="N115" s="28">
        <f>VLOOKUP($L115,Sheet1!$B:$D,3,FALSE)</f>
        <v>45107</v>
      </c>
      <c r="O115" s="28">
        <f>VLOOKUP($L115,Sheet1!$B:$E,4,FALSE)</f>
        <v>1066</v>
      </c>
      <c r="P115" s="28" t="b">
        <f t="shared" si="26"/>
        <v>1</v>
      </c>
      <c r="Q115" s="28" t="str">
        <f>VLOOKUP($L115,Sheet1!$B:$F,5,FALSE)</f>
        <v>Paloma Spínola</v>
      </c>
      <c r="R115" s="28" t="b">
        <f t="shared" si="27"/>
        <v>1</v>
      </c>
      <c r="S115" s="73" t="s">
        <v>6702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spans="1:43" hidden="1" x14ac:dyDescent="0.25">
      <c r="A116" s="28" t="s">
        <v>2115</v>
      </c>
      <c r="F116" s="35" t="s">
        <v>2115</v>
      </c>
      <c r="G116" s="35">
        <f>_xlfn.MAXIFS('KY all bookings 19.09.2022'!$I$2:$I$126,'KY all bookings 19.09.2022'!$D$2:$D$126,F116)</f>
        <v>44865</v>
      </c>
      <c r="H116" s="35">
        <f>_xlfn.MAXIFS(Reservations!$K$29:$K$1514,Reservations!$S$29:$S$1514,F116)</f>
        <v>44865</v>
      </c>
      <c r="I116" s="35" t="str">
        <f t="shared" si="24"/>
        <v>ok</v>
      </c>
      <c r="J116" s="35"/>
      <c r="K116" s="35"/>
      <c r="M116" s="28"/>
      <c r="N116" s="28"/>
      <c r="S116" s="28"/>
    </row>
    <row r="117" spans="1:43" hidden="1" x14ac:dyDescent="0.25">
      <c r="A117" s="28" t="s">
        <v>542</v>
      </c>
      <c r="F117" s="35" t="s">
        <v>542</v>
      </c>
      <c r="G117" s="35">
        <f>_xlfn.MAXIFS('KY all bookings 19.09.2022'!$I$2:$I$126,'KY all bookings 19.09.2022'!$D$2:$D$126,F117)</f>
        <v>44957</v>
      </c>
      <c r="H117" s="35">
        <f>_xlfn.MAXIFS(Reservations!$K$29:$K$1514,Reservations!$S$29:$S$1514,F117)</f>
        <v>44957</v>
      </c>
      <c r="I117" s="35" t="str">
        <f t="shared" si="24"/>
        <v>ok</v>
      </c>
      <c r="J117" s="35"/>
      <c r="K117" s="35"/>
      <c r="M117" s="28"/>
      <c r="N117" s="28"/>
      <c r="S117" s="28"/>
    </row>
    <row r="118" spans="1:43" s="76" customFormat="1" x14ac:dyDescent="0.25">
      <c r="A118" s="28" t="s">
        <v>3437</v>
      </c>
      <c r="B118" s="28"/>
      <c r="C118" s="28" t="str">
        <f>VLOOKUP($F118,'KY all bookings 19.09.2022'!$D:$F,2,FALSE)</f>
        <v>Susi</v>
      </c>
      <c r="D118" s="28" t="str">
        <f>VLOOKUP($F118,'KY all bookings 19.09.2022'!$D:$F,3,FALSE)</f>
        <v>DE FALCO</v>
      </c>
      <c r="E118" s="76" t="str">
        <f t="shared" ref="E118:E119" si="28">C118&amp; " " &amp; D118</f>
        <v>Susi DE FALCO</v>
      </c>
      <c r="F118" s="35" t="s">
        <v>3437</v>
      </c>
      <c r="G118" s="35">
        <f>_xlfn.MAXIFS('KY all bookings 19.09.2022'!$I$2:$I$126,'KY all bookings 19.09.2022'!$D$2:$D$126,F118)</f>
        <v>45107</v>
      </c>
      <c r="H118" s="35">
        <f>_xlfn.MAXIFS(Reservations!$K$29:$K$1514,Reservations!$S$29:$S$1514,F118)</f>
        <v>45108</v>
      </c>
      <c r="I118" s="35" t="str">
        <f t="shared" si="24"/>
        <v>!</v>
      </c>
      <c r="J118" s="35" t="s">
        <v>5363</v>
      </c>
      <c r="K118" s="35"/>
      <c r="L118" s="28">
        <f>VLOOKUP($F118,Sheet1!$A:$F,2,FALSE)</f>
        <v>1533</v>
      </c>
      <c r="M118" s="28">
        <f>VLOOKUP($L118,Sheet1!$B:$F,2,FALSE)</f>
        <v>44835</v>
      </c>
      <c r="N118" s="28">
        <f>VLOOKUP($L118,Sheet1!$B:$D,3,FALSE)</f>
        <v>45107</v>
      </c>
      <c r="O118" s="28">
        <f>VLOOKUP($L118,Sheet1!$B:$E,4,FALSE)</f>
        <v>1075</v>
      </c>
      <c r="P118" s="28" t="b">
        <f>G118=N118</f>
        <v>1</v>
      </c>
      <c r="Q118" s="28" t="str">
        <f>VLOOKUP($L118,Sheet1!$B:$F,5,FALSE)</f>
        <v>Susi DE FALCO</v>
      </c>
      <c r="R118" s="28" t="b">
        <f>Q118=E118</f>
        <v>1</v>
      </c>
      <c r="S118" s="73" t="s">
        <v>6702</v>
      </c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spans="1:43" s="76" customFormat="1" x14ac:dyDescent="0.25">
      <c r="A119" s="28" t="s">
        <v>3817</v>
      </c>
      <c r="B119" s="28"/>
      <c r="C119" s="28" t="str">
        <f>VLOOKUP($F119,'KY all bookings 19.09.2022'!$D:$F,2,FALSE)</f>
        <v>Javier</v>
      </c>
      <c r="D119" s="28" t="str">
        <f>VLOOKUP($F119,'KY all bookings 19.09.2022'!$D:$F,3,FALSE)</f>
        <v>Izquierdo Garcia</v>
      </c>
      <c r="E119" s="76" t="str">
        <f t="shared" si="28"/>
        <v>Javier Izquierdo Garcia</v>
      </c>
      <c r="F119" s="35" t="s">
        <v>3817</v>
      </c>
      <c r="G119" s="35">
        <f>_xlfn.MAXIFS('KY all bookings 19.09.2022'!$I$2:$I$126,'KY all bookings 19.09.2022'!$D$2:$D$126,F119)</f>
        <v>45107</v>
      </c>
      <c r="H119" s="28">
        <f>_xlfn.MAXIFS(Reservations!$K$29:$K$1514,Reservations!$S$29:$S$1514,F119)</f>
        <v>45108</v>
      </c>
      <c r="I119" s="35" t="str">
        <f t="shared" si="24"/>
        <v>!</v>
      </c>
      <c r="J119" s="35" t="s">
        <v>5363</v>
      </c>
      <c r="K119" s="35"/>
      <c r="L119" s="28">
        <f>VLOOKUP($F119,Sheet1!$A:$F,2,FALSE)</f>
        <v>1535</v>
      </c>
      <c r="M119" s="28">
        <f>VLOOKUP($L119,Sheet1!$B:$F,2,FALSE)</f>
        <v>44805</v>
      </c>
      <c r="N119" s="28">
        <f>VLOOKUP($L119,Sheet1!$B:$D,3,FALSE)</f>
        <v>45107</v>
      </c>
      <c r="O119" s="28">
        <f>VLOOKUP($L119,Sheet1!$B:$E,4,FALSE)</f>
        <v>1077</v>
      </c>
      <c r="P119" s="28" t="b">
        <f>G119=N119</f>
        <v>1</v>
      </c>
      <c r="Q119" s="28" t="str">
        <f>VLOOKUP($L119,Sheet1!$B:$F,5,FALSE)</f>
        <v>Javier Izquierdo Garcia</v>
      </c>
      <c r="R119" s="28" t="b">
        <f>Q119=E119</f>
        <v>1</v>
      </c>
      <c r="S119" s="73" t="s">
        <v>6702</v>
      </c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spans="1:43" x14ac:dyDescent="0.25">
      <c r="A120" s="29" t="s">
        <v>5358</v>
      </c>
      <c r="G120" s="28"/>
      <c r="M120" s="28"/>
      <c r="N120" s="28"/>
      <c r="S120" s="28"/>
    </row>
    <row r="121" spans="1:43" x14ac:dyDescent="0.25">
      <c r="G121" s="28"/>
      <c r="M121" s="28"/>
      <c r="N121" s="28"/>
      <c r="S121" s="28"/>
    </row>
    <row r="122" spans="1:43" x14ac:dyDescent="0.25">
      <c r="G122" s="28"/>
      <c r="M122" s="28"/>
      <c r="N122" s="28"/>
      <c r="S122" s="28"/>
    </row>
    <row r="123" spans="1:43" x14ac:dyDescent="0.25">
      <c r="G123" s="28"/>
      <c r="M123" s="28"/>
      <c r="N123" s="28"/>
      <c r="S123" s="28"/>
    </row>
    <row r="124" spans="1:43" x14ac:dyDescent="0.25">
      <c r="G124" s="28"/>
      <c r="M124" s="28"/>
      <c r="N124" s="28"/>
      <c r="S124" s="28"/>
    </row>
    <row r="125" spans="1:43" x14ac:dyDescent="0.25">
      <c r="G125" s="28"/>
      <c r="M125" s="28"/>
      <c r="N125" s="28"/>
      <c r="S125" s="28"/>
    </row>
    <row r="126" spans="1:43" x14ac:dyDescent="0.25">
      <c r="G126" s="28"/>
      <c r="M126" s="28"/>
      <c r="N126" s="28"/>
      <c r="S126" s="28"/>
    </row>
    <row r="127" spans="1:43" x14ac:dyDescent="0.25">
      <c r="G127" s="28"/>
    </row>
    <row r="128" spans="1:43" x14ac:dyDescent="0.25">
      <c r="G128" s="28"/>
    </row>
    <row r="129" spans="7:7" x14ac:dyDescent="0.25">
      <c r="G129" s="28"/>
    </row>
    <row r="130" spans="7:7" x14ac:dyDescent="0.25">
      <c r="G130" s="28"/>
    </row>
    <row r="131" spans="7:7" x14ac:dyDescent="0.25">
      <c r="G131" s="28"/>
    </row>
    <row r="132" spans="7:7" x14ac:dyDescent="0.25">
      <c r="G132" s="28"/>
    </row>
    <row r="133" spans="7:7" x14ac:dyDescent="0.25">
      <c r="G133" s="28"/>
    </row>
    <row r="134" spans="7:7" x14ac:dyDescent="0.25">
      <c r="G134" s="28"/>
    </row>
    <row r="135" spans="7:7" x14ac:dyDescent="0.25">
      <c r="G135" s="28"/>
    </row>
    <row r="136" spans="7:7" x14ac:dyDescent="0.25">
      <c r="G136" s="28"/>
    </row>
    <row r="137" spans="7:7" x14ac:dyDescent="0.25">
      <c r="G137" s="28"/>
    </row>
    <row r="138" spans="7:7" x14ac:dyDescent="0.25">
      <c r="G138" s="28"/>
    </row>
    <row r="139" spans="7:7" x14ac:dyDescent="0.25">
      <c r="G139" s="28"/>
    </row>
    <row r="140" spans="7:7" x14ac:dyDescent="0.25">
      <c r="G140" s="28"/>
    </row>
    <row r="141" spans="7:7" x14ac:dyDescent="0.25">
      <c r="G141" s="28"/>
    </row>
    <row r="142" spans="7:7" x14ac:dyDescent="0.25">
      <c r="G142" s="28"/>
    </row>
    <row r="143" spans="7:7" x14ac:dyDescent="0.25">
      <c r="G143" s="28"/>
    </row>
    <row r="144" spans="7:7" x14ac:dyDescent="0.25">
      <c r="G144" s="28"/>
    </row>
    <row r="145" spans="7:7" x14ac:dyDescent="0.25">
      <c r="G145" s="28"/>
    </row>
    <row r="146" spans="7:7" x14ac:dyDescent="0.25">
      <c r="G146" s="28"/>
    </row>
    <row r="147" spans="7:7" x14ac:dyDescent="0.25">
      <c r="G147" s="28"/>
    </row>
    <row r="148" spans="7:7" x14ac:dyDescent="0.25">
      <c r="G148" s="28"/>
    </row>
    <row r="149" spans="7:7" x14ac:dyDescent="0.25">
      <c r="G149" s="28"/>
    </row>
    <row r="150" spans="7:7" x14ac:dyDescent="0.25">
      <c r="G150" s="28"/>
    </row>
    <row r="151" spans="7:7" x14ac:dyDescent="0.25">
      <c r="G151" s="28"/>
    </row>
    <row r="152" spans="7:7" x14ac:dyDescent="0.25">
      <c r="G152" s="28"/>
    </row>
    <row r="153" spans="7:7" x14ac:dyDescent="0.25">
      <c r="G153" s="28"/>
    </row>
    <row r="154" spans="7:7" x14ac:dyDescent="0.25">
      <c r="G154" s="28"/>
    </row>
    <row r="155" spans="7:7" x14ac:dyDescent="0.25">
      <c r="G155" s="28"/>
    </row>
    <row r="156" spans="7:7" x14ac:dyDescent="0.25">
      <c r="G156" s="28"/>
    </row>
    <row r="157" spans="7:7" x14ac:dyDescent="0.25">
      <c r="G157" s="28"/>
    </row>
    <row r="158" spans="7:7" x14ac:dyDescent="0.25">
      <c r="G158" s="28"/>
    </row>
    <row r="159" spans="7:7" x14ac:dyDescent="0.25">
      <c r="G159" s="28"/>
    </row>
    <row r="160" spans="7:7" x14ac:dyDescent="0.25">
      <c r="G160" s="28"/>
    </row>
    <row r="161" spans="7:7" x14ac:dyDescent="0.25">
      <c r="G161" s="28"/>
    </row>
    <row r="162" spans="7:7" x14ac:dyDescent="0.25">
      <c r="G162" s="28"/>
    </row>
    <row r="163" spans="7:7" x14ac:dyDescent="0.25">
      <c r="G163" s="28"/>
    </row>
    <row r="164" spans="7:7" x14ac:dyDescent="0.25">
      <c r="G164" s="28"/>
    </row>
    <row r="165" spans="7:7" x14ac:dyDescent="0.25">
      <c r="G165" s="28"/>
    </row>
    <row r="166" spans="7:7" x14ac:dyDescent="0.25">
      <c r="G166" s="28"/>
    </row>
    <row r="167" spans="7:7" x14ac:dyDescent="0.25">
      <c r="G167" s="28"/>
    </row>
    <row r="168" spans="7:7" x14ac:dyDescent="0.25">
      <c r="G168" s="28"/>
    </row>
    <row r="169" spans="7:7" x14ac:dyDescent="0.25">
      <c r="G169" s="28"/>
    </row>
    <row r="170" spans="7:7" x14ac:dyDescent="0.25">
      <c r="G170" s="28"/>
    </row>
    <row r="171" spans="7:7" x14ac:dyDescent="0.25">
      <c r="G171" s="28"/>
    </row>
    <row r="172" spans="7:7" x14ac:dyDescent="0.25">
      <c r="G172" s="28"/>
    </row>
    <row r="173" spans="7:7" x14ac:dyDescent="0.25">
      <c r="G173" s="28"/>
    </row>
    <row r="174" spans="7:7" x14ac:dyDescent="0.25">
      <c r="G174" s="28"/>
    </row>
    <row r="175" spans="7:7" x14ac:dyDescent="0.25">
      <c r="G175" s="28"/>
    </row>
    <row r="176" spans="7:7" x14ac:dyDescent="0.25">
      <c r="G176" s="28"/>
    </row>
    <row r="177" spans="7:7" x14ac:dyDescent="0.25">
      <c r="G177" s="28"/>
    </row>
    <row r="178" spans="7:7" x14ac:dyDescent="0.25">
      <c r="G178" s="28"/>
    </row>
    <row r="179" spans="7:7" x14ac:dyDescent="0.25">
      <c r="G179" s="28"/>
    </row>
    <row r="180" spans="7:7" x14ac:dyDescent="0.25">
      <c r="G180" s="28"/>
    </row>
    <row r="181" spans="7:7" x14ac:dyDescent="0.25">
      <c r="G181" s="28"/>
    </row>
    <row r="182" spans="7:7" x14ac:dyDescent="0.25">
      <c r="G182" s="28"/>
    </row>
    <row r="183" spans="7:7" x14ac:dyDescent="0.25">
      <c r="G183" s="28"/>
    </row>
    <row r="184" spans="7:7" x14ac:dyDescent="0.25">
      <c r="G184" s="28"/>
    </row>
    <row r="185" spans="7:7" x14ac:dyDescent="0.25">
      <c r="G185" s="28"/>
    </row>
    <row r="186" spans="7:7" x14ac:dyDescent="0.25">
      <c r="G186" s="28"/>
    </row>
    <row r="187" spans="7:7" x14ac:dyDescent="0.25">
      <c r="G187" s="28"/>
    </row>
    <row r="188" spans="7:7" x14ac:dyDescent="0.25">
      <c r="G188" s="28"/>
    </row>
    <row r="189" spans="7:7" x14ac:dyDescent="0.25">
      <c r="G189" s="28"/>
    </row>
    <row r="190" spans="7:7" x14ac:dyDescent="0.25">
      <c r="G190" s="28"/>
    </row>
    <row r="191" spans="7:7" x14ac:dyDescent="0.25">
      <c r="G191" s="28"/>
    </row>
    <row r="192" spans="7:7" x14ac:dyDescent="0.25">
      <c r="G192" s="28"/>
    </row>
    <row r="193" spans="7:7" x14ac:dyDescent="0.25">
      <c r="G193" s="28"/>
    </row>
    <row r="194" spans="7:7" x14ac:dyDescent="0.25">
      <c r="G194" s="28"/>
    </row>
    <row r="195" spans="7:7" x14ac:dyDescent="0.25">
      <c r="G195" s="28"/>
    </row>
    <row r="196" spans="7:7" x14ac:dyDescent="0.25">
      <c r="G196" s="28"/>
    </row>
    <row r="197" spans="7:7" x14ac:dyDescent="0.25">
      <c r="G197" s="28"/>
    </row>
    <row r="198" spans="7:7" x14ac:dyDescent="0.25">
      <c r="G198" s="28"/>
    </row>
    <row r="199" spans="7:7" x14ac:dyDescent="0.25">
      <c r="G199" s="28"/>
    </row>
    <row r="200" spans="7:7" x14ac:dyDescent="0.25">
      <c r="G200" s="28"/>
    </row>
    <row r="201" spans="7:7" x14ac:dyDescent="0.25">
      <c r="G201" s="28"/>
    </row>
    <row r="202" spans="7:7" x14ac:dyDescent="0.25">
      <c r="G202" s="28"/>
    </row>
    <row r="203" spans="7:7" x14ac:dyDescent="0.25">
      <c r="G203" s="28"/>
    </row>
    <row r="204" spans="7:7" x14ac:dyDescent="0.25">
      <c r="G204" s="28"/>
    </row>
    <row r="205" spans="7:7" x14ac:dyDescent="0.25">
      <c r="G205" s="28"/>
    </row>
    <row r="206" spans="7:7" x14ac:dyDescent="0.25">
      <c r="G206" s="28"/>
    </row>
    <row r="207" spans="7:7" x14ac:dyDescent="0.25">
      <c r="G207" s="28"/>
    </row>
    <row r="208" spans="7:7" x14ac:dyDescent="0.25">
      <c r="G208" s="28"/>
    </row>
    <row r="209" spans="7:7" x14ac:dyDescent="0.25">
      <c r="G209" s="28"/>
    </row>
    <row r="210" spans="7:7" x14ac:dyDescent="0.25">
      <c r="G210" s="28"/>
    </row>
    <row r="211" spans="7:7" x14ac:dyDescent="0.25">
      <c r="G211" s="28"/>
    </row>
    <row r="212" spans="7:7" x14ac:dyDescent="0.25">
      <c r="G212" s="28"/>
    </row>
    <row r="213" spans="7:7" x14ac:dyDescent="0.25">
      <c r="G213" s="28"/>
    </row>
    <row r="214" spans="7:7" x14ac:dyDescent="0.25">
      <c r="G214" s="28"/>
    </row>
    <row r="215" spans="7:7" x14ac:dyDescent="0.25">
      <c r="G215" s="28"/>
    </row>
    <row r="216" spans="7:7" x14ac:dyDescent="0.25">
      <c r="G216" s="28"/>
    </row>
    <row r="217" spans="7:7" x14ac:dyDescent="0.25">
      <c r="G217" s="28"/>
    </row>
    <row r="218" spans="7:7" x14ac:dyDescent="0.25">
      <c r="G218" s="28"/>
    </row>
    <row r="219" spans="7:7" x14ac:dyDescent="0.25">
      <c r="G219" s="28"/>
    </row>
    <row r="220" spans="7:7" x14ac:dyDescent="0.25">
      <c r="G220" s="28"/>
    </row>
    <row r="221" spans="7:7" x14ac:dyDescent="0.25">
      <c r="G221" s="28"/>
    </row>
    <row r="222" spans="7:7" x14ac:dyDescent="0.25">
      <c r="G222" s="28"/>
    </row>
    <row r="223" spans="7:7" x14ac:dyDescent="0.25">
      <c r="G223" s="28"/>
    </row>
    <row r="224" spans="7:7" x14ac:dyDescent="0.25">
      <c r="G224" s="28"/>
    </row>
    <row r="225" spans="7:7" x14ac:dyDescent="0.25">
      <c r="G225" s="28"/>
    </row>
    <row r="226" spans="7:7" x14ac:dyDescent="0.25">
      <c r="G226" s="28"/>
    </row>
    <row r="227" spans="7:7" x14ac:dyDescent="0.25">
      <c r="G227" s="28"/>
    </row>
    <row r="228" spans="7:7" x14ac:dyDescent="0.25">
      <c r="G228" s="28"/>
    </row>
    <row r="229" spans="7:7" x14ac:dyDescent="0.25">
      <c r="G229" s="28"/>
    </row>
    <row r="230" spans="7:7" x14ac:dyDescent="0.25">
      <c r="G230" s="28"/>
    </row>
    <row r="231" spans="7:7" x14ac:dyDescent="0.25">
      <c r="G231" s="28"/>
    </row>
    <row r="232" spans="7:7" x14ac:dyDescent="0.25">
      <c r="G232" s="28"/>
    </row>
    <row r="233" spans="7:7" x14ac:dyDescent="0.25">
      <c r="G233" s="28"/>
    </row>
    <row r="234" spans="7:7" x14ac:dyDescent="0.25">
      <c r="G234" s="28"/>
    </row>
    <row r="235" spans="7:7" x14ac:dyDescent="0.25">
      <c r="G235" s="28"/>
    </row>
    <row r="236" spans="7:7" x14ac:dyDescent="0.25">
      <c r="G236" s="28"/>
    </row>
    <row r="237" spans="7:7" x14ac:dyDescent="0.25">
      <c r="G237" s="28"/>
    </row>
    <row r="238" spans="7:7" x14ac:dyDescent="0.25">
      <c r="G238" s="28"/>
    </row>
    <row r="239" spans="7:7" x14ac:dyDescent="0.25">
      <c r="G239" s="28"/>
    </row>
    <row r="240" spans="7:7" x14ac:dyDescent="0.25">
      <c r="G240" s="28"/>
    </row>
    <row r="241" spans="7:7" x14ac:dyDescent="0.25">
      <c r="G241" s="28"/>
    </row>
    <row r="242" spans="7:7" x14ac:dyDescent="0.25">
      <c r="G242" s="28"/>
    </row>
    <row r="243" spans="7:7" x14ac:dyDescent="0.25">
      <c r="G243" s="28"/>
    </row>
    <row r="244" spans="7:7" x14ac:dyDescent="0.25">
      <c r="G244" s="28"/>
    </row>
    <row r="245" spans="7:7" x14ac:dyDescent="0.25">
      <c r="G245" s="28"/>
    </row>
    <row r="246" spans="7:7" x14ac:dyDescent="0.25">
      <c r="G246" s="28"/>
    </row>
    <row r="247" spans="7:7" x14ac:dyDescent="0.25">
      <c r="G247" s="28"/>
    </row>
    <row r="248" spans="7:7" x14ac:dyDescent="0.25">
      <c r="G248" s="28"/>
    </row>
    <row r="249" spans="7:7" x14ac:dyDescent="0.25">
      <c r="G249" s="28"/>
    </row>
    <row r="250" spans="7:7" x14ac:dyDescent="0.25">
      <c r="G250" s="28"/>
    </row>
    <row r="251" spans="7:7" x14ac:dyDescent="0.25">
      <c r="G251" s="28"/>
    </row>
    <row r="252" spans="7:7" x14ac:dyDescent="0.25">
      <c r="G252" s="28"/>
    </row>
    <row r="253" spans="7:7" x14ac:dyDescent="0.25">
      <c r="G253" s="28"/>
    </row>
    <row r="254" spans="7:7" x14ac:dyDescent="0.25">
      <c r="G254" s="28"/>
    </row>
    <row r="255" spans="7:7" x14ac:dyDescent="0.25">
      <c r="G255" s="28"/>
    </row>
    <row r="256" spans="7:7" x14ac:dyDescent="0.25">
      <c r="G256" s="28"/>
    </row>
    <row r="257" spans="7:7" x14ac:dyDescent="0.25">
      <c r="G257" s="28"/>
    </row>
    <row r="258" spans="7:7" x14ac:dyDescent="0.25">
      <c r="G258" s="28"/>
    </row>
    <row r="259" spans="7:7" x14ac:dyDescent="0.25">
      <c r="G259" s="28"/>
    </row>
    <row r="260" spans="7:7" x14ac:dyDescent="0.25">
      <c r="G260" s="28"/>
    </row>
    <row r="261" spans="7:7" x14ac:dyDescent="0.25">
      <c r="G261" s="28"/>
    </row>
    <row r="262" spans="7:7" x14ac:dyDescent="0.25">
      <c r="G262" s="28"/>
    </row>
    <row r="263" spans="7:7" x14ac:dyDescent="0.25">
      <c r="G263" s="28"/>
    </row>
    <row r="264" spans="7:7" x14ac:dyDescent="0.25">
      <c r="G264" s="28"/>
    </row>
    <row r="265" spans="7:7" x14ac:dyDescent="0.25">
      <c r="G265" s="28"/>
    </row>
    <row r="266" spans="7:7" x14ac:dyDescent="0.25">
      <c r="G266" s="28"/>
    </row>
    <row r="267" spans="7:7" x14ac:dyDescent="0.25">
      <c r="G267" s="28"/>
    </row>
    <row r="268" spans="7:7" x14ac:dyDescent="0.25">
      <c r="G268" s="28"/>
    </row>
    <row r="269" spans="7:7" x14ac:dyDescent="0.25">
      <c r="G269" s="28"/>
    </row>
    <row r="270" spans="7:7" x14ac:dyDescent="0.25">
      <c r="G270" s="28"/>
    </row>
    <row r="271" spans="7:7" x14ac:dyDescent="0.25">
      <c r="G271" s="28"/>
    </row>
  </sheetData>
  <autoFilter ref="F3:P119" xr:uid="{5F498BAE-0D8E-4CE4-B7EB-3BDEF230279C}">
    <filterColumn colId="0">
      <colorFilter dxfId="27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3CEE-D587-4E9C-BE0A-FD21145F09CD}">
  <dimension ref="A1:G93"/>
  <sheetViews>
    <sheetView workbookViewId="0">
      <selection activeCell="A2" sqref="A2:G91"/>
    </sheetView>
  </sheetViews>
  <sheetFormatPr defaultRowHeight="15" x14ac:dyDescent="0.25"/>
  <cols>
    <col min="1" max="1" width="21.7109375" style="70" bestFit="1" customWidth="1"/>
    <col min="2" max="2" width="15.5703125" bestFit="1" customWidth="1"/>
    <col min="3" max="3" width="17.5703125" style="72" bestFit="1" customWidth="1"/>
    <col min="4" max="4" width="20.5703125" style="72" bestFit="1" customWidth="1"/>
    <col min="5" max="5" width="9.140625" bestFit="1" customWidth="1"/>
    <col min="6" max="7" width="13.7109375" bestFit="1" customWidth="1"/>
  </cols>
  <sheetData>
    <row r="1" spans="1:7" x14ac:dyDescent="0.25">
      <c r="A1" s="70" t="s">
        <v>6678</v>
      </c>
      <c r="B1" t="s">
        <v>2</v>
      </c>
      <c r="C1" s="72" t="s">
        <v>6679</v>
      </c>
      <c r="D1" s="72" t="s">
        <v>6680</v>
      </c>
      <c r="E1" t="s">
        <v>3</v>
      </c>
      <c r="F1" t="s">
        <v>6688</v>
      </c>
      <c r="G1" t="s">
        <v>9</v>
      </c>
    </row>
    <row r="2" spans="1:7" x14ac:dyDescent="0.25">
      <c r="A2" s="70" t="s">
        <v>1767</v>
      </c>
      <c r="B2">
        <v>18258</v>
      </c>
      <c r="C2" s="71">
        <v>44805</v>
      </c>
      <c r="D2" s="71">
        <v>45107</v>
      </c>
      <c r="E2">
        <v>6872</v>
      </c>
      <c r="F2" t="s">
        <v>5845</v>
      </c>
      <c r="G2">
        <v>0</v>
      </c>
    </row>
    <row r="3" spans="1:7" x14ac:dyDescent="0.25">
      <c r="A3" s="70" t="s">
        <v>2385</v>
      </c>
      <c r="B3">
        <v>33181</v>
      </c>
      <c r="C3" s="71">
        <v>44820</v>
      </c>
      <c r="D3" s="71">
        <v>44834</v>
      </c>
      <c r="E3">
        <v>9594</v>
      </c>
      <c r="F3" t="s">
        <v>6485</v>
      </c>
      <c r="G3">
        <v>0</v>
      </c>
    </row>
    <row r="4" spans="1:7" x14ac:dyDescent="0.25">
      <c r="A4" s="70" t="s">
        <v>3317</v>
      </c>
      <c r="B4">
        <v>33183</v>
      </c>
      <c r="C4" s="71">
        <v>44820</v>
      </c>
      <c r="D4" s="71">
        <v>44877</v>
      </c>
      <c r="E4">
        <v>9596</v>
      </c>
      <c r="F4" t="s">
        <v>6179</v>
      </c>
      <c r="G4">
        <v>1</v>
      </c>
    </row>
    <row r="5" spans="1:7" x14ac:dyDescent="0.25">
      <c r="A5" s="70" t="s">
        <v>3337</v>
      </c>
      <c r="B5">
        <v>33185</v>
      </c>
      <c r="C5" s="71">
        <v>44820</v>
      </c>
      <c r="D5" s="71">
        <v>44878</v>
      </c>
      <c r="E5">
        <v>9597</v>
      </c>
      <c r="F5" t="s">
        <v>6176</v>
      </c>
      <c r="G5">
        <v>1</v>
      </c>
    </row>
    <row r="6" spans="1:7" x14ac:dyDescent="0.25">
      <c r="A6" s="70" t="s">
        <v>1952</v>
      </c>
      <c r="B6">
        <v>1226</v>
      </c>
      <c r="C6" s="71">
        <v>44805</v>
      </c>
      <c r="D6" s="71">
        <v>44834</v>
      </c>
      <c r="E6">
        <v>781</v>
      </c>
      <c r="F6" t="s">
        <v>6420</v>
      </c>
      <c r="G6">
        <v>0</v>
      </c>
    </row>
    <row r="7" spans="1:7" x14ac:dyDescent="0.25">
      <c r="A7" s="70" t="s">
        <v>1699</v>
      </c>
      <c r="B7">
        <v>1232</v>
      </c>
      <c r="C7" s="71">
        <v>44805</v>
      </c>
      <c r="D7" s="71">
        <v>44985</v>
      </c>
      <c r="E7">
        <v>787</v>
      </c>
      <c r="F7" t="s">
        <v>6027</v>
      </c>
      <c r="G7">
        <v>0</v>
      </c>
    </row>
    <row r="8" spans="1:7" x14ac:dyDescent="0.25">
      <c r="A8" s="70" t="s">
        <v>400</v>
      </c>
      <c r="B8">
        <v>1242</v>
      </c>
      <c r="C8" s="71">
        <v>44805</v>
      </c>
      <c r="D8" s="71">
        <v>45107</v>
      </c>
      <c r="E8">
        <v>797</v>
      </c>
      <c r="F8" t="s">
        <v>5539</v>
      </c>
      <c r="G8">
        <v>1</v>
      </c>
    </row>
    <row r="9" spans="1:7" x14ac:dyDescent="0.25">
      <c r="A9" s="70" t="s">
        <v>1502</v>
      </c>
      <c r="B9">
        <v>1248</v>
      </c>
      <c r="C9" s="71">
        <v>44805</v>
      </c>
      <c r="D9" s="71">
        <v>44834</v>
      </c>
      <c r="E9">
        <v>803</v>
      </c>
      <c r="F9" t="s">
        <v>6347</v>
      </c>
      <c r="G9">
        <v>1</v>
      </c>
    </row>
    <row r="10" spans="1:7" x14ac:dyDescent="0.25">
      <c r="A10" s="70" t="s">
        <v>2720</v>
      </c>
      <c r="B10">
        <v>1255</v>
      </c>
      <c r="C10" s="71">
        <v>44805</v>
      </c>
      <c r="D10" s="71">
        <v>44834</v>
      </c>
      <c r="E10">
        <v>810</v>
      </c>
      <c r="F10" t="s">
        <v>6215</v>
      </c>
      <c r="G10">
        <v>1</v>
      </c>
    </row>
    <row r="11" spans="1:7" x14ac:dyDescent="0.25">
      <c r="A11" s="70" t="s">
        <v>378</v>
      </c>
      <c r="B11">
        <v>1257</v>
      </c>
      <c r="C11" s="71">
        <v>44805</v>
      </c>
      <c r="D11" s="71">
        <v>44834</v>
      </c>
      <c r="E11">
        <v>811</v>
      </c>
      <c r="F11" t="s">
        <v>6429</v>
      </c>
      <c r="G11">
        <v>1</v>
      </c>
    </row>
    <row r="12" spans="1:7" x14ac:dyDescent="0.25">
      <c r="A12" s="70" t="s">
        <v>1391</v>
      </c>
      <c r="B12">
        <v>1260</v>
      </c>
      <c r="C12" s="71">
        <v>44805</v>
      </c>
      <c r="D12" s="71">
        <v>45107</v>
      </c>
      <c r="E12">
        <v>814</v>
      </c>
      <c r="F12" t="s">
        <v>5696</v>
      </c>
      <c r="G12">
        <v>1</v>
      </c>
    </row>
    <row r="13" spans="1:7" x14ac:dyDescent="0.25">
      <c r="A13" s="70" t="s">
        <v>1849</v>
      </c>
      <c r="B13">
        <v>1265</v>
      </c>
      <c r="C13" s="71">
        <v>44805</v>
      </c>
      <c r="D13" s="71">
        <v>44834</v>
      </c>
      <c r="E13">
        <v>819</v>
      </c>
      <c r="F13" t="s">
        <v>6328</v>
      </c>
      <c r="G13">
        <v>1</v>
      </c>
    </row>
    <row r="14" spans="1:7" x14ac:dyDescent="0.25">
      <c r="A14" s="70" t="s">
        <v>2989</v>
      </c>
      <c r="B14">
        <v>1268</v>
      </c>
      <c r="C14" s="71">
        <v>44805</v>
      </c>
      <c r="D14" s="71">
        <v>45107</v>
      </c>
      <c r="E14">
        <v>821</v>
      </c>
      <c r="F14" t="s">
        <v>5755</v>
      </c>
      <c r="G14">
        <v>1</v>
      </c>
    </row>
    <row r="15" spans="1:7" x14ac:dyDescent="0.25">
      <c r="A15" s="70" t="s">
        <v>587</v>
      </c>
      <c r="B15">
        <v>1281</v>
      </c>
      <c r="C15" s="71">
        <v>44805</v>
      </c>
      <c r="D15" s="71">
        <v>45107</v>
      </c>
      <c r="E15">
        <v>833</v>
      </c>
      <c r="F15" t="s">
        <v>5488</v>
      </c>
      <c r="G15">
        <v>0</v>
      </c>
    </row>
    <row r="16" spans="1:7" x14ac:dyDescent="0.25">
      <c r="A16" s="70" t="s">
        <v>1626</v>
      </c>
      <c r="B16">
        <v>1285</v>
      </c>
      <c r="C16" s="71">
        <v>44805</v>
      </c>
      <c r="D16" s="71">
        <v>45107</v>
      </c>
      <c r="E16">
        <v>837</v>
      </c>
      <c r="F16" t="s">
        <v>5561</v>
      </c>
      <c r="G16">
        <v>0</v>
      </c>
    </row>
    <row r="17" spans="1:7" x14ac:dyDescent="0.25">
      <c r="A17" s="70" t="s">
        <v>3224</v>
      </c>
      <c r="B17">
        <v>1286</v>
      </c>
      <c r="C17" s="71">
        <v>44805</v>
      </c>
      <c r="D17" s="71">
        <v>44834</v>
      </c>
      <c r="E17">
        <v>838</v>
      </c>
      <c r="F17" t="s">
        <v>6270</v>
      </c>
      <c r="G17">
        <v>1</v>
      </c>
    </row>
    <row r="18" spans="1:7" x14ac:dyDescent="0.25">
      <c r="A18" s="70" t="s">
        <v>1793</v>
      </c>
      <c r="B18">
        <v>1288</v>
      </c>
      <c r="C18" s="71">
        <v>44805</v>
      </c>
      <c r="D18" s="71">
        <v>44834</v>
      </c>
      <c r="E18">
        <v>840</v>
      </c>
      <c r="F18" t="s">
        <v>6279</v>
      </c>
      <c r="G18">
        <v>0</v>
      </c>
    </row>
    <row r="19" spans="1:7" x14ac:dyDescent="0.25">
      <c r="A19" s="70" t="s">
        <v>1916</v>
      </c>
      <c r="B19">
        <v>1291</v>
      </c>
      <c r="C19" s="71">
        <v>44805</v>
      </c>
      <c r="D19" s="71">
        <v>44834</v>
      </c>
      <c r="E19">
        <v>843</v>
      </c>
      <c r="F19" t="s">
        <v>6301</v>
      </c>
      <c r="G19">
        <v>1</v>
      </c>
    </row>
    <row r="20" spans="1:7" x14ac:dyDescent="0.25">
      <c r="A20" s="70" t="s">
        <v>1812</v>
      </c>
      <c r="B20">
        <v>1293</v>
      </c>
      <c r="C20" s="71">
        <v>44805</v>
      </c>
      <c r="D20" s="71">
        <v>44834</v>
      </c>
      <c r="E20">
        <v>845</v>
      </c>
      <c r="F20" t="s">
        <v>6410</v>
      </c>
      <c r="G20">
        <v>0</v>
      </c>
    </row>
    <row r="21" spans="1:7" x14ac:dyDescent="0.25">
      <c r="A21" s="70" t="s">
        <v>1587</v>
      </c>
      <c r="B21">
        <v>1295</v>
      </c>
      <c r="C21" s="71">
        <v>44805</v>
      </c>
      <c r="D21" s="71">
        <v>44834</v>
      </c>
      <c r="E21">
        <v>847</v>
      </c>
      <c r="F21" t="s">
        <v>6336</v>
      </c>
      <c r="G21">
        <v>1</v>
      </c>
    </row>
    <row r="22" spans="1:7" x14ac:dyDescent="0.25">
      <c r="A22" s="70" t="s">
        <v>1633</v>
      </c>
      <c r="B22">
        <v>1298</v>
      </c>
      <c r="C22" s="71">
        <v>44805</v>
      </c>
      <c r="D22" s="71">
        <v>44834</v>
      </c>
      <c r="E22">
        <v>850</v>
      </c>
      <c r="F22" t="s">
        <v>6361</v>
      </c>
      <c r="G22">
        <v>0</v>
      </c>
    </row>
    <row r="23" spans="1:7" x14ac:dyDescent="0.25">
      <c r="A23" s="70" t="s">
        <v>569</v>
      </c>
      <c r="B23">
        <v>1299</v>
      </c>
      <c r="C23" s="71">
        <v>44805</v>
      </c>
      <c r="D23" s="71">
        <v>44834</v>
      </c>
      <c r="E23">
        <v>851</v>
      </c>
      <c r="F23" t="s">
        <v>6319</v>
      </c>
      <c r="G23">
        <v>0</v>
      </c>
    </row>
    <row r="24" spans="1:7" x14ac:dyDescent="0.25">
      <c r="A24" s="70" t="s">
        <v>560</v>
      </c>
      <c r="B24">
        <v>1304</v>
      </c>
      <c r="C24" s="71">
        <v>44805</v>
      </c>
      <c r="D24" s="71">
        <v>44834</v>
      </c>
      <c r="E24">
        <v>856</v>
      </c>
      <c r="F24" t="s">
        <v>6385</v>
      </c>
      <c r="G24">
        <v>0</v>
      </c>
    </row>
    <row r="25" spans="1:7" x14ac:dyDescent="0.25">
      <c r="A25" s="70" t="s">
        <v>1017</v>
      </c>
      <c r="B25">
        <v>1305</v>
      </c>
      <c r="C25" s="71">
        <v>44805</v>
      </c>
      <c r="D25" s="71">
        <v>44834</v>
      </c>
      <c r="E25">
        <v>857</v>
      </c>
      <c r="F25" t="s">
        <v>6468</v>
      </c>
      <c r="G25">
        <v>1</v>
      </c>
    </row>
    <row r="26" spans="1:7" x14ac:dyDescent="0.25">
      <c r="A26" s="70" t="s">
        <v>2044</v>
      </c>
      <c r="B26">
        <v>33213</v>
      </c>
      <c r="C26" s="71">
        <v>44820</v>
      </c>
      <c r="D26" s="71">
        <v>45199</v>
      </c>
      <c r="E26">
        <v>863</v>
      </c>
      <c r="F26" t="s">
        <v>5380</v>
      </c>
      <c r="G26">
        <v>1</v>
      </c>
    </row>
    <row r="27" spans="1:7" x14ac:dyDescent="0.25">
      <c r="A27" s="70" t="s">
        <v>3554</v>
      </c>
      <c r="B27">
        <v>33215</v>
      </c>
      <c r="C27" s="71">
        <v>44820</v>
      </c>
      <c r="D27" s="71">
        <v>45107</v>
      </c>
      <c r="E27">
        <v>864</v>
      </c>
      <c r="F27" t="s">
        <v>5476</v>
      </c>
      <c r="G27">
        <v>1</v>
      </c>
    </row>
    <row r="28" spans="1:7" x14ac:dyDescent="0.25">
      <c r="A28" s="70" t="s">
        <v>3599</v>
      </c>
      <c r="B28">
        <v>1313</v>
      </c>
      <c r="C28" s="71">
        <v>44805</v>
      </c>
      <c r="D28" s="71">
        <v>45107</v>
      </c>
      <c r="E28">
        <v>865</v>
      </c>
      <c r="F28" t="s">
        <v>5878</v>
      </c>
      <c r="G28">
        <v>0</v>
      </c>
    </row>
    <row r="29" spans="1:7" x14ac:dyDescent="0.25">
      <c r="A29" s="70" t="s">
        <v>3461</v>
      </c>
      <c r="B29">
        <v>1319</v>
      </c>
      <c r="C29" s="71">
        <v>44805</v>
      </c>
      <c r="D29" s="71">
        <v>44834</v>
      </c>
      <c r="E29">
        <v>871</v>
      </c>
      <c r="F29" t="s">
        <v>6393</v>
      </c>
      <c r="G29">
        <v>1</v>
      </c>
    </row>
    <row r="30" spans="1:7" x14ac:dyDescent="0.25">
      <c r="A30" s="70" t="s">
        <v>3570</v>
      </c>
      <c r="B30">
        <v>1320</v>
      </c>
      <c r="C30" s="71">
        <v>44805</v>
      </c>
      <c r="D30" s="71">
        <v>44834</v>
      </c>
      <c r="E30">
        <v>872</v>
      </c>
      <c r="F30" t="s">
        <v>6478</v>
      </c>
      <c r="G30">
        <v>0</v>
      </c>
    </row>
    <row r="31" spans="1:7" x14ac:dyDescent="0.25">
      <c r="A31" s="70" t="s">
        <v>2941</v>
      </c>
      <c r="B31">
        <v>25497</v>
      </c>
      <c r="C31" s="71">
        <v>44805</v>
      </c>
      <c r="D31" s="71">
        <v>45107</v>
      </c>
      <c r="E31">
        <v>873</v>
      </c>
      <c r="F31" t="s">
        <v>5426</v>
      </c>
      <c r="G31">
        <v>1</v>
      </c>
    </row>
    <row r="32" spans="1:7" x14ac:dyDescent="0.25">
      <c r="A32" s="70" t="s">
        <v>3542</v>
      </c>
      <c r="B32">
        <v>1322</v>
      </c>
      <c r="C32" s="71">
        <v>44805</v>
      </c>
      <c r="D32" s="71">
        <v>44834</v>
      </c>
      <c r="E32">
        <v>874</v>
      </c>
      <c r="F32" t="s">
        <v>6372</v>
      </c>
      <c r="G32">
        <v>0</v>
      </c>
    </row>
    <row r="33" spans="1:7" x14ac:dyDescent="0.25">
      <c r="A33" s="70" t="s">
        <v>3058</v>
      </c>
      <c r="B33">
        <v>1325</v>
      </c>
      <c r="C33" s="71">
        <v>44805</v>
      </c>
      <c r="D33" s="71">
        <v>44834</v>
      </c>
      <c r="E33">
        <v>877</v>
      </c>
      <c r="F33" t="s">
        <v>6290</v>
      </c>
      <c r="G33">
        <v>0</v>
      </c>
    </row>
    <row r="34" spans="1:7" x14ac:dyDescent="0.25">
      <c r="A34" s="70" t="s">
        <v>4017</v>
      </c>
      <c r="B34">
        <v>1330</v>
      </c>
      <c r="C34" s="71">
        <v>44805</v>
      </c>
      <c r="D34" s="71">
        <v>44834</v>
      </c>
      <c r="E34">
        <v>882</v>
      </c>
      <c r="F34" t="s">
        <v>6450</v>
      </c>
      <c r="G34">
        <v>0</v>
      </c>
    </row>
    <row r="35" spans="1:7" x14ac:dyDescent="0.25">
      <c r="A35" s="70" t="s">
        <v>3042</v>
      </c>
      <c r="B35">
        <v>1332</v>
      </c>
      <c r="C35" s="71">
        <v>44805</v>
      </c>
      <c r="D35" s="71">
        <v>44834</v>
      </c>
      <c r="E35">
        <v>884</v>
      </c>
      <c r="F35" t="s">
        <v>6237</v>
      </c>
      <c r="G35">
        <v>0</v>
      </c>
    </row>
    <row r="36" spans="1:7" x14ac:dyDescent="0.25">
      <c r="A36" s="70" t="s">
        <v>2097</v>
      </c>
      <c r="B36">
        <v>1333</v>
      </c>
      <c r="C36" s="71">
        <v>44805</v>
      </c>
      <c r="D36" s="71">
        <v>44834</v>
      </c>
      <c r="E36">
        <v>885</v>
      </c>
      <c r="F36" t="s">
        <v>6459</v>
      </c>
      <c r="G36">
        <v>1</v>
      </c>
    </row>
    <row r="37" spans="1:7" x14ac:dyDescent="0.25">
      <c r="A37" s="70" t="s">
        <v>580</v>
      </c>
      <c r="B37">
        <v>1339</v>
      </c>
      <c r="C37" s="71">
        <v>44805</v>
      </c>
      <c r="D37" s="71">
        <v>45107</v>
      </c>
      <c r="E37">
        <v>891</v>
      </c>
      <c r="F37" t="s">
        <v>5705</v>
      </c>
      <c r="G37">
        <v>0</v>
      </c>
    </row>
    <row r="38" spans="1:7" x14ac:dyDescent="0.25">
      <c r="A38" s="70" t="s">
        <v>1974</v>
      </c>
      <c r="B38">
        <v>1342</v>
      </c>
      <c r="C38" s="71">
        <v>44805</v>
      </c>
      <c r="D38" s="71">
        <v>44834</v>
      </c>
      <c r="E38">
        <v>894</v>
      </c>
      <c r="F38" t="s">
        <v>6247</v>
      </c>
      <c r="G38">
        <v>0</v>
      </c>
    </row>
    <row r="39" spans="1:7" x14ac:dyDescent="0.25">
      <c r="A39" s="70" t="s">
        <v>755</v>
      </c>
      <c r="B39">
        <v>1350</v>
      </c>
      <c r="C39" s="71">
        <v>44805</v>
      </c>
      <c r="D39" s="71">
        <v>45107</v>
      </c>
      <c r="E39">
        <v>902</v>
      </c>
      <c r="F39" t="s">
        <v>5715</v>
      </c>
      <c r="G39">
        <v>1</v>
      </c>
    </row>
    <row r="40" spans="1:7" x14ac:dyDescent="0.25">
      <c r="A40" s="70" t="s">
        <v>1368</v>
      </c>
      <c r="B40">
        <v>1364</v>
      </c>
      <c r="C40" s="71">
        <v>44805</v>
      </c>
      <c r="D40" s="71">
        <v>45107</v>
      </c>
      <c r="E40">
        <v>915</v>
      </c>
      <c r="F40" t="s">
        <v>5520</v>
      </c>
      <c r="G40">
        <v>0</v>
      </c>
    </row>
    <row r="41" spans="1:7" x14ac:dyDescent="0.25">
      <c r="A41" s="70" t="s">
        <v>2448</v>
      </c>
      <c r="B41">
        <v>1396</v>
      </c>
      <c r="C41" s="71">
        <v>44805</v>
      </c>
      <c r="D41" s="71">
        <v>45107</v>
      </c>
      <c r="E41">
        <v>945</v>
      </c>
      <c r="F41" t="s">
        <v>5745</v>
      </c>
      <c r="G41">
        <v>1</v>
      </c>
    </row>
    <row r="42" spans="1:7" x14ac:dyDescent="0.25">
      <c r="A42" s="70" t="s">
        <v>3026</v>
      </c>
      <c r="B42">
        <v>1401</v>
      </c>
      <c r="C42" s="71">
        <v>44805</v>
      </c>
      <c r="D42" s="71">
        <v>44957</v>
      </c>
      <c r="E42">
        <v>950</v>
      </c>
      <c r="F42" t="s">
        <v>6069</v>
      </c>
      <c r="G42">
        <v>0</v>
      </c>
    </row>
    <row r="43" spans="1:7" x14ac:dyDescent="0.25">
      <c r="A43" s="70" t="s">
        <v>2699</v>
      </c>
      <c r="B43">
        <v>1408</v>
      </c>
      <c r="C43" s="71">
        <v>44805</v>
      </c>
      <c r="D43" s="71">
        <v>45107</v>
      </c>
      <c r="E43">
        <v>957</v>
      </c>
      <c r="F43" t="s">
        <v>5725</v>
      </c>
      <c r="G43">
        <v>1</v>
      </c>
    </row>
    <row r="44" spans="1:7" x14ac:dyDescent="0.25">
      <c r="A44" s="70" t="s">
        <v>2344</v>
      </c>
      <c r="B44">
        <v>1412</v>
      </c>
      <c r="C44" s="71">
        <v>44805</v>
      </c>
      <c r="D44" s="71">
        <v>44985</v>
      </c>
      <c r="E44">
        <v>959</v>
      </c>
      <c r="F44" t="s">
        <v>5971</v>
      </c>
      <c r="G44">
        <v>0</v>
      </c>
    </row>
    <row r="45" spans="1:7" x14ac:dyDescent="0.25">
      <c r="A45" s="70" t="s">
        <v>963</v>
      </c>
      <c r="B45">
        <v>1414</v>
      </c>
      <c r="C45" s="71">
        <v>44805</v>
      </c>
      <c r="D45" s="71">
        <v>44957</v>
      </c>
      <c r="E45">
        <v>961</v>
      </c>
      <c r="F45" t="s">
        <v>6079</v>
      </c>
      <c r="G45">
        <v>1</v>
      </c>
    </row>
    <row r="46" spans="1:7" x14ac:dyDescent="0.25">
      <c r="A46" s="70" t="s">
        <v>2365</v>
      </c>
      <c r="B46">
        <v>1417</v>
      </c>
      <c r="C46" s="71">
        <v>44805</v>
      </c>
      <c r="D46" s="71">
        <v>44957</v>
      </c>
      <c r="E46">
        <v>964</v>
      </c>
      <c r="F46" t="s">
        <v>6099</v>
      </c>
      <c r="G46">
        <v>0</v>
      </c>
    </row>
    <row r="47" spans="1:7" x14ac:dyDescent="0.25">
      <c r="A47" s="70" t="s">
        <v>4028</v>
      </c>
      <c r="B47">
        <v>1429</v>
      </c>
      <c r="C47" s="71">
        <v>44805</v>
      </c>
      <c r="D47" s="71">
        <v>44985</v>
      </c>
      <c r="E47">
        <v>976</v>
      </c>
      <c r="F47" t="s">
        <v>5934</v>
      </c>
      <c r="G47">
        <v>0</v>
      </c>
    </row>
    <row r="48" spans="1:7" x14ac:dyDescent="0.25">
      <c r="A48" s="70" t="s">
        <v>2169</v>
      </c>
      <c r="B48">
        <v>1430</v>
      </c>
      <c r="C48" s="71">
        <v>44805</v>
      </c>
      <c r="D48" s="71">
        <v>44834</v>
      </c>
      <c r="E48">
        <v>977</v>
      </c>
      <c r="F48" t="s">
        <v>6440</v>
      </c>
      <c r="G48">
        <v>1</v>
      </c>
    </row>
    <row r="49" spans="1:7" x14ac:dyDescent="0.25">
      <c r="A49" s="70" t="s">
        <v>2244</v>
      </c>
      <c r="B49">
        <v>1440</v>
      </c>
      <c r="C49" s="71">
        <v>44805</v>
      </c>
      <c r="D49" s="71">
        <v>44926</v>
      </c>
      <c r="E49">
        <v>985</v>
      </c>
      <c r="F49" t="s">
        <v>6134</v>
      </c>
      <c r="G49">
        <v>0</v>
      </c>
    </row>
    <row r="50" spans="1:7" x14ac:dyDescent="0.25">
      <c r="A50" s="70" t="s">
        <v>463</v>
      </c>
      <c r="B50">
        <v>1442</v>
      </c>
      <c r="C50" s="71">
        <v>44805</v>
      </c>
      <c r="D50" s="71">
        <v>45107</v>
      </c>
      <c r="E50">
        <v>986</v>
      </c>
      <c r="F50" t="s">
        <v>5571</v>
      </c>
      <c r="G50">
        <v>1</v>
      </c>
    </row>
    <row r="51" spans="1:7" x14ac:dyDescent="0.25">
      <c r="A51" s="70" t="s">
        <v>2811</v>
      </c>
      <c r="B51">
        <v>1446</v>
      </c>
      <c r="C51" s="71">
        <v>44805</v>
      </c>
      <c r="D51" s="71">
        <v>44985</v>
      </c>
      <c r="E51">
        <v>989</v>
      </c>
      <c r="F51" t="s">
        <v>5911</v>
      </c>
      <c r="G51">
        <v>1</v>
      </c>
    </row>
    <row r="52" spans="1:7" x14ac:dyDescent="0.25">
      <c r="A52" s="70" t="s">
        <v>553</v>
      </c>
      <c r="B52">
        <v>1448</v>
      </c>
      <c r="C52" s="71">
        <v>44826</v>
      </c>
      <c r="D52" s="71">
        <v>44985</v>
      </c>
      <c r="E52">
        <v>991</v>
      </c>
      <c r="F52" t="s">
        <v>6006</v>
      </c>
      <c r="G52">
        <v>0</v>
      </c>
    </row>
    <row r="53" spans="1:7" x14ac:dyDescent="0.25">
      <c r="A53" s="70" t="s">
        <v>530</v>
      </c>
      <c r="B53">
        <v>1451</v>
      </c>
      <c r="C53" s="71">
        <v>44805</v>
      </c>
      <c r="D53" s="71">
        <v>45107</v>
      </c>
      <c r="E53">
        <v>994</v>
      </c>
      <c r="F53" t="s">
        <v>5580</v>
      </c>
      <c r="G53">
        <v>0</v>
      </c>
    </row>
    <row r="54" spans="1:7" x14ac:dyDescent="0.25">
      <c r="A54" s="70" t="s">
        <v>1533</v>
      </c>
      <c r="B54">
        <v>1457</v>
      </c>
      <c r="C54" s="71">
        <v>44835</v>
      </c>
      <c r="D54" s="71">
        <v>44895</v>
      </c>
      <c r="E54">
        <v>999</v>
      </c>
      <c r="F54" t="s">
        <v>6154</v>
      </c>
      <c r="G54">
        <v>0</v>
      </c>
    </row>
    <row r="55" spans="1:7" x14ac:dyDescent="0.25">
      <c r="A55" s="70" t="s">
        <v>2774</v>
      </c>
      <c r="B55">
        <v>33383</v>
      </c>
      <c r="C55" s="71">
        <v>44805</v>
      </c>
      <c r="D55" s="71">
        <v>45107</v>
      </c>
      <c r="E55">
        <v>1000</v>
      </c>
      <c r="F55" t="s">
        <v>5868</v>
      </c>
      <c r="G55">
        <v>0</v>
      </c>
    </row>
    <row r="56" spans="1:7" x14ac:dyDescent="0.25">
      <c r="A56" s="70" t="s">
        <v>507</v>
      </c>
      <c r="B56">
        <v>1459</v>
      </c>
      <c r="C56" s="71">
        <v>44805</v>
      </c>
      <c r="D56" s="71">
        <v>44985</v>
      </c>
      <c r="E56">
        <v>1001</v>
      </c>
      <c r="F56" t="s">
        <v>5953</v>
      </c>
      <c r="G56">
        <v>1</v>
      </c>
    </row>
    <row r="57" spans="1:7" x14ac:dyDescent="0.25">
      <c r="A57" s="70" t="s">
        <v>2827</v>
      </c>
      <c r="B57">
        <v>1460</v>
      </c>
      <c r="C57" s="71">
        <v>44805</v>
      </c>
      <c r="D57" s="71">
        <v>44865</v>
      </c>
      <c r="E57">
        <v>1002</v>
      </c>
      <c r="F57" t="s">
        <v>6205</v>
      </c>
      <c r="G57">
        <v>1</v>
      </c>
    </row>
    <row r="58" spans="1:7" x14ac:dyDescent="0.25">
      <c r="A58" s="70" t="s">
        <v>302</v>
      </c>
      <c r="B58">
        <v>33262</v>
      </c>
      <c r="C58" s="71">
        <v>44820</v>
      </c>
      <c r="D58" s="71">
        <v>45107</v>
      </c>
      <c r="E58">
        <v>1003</v>
      </c>
      <c r="F58" t="s">
        <v>5529</v>
      </c>
      <c r="G58">
        <v>0</v>
      </c>
    </row>
    <row r="59" spans="1:7" x14ac:dyDescent="0.25">
      <c r="A59" s="70" t="s">
        <v>676</v>
      </c>
      <c r="B59">
        <v>1462</v>
      </c>
      <c r="C59" s="71">
        <v>44805</v>
      </c>
      <c r="D59" s="71">
        <v>45107</v>
      </c>
      <c r="E59">
        <v>1004</v>
      </c>
      <c r="F59" t="s">
        <v>5640</v>
      </c>
      <c r="G59">
        <v>0</v>
      </c>
    </row>
    <row r="60" spans="1:7" x14ac:dyDescent="0.25">
      <c r="A60" s="70" t="s">
        <v>412</v>
      </c>
      <c r="B60">
        <v>1463</v>
      </c>
      <c r="C60" s="71">
        <v>44805</v>
      </c>
      <c r="D60" s="71">
        <v>45107</v>
      </c>
      <c r="E60">
        <v>1005</v>
      </c>
      <c r="F60" t="s">
        <v>5658</v>
      </c>
      <c r="G60">
        <v>0</v>
      </c>
    </row>
    <row r="61" spans="1:7" x14ac:dyDescent="0.25">
      <c r="A61" s="70" t="s">
        <v>3791</v>
      </c>
      <c r="B61">
        <v>1465</v>
      </c>
      <c r="C61" s="71">
        <v>44805</v>
      </c>
      <c r="D61" s="71">
        <v>45107</v>
      </c>
      <c r="E61">
        <v>1008</v>
      </c>
      <c r="F61" t="s">
        <v>5791</v>
      </c>
      <c r="G61">
        <v>0</v>
      </c>
    </row>
    <row r="62" spans="1:7" x14ac:dyDescent="0.25">
      <c r="A62" s="70" t="s">
        <v>1469</v>
      </c>
      <c r="B62">
        <v>1466</v>
      </c>
      <c r="C62" s="71">
        <v>44805</v>
      </c>
      <c r="D62" s="71">
        <v>44834</v>
      </c>
      <c r="E62">
        <v>1009</v>
      </c>
      <c r="F62" t="s">
        <v>6310</v>
      </c>
      <c r="G62">
        <v>0</v>
      </c>
    </row>
    <row r="63" spans="1:7" x14ac:dyDescent="0.25">
      <c r="A63" s="70" t="s">
        <v>902</v>
      </c>
      <c r="B63">
        <v>1467</v>
      </c>
      <c r="C63" s="71">
        <v>44805</v>
      </c>
      <c r="D63" s="71">
        <v>45107</v>
      </c>
      <c r="E63">
        <v>1010</v>
      </c>
      <c r="F63" t="s">
        <v>5828</v>
      </c>
      <c r="G63">
        <v>0</v>
      </c>
    </row>
    <row r="64" spans="1:7" x14ac:dyDescent="0.25">
      <c r="A64" s="70" t="s">
        <v>484</v>
      </c>
      <c r="B64">
        <v>1468</v>
      </c>
      <c r="C64" s="71">
        <v>44805</v>
      </c>
      <c r="D64" s="71">
        <v>44985</v>
      </c>
      <c r="E64">
        <v>1011</v>
      </c>
      <c r="F64" t="s">
        <v>6036</v>
      </c>
      <c r="G64">
        <v>0</v>
      </c>
    </row>
    <row r="65" spans="1:7" x14ac:dyDescent="0.25">
      <c r="A65" s="70" t="s">
        <v>1937</v>
      </c>
      <c r="B65">
        <v>1469</v>
      </c>
      <c r="C65" s="71">
        <v>44805</v>
      </c>
      <c r="D65" s="71">
        <v>45107</v>
      </c>
      <c r="E65">
        <v>1012</v>
      </c>
      <c r="F65" t="s">
        <v>5649</v>
      </c>
      <c r="G65">
        <v>0</v>
      </c>
    </row>
    <row r="66" spans="1:7" x14ac:dyDescent="0.25">
      <c r="A66" s="70" t="s">
        <v>2734</v>
      </c>
      <c r="B66">
        <v>1472</v>
      </c>
      <c r="C66" s="71">
        <v>44805</v>
      </c>
      <c r="D66" s="71">
        <v>44985</v>
      </c>
      <c r="E66">
        <v>1015</v>
      </c>
      <c r="F66" t="s">
        <v>5981</v>
      </c>
      <c r="G66">
        <v>1</v>
      </c>
    </row>
    <row r="67" spans="1:7" x14ac:dyDescent="0.25">
      <c r="A67" s="70" t="s">
        <v>686</v>
      </c>
      <c r="B67">
        <v>1473</v>
      </c>
      <c r="C67" s="71">
        <v>44805</v>
      </c>
      <c r="D67" s="71">
        <v>45107</v>
      </c>
      <c r="E67">
        <v>1016</v>
      </c>
      <c r="F67" t="s">
        <v>5439</v>
      </c>
      <c r="G67">
        <v>0</v>
      </c>
    </row>
    <row r="68" spans="1:7" x14ac:dyDescent="0.25">
      <c r="A68" s="70" t="s">
        <v>3737</v>
      </c>
      <c r="B68">
        <v>33275</v>
      </c>
      <c r="C68" s="71">
        <v>44805</v>
      </c>
      <c r="D68" s="71">
        <v>45107</v>
      </c>
      <c r="E68">
        <v>1019</v>
      </c>
      <c r="F68" t="s">
        <v>5819</v>
      </c>
      <c r="G68">
        <v>1</v>
      </c>
    </row>
    <row r="69" spans="1:7" x14ac:dyDescent="0.25">
      <c r="A69" s="70" t="s">
        <v>3840</v>
      </c>
      <c r="B69">
        <v>1477</v>
      </c>
      <c r="C69" s="71">
        <v>44805</v>
      </c>
      <c r="D69" s="71">
        <v>45107</v>
      </c>
      <c r="E69">
        <v>1020</v>
      </c>
      <c r="F69" t="s">
        <v>5509</v>
      </c>
      <c r="G69">
        <v>0</v>
      </c>
    </row>
    <row r="70" spans="1:7" x14ac:dyDescent="0.25">
      <c r="A70" s="70" t="s">
        <v>3657</v>
      </c>
      <c r="B70">
        <v>1479</v>
      </c>
      <c r="C70" s="71">
        <v>44805</v>
      </c>
      <c r="D70" s="71">
        <v>45107</v>
      </c>
      <c r="E70">
        <v>1022</v>
      </c>
      <c r="F70" t="s">
        <v>5677</v>
      </c>
      <c r="G70">
        <v>0</v>
      </c>
    </row>
    <row r="71" spans="1:7" x14ac:dyDescent="0.25">
      <c r="A71" s="70" t="s">
        <v>3724</v>
      </c>
      <c r="B71">
        <v>1480</v>
      </c>
      <c r="C71" s="71">
        <v>44805</v>
      </c>
      <c r="D71" s="71">
        <v>45046</v>
      </c>
      <c r="E71">
        <v>1023</v>
      </c>
      <c r="F71" t="s">
        <v>5900</v>
      </c>
      <c r="G71">
        <v>0</v>
      </c>
    </row>
    <row r="72" spans="1:7" x14ac:dyDescent="0.25">
      <c r="A72" s="70" t="s">
        <v>1752</v>
      </c>
      <c r="B72">
        <v>1482</v>
      </c>
      <c r="C72" s="71">
        <v>44805</v>
      </c>
      <c r="D72" s="71">
        <v>45107</v>
      </c>
      <c r="E72">
        <v>1025</v>
      </c>
      <c r="F72" t="s">
        <v>5466</v>
      </c>
      <c r="G72">
        <v>0</v>
      </c>
    </row>
    <row r="73" spans="1:7" x14ac:dyDescent="0.25">
      <c r="A73" s="70" t="s">
        <v>370</v>
      </c>
      <c r="B73">
        <v>1483</v>
      </c>
      <c r="C73" s="71">
        <v>44805</v>
      </c>
      <c r="D73" s="71">
        <v>45107</v>
      </c>
      <c r="E73">
        <v>1026</v>
      </c>
      <c r="F73" t="s">
        <v>5590</v>
      </c>
      <c r="G73">
        <v>0</v>
      </c>
    </row>
    <row r="74" spans="1:7" x14ac:dyDescent="0.25">
      <c r="A74" s="70" t="s">
        <v>3646</v>
      </c>
      <c r="B74">
        <v>1484</v>
      </c>
      <c r="C74" s="71">
        <v>44805</v>
      </c>
      <c r="D74" s="71">
        <v>45107</v>
      </c>
      <c r="E74">
        <v>1027</v>
      </c>
      <c r="F74" t="s">
        <v>5549</v>
      </c>
      <c r="G74">
        <v>0</v>
      </c>
    </row>
    <row r="75" spans="1:7" x14ac:dyDescent="0.25">
      <c r="A75" s="70" t="s">
        <v>739</v>
      </c>
      <c r="B75">
        <v>1486</v>
      </c>
      <c r="C75" s="71">
        <v>44828</v>
      </c>
      <c r="D75" s="71">
        <v>45107</v>
      </c>
      <c r="E75">
        <v>1029</v>
      </c>
      <c r="F75" t="s">
        <v>5668</v>
      </c>
      <c r="G75">
        <v>0</v>
      </c>
    </row>
    <row r="76" spans="1:7" x14ac:dyDescent="0.25">
      <c r="A76" s="70" t="s">
        <v>727</v>
      </c>
      <c r="B76">
        <v>1487</v>
      </c>
      <c r="C76" s="71">
        <v>44805</v>
      </c>
      <c r="D76" s="71">
        <v>45107</v>
      </c>
      <c r="E76">
        <v>1030</v>
      </c>
      <c r="F76" t="s">
        <v>6689</v>
      </c>
      <c r="G76">
        <v>0</v>
      </c>
    </row>
    <row r="77" spans="1:7" x14ac:dyDescent="0.25">
      <c r="A77" s="70" t="s">
        <v>830</v>
      </c>
      <c r="B77">
        <v>1488</v>
      </c>
      <c r="C77" s="71">
        <v>44805</v>
      </c>
      <c r="D77" s="71">
        <v>45107</v>
      </c>
      <c r="E77">
        <v>1031</v>
      </c>
      <c r="F77" t="s">
        <v>5631</v>
      </c>
      <c r="G77">
        <v>0</v>
      </c>
    </row>
    <row r="78" spans="1:7" x14ac:dyDescent="0.25">
      <c r="A78" s="70" t="s">
        <v>129</v>
      </c>
      <c r="B78">
        <v>18263</v>
      </c>
      <c r="C78" s="71">
        <v>44831</v>
      </c>
      <c r="D78" s="71">
        <v>44985</v>
      </c>
      <c r="E78">
        <v>1034</v>
      </c>
      <c r="F78" t="s">
        <v>6017</v>
      </c>
      <c r="G78">
        <v>0</v>
      </c>
    </row>
    <row r="79" spans="1:7" x14ac:dyDescent="0.25">
      <c r="A79" s="70" t="s">
        <v>1005</v>
      </c>
      <c r="B79">
        <v>1499</v>
      </c>
      <c r="C79" s="71">
        <v>44805</v>
      </c>
      <c r="D79" s="71">
        <v>44985</v>
      </c>
      <c r="E79">
        <v>1041</v>
      </c>
      <c r="F79" t="s">
        <v>5923</v>
      </c>
      <c r="G79">
        <v>0</v>
      </c>
    </row>
    <row r="80" spans="1:7" x14ac:dyDescent="0.25">
      <c r="A80" s="70" t="s">
        <v>749</v>
      </c>
      <c r="B80">
        <v>1500</v>
      </c>
      <c r="C80" s="71">
        <v>44805</v>
      </c>
      <c r="D80" s="71">
        <v>45107</v>
      </c>
      <c r="E80">
        <v>1042</v>
      </c>
      <c r="F80" t="s">
        <v>5782</v>
      </c>
      <c r="G80">
        <v>0</v>
      </c>
    </row>
    <row r="81" spans="1:7" x14ac:dyDescent="0.25">
      <c r="A81" s="70" t="s">
        <v>1968</v>
      </c>
      <c r="B81">
        <v>1501</v>
      </c>
      <c r="C81" s="71">
        <v>44805</v>
      </c>
      <c r="D81" s="71">
        <v>45107</v>
      </c>
      <c r="E81">
        <v>1043</v>
      </c>
      <c r="F81" t="s">
        <v>5610</v>
      </c>
      <c r="G81">
        <v>1</v>
      </c>
    </row>
    <row r="82" spans="1:7" x14ac:dyDescent="0.25">
      <c r="A82" s="70" t="s">
        <v>913</v>
      </c>
      <c r="B82">
        <v>1506</v>
      </c>
      <c r="C82" s="71">
        <v>44805</v>
      </c>
      <c r="D82" s="71">
        <v>45107</v>
      </c>
      <c r="E82">
        <v>1048</v>
      </c>
      <c r="F82" t="s">
        <v>5452</v>
      </c>
      <c r="G82">
        <v>0</v>
      </c>
    </row>
    <row r="83" spans="1:7" x14ac:dyDescent="0.25">
      <c r="A83" s="70" t="s">
        <v>1422</v>
      </c>
      <c r="B83">
        <v>1512</v>
      </c>
      <c r="C83" s="71">
        <v>44805</v>
      </c>
      <c r="D83" s="71">
        <v>44985</v>
      </c>
      <c r="E83">
        <v>1054</v>
      </c>
      <c r="F83" t="s">
        <v>5997</v>
      </c>
      <c r="G83">
        <v>0</v>
      </c>
    </row>
    <row r="84" spans="1:7" x14ac:dyDescent="0.25">
      <c r="A84" s="70" t="s">
        <v>981</v>
      </c>
      <c r="B84">
        <v>1514</v>
      </c>
      <c r="C84" s="71">
        <v>44805</v>
      </c>
      <c r="D84" s="71">
        <v>44985</v>
      </c>
      <c r="E84">
        <v>1056</v>
      </c>
      <c r="F84" t="s">
        <v>5989</v>
      </c>
      <c r="G84">
        <v>0</v>
      </c>
    </row>
    <row r="85" spans="1:7" x14ac:dyDescent="0.25">
      <c r="A85" s="70" t="s">
        <v>1040</v>
      </c>
      <c r="B85">
        <v>1515</v>
      </c>
      <c r="C85" s="71">
        <v>44819</v>
      </c>
      <c r="D85" s="71">
        <v>45107</v>
      </c>
      <c r="E85">
        <v>1057</v>
      </c>
      <c r="F85" t="s">
        <v>5620</v>
      </c>
      <c r="G85">
        <v>0</v>
      </c>
    </row>
    <row r="86" spans="1:7" x14ac:dyDescent="0.25">
      <c r="A86" s="70" t="s">
        <v>2276</v>
      </c>
      <c r="B86">
        <v>1516</v>
      </c>
      <c r="C86" s="71">
        <v>44805</v>
      </c>
      <c r="D86" s="71">
        <v>44985</v>
      </c>
      <c r="E86">
        <v>1058</v>
      </c>
      <c r="F86" t="s">
        <v>5944</v>
      </c>
      <c r="G86">
        <v>1</v>
      </c>
    </row>
    <row r="87" spans="1:7" x14ac:dyDescent="0.25">
      <c r="A87" s="70" t="s">
        <v>791</v>
      </c>
      <c r="B87">
        <v>1517</v>
      </c>
      <c r="C87" s="71">
        <v>44835</v>
      </c>
      <c r="D87" s="71">
        <v>45107</v>
      </c>
      <c r="E87">
        <v>1059</v>
      </c>
      <c r="F87" t="s">
        <v>5764</v>
      </c>
      <c r="G87">
        <v>0</v>
      </c>
    </row>
    <row r="88" spans="1:7" x14ac:dyDescent="0.25">
      <c r="A88" s="70" t="s">
        <v>809</v>
      </c>
      <c r="B88">
        <v>1521</v>
      </c>
      <c r="C88" s="71">
        <v>44805</v>
      </c>
      <c r="D88" s="71">
        <v>45107</v>
      </c>
      <c r="E88">
        <v>1063</v>
      </c>
      <c r="F88" t="s">
        <v>5686</v>
      </c>
      <c r="G88">
        <v>0</v>
      </c>
    </row>
    <row r="89" spans="1:7" x14ac:dyDescent="0.25">
      <c r="A89" s="70" t="s">
        <v>445</v>
      </c>
      <c r="B89">
        <v>1524</v>
      </c>
      <c r="C89" s="71">
        <v>44805</v>
      </c>
      <c r="D89" s="71">
        <v>45107</v>
      </c>
      <c r="E89">
        <v>1066</v>
      </c>
      <c r="F89" t="s">
        <v>5497</v>
      </c>
      <c r="G89">
        <v>1</v>
      </c>
    </row>
    <row r="90" spans="1:7" x14ac:dyDescent="0.25">
      <c r="A90" s="70" t="s">
        <v>3437</v>
      </c>
      <c r="B90">
        <v>1533</v>
      </c>
      <c r="C90" s="71">
        <v>44835</v>
      </c>
      <c r="D90" s="71">
        <v>45107</v>
      </c>
      <c r="E90">
        <v>1075</v>
      </c>
      <c r="F90" t="s">
        <v>5810</v>
      </c>
      <c r="G90">
        <v>0</v>
      </c>
    </row>
    <row r="91" spans="1:7" x14ac:dyDescent="0.25">
      <c r="A91" s="70" t="s">
        <v>3817</v>
      </c>
      <c r="B91">
        <v>1535</v>
      </c>
      <c r="C91" s="71">
        <v>44805</v>
      </c>
      <c r="D91" s="71">
        <v>45107</v>
      </c>
      <c r="E91">
        <v>1077</v>
      </c>
      <c r="F91" t="s">
        <v>5735</v>
      </c>
      <c r="G91">
        <v>0</v>
      </c>
    </row>
    <row r="92" spans="1:7" x14ac:dyDescent="0.25">
      <c r="C92" s="71"/>
      <c r="D92" s="71"/>
    </row>
    <row r="93" spans="1:7" x14ac:dyDescent="0.25">
      <c r="A93" s="70" t="s">
        <v>3817</v>
      </c>
      <c r="B93">
        <v>1535</v>
      </c>
      <c r="C93" s="71">
        <v>44805</v>
      </c>
      <c r="D93" s="71">
        <v>45107</v>
      </c>
      <c r="E93">
        <v>1077</v>
      </c>
      <c r="F93" t="s">
        <v>5735</v>
      </c>
      <c r="G93">
        <v>0</v>
      </c>
    </row>
  </sheetData>
  <autoFilter ref="A1:G93" xr:uid="{04D23CEE-D587-4E9C-BE0A-FD21145F09C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C25C-DFF8-4AA4-BC26-974AC9801614}">
  <sheetPr>
    <tabColor rgb="FF92D050"/>
  </sheetPr>
  <dimension ref="A1:R55"/>
  <sheetViews>
    <sheetView workbookViewId="0">
      <selection activeCell="I58" sqref="I58"/>
    </sheetView>
  </sheetViews>
  <sheetFormatPr defaultRowHeight="15" x14ac:dyDescent="0.25"/>
  <cols>
    <col min="1" max="1" width="15.140625" bestFit="1" customWidth="1"/>
    <col min="2" max="2" width="11.5703125" bestFit="1" customWidth="1"/>
    <col min="3" max="3" width="12" bestFit="1" customWidth="1"/>
    <col min="4" max="4" width="19.85546875" bestFit="1" customWidth="1"/>
    <col min="5" max="5" width="13.140625" bestFit="1" customWidth="1"/>
    <col min="6" max="6" width="13.5703125" bestFit="1" customWidth="1"/>
    <col min="7" max="7" width="7.85546875" bestFit="1" customWidth="1"/>
    <col min="8" max="8" width="14.5703125" bestFit="1" customWidth="1"/>
    <col min="9" max="9" width="23" bestFit="1" customWidth="1"/>
    <col min="10" max="10" width="17.85546875" bestFit="1" customWidth="1"/>
    <col min="11" max="11" width="17.42578125" bestFit="1" customWidth="1"/>
    <col min="12" max="12" width="15.140625" bestFit="1" customWidth="1"/>
    <col min="13" max="13" width="10" bestFit="1" customWidth="1"/>
    <col min="14" max="14" width="10.5703125" bestFit="1" customWidth="1"/>
    <col min="15" max="15" width="15" bestFit="1" customWidth="1"/>
    <col min="16" max="16" width="13.85546875" bestFit="1" customWidth="1"/>
    <col min="17" max="17" width="15.5703125" bestFit="1" customWidth="1"/>
  </cols>
  <sheetData>
    <row r="1" spans="1:18" x14ac:dyDescent="0.25">
      <c r="A1" s="43" t="s">
        <v>4146</v>
      </c>
      <c r="B1" s="43" t="s">
        <v>4147</v>
      </c>
      <c r="C1" s="43" t="s">
        <v>4148</v>
      </c>
      <c r="D1" s="43" t="s">
        <v>4149</v>
      </c>
      <c r="E1" s="43" t="s">
        <v>6561</v>
      </c>
      <c r="F1" s="43" t="s">
        <v>1</v>
      </c>
      <c r="G1" s="43" t="s">
        <v>4150</v>
      </c>
      <c r="H1" s="43" t="s">
        <v>4151</v>
      </c>
      <c r="I1" s="43" t="s">
        <v>4152</v>
      </c>
      <c r="J1" s="43" t="s">
        <v>4153</v>
      </c>
      <c r="K1" s="43" t="s">
        <v>4154</v>
      </c>
      <c r="L1" s="43" t="s">
        <v>4155</v>
      </c>
      <c r="M1" s="43" t="s">
        <v>4156</v>
      </c>
      <c r="N1" s="43" t="s">
        <v>4157</v>
      </c>
      <c r="O1" s="43" t="s">
        <v>4158</v>
      </c>
      <c r="P1" s="43" t="s">
        <v>4159</v>
      </c>
      <c r="Q1" s="43" t="s">
        <v>9</v>
      </c>
      <c r="R1" s="43" t="s">
        <v>4160</v>
      </c>
    </row>
    <row r="2" spans="1:18" x14ac:dyDescent="0.25">
      <c r="A2" s="45" t="s">
        <v>6564</v>
      </c>
      <c r="B2" s="45" t="s">
        <v>6564</v>
      </c>
      <c r="C2" s="45" t="s">
        <v>4169</v>
      </c>
      <c r="D2" s="45" t="s">
        <v>4170</v>
      </c>
      <c r="E2" s="45" t="s">
        <v>6565</v>
      </c>
      <c r="F2" s="45" t="s">
        <v>2731</v>
      </c>
      <c r="G2" s="45" t="s">
        <v>2734</v>
      </c>
      <c r="H2" s="45" t="s">
        <v>2732</v>
      </c>
      <c r="I2" s="45" t="s">
        <v>395</v>
      </c>
      <c r="J2" s="45" t="s">
        <v>2735</v>
      </c>
      <c r="K2" s="47">
        <v>200</v>
      </c>
      <c r="L2" s="45" t="s">
        <v>4161</v>
      </c>
      <c r="M2" s="46"/>
      <c r="N2" s="45" t="s">
        <v>20</v>
      </c>
      <c r="O2" s="45" t="s">
        <v>26</v>
      </c>
      <c r="P2" s="46"/>
      <c r="Q2" s="45" t="s">
        <v>377</v>
      </c>
      <c r="R2" s="45" t="s">
        <v>4162</v>
      </c>
    </row>
    <row r="3" spans="1:18" x14ac:dyDescent="0.25">
      <c r="A3" s="45" t="s">
        <v>6564</v>
      </c>
      <c r="B3" s="45" t="s">
        <v>6564</v>
      </c>
      <c r="C3" s="45" t="s">
        <v>4169</v>
      </c>
      <c r="D3" s="45" t="s">
        <v>4170</v>
      </c>
      <c r="E3" s="45" t="s">
        <v>6565</v>
      </c>
      <c r="F3" s="45" t="s">
        <v>1960</v>
      </c>
      <c r="G3" s="45" t="s">
        <v>1968</v>
      </c>
      <c r="H3" s="45" t="s">
        <v>1966</v>
      </c>
      <c r="I3" s="45" t="s">
        <v>1969</v>
      </c>
      <c r="J3" s="45" t="s">
        <v>1970</v>
      </c>
      <c r="K3" s="47">
        <v>171.79</v>
      </c>
      <c r="L3" s="45" t="s">
        <v>4161</v>
      </c>
      <c r="M3" s="46"/>
      <c r="N3" s="45" t="s">
        <v>20</v>
      </c>
      <c r="O3" s="45" t="s">
        <v>26</v>
      </c>
      <c r="P3" s="46"/>
      <c r="Q3" s="45" t="s">
        <v>377</v>
      </c>
      <c r="R3" s="45" t="s">
        <v>4162</v>
      </c>
    </row>
    <row r="4" spans="1:18" x14ac:dyDescent="0.25">
      <c r="A4" s="45" t="s">
        <v>6564</v>
      </c>
      <c r="B4" s="45" t="s">
        <v>6564</v>
      </c>
      <c r="C4" s="45" t="s">
        <v>4169</v>
      </c>
      <c r="D4" s="45" t="s">
        <v>4170</v>
      </c>
      <c r="E4" s="45" t="s">
        <v>6565</v>
      </c>
      <c r="F4" s="45" t="s">
        <v>879</v>
      </c>
      <c r="G4" s="45" t="s">
        <v>445</v>
      </c>
      <c r="H4" s="45" t="s">
        <v>885</v>
      </c>
      <c r="I4" s="45" t="s">
        <v>887</v>
      </c>
      <c r="J4" s="45" t="s">
        <v>888</v>
      </c>
      <c r="K4" s="47">
        <v>168.89</v>
      </c>
      <c r="L4" s="45" t="s">
        <v>4161</v>
      </c>
      <c r="M4" s="46"/>
      <c r="N4" s="45" t="s">
        <v>20</v>
      </c>
      <c r="O4" s="45" t="s">
        <v>26</v>
      </c>
      <c r="P4" s="46"/>
      <c r="Q4" s="45" t="s">
        <v>377</v>
      </c>
      <c r="R4" s="45" t="s">
        <v>4162</v>
      </c>
    </row>
    <row r="5" spans="1:18" x14ac:dyDescent="0.25">
      <c r="A5" s="45" t="s">
        <v>6564</v>
      </c>
      <c r="B5" s="45" t="s">
        <v>6564</v>
      </c>
      <c r="C5" s="45" t="s">
        <v>4169</v>
      </c>
      <c r="D5" s="45" t="s">
        <v>4170</v>
      </c>
      <c r="E5" s="45" t="s">
        <v>6565</v>
      </c>
      <c r="F5" s="45" t="s">
        <v>2269</v>
      </c>
      <c r="G5" s="45" t="s">
        <v>2276</v>
      </c>
      <c r="H5" s="45" t="s">
        <v>2274</v>
      </c>
      <c r="I5" s="45" t="s">
        <v>2277</v>
      </c>
      <c r="J5" s="45" t="s">
        <v>2278</v>
      </c>
      <c r="K5" s="47">
        <v>154.83000000000001</v>
      </c>
      <c r="L5" s="45" t="s">
        <v>4161</v>
      </c>
      <c r="M5" s="46"/>
      <c r="N5" s="45" t="s">
        <v>20</v>
      </c>
      <c r="O5" s="45" t="s">
        <v>26</v>
      </c>
      <c r="P5" s="46"/>
      <c r="Q5" s="45" t="s">
        <v>377</v>
      </c>
      <c r="R5" s="45" t="s">
        <v>4162</v>
      </c>
    </row>
    <row r="6" spans="1:18" x14ac:dyDescent="0.25">
      <c r="A6" s="45" t="s">
        <v>6564</v>
      </c>
      <c r="B6" s="45" t="s">
        <v>6564</v>
      </c>
      <c r="C6" s="45" t="s">
        <v>4169</v>
      </c>
      <c r="D6" s="45" t="s">
        <v>4170</v>
      </c>
      <c r="E6" s="45" t="s">
        <v>6565</v>
      </c>
      <c r="F6" s="45" t="s">
        <v>1190</v>
      </c>
      <c r="G6" s="45" t="s">
        <v>1193</v>
      </c>
      <c r="H6" s="45" t="s">
        <v>1191</v>
      </c>
      <c r="I6" s="46"/>
      <c r="J6" s="45" t="s">
        <v>1194</v>
      </c>
      <c r="K6" s="47">
        <v>157.16</v>
      </c>
      <c r="L6" s="45" t="s">
        <v>4161</v>
      </c>
      <c r="M6" s="46"/>
      <c r="N6" s="45" t="s">
        <v>20</v>
      </c>
      <c r="O6" s="45" t="s">
        <v>26</v>
      </c>
      <c r="P6" s="46"/>
      <c r="Q6" s="45" t="s">
        <v>377</v>
      </c>
      <c r="R6" s="45" t="s">
        <v>4162</v>
      </c>
    </row>
    <row r="7" spans="1:18" x14ac:dyDescent="0.25">
      <c r="A7" s="45" t="s">
        <v>6564</v>
      </c>
      <c r="B7" s="45" t="s">
        <v>6564</v>
      </c>
      <c r="C7" s="45" t="s">
        <v>4169</v>
      </c>
      <c r="D7" s="45" t="s">
        <v>4170</v>
      </c>
      <c r="E7" s="45" t="s">
        <v>6566</v>
      </c>
      <c r="F7" s="45" t="s">
        <v>4171</v>
      </c>
      <c r="G7" s="45" t="s">
        <v>1761</v>
      </c>
      <c r="H7" s="45" t="s">
        <v>4172</v>
      </c>
      <c r="I7" s="45" t="s">
        <v>1762</v>
      </c>
      <c r="J7" s="45" t="s">
        <v>1763</v>
      </c>
      <c r="K7" s="47">
        <v>2261.1799999999998</v>
      </c>
      <c r="L7" s="45" t="s">
        <v>4161</v>
      </c>
      <c r="M7" s="46"/>
      <c r="N7" s="45" t="s">
        <v>20</v>
      </c>
      <c r="O7" s="45" t="s">
        <v>26</v>
      </c>
      <c r="P7" s="46"/>
      <c r="Q7" s="45" t="s">
        <v>377</v>
      </c>
      <c r="R7" s="45" t="s">
        <v>4168</v>
      </c>
    </row>
    <row r="8" spans="1:18" x14ac:dyDescent="0.25">
      <c r="A8" s="45" t="s">
        <v>6564</v>
      </c>
      <c r="B8" s="45" t="s">
        <v>6564</v>
      </c>
      <c r="C8" s="45" t="s">
        <v>4169</v>
      </c>
      <c r="D8" s="45" t="s">
        <v>4170</v>
      </c>
      <c r="E8" s="45" t="s">
        <v>6567</v>
      </c>
      <c r="F8" s="45" t="s">
        <v>4173</v>
      </c>
      <c r="G8" s="45" t="s">
        <v>3713</v>
      </c>
      <c r="H8" s="45" t="s">
        <v>4174</v>
      </c>
      <c r="I8" s="45" t="s">
        <v>3714</v>
      </c>
      <c r="J8" s="45" t="s">
        <v>3715</v>
      </c>
      <c r="K8" s="47">
        <v>236.65</v>
      </c>
      <c r="L8" s="45" t="s">
        <v>4161</v>
      </c>
      <c r="M8" s="46"/>
      <c r="N8" s="45" t="s">
        <v>20</v>
      </c>
      <c r="O8" s="45" t="s">
        <v>26</v>
      </c>
      <c r="P8" s="46"/>
      <c r="Q8" s="45" t="s">
        <v>377</v>
      </c>
      <c r="R8" s="45" t="s">
        <v>4168</v>
      </c>
    </row>
    <row r="9" spans="1:18" x14ac:dyDescent="0.25">
      <c r="A9" s="45" t="s">
        <v>6564</v>
      </c>
      <c r="B9" s="45" t="s">
        <v>6564</v>
      </c>
      <c r="C9" s="45" t="s">
        <v>4169</v>
      </c>
      <c r="D9" s="45" t="s">
        <v>4170</v>
      </c>
      <c r="E9" s="45" t="s">
        <v>6566</v>
      </c>
      <c r="F9" s="45" t="s">
        <v>4175</v>
      </c>
      <c r="G9" s="45" t="s">
        <v>4176</v>
      </c>
      <c r="H9" s="45" t="s">
        <v>4177</v>
      </c>
      <c r="I9" s="45" t="s">
        <v>4178</v>
      </c>
      <c r="J9" s="45" t="s">
        <v>4179</v>
      </c>
      <c r="K9" s="47">
        <v>2809.95</v>
      </c>
      <c r="L9" s="45" t="s">
        <v>4161</v>
      </c>
      <c r="M9" s="46"/>
      <c r="N9" s="45" t="s">
        <v>20</v>
      </c>
      <c r="O9" s="45" t="s">
        <v>26</v>
      </c>
      <c r="P9" s="46"/>
      <c r="Q9" s="45" t="s">
        <v>377</v>
      </c>
      <c r="R9" s="45" t="s">
        <v>4168</v>
      </c>
    </row>
    <row r="10" spans="1:18" x14ac:dyDescent="0.25">
      <c r="A10" s="45" t="s">
        <v>6564</v>
      </c>
      <c r="B10" s="45" t="s">
        <v>6564</v>
      </c>
      <c r="C10" s="45" t="s">
        <v>4169</v>
      </c>
      <c r="D10" s="45" t="s">
        <v>4170</v>
      </c>
      <c r="E10" s="45" t="s">
        <v>6567</v>
      </c>
      <c r="F10" s="45" t="s">
        <v>4180</v>
      </c>
      <c r="G10" s="45" t="s">
        <v>4181</v>
      </c>
      <c r="H10" s="45" t="s">
        <v>4182</v>
      </c>
      <c r="I10" s="45" t="s">
        <v>4183</v>
      </c>
      <c r="J10" s="45" t="s">
        <v>4184</v>
      </c>
      <c r="K10" s="47">
        <v>7009.64</v>
      </c>
      <c r="L10" s="45" t="s">
        <v>4161</v>
      </c>
      <c r="M10" s="46"/>
      <c r="N10" s="45" t="s">
        <v>20</v>
      </c>
      <c r="O10" s="45" t="s">
        <v>26</v>
      </c>
      <c r="P10" s="46"/>
      <c r="Q10" s="45" t="s">
        <v>377</v>
      </c>
      <c r="R10" s="45" t="s">
        <v>4168</v>
      </c>
    </row>
    <row r="11" spans="1:18" x14ac:dyDescent="0.25">
      <c r="A11" s="45" t="s">
        <v>6564</v>
      </c>
      <c r="B11" s="45" t="s">
        <v>6564</v>
      </c>
      <c r="C11" s="45" t="s">
        <v>4169</v>
      </c>
      <c r="D11" s="45" t="s">
        <v>4170</v>
      </c>
      <c r="E11" s="45" t="s">
        <v>6566</v>
      </c>
      <c r="F11" s="45" t="s">
        <v>4185</v>
      </c>
      <c r="G11" s="45" t="s">
        <v>4186</v>
      </c>
      <c r="H11" s="45" t="s">
        <v>4187</v>
      </c>
      <c r="I11" s="45" t="s">
        <v>4188</v>
      </c>
      <c r="J11" s="45" t="s">
        <v>4189</v>
      </c>
      <c r="K11" s="47">
        <v>4180.1000000000004</v>
      </c>
      <c r="L11" s="45" t="s">
        <v>4161</v>
      </c>
      <c r="M11" s="46"/>
      <c r="N11" s="45" t="s">
        <v>20</v>
      </c>
      <c r="O11" s="45" t="s">
        <v>26</v>
      </c>
      <c r="P11" s="46"/>
      <c r="Q11" s="45" t="s">
        <v>377</v>
      </c>
      <c r="R11" s="45" t="s">
        <v>4168</v>
      </c>
    </row>
    <row r="12" spans="1:18" x14ac:dyDescent="0.25">
      <c r="A12" s="45" t="s">
        <v>6564</v>
      </c>
      <c r="B12" s="45" t="s">
        <v>6564</v>
      </c>
      <c r="C12" s="45" t="s">
        <v>4169</v>
      </c>
      <c r="D12" s="45" t="s">
        <v>4170</v>
      </c>
      <c r="E12" s="45" t="s">
        <v>6567</v>
      </c>
      <c r="F12" s="45" t="s">
        <v>4190</v>
      </c>
      <c r="G12" s="45" t="s">
        <v>4191</v>
      </c>
      <c r="H12" s="45" t="s">
        <v>4192</v>
      </c>
      <c r="I12" s="45" t="s">
        <v>4193</v>
      </c>
      <c r="J12" s="45" t="s">
        <v>4194</v>
      </c>
      <c r="K12" s="47">
        <v>206.94</v>
      </c>
      <c r="L12" s="45" t="s">
        <v>4161</v>
      </c>
      <c r="M12" s="46"/>
      <c r="N12" s="45" t="s">
        <v>20</v>
      </c>
      <c r="O12" s="45" t="s">
        <v>26</v>
      </c>
      <c r="P12" s="46"/>
      <c r="Q12" s="45" t="s">
        <v>377</v>
      </c>
      <c r="R12" s="45" t="s">
        <v>4168</v>
      </c>
    </row>
    <row r="13" spans="1:18" x14ac:dyDescent="0.25">
      <c r="A13" s="45" t="s">
        <v>6564</v>
      </c>
      <c r="B13" s="45" t="s">
        <v>6564</v>
      </c>
      <c r="C13" s="45" t="s">
        <v>4169</v>
      </c>
      <c r="D13" s="45" t="s">
        <v>4170</v>
      </c>
      <c r="E13" s="45" t="s">
        <v>6566</v>
      </c>
      <c r="F13" s="45" t="s">
        <v>4195</v>
      </c>
      <c r="G13" s="45" t="s">
        <v>4196</v>
      </c>
      <c r="H13" s="45" t="s">
        <v>4197</v>
      </c>
      <c r="I13" s="45" t="s">
        <v>3390</v>
      </c>
      <c r="J13" s="45" t="s">
        <v>4198</v>
      </c>
      <c r="K13" s="47">
        <v>413.21</v>
      </c>
      <c r="L13" s="45" t="s">
        <v>4161</v>
      </c>
      <c r="M13" s="46"/>
      <c r="N13" s="45" t="s">
        <v>20</v>
      </c>
      <c r="O13" s="45" t="s">
        <v>26</v>
      </c>
      <c r="P13" s="46"/>
      <c r="Q13" s="45" t="s">
        <v>377</v>
      </c>
      <c r="R13" s="45" t="s">
        <v>4168</v>
      </c>
    </row>
    <row r="14" spans="1:18" x14ac:dyDescent="0.25">
      <c r="A14" s="45" t="s">
        <v>6564</v>
      </c>
      <c r="B14" s="45" t="s">
        <v>6564</v>
      </c>
      <c r="C14" s="45" t="s">
        <v>4169</v>
      </c>
      <c r="D14" s="45" t="s">
        <v>4170</v>
      </c>
      <c r="E14" s="45" t="s">
        <v>6566</v>
      </c>
      <c r="F14" s="45" t="s">
        <v>4199</v>
      </c>
      <c r="G14" s="45" t="s">
        <v>4200</v>
      </c>
      <c r="H14" s="45" t="s">
        <v>4201</v>
      </c>
      <c r="I14" s="45" t="s">
        <v>4202</v>
      </c>
      <c r="J14" s="45" t="s">
        <v>4203</v>
      </c>
      <c r="K14" s="47">
        <v>100</v>
      </c>
      <c r="L14" s="45" t="s">
        <v>4161</v>
      </c>
      <c r="M14" s="46"/>
      <c r="N14" s="45" t="s">
        <v>20</v>
      </c>
      <c r="O14" s="45" t="s">
        <v>26</v>
      </c>
      <c r="P14" s="46"/>
      <c r="Q14" s="45" t="s">
        <v>377</v>
      </c>
      <c r="R14" s="45" t="s">
        <v>4168</v>
      </c>
    </row>
    <row r="15" spans="1:18" x14ac:dyDescent="0.25">
      <c r="A15" s="45" t="s">
        <v>6564</v>
      </c>
      <c r="B15" s="45" t="s">
        <v>6564</v>
      </c>
      <c r="C15" s="45" t="s">
        <v>4169</v>
      </c>
      <c r="D15" s="45" t="s">
        <v>4170</v>
      </c>
      <c r="E15" s="45" t="s">
        <v>6565</v>
      </c>
      <c r="F15" s="45" t="s">
        <v>2425</v>
      </c>
      <c r="G15" s="45" t="s">
        <v>2429</v>
      </c>
      <c r="H15" s="45" t="s">
        <v>2427</v>
      </c>
      <c r="I15" s="45" t="s">
        <v>2430</v>
      </c>
      <c r="J15" s="45" t="s">
        <v>2431</v>
      </c>
      <c r="K15" s="47">
        <v>-1000</v>
      </c>
      <c r="L15" s="45" t="s">
        <v>4161</v>
      </c>
      <c r="M15" s="46"/>
      <c r="N15" s="45" t="s">
        <v>20</v>
      </c>
      <c r="O15" s="45" t="s">
        <v>26</v>
      </c>
      <c r="P15" s="46"/>
      <c r="Q15" s="45" t="s">
        <v>377</v>
      </c>
      <c r="R15" s="45" t="s">
        <v>4162</v>
      </c>
    </row>
    <row r="16" spans="1:18" x14ac:dyDescent="0.25">
      <c r="A16" s="45" t="s">
        <v>6564</v>
      </c>
      <c r="B16" s="45" t="s">
        <v>6564</v>
      </c>
      <c r="C16" s="45" t="s">
        <v>4169</v>
      </c>
      <c r="D16" s="45" t="s">
        <v>4170</v>
      </c>
      <c r="E16" s="45" t="s">
        <v>6566</v>
      </c>
      <c r="F16" s="45" t="s">
        <v>2318</v>
      </c>
      <c r="G16" s="45" t="s">
        <v>2323</v>
      </c>
      <c r="H16" s="45" t="s">
        <v>2320</v>
      </c>
      <c r="I16" s="45" t="s">
        <v>2324</v>
      </c>
      <c r="J16" s="45" t="s">
        <v>2325</v>
      </c>
      <c r="K16" s="47">
        <v>-210</v>
      </c>
      <c r="L16" s="45" t="s">
        <v>4161</v>
      </c>
      <c r="M16" s="46"/>
      <c r="N16" s="45" t="s">
        <v>20</v>
      </c>
      <c r="O16" s="45" t="s">
        <v>26</v>
      </c>
      <c r="P16" s="46"/>
      <c r="Q16" s="45" t="s">
        <v>377</v>
      </c>
      <c r="R16" s="45" t="s">
        <v>4162</v>
      </c>
    </row>
    <row r="17" spans="1:18" x14ac:dyDescent="0.25">
      <c r="A17" s="45" t="s">
        <v>6564</v>
      </c>
      <c r="B17" s="45" t="s">
        <v>6564</v>
      </c>
      <c r="C17" s="45" t="s">
        <v>4169</v>
      </c>
      <c r="D17" s="45" t="s">
        <v>4170</v>
      </c>
      <c r="E17" s="45" t="s">
        <v>6565</v>
      </c>
      <c r="F17" s="45" t="s">
        <v>1779</v>
      </c>
      <c r="G17" s="45" t="s">
        <v>1787</v>
      </c>
      <c r="H17" s="45" t="s">
        <v>1785</v>
      </c>
      <c r="I17" s="45" t="s">
        <v>1788</v>
      </c>
      <c r="J17" s="45" t="s">
        <v>1789</v>
      </c>
      <c r="K17" s="47">
        <v>2000</v>
      </c>
      <c r="L17" s="45" t="s">
        <v>4161</v>
      </c>
      <c r="M17" s="46"/>
      <c r="N17" s="45" t="s">
        <v>20</v>
      </c>
      <c r="O17" s="45" t="s">
        <v>26</v>
      </c>
      <c r="P17" s="46"/>
      <c r="Q17" s="45" t="s">
        <v>377</v>
      </c>
      <c r="R17" s="45" t="s">
        <v>4162</v>
      </c>
    </row>
    <row r="18" spans="1:18" x14ac:dyDescent="0.25">
      <c r="A18" s="45" t="s">
        <v>6564</v>
      </c>
      <c r="B18" s="45" t="s">
        <v>6564</v>
      </c>
      <c r="C18" s="45" t="s">
        <v>4169</v>
      </c>
      <c r="D18" s="45" t="s">
        <v>4170</v>
      </c>
      <c r="E18" s="45" t="s">
        <v>6567</v>
      </c>
      <c r="F18" s="45" t="s">
        <v>3974</v>
      </c>
      <c r="G18" s="45" t="s">
        <v>3978</v>
      </c>
      <c r="H18" s="45" t="s">
        <v>3976</v>
      </c>
      <c r="I18" s="45" t="s">
        <v>1172</v>
      </c>
      <c r="J18" s="45" t="s">
        <v>3979</v>
      </c>
      <c r="K18" s="47">
        <v>-1.32</v>
      </c>
      <c r="L18" s="45" t="s">
        <v>4161</v>
      </c>
      <c r="M18" s="46"/>
      <c r="N18" s="45" t="s">
        <v>20</v>
      </c>
      <c r="O18" s="45" t="s">
        <v>26</v>
      </c>
      <c r="P18" s="46"/>
      <c r="Q18" s="45" t="s">
        <v>377</v>
      </c>
      <c r="R18" s="45" t="s">
        <v>4162</v>
      </c>
    </row>
    <row r="19" spans="1:18" x14ac:dyDescent="0.25">
      <c r="A19" s="45" t="s">
        <v>6564</v>
      </c>
      <c r="B19" s="45" t="s">
        <v>6564</v>
      </c>
      <c r="C19" s="45" t="s">
        <v>4169</v>
      </c>
      <c r="D19" s="45" t="s">
        <v>4170</v>
      </c>
      <c r="E19" s="45" t="s">
        <v>6566</v>
      </c>
      <c r="F19" s="45" t="s">
        <v>3310</v>
      </c>
      <c r="G19" s="45" t="s">
        <v>3317</v>
      </c>
      <c r="H19" s="45" t="s">
        <v>3315</v>
      </c>
      <c r="I19" s="45" t="s">
        <v>3318</v>
      </c>
      <c r="J19" s="45" t="s">
        <v>3319</v>
      </c>
      <c r="K19" s="47">
        <v>1350</v>
      </c>
      <c r="L19" s="45" t="s">
        <v>4161</v>
      </c>
      <c r="M19" s="46"/>
      <c r="N19" s="45" t="s">
        <v>20</v>
      </c>
      <c r="O19" s="45" t="s">
        <v>26</v>
      </c>
      <c r="P19" s="46"/>
      <c r="Q19" s="45" t="s">
        <v>377</v>
      </c>
      <c r="R19" s="45" t="s">
        <v>4162</v>
      </c>
    </row>
    <row r="20" spans="1:18" x14ac:dyDescent="0.25">
      <c r="A20" s="45" t="s">
        <v>6564</v>
      </c>
      <c r="B20" s="45" t="s">
        <v>6564</v>
      </c>
      <c r="C20" s="45" t="s">
        <v>4169</v>
      </c>
      <c r="D20" s="45" t="s">
        <v>4170</v>
      </c>
      <c r="E20" s="45" t="s">
        <v>6565</v>
      </c>
      <c r="F20" s="45" t="s">
        <v>3328</v>
      </c>
      <c r="G20" s="45" t="s">
        <v>3337</v>
      </c>
      <c r="H20" s="45" t="s">
        <v>3334</v>
      </c>
      <c r="I20" s="45" t="s">
        <v>605</v>
      </c>
      <c r="J20" s="45" t="s">
        <v>3338</v>
      </c>
      <c r="K20" s="47">
        <v>1350</v>
      </c>
      <c r="L20" s="45" t="s">
        <v>4161</v>
      </c>
      <c r="M20" s="46"/>
      <c r="N20" s="45" t="s">
        <v>20</v>
      </c>
      <c r="O20" s="45" t="s">
        <v>26</v>
      </c>
      <c r="P20" s="46"/>
      <c r="Q20" s="45" t="s">
        <v>377</v>
      </c>
      <c r="R20" s="45" t="s">
        <v>4162</v>
      </c>
    </row>
    <row r="21" spans="1:18" x14ac:dyDescent="0.25">
      <c r="A21" s="45" t="s">
        <v>6564</v>
      </c>
      <c r="B21" s="45" t="s">
        <v>6564</v>
      </c>
      <c r="C21" s="45" t="s">
        <v>4169</v>
      </c>
      <c r="D21" s="45" t="s">
        <v>4170</v>
      </c>
      <c r="E21" s="45" t="s">
        <v>6566</v>
      </c>
      <c r="F21" s="45" t="s">
        <v>1495</v>
      </c>
      <c r="G21" s="45" t="s">
        <v>1502</v>
      </c>
      <c r="H21" s="45" t="s">
        <v>1500</v>
      </c>
      <c r="I21" s="45" t="s">
        <v>1503</v>
      </c>
      <c r="J21" s="45" t="s">
        <v>1504</v>
      </c>
      <c r="K21" s="47">
        <v>3.42</v>
      </c>
      <c r="L21" s="45" t="s">
        <v>4161</v>
      </c>
      <c r="M21" s="46"/>
      <c r="N21" s="45" t="s">
        <v>20</v>
      </c>
      <c r="O21" s="45" t="s">
        <v>26</v>
      </c>
      <c r="P21" s="46"/>
      <c r="Q21" s="45" t="s">
        <v>377</v>
      </c>
      <c r="R21" s="45" t="s">
        <v>4162</v>
      </c>
    </row>
    <row r="22" spans="1:18" x14ac:dyDescent="0.25">
      <c r="A22" s="45" t="s">
        <v>6564</v>
      </c>
      <c r="B22" s="45" t="s">
        <v>6564</v>
      </c>
      <c r="C22" s="45" t="s">
        <v>4169</v>
      </c>
      <c r="D22" s="45" t="s">
        <v>4170</v>
      </c>
      <c r="E22" s="45" t="s">
        <v>6565</v>
      </c>
      <c r="F22" s="45" t="s">
        <v>2924</v>
      </c>
      <c r="G22" s="45" t="s">
        <v>2927</v>
      </c>
      <c r="H22" s="45" t="s">
        <v>2929</v>
      </c>
      <c r="I22" s="45" t="s">
        <v>1085</v>
      </c>
      <c r="J22" s="45" t="s">
        <v>2928</v>
      </c>
      <c r="K22" s="47">
        <v>184.93</v>
      </c>
      <c r="L22" s="45" t="s">
        <v>4161</v>
      </c>
      <c r="M22" s="46"/>
      <c r="N22" s="45" t="s">
        <v>20</v>
      </c>
      <c r="O22" s="45" t="s">
        <v>26</v>
      </c>
      <c r="P22" s="46"/>
      <c r="Q22" s="45" t="s">
        <v>377</v>
      </c>
      <c r="R22" s="45" t="s">
        <v>4162</v>
      </c>
    </row>
    <row r="23" spans="1:18" x14ac:dyDescent="0.25">
      <c r="A23" s="45" t="s">
        <v>6564</v>
      </c>
      <c r="B23" s="45" t="s">
        <v>6564</v>
      </c>
      <c r="C23" s="45" t="s">
        <v>4169</v>
      </c>
      <c r="D23" s="45" t="s">
        <v>4170</v>
      </c>
      <c r="E23" s="45" t="s">
        <v>6567</v>
      </c>
      <c r="F23" s="45" t="s">
        <v>397</v>
      </c>
      <c r="G23" s="45" t="s">
        <v>400</v>
      </c>
      <c r="H23" s="45" t="s">
        <v>398</v>
      </c>
      <c r="I23" s="45" t="s">
        <v>401</v>
      </c>
      <c r="J23" s="45" t="s">
        <v>402</v>
      </c>
      <c r="K23" s="47">
        <v>-2140</v>
      </c>
      <c r="L23" s="45" t="s">
        <v>4161</v>
      </c>
      <c r="M23" s="46"/>
      <c r="N23" s="45" t="s">
        <v>20</v>
      </c>
      <c r="O23" s="45" t="s">
        <v>26</v>
      </c>
      <c r="P23" s="46"/>
      <c r="Q23" s="45" t="s">
        <v>377</v>
      </c>
      <c r="R23" s="45" t="s">
        <v>4162</v>
      </c>
    </row>
    <row r="24" spans="1:18" x14ac:dyDescent="0.25">
      <c r="A24" s="45" t="s">
        <v>6564</v>
      </c>
      <c r="B24" s="45" t="s">
        <v>6564</v>
      </c>
      <c r="C24" s="45" t="s">
        <v>4169</v>
      </c>
      <c r="D24" s="45" t="s">
        <v>4170</v>
      </c>
      <c r="E24" s="45" t="s">
        <v>6565</v>
      </c>
      <c r="F24" s="45" t="s">
        <v>1388</v>
      </c>
      <c r="G24" s="45" t="s">
        <v>1391</v>
      </c>
      <c r="H24" s="45" t="s">
        <v>1389</v>
      </c>
      <c r="I24" s="45" t="s">
        <v>1392</v>
      </c>
      <c r="J24" s="45" t="s">
        <v>1393</v>
      </c>
      <c r="K24" s="47">
        <v>-547.5</v>
      </c>
      <c r="L24" s="45" t="s">
        <v>4161</v>
      </c>
      <c r="M24" s="46"/>
      <c r="N24" s="45" t="s">
        <v>20</v>
      </c>
      <c r="O24" s="45" t="s">
        <v>26</v>
      </c>
      <c r="P24" s="46"/>
      <c r="Q24" s="45" t="s">
        <v>377</v>
      </c>
      <c r="R24" s="45" t="s">
        <v>4162</v>
      </c>
    </row>
    <row r="25" spans="1:18" x14ac:dyDescent="0.25">
      <c r="A25" s="45" t="s">
        <v>6564</v>
      </c>
      <c r="B25" s="45" t="s">
        <v>6564</v>
      </c>
      <c r="C25" s="45" t="s">
        <v>4169</v>
      </c>
      <c r="D25" s="45" t="s">
        <v>4170</v>
      </c>
      <c r="E25" s="45" t="s">
        <v>6567</v>
      </c>
      <c r="F25" s="45" t="s">
        <v>373</v>
      </c>
      <c r="G25" s="45" t="s">
        <v>378</v>
      </c>
      <c r="H25" s="45" t="s">
        <v>374</v>
      </c>
      <c r="I25" s="45" t="s">
        <v>379</v>
      </c>
      <c r="J25" s="45" t="s">
        <v>380</v>
      </c>
      <c r="K25" s="47">
        <v>298.82</v>
      </c>
      <c r="L25" s="45" t="s">
        <v>4161</v>
      </c>
      <c r="M25" s="46"/>
      <c r="N25" s="45" t="s">
        <v>20</v>
      </c>
      <c r="O25" s="45" t="s">
        <v>26</v>
      </c>
      <c r="P25" s="46"/>
      <c r="Q25" s="45" t="s">
        <v>377</v>
      </c>
      <c r="R25" s="45" t="s">
        <v>4162</v>
      </c>
    </row>
    <row r="26" spans="1:18" x14ac:dyDescent="0.25">
      <c r="A26" s="45" t="s">
        <v>6564</v>
      </c>
      <c r="B26" s="45" t="s">
        <v>6564</v>
      </c>
      <c r="C26" s="45" t="s">
        <v>4169</v>
      </c>
      <c r="D26" s="45" t="s">
        <v>4170</v>
      </c>
      <c r="E26" s="45" t="s">
        <v>6566</v>
      </c>
      <c r="F26" s="45" t="s">
        <v>2717</v>
      </c>
      <c r="G26" s="45" t="s">
        <v>2720</v>
      </c>
      <c r="H26" s="45" t="s">
        <v>2718</v>
      </c>
      <c r="I26" s="45" t="s">
        <v>2721</v>
      </c>
      <c r="J26" s="45" t="s">
        <v>2722</v>
      </c>
      <c r="K26" s="47">
        <v>834.54</v>
      </c>
      <c r="L26" s="45" t="s">
        <v>4161</v>
      </c>
      <c r="M26" s="46"/>
      <c r="N26" s="45" t="s">
        <v>20</v>
      </c>
      <c r="O26" s="45" t="s">
        <v>26</v>
      </c>
      <c r="P26" s="46"/>
      <c r="Q26" s="45" t="s">
        <v>377</v>
      </c>
      <c r="R26" s="45" t="s">
        <v>4162</v>
      </c>
    </row>
    <row r="27" spans="1:18" x14ac:dyDescent="0.25">
      <c r="A27" s="45" t="s">
        <v>6564</v>
      </c>
      <c r="B27" s="45" t="s">
        <v>6564</v>
      </c>
      <c r="C27" s="45" t="s">
        <v>4169</v>
      </c>
      <c r="D27" s="45" t="s">
        <v>4170</v>
      </c>
      <c r="E27" s="45" t="s">
        <v>6566</v>
      </c>
      <c r="F27" s="45" t="s">
        <v>598</v>
      </c>
      <c r="G27" s="45" t="s">
        <v>604</v>
      </c>
      <c r="H27" s="45" t="s">
        <v>602</v>
      </c>
      <c r="I27" s="45" t="s">
        <v>605</v>
      </c>
      <c r="J27" s="45" t="s">
        <v>606</v>
      </c>
      <c r="K27" s="47">
        <v>-2140</v>
      </c>
      <c r="L27" s="45" t="s">
        <v>4161</v>
      </c>
      <c r="M27" s="46"/>
      <c r="N27" s="45" t="s">
        <v>20</v>
      </c>
      <c r="O27" s="45" t="s">
        <v>26</v>
      </c>
      <c r="P27" s="46"/>
      <c r="Q27" s="45" t="s">
        <v>377</v>
      </c>
      <c r="R27" s="45" t="s">
        <v>4162</v>
      </c>
    </row>
    <row r="28" spans="1:18" x14ac:dyDescent="0.25">
      <c r="A28" s="45" t="s">
        <v>6564</v>
      </c>
      <c r="B28" s="45" t="s">
        <v>6564</v>
      </c>
      <c r="C28" s="45" t="s">
        <v>4169</v>
      </c>
      <c r="D28" s="45" t="s">
        <v>4170</v>
      </c>
      <c r="E28" s="45" t="s">
        <v>6565</v>
      </c>
      <c r="F28" s="45" t="s">
        <v>2986</v>
      </c>
      <c r="G28" s="45" t="s">
        <v>2989</v>
      </c>
      <c r="H28" s="45" t="s">
        <v>2992</v>
      </c>
      <c r="I28" s="45" t="s">
        <v>2990</v>
      </c>
      <c r="J28" s="45" t="s">
        <v>2991</v>
      </c>
      <c r="K28" s="47">
        <v>-374.11</v>
      </c>
      <c r="L28" s="45" t="s">
        <v>4161</v>
      </c>
      <c r="M28" s="46"/>
      <c r="N28" s="45" t="s">
        <v>20</v>
      </c>
      <c r="O28" s="45" t="s">
        <v>26</v>
      </c>
      <c r="P28" s="46"/>
      <c r="Q28" s="45" t="s">
        <v>377</v>
      </c>
      <c r="R28" s="45" t="s">
        <v>4162</v>
      </c>
    </row>
    <row r="29" spans="1:18" x14ac:dyDescent="0.25">
      <c r="A29" s="45" t="s">
        <v>6564</v>
      </c>
      <c r="B29" s="45" t="s">
        <v>6564</v>
      </c>
      <c r="C29" s="45" t="s">
        <v>4169</v>
      </c>
      <c r="D29" s="45" t="s">
        <v>4170</v>
      </c>
      <c r="E29" s="45" t="s">
        <v>6567</v>
      </c>
      <c r="F29" s="45" t="s">
        <v>1846</v>
      </c>
      <c r="G29" s="45" t="s">
        <v>1849</v>
      </c>
      <c r="H29" s="45" t="s">
        <v>1847</v>
      </c>
      <c r="I29" s="45" t="s">
        <v>189</v>
      </c>
      <c r="J29" s="45" t="s">
        <v>1850</v>
      </c>
      <c r="K29" s="47">
        <v>1162.47</v>
      </c>
      <c r="L29" s="45" t="s">
        <v>4161</v>
      </c>
      <c r="M29" s="46"/>
      <c r="N29" s="45" t="s">
        <v>20</v>
      </c>
      <c r="O29" s="45" t="s">
        <v>26</v>
      </c>
      <c r="P29" s="46"/>
      <c r="Q29" s="45" t="s">
        <v>377</v>
      </c>
      <c r="R29" s="45" t="s">
        <v>4162</v>
      </c>
    </row>
    <row r="30" spans="1:18" x14ac:dyDescent="0.25">
      <c r="A30" s="45" t="s">
        <v>6564</v>
      </c>
      <c r="B30" s="45" t="s">
        <v>6564</v>
      </c>
      <c r="C30" s="45" t="s">
        <v>4169</v>
      </c>
      <c r="D30" s="45" t="s">
        <v>4170</v>
      </c>
      <c r="E30" s="45" t="s">
        <v>6565</v>
      </c>
      <c r="F30" s="45" t="s">
        <v>3221</v>
      </c>
      <c r="G30" s="45" t="s">
        <v>3224</v>
      </c>
      <c r="H30" s="45" t="s">
        <v>3222</v>
      </c>
      <c r="I30" s="45" t="s">
        <v>189</v>
      </c>
      <c r="J30" s="45" t="s">
        <v>3225</v>
      </c>
      <c r="K30" s="47">
        <v>758.52</v>
      </c>
      <c r="L30" s="45" t="s">
        <v>4161</v>
      </c>
      <c r="M30" s="46"/>
      <c r="N30" s="45" t="s">
        <v>20</v>
      </c>
      <c r="O30" s="45" t="s">
        <v>26</v>
      </c>
      <c r="P30" s="46"/>
      <c r="Q30" s="45" t="s">
        <v>377</v>
      </c>
      <c r="R30" s="45" t="s">
        <v>4162</v>
      </c>
    </row>
    <row r="31" spans="1:18" x14ac:dyDescent="0.25">
      <c r="A31" s="45" t="s">
        <v>6564</v>
      </c>
      <c r="B31" s="45" t="s">
        <v>6564</v>
      </c>
      <c r="C31" s="45" t="s">
        <v>4169</v>
      </c>
      <c r="D31" s="45" t="s">
        <v>4170</v>
      </c>
      <c r="E31" s="45" t="s">
        <v>6566</v>
      </c>
      <c r="F31" s="45" t="s">
        <v>1913</v>
      </c>
      <c r="G31" s="45" t="s">
        <v>1916</v>
      </c>
      <c r="H31" s="45" t="s">
        <v>1914</v>
      </c>
      <c r="I31" s="45" t="s">
        <v>605</v>
      </c>
      <c r="J31" s="45" t="s">
        <v>1917</v>
      </c>
      <c r="K31" s="47">
        <v>-374.49</v>
      </c>
      <c r="L31" s="45" t="s">
        <v>4161</v>
      </c>
      <c r="M31" s="46"/>
      <c r="N31" s="45" t="s">
        <v>20</v>
      </c>
      <c r="O31" s="45" t="s">
        <v>26</v>
      </c>
      <c r="P31" s="46"/>
      <c r="Q31" s="45" t="s">
        <v>377</v>
      </c>
      <c r="R31" s="45" t="s">
        <v>4162</v>
      </c>
    </row>
    <row r="32" spans="1:18" x14ac:dyDescent="0.25">
      <c r="A32" s="45" t="s">
        <v>6564</v>
      </c>
      <c r="B32" s="45" t="s">
        <v>6564</v>
      </c>
      <c r="C32" s="45" t="s">
        <v>4169</v>
      </c>
      <c r="D32" s="45" t="s">
        <v>4170</v>
      </c>
      <c r="E32" s="45" t="s">
        <v>6567</v>
      </c>
      <c r="F32" s="45" t="s">
        <v>1584</v>
      </c>
      <c r="G32" s="45" t="s">
        <v>1587</v>
      </c>
      <c r="H32" s="45" t="s">
        <v>1585</v>
      </c>
      <c r="I32" s="45" t="s">
        <v>1588</v>
      </c>
      <c r="J32" s="45" t="s">
        <v>1589</v>
      </c>
      <c r="K32" s="47">
        <v>-286.47000000000003</v>
      </c>
      <c r="L32" s="45" t="s">
        <v>4161</v>
      </c>
      <c r="M32" s="46"/>
      <c r="N32" s="45" t="s">
        <v>20</v>
      </c>
      <c r="O32" s="45" t="s">
        <v>26</v>
      </c>
      <c r="P32" s="46"/>
      <c r="Q32" s="45" t="s">
        <v>377</v>
      </c>
      <c r="R32" s="45" t="s">
        <v>4162</v>
      </c>
    </row>
    <row r="33" spans="1:18" x14ac:dyDescent="0.25">
      <c r="A33" s="45" t="s">
        <v>6564</v>
      </c>
      <c r="B33" s="45" t="s">
        <v>6564</v>
      </c>
      <c r="C33" s="45" t="s">
        <v>4169</v>
      </c>
      <c r="D33" s="45" t="s">
        <v>4170</v>
      </c>
      <c r="E33" s="45" t="s">
        <v>6565</v>
      </c>
      <c r="F33" s="45" t="s">
        <v>1014</v>
      </c>
      <c r="G33" s="45" t="s">
        <v>1017</v>
      </c>
      <c r="H33" s="45" t="s">
        <v>1015</v>
      </c>
      <c r="I33" s="45" t="s">
        <v>1018</v>
      </c>
      <c r="J33" s="45" t="s">
        <v>1019</v>
      </c>
      <c r="K33" s="47">
        <v>-400</v>
      </c>
      <c r="L33" s="45" t="s">
        <v>4161</v>
      </c>
      <c r="M33" s="46"/>
      <c r="N33" s="45" t="s">
        <v>20</v>
      </c>
      <c r="O33" s="45" t="s">
        <v>26</v>
      </c>
      <c r="P33" s="46"/>
      <c r="Q33" s="45" t="s">
        <v>377</v>
      </c>
      <c r="R33" s="45" t="s">
        <v>4162</v>
      </c>
    </row>
    <row r="34" spans="1:18" x14ac:dyDescent="0.25">
      <c r="A34" s="45" t="s">
        <v>6564</v>
      </c>
      <c r="B34" s="45" t="s">
        <v>6564</v>
      </c>
      <c r="C34" s="45" t="s">
        <v>4169</v>
      </c>
      <c r="D34" s="45" t="s">
        <v>4170</v>
      </c>
      <c r="E34" s="45" t="s">
        <v>6566</v>
      </c>
      <c r="F34" s="45" t="s">
        <v>2040</v>
      </c>
      <c r="G34" s="45" t="s">
        <v>2044</v>
      </c>
      <c r="H34" s="45" t="s">
        <v>2047</v>
      </c>
      <c r="I34" s="45" t="s">
        <v>189</v>
      </c>
      <c r="J34" s="45" t="s">
        <v>2045</v>
      </c>
      <c r="K34" s="47">
        <v>-1220</v>
      </c>
      <c r="L34" s="45" t="s">
        <v>4161</v>
      </c>
      <c r="M34" s="46"/>
      <c r="N34" s="45" t="s">
        <v>20</v>
      </c>
      <c r="O34" s="45" t="s">
        <v>26</v>
      </c>
      <c r="P34" s="46"/>
      <c r="Q34" s="45" t="s">
        <v>377</v>
      </c>
      <c r="R34" s="45" t="s">
        <v>4162</v>
      </c>
    </row>
    <row r="35" spans="1:18" x14ac:dyDescent="0.25">
      <c r="A35" s="45" t="s">
        <v>6564</v>
      </c>
      <c r="B35" s="45" t="s">
        <v>6564</v>
      </c>
      <c r="C35" s="45" t="s">
        <v>4169</v>
      </c>
      <c r="D35" s="45" t="s">
        <v>4170</v>
      </c>
      <c r="E35" s="45" t="s">
        <v>6567</v>
      </c>
      <c r="F35" s="45" t="s">
        <v>3551</v>
      </c>
      <c r="G35" s="45" t="s">
        <v>3554</v>
      </c>
      <c r="H35" s="45" t="s">
        <v>3557</v>
      </c>
      <c r="I35" s="45" t="s">
        <v>366</v>
      </c>
      <c r="J35" s="45" t="s">
        <v>3555</v>
      </c>
      <c r="K35" s="47">
        <v>-250</v>
      </c>
      <c r="L35" s="45" t="s">
        <v>4161</v>
      </c>
      <c r="M35" s="46"/>
      <c r="N35" s="45" t="s">
        <v>20</v>
      </c>
      <c r="O35" s="45" t="s">
        <v>26</v>
      </c>
      <c r="P35" s="46"/>
      <c r="Q35" s="45" t="s">
        <v>377</v>
      </c>
      <c r="R35" s="45" t="s">
        <v>4162</v>
      </c>
    </row>
    <row r="36" spans="1:18" x14ac:dyDescent="0.25">
      <c r="A36" s="45" t="s">
        <v>6564</v>
      </c>
      <c r="B36" s="45" t="s">
        <v>6564</v>
      </c>
      <c r="C36" s="45" t="s">
        <v>4169</v>
      </c>
      <c r="D36" s="45" t="s">
        <v>4170</v>
      </c>
      <c r="E36" s="45" t="s">
        <v>6565</v>
      </c>
      <c r="F36" s="45" t="s">
        <v>3458</v>
      </c>
      <c r="G36" s="45" t="s">
        <v>3461</v>
      </c>
      <c r="H36" s="45" t="s">
        <v>3459</v>
      </c>
      <c r="I36" s="45" t="s">
        <v>3462</v>
      </c>
      <c r="J36" s="45" t="s">
        <v>3463</v>
      </c>
      <c r="K36" s="47">
        <v>-497.43</v>
      </c>
      <c r="L36" s="45" t="s">
        <v>4161</v>
      </c>
      <c r="M36" s="46"/>
      <c r="N36" s="45" t="s">
        <v>20</v>
      </c>
      <c r="O36" s="45" t="s">
        <v>26</v>
      </c>
      <c r="P36" s="46"/>
      <c r="Q36" s="45" t="s">
        <v>377</v>
      </c>
      <c r="R36" s="45" t="s">
        <v>4162</v>
      </c>
    </row>
    <row r="37" spans="1:18" x14ac:dyDescent="0.25">
      <c r="A37" s="45" t="s">
        <v>6564</v>
      </c>
      <c r="B37" s="45" t="s">
        <v>6564</v>
      </c>
      <c r="C37" s="45" t="s">
        <v>4169</v>
      </c>
      <c r="D37" s="45" t="s">
        <v>4170</v>
      </c>
      <c r="E37" s="45" t="s">
        <v>6566</v>
      </c>
      <c r="F37" s="45" t="s">
        <v>3864</v>
      </c>
      <c r="G37" s="45" t="s">
        <v>2941</v>
      </c>
      <c r="H37" s="45" t="s">
        <v>3865</v>
      </c>
      <c r="I37" s="45" t="s">
        <v>2942</v>
      </c>
      <c r="J37" s="45" t="s">
        <v>2943</v>
      </c>
      <c r="K37" s="47">
        <v>2202.6799999999998</v>
      </c>
      <c r="L37" s="45" t="s">
        <v>4161</v>
      </c>
      <c r="M37" s="46"/>
      <c r="N37" s="45" t="s">
        <v>20</v>
      </c>
      <c r="O37" s="45" t="s">
        <v>26</v>
      </c>
      <c r="P37" s="46"/>
      <c r="Q37" s="45" t="s">
        <v>377</v>
      </c>
      <c r="R37" s="45" t="s">
        <v>4162</v>
      </c>
    </row>
    <row r="38" spans="1:18" x14ac:dyDescent="0.25">
      <c r="A38" s="45" t="s">
        <v>6564</v>
      </c>
      <c r="B38" s="45" t="s">
        <v>6564</v>
      </c>
      <c r="C38" s="45" t="s">
        <v>4169</v>
      </c>
      <c r="D38" s="45" t="s">
        <v>4170</v>
      </c>
      <c r="E38" s="45" t="s">
        <v>6565</v>
      </c>
      <c r="F38" s="45" t="s">
        <v>752</v>
      </c>
      <c r="G38" s="45" t="s">
        <v>755</v>
      </c>
      <c r="H38" s="45" t="s">
        <v>753</v>
      </c>
      <c r="I38" s="45" t="s">
        <v>756</v>
      </c>
      <c r="J38" s="45" t="s">
        <v>757</v>
      </c>
      <c r="K38" s="47">
        <v>1800</v>
      </c>
      <c r="L38" s="45" t="s">
        <v>4161</v>
      </c>
      <c r="M38" s="46"/>
      <c r="N38" s="45" t="s">
        <v>20</v>
      </c>
      <c r="O38" s="45" t="s">
        <v>26</v>
      </c>
      <c r="P38" s="46"/>
      <c r="Q38" s="45" t="s">
        <v>377</v>
      </c>
      <c r="R38" s="45" t="s">
        <v>4162</v>
      </c>
    </row>
    <row r="39" spans="1:18" x14ac:dyDescent="0.25">
      <c r="A39" s="45" t="s">
        <v>6564</v>
      </c>
      <c r="B39" s="45" t="s">
        <v>6564</v>
      </c>
      <c r="C39" s="45" t="s">
        <v>4169</v>
      </c>
      <c r="D39" s="45" t="s">
        <v>4170</v>
      </c>
      <c r="E39" s="45" t="s">
        <v>6567</v>
      </c>
      <c r="F39" s="45" t="s">
        <v>2094</v>
      </c>
      <c r="G39" s="45" t="s">
        <v>2097</v>
      </c>
      <c r="H39" s="45" t="s">
        <v>2095</v>
      </c>
      <c r="I39" s="45" t="s">
        <v>226</v>
      </c>
      <c r="J39" s="45" t="s">
        <v>2098</v>
      </c>
      <c r="K39" s="47">
        <v>-324.55</v>
      </c>
      <c r="L39" s="45" t="s">
        <v>4161</v>
      </c>
      <c r="M39" s="46"/>
      <c r="N39" s="45" t="s">
        <v>20</v>
      </c>
      <c r="O39" s="45" t="s">
        <v>26</v>
      </c>
      <c r="P39" s="46"/>
      <c r="Q39" s="45" t="s">
        <v>377</v>
      </c>
      <c r="R39" s="45" t="s">
        <v>4162</v>
      </c>
    </row>
    <row r="40" spans="1:18" x14ac:dyDescent="0.25">
      <c r="A40" s="45" t="s">
        <v>6564</v>
      </c>
      <c r="B40" s="45" t="s">
        <v>6564</v>
      </c>
      <c r="C40" s="45" t="s">
        <v>4169</v>
      </c>
      <c r="D40" s="45" t="s">
        <v>4170</v>
      </c>
      <c r="E40" s="45" t="s">
        <v>6566</v>
      </c>
      <c r="F40" s="45" t="s">
        <v>2258</v>
      </c>
      <c r="G40" s="45" t="s">
        <v>2261</v>
      </c>
      <c r="H40" s="45" t="s">
        <v>2259</v>
      </c>
      <c r="I40" s="45" t="s">
        <v>2262</v>
      </c>
      <c r="J40" s="45" t="s">
        <v>2263</v>
      </c>
      <c r="K40" s="47">
        <v>-25.22</v>
      </c>
      <c r="L40" s="45" t="s">
        <v>4161</v>
      </c>
      <c r="M40" s="46"/>
      <c r="N40" s="45" t="s">
        <v>20</v>
      </c>
      <c r="O40" s="45" t="s">
        <v>26</v>
      </c>
      <c r="P40" s="46"/>
      <c r="Q40" s="45" t="s">
        <v>377</v>
      </c>
      <c r="R40" s="45" t="s">
        <v>4162</v>
      </c>
    </row>
    <row r="41" spans="1:18" x14ac:dyDescent="0.25">
      <c r="A41" s="45" t="s">
        <v>6564</v>
      </c>
      <c r="B41" s="45" t="s">
        <v>6564</v>
      </c>
      <c r="C41" s="45" t="s">
        <v>4169</v>
      </c>
      <c r="D41" s="45" t="s">
        <v>4170</v>
      </c>
      <c r="E41" s="45" t="s">
        <v>6565</v>
      </c>
      <c r="F41" s="45" t="s">
        <v>2445</v>
      </c>
      <c r="G41" s="45" t="s">
        <v>2448</v>
      </c>
      <c r="H41" s="45" t="s">
        <v>2446</v>
      </c>
      <c r="I41" s="45" t="s">
        <v>189</v>
      </c>
      <c r="J41" s="45" t="s">
        <v>2449</v>
      </c>
      <c r="K41" s="47">
        <v>1900</v>
      </c>
      <c r="L41" s="45" t="s">
        <v>4161</v>
      </c>
      <c r="M41" s="46"/>
      <c r="N41" s="45" t="s">
        <v>20</v>
      </c>
      <c r="O41" s="45" t="s">
        <v>26</v>
      </c>
      <c r="P41" s="46"/>
      <c r="Q41" s="45" t="s">
        <v>377</v>
      </c>
      <c r="R41" s="45" t="s">
        <v>4162</v>
      </c>
    </row>
    <row r="42" spans="1:18" x14ac:dyDescent="0.25">
      <c r="A42" s="45" t="s">
        <v>6564</v>
      </c>
      <c r="B42" s="45" t="s">
        <v>6564</v>
      </c>
      <c r="C42" s="45" t="s">
        <v>4169</v>
      </c>
      <c r="D42" s="45" t="s">
        <v>4170</v>
      </c>
      <c r="E42" s="45" t="s">
        <v>6567</v>
      </c>
      <c r="F42" s="45" t="s">
        <v>2696</v>
      </c>
      <c r="G42" s="45" t="s">
        <v>2699</v>
      </c>
      <c r="H42" s="45" t="s">
        <v>2697</v>
      </c>
      <c r="I42" s="45" t="s">
        <v>1588</v>
      </c>
      <c r="J42" s="45" t="s">
        <v>2700</v>
      </c>
      <c r="K42" s="47">
        <v>20</v>
      </c>
      <c r="L42" s="45" t="s">
        <v>4161</v>
      </c>
      <c r="M42" s="46"/>
      <c r="N42" s="45" t="s">
        <v>20</v>
      </c>
      <c r="O42" s="45" t="s">
        <v>26</v>
      </c>
      <c r="P42" s="46"/>
      <c r="Q42" s="45" t="s">
        <v>377</v>
      </c>
      <c r="R42" s="45" t="s">
        <v>4162</v>
      </c>
    </row>
    <row r="43" spans="1:18" x14ac:dyDescent="0.25">
      <c r="A43" s="45" t="s">
        <v>6564</v>
      </c>
      <c r="B43" s="45" t="s">
        <v>6564</v>
      </c>
      <c r="C43" s="45" t="s">
        <v>4169</v>
      </c>
      <c r="D43" s="45" t="s">
        <v>4170</v>
      </c>
      <c r="E43" s="45" t="s">
        <v>6566</v>
      </c>
      <c r="F43" s="45" t="s">
        <v>960</v>
      </c>
      <c r="G43" s="45" t="s">
        <v>963</v>
      </c>
      <c r="H43" s="45" t="s">
        <v>961</v>
      </c>
      <c r="I43" s="45" t="s">
        <v>964</v>
      </c>
      <c r="J43" s="45" t="s">
        <v>965</v>
      </c>
      <c r="K43" s="47">
        <v>-120.96</v>
      </c>
      <c r="L43" s="45" t="s">
        <v>4161</v>
      </c>
      <c r="M43" s="46"/>
      <c r="N43" s="45" t="s">
        <v>20</v>
      </c>
      <c r="O43" s="45" t="s">
        <v>26</v>
      </c>
      <c r="P43" s="46"/>
      <c r="Q43" s="45" t="s">
        <v>377</v>
      </c>
      <c r="R43" s="45" t="s">
        <v>4162</v>
      </c>
    </row>
    <row r="44" spans="1:18" x14ac:dyDescent="0.25">
      <c r="A44" s="45" t="s">
        <v>6564</v>
      </c>
      <c r="B44" s="45" t="s">
        <v>6564</v>
      </c>
      <c r="C44" s="45" t="s">
        <v>4169</v>
      </c>
      <c r="D44" s="45" t="s">
        <v>4170</v>
      </c>
      <c r="E44" s="45" t="s">
        <v>6567</v>
      </c>
      <c r="F44" s="45" t="s">
        <v>3295</v>
      </c>
      <c r="G44" s="45" t="s">
        <v>3298</v>
      </c>
      <c r="H44" s="45" t="s">
        <v>3296</v>
      </c>
      <c r="I44" s="45" t="s">
        <v>106</v>
      </c>
      <c r="J44" s="45" t="s">
        <v>3299</v>
      </c>
      <c r="K44" s="47">
        <v>2649.99</v>
      </c>
      <c r="L44" s="45" t="s">
        <v>4161</v>
      </c>
      <c r="M44" s="46"/>
      <c r="N44" s="45" t="s">
        <v>20</v>
      </c>
      <c r="O44" s="45" t="s">
        <v>26</v>
      </c>
      <c r="P44" s="46"/>
      <c r="Q44" s="45" t="s">
        <v>377</v>
      </c>
      <c r="R44" s="45" t="s">
        <v>4162</v>
      </c>
    </row>
    <row r="45" spans="1:18" x14ac:dyDescent="0.25">
      <c r="A45" s="45" t="s">
        <v>6564</v>
      </c>
      <c r="B45" s="45" t="s">
        <v>6564</v>
      </c>
      <c r="C45" s="45" t="s">
        <v>4169</v>
      </c>
      <c r="D45" s="45" t="s">
        <v>4170</v>
      </c>
      <c r="E45" s="45" t="s">
        <v>6565</v>
      </c>
      <c r="F45" s="45" t="s">
        <v>2166</v>
      </c>
      <c r="G45" s="45" t="s">
        <v>2169</v>
      </c>
      <c r="H45" s="45" t="s">
        <v>2167</v>
      </c>
      <c r="I45" s="45" t="s">
        <v>2170</v>
      </c>
      <c r="J45" s="45" t="s">
        <v>2171</v>
      </c>
      <c r="K45" s="47">
        <v>2166.66</v>
      </c>
      <c r="L45" s="45" t="s">
        <v>4161</v>
      </c>
      <c r="M45" s="46"/>
      <c r="N45" s="45" t="s">
        <v>20</v>
      </c>
      <c r="O45" s="45" t="s">
        <v>26</v>
      </c>
      <c r="P45" s="46"/>
      <c r="Q45" s="45" t="s">
        <v>377</v>
      </c>
      <c r="R45" s="45" t="s">
        <v>4162</v>
      </c>
    </row>
    <row r="46" spans="1:18" x14ac:dyDescent="0.25">
      <c r="A46" s="45" t="s">
        <v>6564</v>
      </c>
      <c r="B46" s="45" t="s">
        <v>6564</v>
      </c>
      <c r="C46" s="45" t="s">
        <v>4169</v>
      </c>
      <c r="D46" s="45" t="s">
        <v>4170</v>
      </c>
      <c r="E46" s="45" t="s">
        <v>6566</v>
      </c>
      <c r="F46" s="45" t="s">
        <v>460</v>
      </c>
      <c r="G46" s="45" t="s">
        <v>463</v>
      </c>
      <c r="H46" s="45" t="s">
        <v>461</v>
      </c>
      <c r="I46" s="45" t="s">
        <v>464</v>
      </c>
      <c r="J46" s="45" t="s">
        <v>465</v>
      </c>
      <c r="K46" s="47">
        <v>-618.52</v>
      </c>
      <c r="L46" s="45" t="s">
        <v>4161</v>
      </c>
      <c r="M46" s="46"/>
      <c r="N46" s="45" t="s">
        <v>20</v>
      </c>
      <c r="O46" s="45" t="s">
        <v>26</v>
      </c>
      <c r="P46" s="46"/>
      <c r="Q46" s="45" t="s">
        <v>377</v>
      </c>
      <c r="R46" s="45" t="s">
        <v>4162</v>
      </c>
    </row>
    <row r="47" spans="1:18" x14ac:dyDescent="0.25">
      <c r="A47" s="45" t="s">
        <v>6564</v>
      </c>
      <c r="B47" s="45" t="s">
        <v>6564</v>
      </c>
      <c r="C47" s="45" t="s">
        <v>4169</v>
      </c>
      <c r="D47" s="45" t="s">
        <v>4170</v>
      </c>
      <c r="E47" s="45" t="s">
        <v>6565</v>
      </c>
      <c r="F47" s="45" t="s">
        <v>499</v>
      </c>
      <c r="G47" s="45" t="s">
        <v>507</v>
      </c>
      <c r="H47" s="45" t="s">
        <v>505</v>
      </c>
      <c r="I47" s="45" t="s">
        <v>508</v>
      </c>
      <c r="J47" s="45" t="s">
        <v>509</v>
      </c>
      <c r="K47" s="47">
        <v>-905.67</v>
      </c>
      <c r="L47" s="45" t="s">
        <v>4161</v>
      </c>
      <c r="M47" s="46"/>
      <c r="N47" s="45" t="s">
        <v>20</v>
      </c>
      <c r="O47" s="45" t="s">
        <v>26</v>
      </c>
      <c r="P47" s="46"/>
      <c r="Q47" s="45" t="s">
        <v>377</v>
      </c>
      <c r="R47" s="45" t="s">
        <v>4162</v>
      </c>
    </row>
    <row r="48" spans="1:18" x14ac:dyDescent="0.25">
      <c r="A48" s="45" t="s">
        <v>6564</v>
      </c>
      <c r="B48" s="45" t="s">
        <v>6564</v>
      </c>
      <c r="C48" s="45" t="s">
        <v>4169</v>
      </c>
      <c r="D48" s="45" t="s">
        <v>4170</v>
      </c>
      <c r="E48" s="45" t="s">
        <v>6567</v>
      </c>
      <c r="F48" s="45" t="s">
        <v>2944</v>
      </c>
      <c r="G48" s="45" t="s">
        <v>2811</v>
      </c>
      <c r="H48" s="45" t="s">
        <v>2945</v>
      </c>
      <c r="I48" s="45" t="s">
        <v>2812</v>
      </c>
      <c r="J48" s="45" t="s">
        <v>2813</v>
      </c>
      <c r="K48" s="47">
        <v>1650</v>
      </c>
      <c r="L48" s="45" t="s">
        <v>4161</v>
      </c>
      <c r="M48" s="46"/>
      <c r="N48" s="45" t="s">
        <v>20</v>
      </c>
      <c r="O48" s="45" t="s">
        <v>26</v>
      </c>
      <c r="P48" s="46"/>
      <c r="Q48" s="45" t="s">
        <v>377</v>
      </c>
      <c r="R48" s="45" t="s">
        <v>4162</v>
      </c>
    </row>
    <row r="49" spans="1:18" x14ac:dyDescent="0.25">
      <c r="A49" s="45" t="s">
        <v>6564</v>
      </c>
      <c r="B49" s="45" t="s">
        <v>6564</v>
      </c>
      <c r="C49" s="45" t="s">
        <v>4169</v>
      </c>
      <c r="D49" s="45" t="s">
        <v>4170</v>
      </c>
      <c r="E49" s="45" t="s">
        <v>6566</v>
      </c>
      <c r="F49" s="45" t="s">
        <v>2824</v>
      </c>
      <c r="G49" s="45" t="s">
        <v>2827</v>
      </c>
      <c r="H49" s="45" t="s">
        <v>2825</v>
      </c>
      <c r="I49" s="45" t="s">
        <v>2828</v>
      </c>
      <c r="J49" s="45" t="s">
        <v>2829</v>
      </c>
      <c r="K49" s="47">
        <v>1518.96</v>
      </c>
      <c r="L49" s="45" t="s">
        <v>4161</v>
      </c>
      <c r="M49" s="46"/>
      <c r="N49" s="45" t="s">
        <v>20</v>
      </c>
      <c r="O49" s="45" t="s">
        <v>26</v>
      </c>
      <c r="P49" s="46"/>
      <c r="Q49" s="45" t="s">
        <v>377</v>
      </c>
      <c r="R49" s="45" t="s">
        <v>4162</v>
      </c>
    </row>
    <row r="50" spans="1:18" x14ac:dyDescent="0.25">
      <c r="A50" s="45" t="s">
        <v>6564</v>
      </c>
      <c r="B50" s="45" t="s">
        <v>6564</v>
      </c>
      <c r="C50" s="45" t="s">
        <v>4169</v>
      </c>
      <c r="D50" s="45" t="s">
        <v>4170</v>
      </c>
      <c r="E50" s="45" t="s">
        <v>6565</v>
      </c>
      <c r="F50" s="45" t="s">
        <v>3659</v>
      </c>
      <c r="G50" s="45" t="s">
        <v>3662</v>
      </c>
      <c r="H50" s="45" t="s">
        <v>3666</v>
      </c>
      <c r="I50" s="45" t="s">
        <v>3663</v>
      </c>
      <c r="J50" s="45" t="s">
        <v>3664</v>
      </c>
      <c r="K50" s="47">
        <v>100</v>
      </c>
      <c r="L50" s="45" t="s">
        <v>4161</v>
      </c>
      <c r="M50" s="46"/>
      <c r="N50" s="45" t="s">
        <v>20</v>
      </c>
      <c r="O50" s="45" t="s">
        <v>26</v>
      </c>
      <c r="P50" s="46"/>
      <c r="Q50" s="45" t="s">
        <v>377</v>
      </c>
      <c r="R50" s="45" t="s">
        <v>4162</v>
      </c>
    </row>
    <row r="51" spans="1:18" x14ac:dyDescent="0.25">
      <c r="A51" s="45" t="s">
        <v>6564</v>
      </c>
      <c r="B51" s="45" t="s">
        <v>6564</v>
      </c>
      <c r="C51" s="45" t="s">
        <v>4169</v>
      </c>
      <c r="D51" s="45" t="s">
        <v>4170</v>
      </c>
      <c r="E51" s="45" t="s">
        <v>6567</v>
      </c>
      <c r="F51" s="45" t="s">
        <v>3744</v>
      </c>
      <c r="G51" s="45" t="s">
        <v>3737</v>
      </c>
      <c r="H51" s="45" t="s">
        <v>3750</v>
      </c>
      <c r="I51" s="45" t="s">
        <v>3738</v>
      </c>
      <c r="J51" s="45" t="s">
        <v>3739</v>
      </c>
      <c r="K51" s="47">
        <v>-6570</v>
      </c>
      <c r="L51" s="45" t="s">
        <v>4161</v>
      </c>
      <c r="M51" s="46"/>
      <c r="N51" s="45" t="s">
        <v>20</v>
      </c>
      <c r="O51" s="45" t="s">
        <v>26</v>
      </c>
      <c r="P51" s="46"/>
      <c r="Q51" s="45" t="s">
        <v>377</v>
      </c>
      <c r="R51" s="45" t="s">
        <v>4162</v>
      </c>
    </row>
    <row r="52" spans="1:18" x14ac:dyDescent="0.25">
      <c r="A52" s="45" t="s">
        <v>6564</v>
      </c>
      <c r="B52" s="45" t="s">
        <v>6564</v>
      </c>
      <c r="C52" s="45" t="s">
        <v>4169</v>
      </c>
      <c r="D52" s="45" t="s">
        <v>4170</v>
      </c>
      <c r="E52" s="45" t="s">
        <v>6567</v>
      </c>
      <c r="F52" s="45" t="s">
        <v>2393</v>
      </c>
      <c r="G52" s="45" t="s">
        <v>2115</v>
      </c>
      <c r="H52" s="45" t="s">
        <v>2396</v>
      </c>
      <c r="I52" s="45" t="s">
        <v>2398</v>
      </c>
      <c r="J52" s="45" t="s">
        <v>2399</v>
      </c>
      <c r="K52" s="47">
        <v>-349.68</v>
      </c>
      <c r="L52" s="45" t="s">
        <v>4161</v>
      </c>
      <c r="M52" s="46"/>
      <c r="N52" s="45" t="s">
        <v>20</v>
      </c>
      <c r="O52" s="45" t="s">
        <v>26</v>
      </c>
      <c r="P52" s="46"/>
      <c r="Q52" s="45" t="s">
        <v>377</v>
      </c>
      <c r="R52" s="45" t="s">
        <v>4162</v>
      </c>
    </row>
    <row r="53" spans="1:18" x14ac:dyDescent="0.25">
      <c r="A53" s="45" t="s">
        <v>6564</v>
      </c>
      <c r="B53" s="45" t="s">
        <v>6564</v>
      </c>
      <c r="C53" s="45" t="s">
        <v>4169</v>
      </c>
      <c r="D53" s="45" t="s">
        <v>4170</v>
      </c>
      <c r="E53" s="46"/>
      <c r="F53" s="45" t="s">
        <v>4204</v>
      </c>
      <c r="G53" s="45" t="s">
        <v>4205</v>
      </c>
      <c r="H53" s="45" t="s">
        <v>4206</v>
      </c>
      <c r="I53" s="45" t="s">
        <v>4207</v>
      </c>
      <c r="J53" s="45" t="s">
        <v>4208</v>
      </c>
      <c r="K53" s="47">
        <v>3274.22</v>
      </c>
      <c r="L53" s="45" t="s">
        <v>4161</v>
      </c>
      <c r="M53" s="46"/>
      <c r="N53" s="45" t="s">
        <v>20</v>
      </c>
      <c r="O53" s="45" t="s">
        <v>26</v>
      </c>
      <c r="P53" s="46"/>
      <c r="Q53" s="45" t="s">
        <v>377</v>
      </c>
      <c r="R53" s="45" t="s">
        <v>4168</v>
      </c>
    </row>
    <row r="54" spans="1:18" x14ac:dyDescent="0.25">
      <c r="A54" s="45" t="s">
        <v>6564</v>
      </c>
      <c r="B54" s="45" t="s">
        <v>6564</v>
      </c>
      <c r="C54" s="45" t="s">
        <v>4169</v>
      </c>
      <c r="D54" s="45" t="s">
        <v>4170</v>
      </c>
      <c r="E54" s="45" t="s">
        <v>6565</v>
      </c>
      <c r="F54" s="45" t="s">
        <v>769</v>
      </c>
      <c r="G54" s="45" t="s">
        <v>777</v>
      </c>
      <c r="H54" s="45" t="s">
        <v>775</v>
      </c>
      <c r="I54" s="45" t="s">
        <v>778</v>
      </c>
      <c r="J54" s="45" t="s">
        <v>779</v>
      </c>
      <c r="K54" s="47">
        <v>0.1</v>
      </c>
      <c r="L54" s="45" t="s">
        <v>4161</v>
      </c>
      <c r="M54" s="46"/>
      <c r="N54" s="45" t="s">
        <v>20</v>
      </c>
      <c r="O54" s="45" t="s">
        <v>26</v>
      </c>
      <c r="P54" s="46"/>
      <c r="Q54" s="45" t="s">
        <v>377</v>
      </c>
      <c r="R54" s="45" t="s">
        <v>4162</v>
      </c>
    </row>
    <row r="55" spans="1:18" x14ac:dyDescent="0.25">
      <c r="J55" s="17"/>
      <c r="K55" s="58">
        <f>SUM(K2:K54)</f>
        <v>24939.729999999996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7C10-17AE-41FF-B660-6C923D0CB498}">
  <sheetPr>
    <tabColor rgb="FF92D050"/>
  </sheetPr>
  <dimension ref="A1:K100"/>
  <sheetViews>
    <sheetView topLeftCell="A70" workbookViewId="0">
      <selection activeCell="I58" sqref="I58"/>
    </sheetView>
  </sheetViews>
  <sheetFormatPr defaultColWidth="12.140625" defaultRowHeight="15" customHeight="1" x14ac:dyDescent="0.25"/>
  <cols>
    <col min="1" max="1" width="13.5703125" style="18" customWidth="1"/>
    <col min="2" max="2" width="7.42578125" style="18" customWidth="1"/>
    <col min="3" max="3" width="26.28515625" style="18" customWidth="1"/>
    <col min="4" max="4" width="8.5703125" style="18" customWidth="1"/>
    <col min="5" max="5" width="10.5703125" style="18" customWidth="1"/>
    <col min="6" max="6" width="8.85546875" style="18" customWidth="1"/>
    <col min="7" max="8" width="13.85546875" style="18" customWidth="1"/>
    <col min="9" max="9" width="8.140625" style="18" customWidth="1"/>
    <col min="10" max="10" width="9.5703125" style="18" bestFit="1" customWidth="1"/>
    <col min="11" max="11" width="14.85546875" style="18" bestFit="1" customWidth="1"/>
    <col min="12" max="16384" width="12.140625" style="18"/>
  </cols>
  <sheetData>
    <row r="1" spans="1:11" ht="15" customHeight="1" x14ac:dyDescent="0.25">
      <c r="A1" s="27">
        <v>44819</v>
      </c>
    </row>
    <row r="2" spans="1:11" ht="14.25" customHeight="1" x14ac:dyDescent="0.25">
      <c r="A2" s="26" t="s">
        <v>5195</v>
      </c>
      <c r="B2" s="26" t="s">
        <v>5194</v>
      </c>
      <c r="C2" s="26" t="s">
        <v>5193</v>
      </c>
      <c r="D2" s="26" t="s">
        <v>5192</v>
      </c>
      <c r="E2" s="26" t="s">
        <v>5191</v>
      </c>
      <c r="F2" s="26" t="s">
        <v>5190</v>
      </c>
      <c r="G2" s="26" t="s">
        <v>5189</v>
      </c>
      <c r="H2" s="26" t="s">
        <v>5188</v>
      </c>
      <c r="I2" s="26" t="s">
        <v>5187</v>
      </c>
      <c r="J2" s="26" t="s">
        <v>5186</v>
      </c>
      <c r="K2" s="18" t="s">
        <v>5185</v>
      </c>
    </row>
    <row r="3" spans="1:11" ht="13.5" customHeight="1" x14ac:dyDescent="0.25">
      <c r="A3" s="25" t="s">
        <v>1767</v>
      </c>
      <c r="B3" s="24" t="s">
        <v>1758</v>
      </c>
      <c r="C3" s="24" t="s">
        <v>5184</v>
      </c>
      <c r="D3" s="24" t="s">
        <v>5183</v>
      </c>
      <c r="E3" s="23">
        <v>45107</v>
      </c>
      <c r="F3" s="22" t="s">
        <v>5048</v>
      </c>
      <c r="G3" s="21">
        <v>5225.8100000000004</v>
      </c>
      <c r="H3" s="21">
        <v>830.64</v>
      </c>
      <c r="I3" s="21">
        <v>6056.45</v>
      </c>
      <c r="J3" s="21">
        <v>0</v>
      </c>
    </row>
    <row r="4" spans="1:11" ht="13.5" customHeight="1" x14ac:dyDescent="0.25">
      <c r="A4" s="25" t="s">
        <v>2323</v>
      </c>
      <c r="B4" s="24" t="s">
        <v>2318</v>
      </c>
      <c r="C4" s="24" t="s">
        <v>5182</v>
      </c>
      <c r="D4" s="24" t="s">
        <v>5051</v>
      </c>
      <c r="E4" s="23">
        <v>44896</v>
      </c>
      <c r="F4" s="22" t="s">
        <v>5048</v>
      </c>
      <c r="G4" s="21">
        <v>1680</v>
      </c>
      <c r="H4" s="21">
        <v>3063.87</v>
      </c>
      <c r="I4" s="21">
        <v>4953.87</v>
      </c>
      <c r="J4" s="21">
        <v>-210</v>
      </c>
    </row>
    <row r="5" spans="1:11" ht="13.5" customHeight="1" x14ac:dyDescent="0.25">
      <c r="A5" s="25" t="s">
        <v>2429</v>
      </c>
      <c r="B5" s="24" t="s">
        <v>2425</v>
      </c>
      <c r="C5" s="24" t="s">
        <v>5181</v>
      </c>
      <c r="D5" s="24" t="s">
        <v>5051</v>
      </c>
      <c r="E5" s="23">
        <v>44896</v>
      </c>
      <c r="F5" s="22" t="s">
        <v>5048</v>
      </c>
      <c r="G5" s="21">
        <v>3250</v>
      </c>
      <c r="H5" s="21">
        <v>1040</v>
      </c>
      <c r="I5" s="21">
        <v>5290</v>
      </c>
      <c r="J5" s="21">
        <v>-1000</v>
      </c>
    </row>
    <row r="6" spans="1:11" ht="13.5" customHeight="1" x14ac:dyDescent="0.25">
      <c r="A6" s="25" t="s">
        <v>3978</v>
      </c>
      <c r="B6" s="24" t="s">
        <v>3974</v>
      </c>
      <c r="C6" s="24" t="s">
        <v>5180</v>
      </c>
      <c r="D6" s="24" t="s">
        <v>5051</v>
      </c>
      <c r="E6" s="23">
        <v>44896</v>
      </c>
      <c r="F6" s="22" t="s">
        <v>5048</v>
      </c>
      <c r="G6" s="21">
        <v>0</v>
      </c>
      <c r="H6" s="21">
        <v>4539.68</v>
      </c>
      <c r="I6" s="21">
        <v>4541</v>
      </c>
      <c r="J6" s="21">
        <v>-1.32</v>
      </c>
    </row>
    <row r="7" spans="1:11" ht="13.5" customHeight="1" x14ac:dyDescent="0.25">
      <c r="A7" s="25" t="s">
        <v>3001</v>
      </c>
      <c r="B7" s="24" t="s">
        <v>2993</v>
      </c>
      <c r="C7" s="24" t="s">
        <v>5179</v>
      </c>
      <c r="D7" s="24" t="s">
        <v>5051</v>
      </c>
      <c r="E7" s="23">
        <v>44896</v>
      </c>
      <c r="F7" s="22" t="s">
        <v>5048</v>
      </c>
      <c r="G7" s="21">
        <v>1890</v>
      </c>
      <c r="H7" s="21">
        <v>3800</v>
      </c>
      <c r="I7" s="21">
        <v>5690</v>
      </c>
      <c r="J7" s="21">
        <v>0</v>
      </c>
    </row>
    <row r="8" spans="1:11" ht="13.5" customHeight="1" x14ac:dyDescent="0.25">
      <c r="A8" s="25" t="s">
        <v>2385</v>
      </c>
      <c r="B8" s="24" t="s">
        <v>2381</v>
      </c>
      <c r="C8" s="24" t="s">
        <v>5178</v>
      </c>
      <c r="D8" s="24" t="s">
        <v>5051</v>
      </c>
      <c r="E8" s="23">
        <v>44834</v>
      </c>
      <c r="F8" s="22" t="s">
        <v>5048</v>
      </c>
      <c r="G8" s="21">
        <v>0</v>
      </c>
      <c r="H8" s="21">
        <v>6050</v>
      </c>
      <c r="I8" s="21">
        <v>6050</v>
      </c>
      <c r="J8" s="21">
        <v>0</v>
      </c>
    </row>
    <row r="9" spans="1:11" ht="13.5" customHeight="1" x14ac:dyDescent="0.25">
      <c r="A9" s="25" t="s">
        <v>1787</v>
      </c>
      <c r="B9" s="24" t="s">
        <v>1779</v>
      </c>
      <c r="C9" s="24" t="s">
        <v>5177</v>
      </c>
      <c r="D9" s="24" t="s">
        <v>5176</v>
      </c>
      <c r="E9" s="23">
        <v>44927</v>
      </c>
      <c r="F9" s="22" t="s">
        <v>5048</v>
      </c>
      <c r="G9" s="21">
        <v>1000</v>
      </c>
      <c r="H9" s="21">
        <v>2250</v>
      </c>
      <c r="I9" s="21">
        <v>1250</v>
      </c>
      <c r="J9" s="21">
        <v>2000</v>
      </c>
    </row>
    <row r="10" spans="1:11" ht="13.5" customHeight="1" x14ac:dyDescent="0.25">
      <c r="A10" s="25" t="s">
        <v>3317</v>
      </c>
      <c r="B10" s="24" t="s">
        <v>3310</v>
      </c>
      <c r="C10" s="24" t="s">
        <v>5175</v>
      </c>
      <c r="D10" s="24" t="s">
        <v>5174</v>
      </c>
      <c r="E10" s="23">
        <v>44877</v>
      </c>
      <c r="F10" s="22" t="s">
        <v>5048</v>
      </c>
      <c r="G10" s="21">
        <v>2700</v>
      </c>
      <c r="H10" s="21">
        <v>0</v>
      </c>
      <c r="I10" s="21">
        <v>1350</v>
      </c>
      <c r="J10" s="21">
        <v>1350</v>
      </c>
    </row>
    <row r="11" spans="1:11" ht="13.5" customHeight="1" x14ac:dyDescent="0.25">
      <c r="A11" s="25" t="s">
        <v>3337</v>
      </c>
      <c r="B11" s="24" t="s">
        <v>3328</v>
      </c>
      <c r="C11" s="24" t="s">
        <v>5173</v>
      </c>
      <c r="D11" s="24" t="s">
        <v>5172</v>
      </c>
      <c r="E11" s="23">
        <v>44878</v>
      </c>
      <c r="F11" s="22" t="s">
        <v>5048</v>
      </c>
      <c r="G11" s="21">
        <v>0</v>
      </c>
      <c r="H11" s="21">
        <v>1350</v>
      </c>
      <c r="I11" s="21">
        <v>0</v>
      </c>
      <c r="J11" s="21">
        <v>1350</v>
      </c>
    </row>
    <row r="12" spans="1:11" ht="13.5" customHeight="1" x14ac:dyDescent="0.25">
      <c r="A12" s="25" t="s">
        <v>4176</v>
      </c>
      <c r="B12" s="24" t="s">
        <v>758</v>
      </c>
      <c r="C12" s="24" t="s">
        <v>5171</v>
      </c>
      <c r="D12" s="24" t="s">
        <v>5170</v>
      </c>
      <c r="E12" s="23">
        <v>44621</v>
      </c>
      <c r="F12" s="22" t="s">
        <v>5048</v>
      </c>
      <c r="G12" s="21">
        <v>7425</v>
      </c>
      <c r="H12" s="21">
        <v>5614.95</v>
      </c>
      <c r="I12" s="21">
        <v>10230</v>
      </c>
      <c r="J12" s="21">
        <v>2809.95</v>
      </c>
      <c r="K12" s="18" t="s">
        <v>5082</v>
      </c>
    </row>
    <row r="13" spans="1:11" ht="13.5" customHeight="1" x14ac:dyDescent="0.25">
      <c r="A13" s="25" t="s">
        <v>1952</v>
      </c>
      <c r="B13" s="24" t="s">
        <v>1945</v>
      </c>
      <c r="C13" s="24" t="s">
        <v>5169</v>
      </c>
      <c r="D13" s="24" t="s">
        <v>5123</v>
      </c>
      <c r="E13" s="23">
        <v>44835</v>
      </c>
      <c r="F13" s="22" t="s">
        <v>5048</v>
      </c>
      <c r="G13" s="21">
        <v>14760</v>
      </c>
      <c r="H13" s="21">
        <v>2673.7</v>
      </c>
      <c r="I13" s="21">
        <v>17433.7</v>
      </c>
      <c r="J13" s="21">
        <v>0</v>
      </c>
    </row>
    <row r="14" spans="1:11" ht="13.5" customHeight="1" x14ac:dyDescent="0.25">
      <c r="A14" s="25" t="s">
        <v>1699</v>
      </c>
      <c r="B14" s="24" t="s">
        <v>1696</v>
      </c>
      <c r="C14" s="24" t="s">
        <v>5168</v>
      </c>
      <c r="D14" s="24" t="s">
        <v>5123</v>
      </c>
      <c r="E14" s="23">
        <v>44986</v>
      </c>
      <c r="F14" s="22" t="s">
        <v>5048</v>
      </c>
      <c r="G14" s="21">
        <v>16500</v>
      </c>
      <c r="H14" s="21">
        <v>2047.38</v>
      </c>
      <c r="I14" s="21">
        <v>18547.38</v>
      </c>
      <c r="J14" s="21">
        <v>0</v>
      </c>
    </row>
    <row r="15" spans="1:11" ht="13.5" customHeight="1" x14ac:dyDescent="0.25">
      <c r="A15" s="25" t="s">
        <v>400</v>
      </c>
      <c r="B15" s="24" t="s">
        <v>397</v>
      </c>
      <c r="C15" s="24" t="s">
        <v>5167</v>
      </c>
      <c r="D15" s="24" t="s">
        <v>5123</v>
      </c>
      <c r="E15" s="23">
        <v>45108</v>
      </c>
      <c r="F15" s="22" t="s">
        <v>5048</v>
      </c>
      <c r="G15" s="21">
        <v>12840</v>
      </c>
      <c r="H15" s="21">
        <v>286.87</v>
      </c>
      <c r="I15" s="21">
        <v>15266.87</v>
      </c>
      <c r="J15" s="21">
        <v>-2140</v>
      </c>
    </row>
    <row r="16" spans="1:11" ht="13.5" customHeight="1" x14ac:dyDescent="0.25">
      <c r="A16" s="25" t="s">
        <v>1502</v>
      </c>
      <c r="B16" s="24" t="s">
        <v>1495</v>
      </c>
      <c r="C16" s="24" t="s">
        <v>5166</v>
      </c>
      <c r="D16" s="24" t="s">
        <v>5123</v>
      </c>
      <c r="E16" s="23">
        <v>44835</v>
      </c>
      <c r="F16" s="22" t="s">
        <v>5048</v>
      </c>
      <c r="G16" s="21">
        <v>14760</v>
      </c>
      <c r="H16" s="21">
        <v>2158.3000000000002</v>
      </c>
      <c r="I16" s="21">
        <v>16914.88</v>
      </c>
      <c r="J16" s="21">
        <v>3.42</v>
      </c>
    </row>
    <row r="17" spans="1:11" ht="13.5" customHeight="1" x14ac:dyDescent="0.25">
      <c r="A17" s="25" t="s">
        <v>2927</v>
      </c>
      <c r="B17" s="24" t="s">
        <v>2924</v>
      </c>
      <c r="C17" s="24" t="s">
        <v>5165</v>
      </c>
      <c r="D17" s="24" t="s">
        <v>5123</v>
      </c>
      <c r="E17" s="23">
        <v>45169</v>
      </c>
      <c r="F17" s="22" t="s">
        <v>5048</v>
      </c>
      <c r="G17" s="21">
        <v>14383</v>
      </c>
      <c r="H17" s="21">
        <v>2635.4</v>
      </c>
      <c r="I17" s="21">
        <v>16833.47</v>
      </c>
      <c r="J17" s="21">
        <v>184.93</v>
      </c>
    </row>
    <row r="18" spans="1:11" ht="13.5" customHeight="1" x14ac:dyDescent="0.25">
      <c r="A18" s="25" t="s">
        <v>2720</v>
      </c>
      <c r="B18" s="24" t="s">
        <v>2717</v>
      </c>
      <c r="C18" s="24" t="s">
        <v>5164</v>
      </c>
      <c r="D18" s="24" t="s">
        <v>5123</v>
      </c>
      <c r="E18" s="23">
        <v>44835</v>
      </c>
      <c r="F18" s="22" t="s">
        <v>5048</v>
      </c>
      <c r="G18" s="21">
        <v>14040</v>
      </c>
      <c r="H18" s="21">
        <v>2064.54</v>
      </c>
      <c r="I18" s="21">
        <v>15270</v>
      </c>
      <c r="J18" s="21">
        <v>834.54</v>
      </c>
    </row>
    <row r="19" spans="1:11" ht="13.5" customHeight="1" x14ac:dyDescent="0.25">
      <c r="A19" s="25" t="s">
        <v>378</v>
      </c>
      <c r="B19" s="24" t="s">
        <v>373</v>
      </c>
      <c r="C19" s="24" t="s">
        <v>5163</v>
      </c>
      <c r="D19" s="24" t="s">
        <v>5123</v>
      </c>
      <c r="E19" s="23">
        <v>44835</v>
      </c>
      <c r="F19" s="22" t="s">
        <v>5048</v>
      </c>
      <c r="G19" s="21">
        <v>12840</v>
      </c>
      <c r="H19" s="21">
        <v>1888.22</v>
      </c>
      <c r="I19" s="21">
        <v>14429.4</v>
      </c>
      <c r="J19" s="21">
        <v>298.82</v>
      </c>
    </row>
    <row r="20" spans="1:11" ht="13.5" customHeight="1" x14ac:dyDescent="0.25">
      <c r="A20" s="25" t="s">
        <v>1391</v>
      </c>
      <c r="B20" s="24" t="s">
        <v>1388</v>
      </c>
      <c r="C20" s="24" t="s">
        <v>5162</v>
      </c>
      <c r="D20" s="24" t="s">
        <v>5123</v>
      </c>
      <c r="E20" s="23">
        <v>45108</v>
      </c>
      <c r="F20" s="22" t="s">
        <v>5048</v>
      </c>
      <c r="G20" s="21">
        <v>10440</v>
      </c>
      <c r="H20" s="21">
        <v>2102.5</v>
      </c>
      <c r="I20" s="21">
        <v>13090</v>
      </c>
      <c r="J20" s="21">
        <v>-547.5</v>
      </c>
    </row>
    <row r="21" spans="1:11" ht="13.5" customHeight="1" x14ac:dyDescent="0.25">
      <c r="A21" s="25" t="s">
        <v>1849</v>
      </c>
      <c r="B21" s="24" t="s">
        <v>1846</v>
      </c>
      <c r="C21" s="24" t="s">
        <v>5161</v>
      </c>
      <c r="D21" s="24" t="s">
        <v>5123</v>
      </c>
      <c r="E21" s="23">
        <v>44835</v>
      </c>
      <c r="F21" s="22" t="s">
        <v>5048</v>
      </c>
      <c r="G21" s="21">
        <v>14040</v>
      </c>
      <c r="H21" s="21">
        <v>1898.5</v>
      </c>
      <c r="I21" s="21">
        <v>14776.03</v>
      </c>
      <c r="J21" s="21">
        <v>1162.47</v>
      </c>
    </row>
    <row r="22" spans="1:11" ht="13.5" customHeight="1" x14ac:dyDescent="0.25">
      <c r="A22" s="25" t="s">
        <v>4181</v>
      </c>
      <c r="B22" s="24" t="s">
        <v>1667</v>
      </c>
      <c r="C22" s="24" t="s">
        <v>5160</v>
      </c>
      <c r="D22" s="24" t="s">
        <v>5123</v>
      </c>
      <c r="E22" s="23">
        <v>44621</v>
      </c>
      <c r="F22" s="22" t="s">
        <v>5048</v>
      </c>
      <c r="G22" s="21">
        <v>12420</v>
      </c>
      <c r="H22" s="21">
        <v>1744.64</v>
      </c>
      <c r="I22" s="21">
        <v>7155</v>
      </c>
      <c r="J22" s="21">
        <v>7009.64</v>
      </c>
      <c r="K22" s="18" t="s">
        <v>5082</v>
      </c>
    </row>
    <row r="23" spans="1:11" ht="13.5" customHeight="1" x14ac:dyDescent="0.25">
      <c r="A23" s="25" t="s">
        <v>2989</v>
      </c>
      <c r="B23" s="24" t="s">
        <v>2986</v>
      </c>
      <c r="C23" s="24" t="s">
        <v>5159</v>
      </c>
      <c r="D23" s="24" t="s">
        <v>5123</v>
      </c>
      <c r="E23" s="23">
        <v>45108</v>
      </c>
      <c r="F23" s="22" t="s">
        <v>5048</v>
      </c>
      <c r="G23" s="21">
        <v>16500</v>
      </c>
      <c r="H23" s="21">
        <v>2451.3200000000002</v>
      </c>
      <c r="I23" s="21">
        <v>19325.43</v>
      </c>
      <c r="J23" s="21">
        <v>-374.11</v>
      </c>
    </row>
    <row r="24" spans="1:11" ht="13.5" customHeight="1" x14ac:dyDescent="0.25">
      <c r="A24" s="25" t="s">
        <v>604</v>
      </c>
      <c r="B24" s="24" t="s">
        <v>598</v>
      </c>
      <c r="C24" s="24" t="s">
        <v>5158</v>
      </c>
      <c r="D24" s="24" t="s">
        <v>5123</v>
      </c>
      <c r="E24" s="23">
        <v>45108</v>
      </c>
      <c r="F24" s="22" t="s">
        <v>5048</v>
      </c>
      <c r="G24" s="21">
        <v>12840</v>
      </c>
      <c r="H24" s="21">
        <v>507.16</v>
      </c>
      <c r="I24" s="21">
        <v>15487.16</v>
      </c>
      <c r="J24" s="21">
        <v>-2140</v>
      </c>
    </row>
    <row r="25" spans="1:11" ht="13.5" customHeight="1" x14ac:dyDescent="0.25">
      <c r="A25" s="25" t="s">
        <v>587</v>
      </c>
      <c r="B25" s="24" t="s">
        <v>584</v>
      </c>
      <c r="C25" s="24" t="s">
        <v>5157</v>
      </c>
      <c r="D25" s="24" t="s">
        <v>5123</v>
      </c>
      <c r="E25" s="23">
        <v>45108</v>
      </c>
      <c r="F25" s="22" t="s">
        <v>5048</v>
      </c>
      <c r="G25" s="21">
        <v>18765</v>
      </c>
      <c r="H25" s="21">
        <v>2585.7199999999998</v>
      </c>
      <c r="I25" s="21">
        <v>21350.720000000001</v>
      </c>
      <c r="J25" s="21">
        <v>0</v>
      </c>
    </row>
    <row r="26" spans="1:11" ht="13.5" customHeight="1" x14ac:dyDescent="0.25">
      <c r="A26" s="25" t="s">
        <v>4186</v>
      </c>
      <c r="B26" s="24" t="s">
        <v>1887</v>
      </c>
      <c r="C26" s="24" t="s">
        <v>5156</v>
      </c>
      <c r="D26" s="24" t="s">
        <v>5123</v>
      </c>
      <c r="E26" s="23">
        <v>44575</v>
      </c>
      <c r="F26" s="22" t="s">
        <v>5048</v>
      </c>
      <c r="G26" s="21">
        <v>9135</v>
      </c>
      <c r="H26" s="21">
        <v>1176.0999999999999</v>
      </c>
      <c r="I26" s="21">
        <v>6131</v>
      </c>
      <c r="J26" s="21">
        <v>4180.1000000000004</v>
      </c>
      <c r="K26" s="18" t="s">
        <v>5082</v>
      </c>
    </row>
    <row r="27" spans="1:11" ht="13.5" customHeight="1" x14ac:dyDescent="0.25">
      <c r="A27" s="25" t="s">
        <v>2779</v>
      </c>
      <c r="B27" s="24" t="s">
        <v>2776</v>
      </c>
      <c r="C27" s="24" t="s">
        <v>5155</v>
      </c>
      <c r="D27" s="24" t="s">
        <v>5123</v>
      </c>
      <c r="E27" s="23">
        <v>45108</v>
      </c>
      <c r="F27" s="22" t="s">
        <v>5048</v>
      </c>
      <c r="G27" s="21">
        <v>2247</v>
      </c>
      <c r="H27" s="21">
        <v>9198.58</v>
      </c>
      <c r="I27" s="21">
        <v>11445.58</v>
      </c>
      <c r="J27" s="21">
        <v>0</v>
      </c>
    </row>
    <row r="28" spans="1:11" ht="13.5" customHeight="1" x14ac:dyDescent="0.25">
      <c r="A28" s="25" t="s">
        <v>4191</v>
      </c>
      <c r="B28" s="24" t="s">
        <v>2003</v>
      </c>
      <c r="C28" s="24" t="s">
        <v>5154</v>
      </c>
      <c r="D28" s="24" t="s">
        <v>5123</v>
      </c>
      <c r="E28" s="23">
        <v>44621</v>
      </c>
      <c r="F28" s="22" t="s">
        <v>5048</v>
      </c>
      <c r="G28" s="21">
        <v>8750</v>
      </c>
      <c r="H28" s="21">
        <v>1551.94</v>
      </c>
      <c r="I28" s="21">
        <v>10095</v>
      </c>
      <c r="J28" s="21">
        <v>206.94</v>
      </c>
      <c r="K28" s="18" t="s">
        <v>5082</v>
      </c>
    </row>
    <row r="29" spans="1:11" ht="13.5" customHeight="1" x14ac:dyDescent="0.25">
      <c r="A29" s="25" t="s">
        <v>1626</v>
      </c>
      <c r="B29" s="24" t="s">
        <v>1623</v>
      </c>
      <c r="C29" s="24" t="s">
        <v>5153</v>
      </c>
      <c r="D29" s="24" t="s">
        <v>5123</v>
      </c>
      <c r="E29" s="23">
        <v>45108</v>
      </c>
      <c r="F29" s="22" t="s">
        <v>5048</v>
      </c>
      <c r="G29" s="21">
        <v>21924</v>
      </c>
      <c r="H29" s="21">
        <v>2798.88</v>
      </c>
      <c r="I29" s="21">
        <v>24722.880000000001</v>
      </c>
      <c r="J29" s="21">
        <v>0</v>
      </c>
    </row>
    <row r="30" spans="1:11" ht="13.5" customHeight="1" x14ac:dyDescent="0.25">
      <c r="A30" s="25" t="s">
        <v>3224</v>
      </c>
      <c r="B30" s="24" t="s">
        <v>3221</v>
      </c>
      <c r="C30" s="24" t="s">
        <v>5152</v>
      </c>
      <c r="D30" s="24" t="s">
        <v>5123</v>
      </c>
      <c r="E30" s="23">
        <v>44835</v>
      </c>
      <c r="F30" s="22" t="s">
        <v>5048</v>
      </c>
      <c r="G30" s="21">
        <v>12840</v>
      </c>
      <c r="H30" s="21">
        <v>2145.2399999999998</v>
      </c>
      <c r="I30" s="21">
        <v>14226.72</v>
      </c>
      <c r="J30" s="21">
        <v>758.52</v>
      </c>
    </row>
    <row r="31" spans="1:11" ht="13.5" customHeight="1" x14ac:dyDescent="0.25">
      <c r="A31" s="25" t="s">
        <v>1793</v>
      </c>
      <c r="B31" s="24" t="s">
        <v>1790</v>
      </c>
      <c r="C31" s="24" t="s">
        <v>5151</v>
      </c>
      <c r="D31" s="24" t="s">
        <v>5123</v>
      </c>
      <c r="E31" s="23">
        <v>44835</v>
      </c>
      <c r="F31" s="22" t="s">
        <v>5048</v>
      </c>
      <c r="G31" s="21">
        <v>16800</v>
      </c>
      <c r="H31" s="21">
        <v>2257.9499999999998</v>
      </c>
      <c r="I31" s="21">
        <v>19057.95</v>
      </c>
      <c r="J31" s="21">
        <v>0</v>
      </c>
    </row>
    <row r="32" spans="1:11" ht="13.5" customHeight="1" x14ac:dyDescent="0.25">
      <c r="A32" s="25" t="s">
        <v>1916</v>
      </c>
      <c r="B32" s="24" t="s">
        <v>1913</v>
      </c>
      <c r="C32" s="24" t="s">
        <v>5150</v>
      </c>
      <c r="D32" s="24" t="s">
        <v>5149</v>
      </c>
      <c r="E32" s="23">
        <v>44835</v>
      </c>
      <c r="F32" s="22" t="s">
        <v>5048</v>
      </c>
      <c r="G32" s="21">
        <v>20640</v>
      </c>
      <c r="H32" s="21">
        <v>2275.5100000000002</v>
      </c>
      <c r="I32" s="21">
        <v>23290</v>
      </c>
      <c r="J32" s="21">
        <v>-374.49</v>
      </c>
    </row>
    <row r="33" spans="1:11" ht="13.5" customHeight="1" x14ac:dyDescent="0.25">
      <c r="A33" s="25" t="s">
        <v>1812</v>
      </c>
      <c r="B33" s="24" t="s">
        <v>1809</v>
      </c>
      <c r="C33" s="24" t="s">
        <v>5148</v>
      </c>
      <c r="D33" s="24" t="s">
        <v>5123</v>
      </c>
      <c r="E33" s="23">
        <v>44835</v>
      </c>
      <c r="F33" s="22" t="s">
        <v>5048</v>
      </c>
      <c r="G33" s="21">
        <v>10440</v>
      </c>
      <c r="H33" s="21">
        <v>1857.97</v>
      </c>
      <c r="I33" s="21">
        <v>12297.97</v>
      </c>
      <c r="J33" s="21">
        <v>0</v>
      </c>
    </row>
    <row r="34" spans="1:11" ht="13.5" customHeight="1" x14ac:dyDescent="0.25">
      <c r="A34" s="25" t="s">
        <v>1587</v>
      </c>
      <c r="B34" s="24" t="s">
        <v>1584</v>
      </c>
      <c r="C34" s="24" t="s">
        <v>5147</v>
      </c>
      <c r="D34" s="24" t="s">
        <v>5123</v>
      </c>
      <c r="E34" s="23">
        <v>44835</v>
      </c>
      <c r="F34" s="22" t="s">
        <v>5048</v>
      </c>
      <c r="G34" s="21">
        <v>10440</v>
      </c>
      <c r="H34" s="21">
        <v>2116.8000000000002</v>
      </c>
      <c r="I34" s="21">
        <v>12843.27</v>
      </c>
      <c r="J34" s="21">
        <v>-286.47000000000003</v>
      </c>
    </row>
    <row r="35" spans="1:11" ht="13.5" customHeight="1" x14ac:dyDescent="0.25">
      <c r="A35" s="25" t="s">
        <v>1633</v>
      </c>
      <c r="B35" s="24" t="s">
        <v>1630</v>
      </c>
      <c r="C35" s="24" t="s">
        <v>5146</v>
      </c>
      <c r="D35" s="24" t="s">
        <v>5123</v>
      </c>
      <c r="E35" s="23">
        <v>44835</v>
      </c>
      <c r="F35" s="22" t="s">
        <v>5048</v>
      </c>
      <c r="G35" s="21">
        <v>10440</v>
      </c>
      <c r="H35" s="21">
        <v>1799.55</v>
      </c>
      <c r="I35" s="21">
        <v>12239.55</v>
      </c>
      <c r="J35" s="21">
        <v>0</v>
      </c>
    </row>
    <row r="36" spans="1:11" ht="13.5" customHeight="1" x14ac:dyDescent="0.25">
      <c r="A36" s="25" t="s">
        <v>569</v>
      </c>
      <c r="B36" s="24" t="s">
        <v>566</v>
      </c>
      <c r="C36" s="24" t="s">
        <v>5145</v>
      </c>
      <c r="D36" s="24" t="s">
        <v>5123</v>
      </c>
      <c r="E36" s="23">
        <v>44835</v>
      </c>
      <c r="F36" s="22" t="s">
        <v>5048</v>
      </c>
      <c r="G36" s="21">
        <v>12840</v>
      </c>
      <c r="H36" s="21">
        <v>2390.1999999999998</v>
      </c>
      <c r="I36" s="21">
        <v>15230.2</v>
      </c>
      <c r="J36" s="21">
        <v>0</v>
      </c>
    </row>
    <row r="37" spans="1:11" ht="13.5" customHeight="1" x14ac:dyDescent="0.25">
      <c r="A37" s="25" t="s">
        <v>560</v>
      </c>
      <c r="B37" s="24" t="s">
        <v>557</v>
      </c>
      <c r="C37" s="24" t="s">
        <v>5144</v>
      </c>
      <c r="D37" s="24" t="s">
        <v>5143</v>
      </c>
      <c r="E37" s="23">
        <v>44835</v>
      </c>
      <c r="F37" s="22" t="s">
        <v>5048</v>
      </c>
      <c r="G37" s="21">
        <v>9682.26</v>
      </c>
      <c r="H37" s="21">
        <v>1756.59</v>
      </c>
      <c r="I37" s="21">
        <v>11438.85</v>
      </c>
      <c r="J37" s="21">
        <v>0</v>
      </c>
    </row>
    <row r="38" spans="1:11" ht="13.5" customHeight="1" x14ac:dyDescent="0.25">
      <c r="A38" s="25" t="s">
        <v>1017</v>
      </c>
      <c r="B38" s="24" t="s">
        <v>1014</v>
      </c>
      <c r="C38" s="24" t="s">
        <v>5142</v>
      </c>
      <c r="D38" s="24" t="s">
        <v>5123</v>
      </c>
      <c r="E38" s="23">
        <v>44835</v>
      </c>
      <c r="F38" s="22" t="s">
        <v>5048</v>
      </c>
      <c r="G38" s="21">
        <v>12240</v>
      </c>
      <c r="H38" s="21">
        <v>1996.22</v>
      </c>
      <c r="I38" s="21">
        <v>14636.22</v>
      </c>
      <c r="J38" s="21">
        <v>-400</v>
      </c>
    </row>
    <row r="39" spans="1:11" ht="13.5" customHeight="1" x14ac:dyDescent="0.25">
      <c r="A39" s="25" t="s">
        <v>2044</v>
      </c>
      <c r="B39" s="24" t="s">
        <v>2040</v>
      </c>
      <c r="C39" s="24" t="s">
        <v>5141</v>
      </c>
      <c r="D39" s="24" t="s">
        <v>5123</v>
      </c>
      <c r="E39" s="23">
        <v>45200</v>
      </c>
      <c r="F39" s="22" t="s">
        <v>5048</v>
      </c>
      <c r="G39" s="21">
        <v>14040</v>
      </c>
      <c r="H39" s="21">
        <v>605.79999999999995</v>
      </c>
      <c r="I39" s="21">
        <v>15865.8</v>
      </c>
      <c r="J39" s="21">
        <v>-1220</v>
      </c>
    </row>
    <row r="40" spans="1:11" ht="13.5" customHeight="1" x14ac:dyDescent="0.25">
      <c r="A40" s="25" t="s">
        <v>3554</v>
      </c>
      <c r="B40" s="24" t="s">
        <v>3551</v>
      </c>
      <c r="C40" s="24" t="s">
        <v>5140</v>
      </c>
      <c r="D40" s="24" t="s">
        <v>5123</v>
      </c>
      <c r="E40" s="23">
        <v>45108</v>
      </c>
      <c r="F40" s="22" t="s">
        <v>5048</v>
      </c>
      <c r="G40" s="21">
        <v>16800</v>
      </c>
      <c r="H40" s="21">
        <v>817.17</v>
      </c>
      <c r="I40" s="21">
        <v>17867.169999999998</v>
      </c>
      <c r="J40" s="21">
        <v>-250</v>
      </c>
    </row>
    <row r="41" spans="1:11" ht="13.5" customHeight="1" x14ac:dyDescent="0.25">
      <c r="A41" s="25" t="s">
        <v>3599</v>
      </c>
      <c r="B41" s="24" t="s">
        <v>3596</v>
      </c>
      <c r="C41" s="24" t="s">
        <v>5139</v>
      </c>
      <c r="D41" s="24" t="s">
        <v>5123</v>
      </c>
      <c r="E41" s="23">
        <v>45107</v>
      </c>
      <c r="F41" s="22" t="s">
        <v>5048</v>
      </c>
      <c r="G41" s="21">
        <v>20250</v>
      </c>
      <c r="H41" s="21">
        <v>2653.32</v>
      </c>
      <c r="I41" s="21">
        <v>22903.32</v>
      </c>
      <c r="J41" s="21">
        <v>0</v>
      </c>
    </row>
    <row r="42" spans="1:11" ht="13.5" customHeight="1" x14ac:dyDescent="0.25">
      <c r="A42" s="25" t="s">
        <v>4196</v>
      </c>
      <c r="B42" s="24" t="s">
        <v>5138</v>
      </c>
      <c r="C42" s="24" t="s">
        <v>5137</v>
      </c>
      <c r="D42" s="24" t="s">
        <v>5123</v>
      </c>
      <c r="E42" s="23">
        <v>44621</v>
      </c>
      <c r="F42" s="22" t="s">
        <v>5048</v>
      </c>
      <c r="G42" s="21">
        <v>7250</v>
      </c>
      <c r="H42" s="21">
        <v>1459.56</v>
      </c>
      <c r="I42" s="21">
        <v>8296.35</v>
      </c>
      <c r="J42" s="21">
        <v>413.21</v>
      </c>
      <c r="K42" s="18" t="s">
        <v>5082</v>
      </c>
    </row>
    <row r="43" spans="1:11" ht="13.5" customHeight="1" x14ac:dyDescent="0.25">
      <c r="A43" s="25" t="s">
        <v>3461</v>
      </c>
      <c r="B43" s="24" t="s">
        <v>3458</v>
      </c>
      <c r="C43" s="24" t="s">
        <v>5136</v>
      </c>
      <c r="D43" s="24" t="s">
        <v>5123</v>
      </c>
      <c r="E43" s="23">
        <v>44835</v>
      </c>
      <c r="F43" s="22" t="s">
        <v>5048</v>
      </c>
      <c r="G43" s="21">
        <v>12840</v>
      </c>
      <c r="H43" s="21">
        <v>2059.5700000000002</v>
      </c>
      <c r="I43" s="21">
        <v>15397</v>
      </c>
      <c r="J43" s="21">
        <v>-497.43</v>
      </c>
    </row>
    <row r="44" spans="1:11" ht="13.5" customHeight="1" x14ac:dyDescent="0.25">
      <c r="A44" s="25" t="s">
        <v>3570</v>
      </c>
      <c r="B44" s="24" t="s">
        <v>3567</v>
      </c>
      <c r="C44" s="24" t="s">
        <v>5135</v>
      </c>
      <c r="D44" s="24" t="s">
        <v>5123</v>
      </c>
      <c r="E44" s="23">
        <v>44835</v>
      </c>
      <c r="F44" s="22" t="s">
        <v>5048</v>
      </c>
      <c r="G44" s="21">
        <v>12840</v>
      </c>
      <c r="H44" s="21">
        <v>2691.53</v>
      </c>
      <c r="I44" s="21">
        <v>15531.53</v>
      </c>
      <c r="J44" s="21">
        <v>0</v>
      </c>
    </row>
    <row r="45" spans="1:11" ht="13.5" customHeight="1" x14ac:dyDescent="0.25">
      <c r="A45" s="25" t="s">
        <v>2941</v>
      </c>
      <c r="B45" s="24" t="s">
        <v>3864</v>
      </c>
      <c r="C45" s="24" t="s">
        <v>5134</v>
      </c>
      <c r="D45" s="24" t="s">
        <v>5123</v>
      </c>
      <c r="E45" s="23">
        <v>45108</v>
      </c>
      <c r="F45" s="22" t="s">
        <v>5048</v>
      </c>
      <c r="G45" s="21">
        <v>16700</v>
      </c>
      <c r="H45" s="21">
        <v>2191.85</v>
      </c>
      <c r="I45" s="21">
        <v>16689.169999999998</v>
      </c>
      <c r="J45" s="21">
        <v>2202.6799999999998</v>
      </c>
    </row>
    <row r="46" spans="1:11" ht="13.5" customHeight="1" x14ac:dyDescent="0.25">
      <c r="A46" s="25" t="s">
        <v>3542</v>
      </c>
      <c r="B46" s="24" t="s">
        <v>3539</v>
      </c>
      <c r="C46" s="24" t="s">
        <v>5133</v>
      </c>
      <c r="D46" s="24" t="s">
        <v>5123</v>
      </c>
      <c r="E46" s="23">
        <v>44835</v>
      </c>
      <c r="F46" s="22" t="s">
        <v>5048</v>
      </c>
      <c r="G46" s="21">
        <v>12840</v>
      </c>
      <c r="H46" s="21">
        <v>2604.16</v>
      </c>
      <c r="I46" s="21">
        <v>15444.16</v>
      </c>
      <c r="J46" s="21">
        <v>0</v>
      </c>
    </row>
    <row r="47" spans="1:11" ht="13.5" customHeight="1" x14ac:dyDescent="0.25">
      <c r="A47" s="25" t="s">
        <v>4205</v>
      </c>
      <c r="B47" s="24" t="s">
        <v>3832</v>
      </c>
      <c r="C47" s="24" t="s">
        <v>5132</v>
      </c>
      <c r="D47" s="24" t="s">
        <v>5131</v>
      </c>
      <c r="E47" s="23">
        <v>44631</v>
      </c>
      <c r="F47" s="22" t="s">
        <v>5048</v>
      </c>
      <c r="G47" s="21">
        <v>6051.61</v>
      </c>
      <c r="H47" s="21">
        <v>2832.13</v>
      </c>
      <c r="I47" s="21">
        <v>5609.52</v>
      </c>
      <c r="J47" s="21">
        <v>3274.22</v>
      </c>
      <c r="K47" s="18" t="s">
        <v>5082</v>
      </c>
    </row>
    <row r="48" spans="1:11" ht="13.5" customHeight="1" x14ac:dyDescent="0.25">
      <c r="A48" s="25" t="s">
        <v>3058</v>
      </c>
      <c r="B48" s="24" t="s">
        <v>3055</v>
      </c>
      <c r="C48" s="24" t="s">
        <v>5130</v>
      </c>
      <c r="D48" s="24" t="s">
        <v>5129</v>
      </c>
      <c r="E48" s="23">
        <v>44835</v>
      </c>
      <c r="F48" s="22" t="s">
        <v>5048</v>
      </c>
      <c r="G48" s="21">
        <v>10187.42</v>
      </c>
      <c r="H48" s="21">
        <v>2155.5700000000002</v>
      </c>
      <c r="I48" s="21">
        <v>12342.99</v>
      </c>
      <c r="J48" s="21">
        <v>0</v>
      </c>
    </row>
    <row r="49" spans="1:11" ht="13.5" customHeight="1" x14ac:dyDescent="0.25">
      <c r="A49" s="25" t="s">
        <v>4017</v>
      </c>
      <c r="B49" s="24" t="s">
        <v>4014</v>
      </c>
      <c r="C49" s="24" t="s">
        <v>5128</v>
      </c>
      <c r="D49" s="24" t="s">
        <v>5123</v>
      </c>
      <c r="E49" s="23">
        <v>44835</v>
      </c>
      <c r="F49" s="22" t="s">
        <v>5048</v>
      </c>
      <c r="G49" s="21">
        <v>16800</v>
      </c>
      <c r="H49" s="21">
        <v>3600.05</v>
      </c>
      <c r="I49" s="21">
        <v>20400.05</v>
      </c>
      <c r="J49" s="21">
        <v>0</v>
      </c>
    </row>
    <row r="50" spans="1:11" ht="13.5" customHeight="1" x14ac:dyDescent="0.25">
      <c r="A50" s="25" t="s">
        <v>3042</v>
      </c>
      <c r="B50" s="24" t="s">
        <v>3039</v>
      </c>
      <c r="C50" s="24" t="s">
        <v>5127</v>
      </c>
      <c r="D50" s="24" t="s">
        <v>5123</v>
      </c>
      <c r="E50" s="23">
        <v>44835</v>
      </c>
      <c r="F50" s="22" t="s">
        <v>5048</v>
      </c>
      <c r="G50" s="21">
        <v>10440</v>
      </c>
      <c r="H50" s="21">
        <v>1872.19</v>
      </c>
      <c r="I50" s="21">
        <v>12312.19</v>
      </c>
      <c r="J50" s="21">
        <v>0</v>
      </c>
    </row>
    <row r="51" spans="1:11" ht="13.5" customHeight="1" x14ac:dyDescent="0.25">
      <c r="A51" s="25" t="s">
        <v>2097</v>
      </c>
      <c r="B51" s="24" t="s">
        <v>2094</v>
      </c>
      <c r="C51" s="24" t="s">
        <v>5126</v>
      </c>
      <c r="D51" s="24" t="s">
        <v>5125</v>
      </c>
      <c r="E51" s="23">
        <v>44835</v>
      </c>
      <c r="F51" s="22" t="s">
        <v>5048</v>
      </c>
      <c r="G51" s="21">
        <v>13662.58</v>
      </c>
      <c r="H51" s="21">
        <v>2011.87</v>
      </c>
      <c r="I51" s="21">
        <v>15999</v>
      </c>
      <c r="J51" s="21">
        <v>-324.55</v>
      </c>
    </row>
    <row r="52" spans="1:11" ht="13.5" customHeight="1" x14ac:dyDescent="0.25">
      <c r="A52" s="25" t="s">
        <v>110</v>
      </c>
      <c r="B52" s="24" t="s">
        <v>2029</v>
      </c>
      <c r="C52" s="24" t="s">
        <v>5124</v>
      </c>
      <c r="D52" s="24" t="s">
        <v>5123</v>
      </c>
      <c r="E52" s="23">
        <v>44743</v>
      </c>
      <c r="F52" s="22" t="s">
        <v>5048</v>
      </c>
      <c r="G52" s="21">
        <v>14870</v>
      </c>
      <c r="H52" s="21">
        <v>2019.95</v>
      </c>
      <c r="I52" s="21">
        <v>16889.95</v>
      </c>
      <c r="J52" s="21">
        <v>0</v>
      </c>
      <c r="K52" s="18" t="s">
        <v>5122</v>
      </c>
    </row>
    <row r="53" spans="1:11" ht="13.5" customHeight="1" x14ac:dyDescent="0.25">
      <c r="A53" s="25" t="s">
        <v>4008</v>
      </c>
      <c r="B53" s="24" t="s">
        <v>4005</v>
      </c>
      <c r="C53" s="24" t="s">
        <v>5121</v>
      </c>
      <c r="D53" s="24" t="s">
        <v>5120</v>
      </c>
      <c r="E53" s="23">
        <v>44834</v>
      </c>
      <c r="F53" s="22" t="s">
        <v>5048</v>
      </c>
      <c r="G53" s="21">
        <v>14695.33</v>
      </c>
      <c r="H53" s="21">
        <v>2037.69</v>
      </c>
      <c r="I53" s="21">
        <v>16733.02</v>
      </c>
      <c r="J53" s="21">
        <v>0</v>
      </c>
    </row>
    <row r="54" spans="1:11" ht="13.5" customHeight="1" x14ac:dyDescent="0.25">
      <c r="A54" s="25" t="s">
        <v>3140</v>
      </c>
      <c r="B54" s="24" t="s">
        <v>3137</v>
      </c>
      <c r="C54" s="24" t="s">
        <v>5119</v>
      </c>
      <c r="D54" s="24" t="s">
        <v>5118</v>
      </c>
      <c r="E54" s="23">
        <v>44835</v>
      </c>
      <c r="F54" s="22" t="s">
        <v>5048</v>
      </c>
      <c r="G54" s="21">
        <v>12588.16</v>
      </c>
      <c r="H54" s="21">
        <v>1155.92</v>
      </c>
      <c r="I54" s="21">
        <v>13744.08</v>
      </c>
      <c r="J54" s="21">
        <v>0</v>
      </c>
    </row>
    <row r="55" spans="1:11" ht="13.5" customHeight="1" x14ac:dyDescent="0.25">
      <c r="A55" s="25" t="s">
        <v>580</v>
      </c>
      <c r="B55" s="24" t="s">
        <v>577</v>
      </c>
      <c r="C55" s="24" t="s">
        <v>5117</v>
      </c>
      <c r="D55" s="24" t="s">
        <v>5116</v>
      </c>
      <c r="E55" s="23">
        <v>45108</v>
      </c>
      <c r="F55" s="22" t="s">
        <v>5048</v>
      </c>
      <c r="G55" s="21">
        <v>9878.7099999999991</v>
      </c>
      <c r="H55" s="21">
        <v>1851.33</v>
      </c>
      <c r="I55" s="21">
        <v>11730.04</v>
      </c>
      <c r="J55" s="21">
        <v>0</v>
      </c>
    </row>
    <row r="56" spans="1:11" ht="13.5" customHeight="1" x14ac:dyDescent="0.25">
      <c r="A56" s="25" t="s">
        <v>1974</v>
      </c>
      <c r="B56" s="24" t="s">
        <v>1971</v>
      </c>
      <c r="C56" s="24" t="s">
        <v>5115</v>
      </c>
      <c r="D56" s="24" t="s">
        <v>5113</v>
      </c>
      <c r="E56" s="23">
        <v>44835</v>
      </c>
      <c r="F56" s="22" t="s">
        <v>5048</v>
      </c>
      <c r="G56" s="21">
        <v>18920</v>
      </c>
      <c r="H56" s="21">
        <v>3012.58</v>
      </c>
      <c r="I56" s="21">
        <v>21932.58</v>
      </c>
      <c r="J56" s="21">
        <v>0</v>
      </c>
    </row>
    <row r="57" spans="1:11" ht="13.5" customHeight="1" x14ac:dyDescent="0.25">
      <c r="A57" s="25" t="s">
        <v>755</v>
      </c>
      <c r="B57" s="24" t="s">
        <v>752</v>
      </c>
      <c r="C57" s="24" t="s">
        <v>5114</v>
      </c>
      <c r="D57" s="24" t="s">
        <v>5113</v>
      </c>
      <c r="E57" s="23">
        <v>45108</v>
      </c>
      <c r="F57" s="22" t="s">
        <v>5048</v>
      </c>
      <c r="G57" s="21">
        <v>16400</v>
      </c>
      <c r="H57" s="21">
        <v>529.82000000000005</v>
      </c>
      <c r="I57" s="21">
        <v>15129.82</v>
      </c>
      <c r="J57" s="21">
        <v>1800</v>
      </c>
    </row>
    <row r="58" spans="1:11" ht="13.5" customHeight="1" x14ac:dyDescent="0.25">
      <c r="A58" s="25" t="s">
        <v>1368</v>
      </c>
      <c r="B58" s="24" t="s">
        <v>1365</v>
      </c>
      <c r="C58" s="24" t="s">
        <v>5112</v>
      </c>
      <c r="D58" s="24" t="s">
        <v>5111</v>
      </c>
      <c r="E58" s="23">
        <v>45108</v>
      </c>
      <c r="F58" s="22" t="s">
        <v>5048</v>
      </c>
      <c r="G58" s="21">
        <v>13900</v>
      </c>
      <c r="H58" s="21">
        <v>1406.46</v>
      </c>
      <c r="I58" s="21">
        <v>15306.46</v>
      </c>
      <c r="J58" s="21">
        <v>0</v>
      </c>
    </row>
    <row r="59" spans="1:11" ht="13.5" customHeight="1" x14ac:dyDescent="0.25">
      <c r="A59" s="25" t="s">
        <v>847</v>
      </c>
      <c r="B59" s="24" t="s">
        <v>844</v>
      </c>
      <c r="C59" s="24" t="s">
        <v>5110</v>
      </c>
      <c r="D59" s="24" t="s">
        <v>5106</v>
      </c>
      <c r="E59" s="23">
        <v>45047</v>
      </c>
      <c r="F59" s="22" t="s">
        <v>5048</v>
      </c>
      <c r="G59" s="21">
        <v>14310</v>
      </c>
      <c r="H59" s="21">
        <v>1687.76</v>
      </c>
      <c r="I59" s="21">
        <v>15997.76</v>
      </c>
      <c r="J59" s="21">
        <v>0</v>
      </c>
    </row>
    <row r="60" spans="1:11" ht="13.5" customHeight="1" x14ac:dyDescent="0.25">
      <c r="A60" s="25" t="s">
        <v>655</v>
      </c>
      <c r="B60" s="24" t="s">
        <v>651</v>
      </c>
      <c r="C60" s="24" t="s">
        <v>5109</v>
      </c>
      <c r="D60" s="24" t="s">
        <v>5108</v>
      </c>
      <c r="E60" s="23">
        <v>44821</v>
      </c>
      <c r="F60" s="22" t="s">
        <v>5048</v>
      </c>
      <c r="G60" s="21">
        <v>12001.35</v>
      </c>
      <c r="H60" s="21">
        <v>1860.83</v>
      </c>
      <c r="I60" s="21">
        <v>13862.18</v>
      </c>
      <c r="J60" s="21">
        <v>0</v>
      </c>
    </row>
    <row r="61" spans="1:11" ht="13.5" customHeight="1" x14ac:dyDescent="0.25">
      <c r="A61" s="25" t="s">
        <v>2261</v>
      </c>
      <c r="B61" s="24" t="s">
        <v>2258</v>
      </c>
      <c r="C61" s="24" t="s">
        <v>5107</v>
      </c>
      <c r="D61" s="24" t="s">
        <v>5106</v>
      </c>
      <c r="E61" s="23">
        <v>44834</v>
      </c>
      <c r="F61" s="22" t="s">
        <v>5048</v>
      </c>
      <c r="G61" s="21">
        <v>14175</v>
      </c>
      <c r="H61" s="21">
        <v>2054.7800000000002</v>
      </c>
      <c r="I61" s="21">
        <v>16255</v>
      </c>
      <c r="J61" s="21">
        <v>-25.22</v>
      </c>
    </row>
    <row r="62" spans="1:11" ht="13.5" customHeight="1" x14ac:dyDescent="0.25">
      <c r="A62" s="25" t="s">
        <v>50</v>
      </c>
      <c r="B62" s="24" t="s">
        <v>2247</v>
      </c>
      <c r="C62" s="24" t="s">
        <v>5105</v>
      </c>
      <c r="D62" s="24" t="s">
        <v>5104</v>
      </c>
      <c r="E62" s="23">
        <v>44973</v>
      </c>
      <c r="F62" s="22" t="s">
        <v>5048</v>
      </c>
      <c r="G62" s="21">
        <v>13061.29</v>
      </c>
      <c r="H62" s="21">
        <v>2203.1</v>
      </c>
      <c r="I62" s="21">
        <v>15264.39</v>
      </c>
      <c r="J62" s="21">
        <v>0</v>
      </c>
    </row>
    <row r="63" spans="1:11" ht="13.5" customHeight="1" x14ac:dyDescent="0.25">
      <c r="A63" s="25" t="s">
        <v>3323</v>
      </c>
      <c r="B63" s="24" t="s">
        <v>3320</v>
      </c>
      <c r="C63" s="24" t="s">
        <v>5103</v>
      </c>
      <c r="D63" s="24" t="s">
        <v>5049</v>
      </c>
      <c r="E63" s="23">
        <v>44927</v>
      </c>
      <c r="F63" s="22" t="s">
        <v>5048</v>
      </c>
      <c r="G63" s="21">
        <v>7200</v>
      </c>
      <c r="H63" s="21">
        <v>2180.41</v>
      </c>
      <c r="I63" s="21">
        <v>9380.41</v>
      </c>
      <c r="J63" s="21">
        <v>0</v>
      </c>
    </row>
    <row r="64" spans="1:11" ht="13.5" customHeight="1" x14ac:dyDescent="0.25">
      <c r="A64" s="25" t="s">
        <v>3713</v>
      </c>
      <c r="B64" s="24" t="s">
        <v>3710</v>
      </c>
      <c r="C64" s="24" t="s">
        <v>5102</v>
      </c>
      <c r="D64" s="24" t="s">
        <v>5088</v>
      </c>
      <c r="E64" s="23">
        <v>44733</v>
      </c>
      <c r="F64" s="22" t="s">
        <v>5048</v>
      </c>
      <c r="G64" s="21">
        <v>7000</v>
      </c>
      <c r="H64" s="21">
        <v>947.51</v>
      </c>
      <c r="I64" s="21">
        <v>7710.86</v>
      </c>
      <c r="J64" s="21">
        <v>236.65</v>
      </c>
      <c r="K64" s="18" t="s">
        <v>5082</v>
      </c>
    </row>
    <row r="65" spans="1:11" ht="13.5" customHeight="1" x14ac:dyDescent="0.25">
      <c r="A65" s="25" t="s">
        <v>2448</v>
      </c>
      <c r="B65" s="24" t="s">
        <v>2445</v>
      </c>
      <c r="C65" s="24" t="s">
        <v>5101</v>
      </c>
      <c r="D65" s="24" t="s">
        <v>5100</v>
      </c>
      <c r="E65" s="23">
        <v>45108</v>
      </c>
      <c r="F65" s="22" t="s">
        <v>5048</v>
      </c>
      <c r="G65" s="21">
        <v>12295</v>
      </c>
      <c r="H65" s="21">
        <v>1817.46</v>
      </c>
      <c r="I65" s="21">
        <v>12212.46</v>
      </c>
      <c r="J65" s="21">
        <v>1900</v>
      </c>
    </row>
    <row r="66" spans="1:11" ht="13.5" customHeight="1" x14ac:dyDescent="0.25">
      <c r="A66" s="25" t="s">
        <v>3026</v>
      </c>
      <c r="B66" s="24" t="s">
        <v>3023</v>
      </c>
      <c r="C66" s="24" t="s">
        <v>5099</v>
      </c>
      <c r="D66" s="24" t="s">
        <v>5095</v>
      </c>
      <c r="E66" s="23">
        <v>44958</v>
      </c>
      <c r="F66" s="22" t="s">
        <v>5048</v>
      </c>
      <c r="G66" s="21">
        <v>10020</v>
      </c>
      <c r="H66" s="21">
        <v>1362.52</v>
      </c>
      <c r="I66" s="21">
        <v>11382.52</v>
      </c>
      <c r="J66" s="21">
        <v>0</v>
      </c>
    </row>
    <row r="67" spans="1:11" ht="13.5" customHeight="1" x14ac:dyDescent="0.25">
      <c r="A67" s="25" t="s">
        <v>2699</v>
      </c>
      <c r="B67" s="24" t="s">
        <v>2696</v>
      </c>
      <c r="C67" s="24" t="s">
        <v>5098</v>
      </c>
      <c r="D67" s="24" t="s">
        <v>5088</v>
      </c>
      <c r="E67" s="23">
        <v>45108</v>
      </c>
      <c r="F67" s="22" t="s">
        <v>5048</v>
      </c>
      <c r="G67" s="21">
        <v>10600</v>
      </c>
      <c r="H67" s="21">
        <v>1403.47</v>
      </c>
      <c r="I67" s="21">
        <v>11983.47</v>
      </c>
      <c r="J67" s="21">
        <v>20</v>
      </c>
    </row>
    <row r="68" spans="1:11" ht="13.5" customHeight="1" x14ac:dyDescent="0.25">
      <c r="A68" s="25" t="s">
        <v>2344</v>
      </c>
      <c r="B68" s="24" t="s">
        <v>2341</v>
      </c>
      <c r="C68" s="24" t="s">
        <v>5097</v>
      </c>
      <c r="D68" s="24" t="s">
        <v>5088</v>
      </c>
      <c r="E68" s="23">
        <v>44986</v>
      </c>
      <c r="F68" s="22" t="s">
        <v>5048</v>
      </c>
      <c r="G68" s="21">
        <v>8400</v>
      </c>
      <c r="H68" s="21">
        <v>1479.2</v>
      </c>
      <c r="I68" s="21">
        <v>9879.2000000000007</v>
      </c>
      <c r="J68" s="21">
        <v>0</v>
      </c>
    </row>
    <row r="69" spans="1:11" ht="13.5" customHeight="1" x14ac:dyDescent="0.25">
      <c r="A69" s="25" t="s">
        <v>963</v>
      </c>
      <c r="B69" s="24" t="s">
        <v>960</v>
      </c>
      <c r="C69" s="24" t="s">
        <v>5096</v>
      </c>
      <c r="D69" s="24" t="s">
        <v>5095</v>
      </c>
      <c r="E69" s="23">
        <v>44958</v>
      </c>
      <c r="F69" s="22" t="s">
        <v>5048</v>
      </c>
      <c r="G69" s="21">
        <v>8250</v>
      </c>
      <c r="H69" s="21">
        <v>1542.04</v>
      </c>
      <c r="I69" s="21">
        <v>9913</v>
      </c>
      <c r="J69" s="21">
        <v>-120.96</v>
      </c>
    </row>
    <row r="70" spans="1:11" ht="13.5" customHeight="1" x14ac:dyDescent="0.25">
      <c r="A70" s="25" t="s">
        <v>2365</v>
      </c>
      <c r="B70" s="24" t="s">
        <v>2362</v>
      </c>
      <c r="C70" s="24" t="s">
        <v>5094</v>
      </c>
      <c r="D70" s="24" t="s">
        <v>5093</v>
      </c>
      <c r="E70" s="23">
        <v>44958</v>
      </c>
      <c r="F70" s="22" t="s">
        <v>5048</v>
      </c>
      <c r="G70" s="21">
        <v>9239.2900000000009</v>
      </c>
      <c r="H70" s="21">
        <v>1813.45</v>
      </c>
      <c r="I70" s="21">
        <v>11052.74</v>
      </c>
      <c r="J70" s="21">
        <v>0</v>
      </c>
    </row>
    <row r="71" spans="1:11" ht="13.5" customHeight="1" x14ac:dyDescent="0.25">
      <c r="A71" s="25" t="s">
        <v>1761</v>
      </c>
      <c r="B71" s="24" t="s">
        <v>1758</v>
      </c>
      <c r="C71" s="24" t="s">
        <v>5092</v>
      </c>
      <c r="D71" s="24" t="s">
        <v>5091</v>
      </c>
      <c r="E71" s="23">
        <v>44743</v>
      </c>
      <c r="F71" s="22" t="s">
        <v>5048</v>
      </c>
      <c r="G71" s="21">
        <v>7071.43</v>
      </c>
      <c r="H71" s="21">
        <v>1118.33</v>
      </c>
      <c r="I71" s="21">
        <v>5928.58</v>
      </c>
      <c r="J71" s="21">
        <v>2261.1799999999998</v>
      </c>
      <c r="K71" s="18" t="s">
        <v>5082</v>
      </c>
    </row>
    <row r="72" spans="1:11" ht="13.5" customHeight="1" x14ac:dyDescent="0.25">
      <c r="A72" s="25" t="s">
        <v>3298</v>
      </c>
      <c r="B72" s="24" t="s">
        <v>3295</v>
      </c>
      <c r="C72" s="24" t="s">
        <v>5090</v>
      </c>
      <c r="D72" s="24" t="s">
        <v>5088</v>
      </c>
      <c r="E72" s="23">
        <v>44985</v>
      </c>
      <c r="F72" s="22" t="s">
        <v>5048</v>
      </c>
      <c r="G72" s="21">
        <v>17150</v>
      </c>
      <c r="H72" s="21">
        <v>1663.92</v>
      </c>
      <c r="I72" s="21">
        <v>16163.93</v>
      </c>
      <c r="J72" s="21">
        <v>2649.99</v>
      </c>
    </row>
    <row r="73" spans="1:11" ht="13.5" customHeight="1" x14ac:dyDescent="0.25">
      <c r="A73" s="25" t="s">
        <v>2007</v>
      </c>
      <c r="B73" s="24" t="s">
        <v>2060</v>
      </c>
      <c r="C73" s="24" t="s">
        <v>5089</v>
      </c>
      <c r="D73" s="24" t="s">
        <v>5088</v>
      </c>
      <c r="E73" s="23">
        <v>44866</v>
      </c>
      <c r="F73" s="22" t="s">
        <v>5048</v>
      </c>
      <c r="G73" s="21">
        <v>12250</v>
      </c>
      <c r="H73" s="21">
        <v>1555.1</v>
      </c>
      <c r="I73" s="21">
        <v>13805.1</v>
      </c>
      <c r="J73" s="21">
        <v>0</v>
      </c>
    </row>
    <row r="74" spans="1:11" ht="13.5" customHeight="1" x14ac:dyDescent="0.25">
      <c r="A74" s="25" t="s">
        <v>4028</v>
      </c>
      <c r="B74" s="24" t="s">
        <v>4025</v>
      </c>
      <c r="C74" s="24" t="s">
        <v>5087</v>
      </c>
      <c r="D74" s="24" t="s">
        <v>5055</v>
      </c>
      <c r="E74" s="23">
        <v>44986</v>
      </c>
      <c r="F74" s="22" t="s">
        <v>5048</v>
      </c>
      <c r="G74" s="21">
        <v>1890</v>
      </c>
      <c r="H74" s="21">
        <v>450</v>
      </c>
      <c r="I74" s="21">
        <v>2340</v>
      </c>
      <c r="J74" s="21">
        <v>0</v>
      </c>
    </row>
    <row r="75" spans="1:11" ht="13.5" customHeight="1" x14ac:dyDescent="0.25">
      <c r="A75" s="25" t="s">
        <v>2169</v>
      </c>
      <c r="B75" s="24" t="s">
        <v>2166</v>
      </c>
      <c r="C75" s="24" t="s">
        <v>5086</v>
      </c>
      <c r="D75" s="24" t="s">
        <v>5085</v>
      </c>
      <c r="E75" s="23">
        <v>44835</v>
      </c>
      <c r="F75" s="22" t="s">
        <v>5048</v>
      </c>
      <c r="G75" s="21">
        <v>15877.42</v>
      </c>
      <c r="H75" s="21">
        <v>1609.57</v>
      </c>
      <c r="I75" s="21">
        <v>15320.33</v>
      </c>
      <c r="J75" s="21">
        <v>2166.66</v>
      </c>
    </row>
    <row r="76" spans="1:11" ht="13.5" customHeight="1" x14ac:dyDescent="0.25">
      <c r="A76" s="25" t="s">
        <v>4200</v>
      </c>
      <c r="B76" s="24" t="s">
        <v>1577</v>
      </c>
      <c r="C76" s="24" t="s">
        <v>5084</v>
      </c>
      <c r="D76" s="24" t="s">
        <v>5083</v>
      </c>
      <c r="E76" s="23">
        <v>44659</v>
      </c>
      <c r="F76" s="22" t="s">
        <v>5048</v>
      </c>
      <c r="G76" s="21">
        <v>3500</v>
      </c>
      <c r="H76" s="21">
        <v>350</v>
      </c>
      <c r="I76" s="21">
        <v>3750</v>
      </c>
      <c r="J76" s="21">
        <v>100</v>
      </c>
      <c r="K76" s="18" t="s">
        <v>5082</v>
      </c>
    </row>
    <row r="77" spans="1:11" ht="13.5" customHeight="1" x14ac:dyDescent="0.25">
      <c r="A77" s="25" t="s">
        <v>594</v>
      </c>
      <c r="B77" s="24" t="s">
        <v>591</v>
      </c>
      <c r="C77" s="24" t="s">
        <v>5081</v>
      </c>
      <c r="D77" s="24" t="s">
        <v>5080</v>
      </c>
      <c r="E77" s="23">
        <v>45107</v>
      </c>
      <c r="F77" s="22" t="s">
        <v>5048</v>
      </c>
      <c r="G77" s="21">
        <v>13025.48</v>
      </c>
      <c r="H77" s="21">
        <v>1400.62</v>
      </c>
      <c r="I77" s="21">
        <v>14426.1</v>
      </c>
      <c r="J77" s="21">
        <v>0</v>
      </c>
    </row>
    <row r="78" spans="1:11" ht="13.5" customHeight="1" x14ac:dyDescent="0.25">
      <c r="A78" s="25" t="s">
        <v>2244</v>
      </c>
      <c r="B78" s="24" t="s">
        <v>2240</v>
      </c>
      <c r="C78" s="24" t="s">
        <v>5079</v>
      </c>
      <c r="D78" s="24" t="s">
        <v>5078</v>
      </c>
      <c r="E78" s="23">
        <v>44927</v>
      </c>
      <c r="F78" s="22" t="s">
        <v>5048</v>
      </c>
      <c r="G78" s="21">
        <v>12441.94</v>
      </c>
      <c r="H78" s="21">
        <v>1334.69</v>
      </c>
      <c r="I78" s="21">
        <v>13776.63</v>
      </c>
      <c r="J78" s="21">
        <v>0</v>
      </c>
    </row>
    <row r="79" spans="1:11" ht="13.5" customHeight="1" x14ac:dyDescent="0.25">
      <c r="A79" s="25" t="s">
        <v>463</v>
      </c>
      <c r="B79" s="24" t="s">
        <v>460</v>
      </c>
      <c r="C79" s="24" t="s">
        <v>5077</v>
      </c>
      <c r="D79" s="24" t="s">
        <v>5076</v>
      </c>
      <c r="E79" s="23">
        <v>45108</v>
      </c>
      <c r="F79" s="22" t="s">
        <v>5048</v>
      </c>
      <c r="G79" s="21">
        <v>13230.77</v>
      </c>
      <c r="H79" s="21">
        <v>2173.41</v>
      </c>
      <c r="I79" s="21">
        <v>16022.7</v>
      </c>
      <c r="J79" s="21">
        <v>-618.52</v>
      </c>
    </row>
    <row r="80" spans="1:11" ht="13.5" customHeight="1" x14ac:dyDescent="0.25">
      <c r="A80" s="25" t="s">
        <v>2811</v>
      </c>
      <c r="B80" s="24" t="s">
        <v>2944</v>
      </c>
      <c r="C80" s="24" t="s">
        <v>5075</v>
      </c>
      <c r="D80" s="24" t="s">
        <v>5074</v>
      </c>
      <c r="E80" s="23">
        <v>44986</v>
      </c>
      <c r="F80" s="22" t="s">
        <v>5048</v>
      </c>
      <c r="G80" s="21">
        <v>17794.189999999999</v>
      </c>
      <c r="H80" s="21">
        <v>1591.63</v>
      </c>
      <c r="I80" s="21">
        <v>17735.82</v>
      </c>
      <c r="J80" s="21">
        <v>1650</v>
      </c>
    </row>
    <row r="81" spans="1:10" ht="13.5" customHeight="1" x14ac:dyDescent="0.25">
      <c r="A81" s="25" t="s">
        <v>3523</v>
      </c>
      <c r="B81" s="24" t="s">
        <v>3520</v>
      </c>
      <c r="C81" s="24" t="s">
        <v>5073</v>
      </c>
      <c r="D81" s="24" t="s">
        <v>5072</v>
      </c>
      <c r="E81" s="23">
        <v>44927</v>
      </c>
      <c r="F81" s="22" t="s">
        <v>5048</v>
      </c>
      <c r="G81" s="21">
        <v>10800</v>
      </c>
      <c r="H81" s="21">
        <v>1257.25</v>
      </c>
      <c r="I81" s="21">
        <v>12057.25</v>
      </c>
      <c r="J81" s="21">
        <v>0</v>
      </c>
    </row>
    <row r="82" spans="1:10" ht="13.5" customHeight="1" x14ac:dyDescent="0.25">
      <c r="A82" s="25" t="s">
        <v>507</v>
      </c>
      <c r="B82" s="24" t="s">
        <v>499</v>
      </c>
      <c r="C82" s="24" t="s">
        <v>5071</v>
      </c>
      <c r="D82" s="24" t="s">
        <v>5070</v>
      </c>
      <c r="E82" s="23">
        <v>44986</v>
      </c>
      <c r="F82" s="22" t="s">
        <v>5048</v>
      </c>
      <c r="G82" s="21">
        <v>1071</v>
      </c>
      <c r="H82" s="21">
        <v>363.33</v>
      </c>
      <c r="I82" s="21">
        <v>2340</v>
      </c>
      <c r="J82" s="21">
        <v>-905.67</v>
      </c>
    </row>
    <row r="83" spans="1:10" ht="13.5" customHeight="1" x14ac:dyDescent="0.25">
      <c r="A83" s="25" t="s">
        <v>2827</v>
      </c>
      <c r="B83" s="24" t="s">
        <v>2824</v>
      </c>
      <c r="C83" s="24" t="s">
        <v>5069</v>
      </c>
      <c r="D83" s="24" t="s">
        <v>5068</v>
      </c>
      <c r="E83" s="23">
        <v>44866</v>
      </c>
      <c r="F83" s="22" t="s">
        <v>5048</v>
      </c>
      <c r="G83" s="21">
        <v>8426.67</v>
      </c>
      <c r="H83" s="21">
        <v>1222.29</v>
      </c>
      <c r="I83" s="21">
        <v>8130</v>
      </c>
      <c r="J83" s="21">
        <v>1518.96</v>
      </c>
    </row>
    <row r="84" spans="1:10" ht="13.5" customHeight="1" x14ac:dyDescent="0.25">
      <c r="A84" s="25" t="s">
        <v>1469</v>
      </c>
      <c r="B84" s="24" t="s">
        <v>1466</v>
      </c>
      <c r="C84" s="24" t="s">
        <v>5067</v>
      </c>
      <c r="D84" s="24" t="s">
        <v>5066</v>
      </c>
      <c r="E84" s="23">
        <v>44835</v>
      </c>
      <c r="F84" s="22" t="s">
        <v>5048</v>
      </c>
      <c r="G84" s="21">
        <v>8000</v>
      </c>
      <c r="H84" s="21">
        <v>1215.78</v>
      </c>
      <c r="I84" s="21">
        <v>9215.7800000000007</v>
      </c>
      <c r="J84" s="21">
        <v>0</v>
      </c>
    </row>
    <row r="85" spans="1:10" ht="13.5" customHeight="1" x14ac:dyDescent="0.25">
      <c r="A85" s="25" t="s">
        <v>484</v>
      </c>
      <c r="B85" s="24" t="s">
        <v>476</v>
      </c>
      <c r="C85" s="24" t="s">
        <v>5065</v>
      </c>
      <c r="D85" s="24" t="s">
        <v>5055</v>
      </c>
      <c r="E85" s="23">
        <v>44986</v>
      </c>
      <c r="F85" s="22" t="s">
        <v>5048</v>
      </c>
      <c r="G85" s="21">
        <v>1680</v>
      </c>
      <c r="H85" s="21">
        <v>450</v>
      </c>
      <c r="I85" s="21">
        <v>2130</v>
      </c>
      <c r="J85" s="21">
        <v>0</v>
      </c>
    </row>
    <row r="86" spans="1:10" ht="13.5" customHeight="1" x14ac:dyDescent="0.25">
      <c r="A86" s="25" t="s">
        <v>3662</v>
      </c>
      <c r="B86" s="24" t="s">
        <v>3659</v>
      </c>
      <c r="C86" s="24" t="s">
        <v>5064</v>
      </c>
      <c r="D86" s="24" t="s">
        <v>5063</v>
      </c>
      <c r="E86" s="23">
        <v>44835</v>
      </c>
      <c r="F86" s="22" t="s">
        <v>5048</v>
      </c>
      <c r="G86" s="21">
        <v>8012.9</v>
      </c>
      <c r="H86" s="21">
        <v>1923.57</v>
      </c>
      <c r="I86" s="21">
        <v>9836.4699999999993</v>
      </c>
      <c r="J86" s="21">
        <v>100</v>
      </c>
    </row>
    <row r="87" spans="1:10" ht="13.5" customHeight="1" x14ac:dyDescent="0.25">
      <c r="A87" s="25" t="s">
        <v>686</v>
      </c>
      <c r="B87" s="24" t="s">
        <v>678</v>
      </c>
      <c r="C87" s="24" t="s">
        <v>5062</v>
      </c>
      <c r="D87" s="24" t="s">
        <v>5055</v>
      </c>
      <c r="E87" s="23">
        <v>45108</v>
      </c>
      <c r="F87" s="22" t="s">
        <v>5048</v>
      </c>
      <c r="G87" s="21">
        <v>1890</v>
      </c>
      <c r="H87" s="21">
        <v>450</v>
      </c>
      <c r="I87" s="21">
        <v>2340</v>
      </c>
      <c r="J87" s="21">
        <v>0</v>
      </c>
    </row>
    <row r="88" spans="1:10" ht="13.5" customHeight="1" x14ac:dyDescent="0.25">
      <c r="A88" s="25" t="s">
        <v>3737</v>
      </c>
      <c r="B88" s="24" t="s">
        <v>3744</v>
      </c>
      <c r="C88" s="24" t="s">
        <v>5061</v>
      </c>
      <c r="D88" s="24" t="s">
        <v>5060</v>
      </c>
      <c r="E88" s="23">
        <v>45108</v>
      </c>
      <c r="F88" s="22" t="s">
        <v>5048</v>
      </c>
      <c r="G88" s="21">
        <v>0</v>
      </c>
      <c r="H88" s="21">
        <v>0</v>
      </c>
      <c r="I88" s="21">
        <v>6570</v>
      </c>
      <c r="J88" s="21">
        <v>-6570</v>
      </c>
    </row>
    <row r="89" spans="1:10" ht="13.5" customHeight="1" x14ac:dyDescent="0.25">
      <c r="A89" s="25" t="s">
        <v>3724</v>
      </c>
      <c r="B89" s="24" t="s">
        <v>3721</v>
      </c>
      <c r="C89" s="24" t="s">
        <v>5059</v>
      </c>
      <c r="D89" s="24" t="s">
        <v>5058</v>
      </c>
      <c r="E89" s="23">
        <v>45047</v>
      </c>
      <c r="F89" s="22" t="s">
        <v>5048</v>
      </c>
      <c r="G89" s="21">
        <v>8580.64</v>
      </c>
      <c r="H89" s="21">
        <v>1553.05</v>
      </c>
      <c r="I89" s="21">
        <v>10133.69</v>
      </c>
      <c r="J89" s="21">
        <v>0</v>
      </c>
    </row>
    <row r="90" spans="1:10" ht="13.5" customHeight="1" x14ac:dyDescent="0.25">
      <c r="A90" s="25" t="s">
        <v>1005</v>
      </c>
      <c r="B90" s="24" t="s">
        <v>999</v>
      </c>
      <c r="C90" s="24" t="s">
        <v>5057</v>
      </c>
      <c r="D90" s="24" t="s">
        <v>5051</v>
      </c>
      <c r="E90" s="23">
        <v>44986</v>
      </c>
      <c r="F90" s="22" t="s">
        <v>5048</v>
      </c>
      <c r="G90" s="21">
        <v>3600</v>
      </c>
      <c r="H90" s="21">
        <v>650</v>
      </c>
      <c r="I90" s="21">
        <v>4250</v>
      </c>
      <c r="J90" s="21">
        <v>0</v>
      </c>
    </row>
    <row r="91" spans="1:10" ht="13.5" customHeight="1" x14ac:dyDescent="0.25">
      <c r="A91" s="25" t="s">
        <v>749</v>
      </c>
      <c r="B91" s="24" t="s">
        <v>742</v>
      </c>
      <c r="C91" s="24" t="s">
        <v>5056</v>
      </c>
      <c r="D91" s="24" t="s">
        <v>5055</v>
      </c>
      <c r="E91" s="23">
        <v>45108</v>
      </c>
      <c r="F91" s="22" t="s">
        <v>5048</v>
      </c>
      <c r="G91" s="21">
        <v>1890</v>
      </c>
      <c r="H91" s="21">
        <v>450</v>
      </c>
      <c r="I91" s="21">
        <v>2340</v>
      </c>
      <c r="J91" s="21">
        <v>0</v>
      </c>
    </row>
    <row r="92" spans="1:10" ht="13.5" customHeight="1" x14ac:dyDescent="0.25">
      <c r="A92" s="25" t="s">
        <v>2237</v>
      </c>
      <c r="B92" s="24" t="s">
        <v>2233</v>
      </c>
      <c r="C92" s="24" t="s">
        <v>5054</v>
      </c>
      <c r="D92" s="24" t="s">
        <v>5053</v>
      </c>
      <c r="E92" s="23">
        <v>44835</v>
      </c>
      <c r="F92" s="22" t="s">
        <v>5048</v>
      </c>
      <c r="G92" s="21">
        <v>0</v>
      </c>
      <c r="H92" s="21">
        <v>10629.82</v>
      </c>
      <c r="I92" s="21">
        <v>10629.82</v>
      </c>
      <c r="J92" s="21">
        <v>0</v>
      </c>
    </row>
    <row r="93" spans="1:10" ht="13.5" customHeight="1" x14ac:dyDescent="0.25">
      <c r="A93" s="25" t="s">
        <v>981</v>
      </c>
      <c r="B93" s="24" t="s">
        <v>973</v>
      </c>
      <c r="C93" s="24" t="s">
        <v>5052</v>
      </c>
      <c r="D93" s="24" t="s">
        <v>5051</v>
      </c>
      <c r="E93" s="23">
        <v>44986</v>
      </c>
      <c r="F93" s="22" t="s">
        <v>5048</v>
      </c>
      <c r="G93" s="21">
        <v>3600</v>
      </c>
      <c r="H93" s="21">
        <v>1050</v>
      </c>
      <c r="I93" s="21">
        <v>4650</v>
      </c>
      <c r="J93" s="21">
        <v>0</v>
      </c>
    </row>
    <row r="94" spans="1:10" ht="13.5" customHeight="1" x14ac:dyDescent="0.25">
      <c r="A94" s="25" t="s">
        <v>2115</v>
      </c>
      <c r="B94" s="24" t="s">
        <v>2393</v>
      </c>
      <c r="C94" s="24" t="s">
        <v>5050</v>
      </c>
      <c r="D94" s="24" t="s">
        <v>5049</v>
      </c>
      <c r="E94" s="23">
        <v>44866</v>
      </c>
      <c r="F94" s="22" t="s">
        <v>5048</v>
      </c>
      <c r="G94" s="21">
        <v>0</v>
      </c>
      <c r="H94" s="21">
        <v>6620.32</v>
      </c>
      <c r="I94" s="21">
        <v>6970</v>
      </c>
      <c r="J94" s="21">
        <v>-349.68</v>
      </c>
    </row>
    <row r="96" spans="1:10" ht="15" customHeight="1" x14ac:dyDescent="0.25">
      <c r="A96" s="18" t="s">
        <v>5047</v>
      </c>
      <c r="J96" s="19">
        <f>SUM(J3:J95)</f>
        <v>24086.960000000006</v>
      </c>
    </row>
    <row r="98" spans="1:10" ht="15" customHeight="1" x14ac:dyDescent="0.25">
      <c r="A98" s="18" t="s">
        <v>5046</v>
      </c>
      <c r="J98" s="20">
        <f>'KX Deposit Ledger'!$J$117*-1</f>
        <v>852.76999999999953</v>
      </c>
    </row>
    <row r="100" spans="1:10" ht="15" customHeight="1" x14ac:dyDescent="0.25">
      <c r="A100" s="87" t="s">
        <v>5045</v>
      </c>
      <c r="B100" s="87"/>
      <c r="C100" s="87"/>
      <c r="J100" s="19">
        <f>J96+J98</f>
        <v>24939.730000000007</v>
      </c>
    </row>
  </sheetData>
  <autoFilter ref="A2:K94" xr:uid="{00000000-0001-0000-0000-000000000000}"/>
  <mergeCells count="1">
    <mergeCell ref="A100:C100"/>
  </mergeCells>
  <pageMargins left="0.7" right="0.7" top="0.75" bottom="0.75" header="0.3" footer="0.3"/>
  <pageSetup fitToWidth="0" fitToHeight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C223-36B2-4C0C-9737-AA0C3A58F957}">
  <sheetPr filterMode="1">
    <tabColor rgb="FFFFC000"/>
  </sheetPr>
  <dimension ref="A1:N293"/>
  <sheetViews>
    <sheetView topLeftCell="C1" workbookViewId="0">
      <selection activeCell="N109" sqref="N109:N208"/>
    </sheetView>
  </sheetViews>
  <sheetFormatPr defaultRowHeight="15" x14ac:dyDescent="0.25"/>
  <cols>
    <col min="1" max="1" width="10.42578125" style="46" bestFit="1" customWidth="1"/>
    <col min="2" max="2" width="15.28515625" style="46" bestFit="1" customWidth="1"/>
    <col min="3" max="3" width="15.7109375" style="46" bestFit="1" customWidth="1"/>
    <col min="4" max="4" width="15.140625" style="46" bestFit="1" customWidth="1"/>
    <col min="5" max="5" width="7.7109375" style="46" bestFit="1" customWidth="1"/>
    <col min="6" max="6" width="13.7109375" style="46" bestFit="1" customWidth="1"/>
    <col min="7" max="8" width="23.5703125" style="46" bestFit="1" customWidth="1"/>
    <col min="9" max="9" width="22" style="49" bestFit="1" customWidth="1"/>
    <col min="10" max="10" width="21.28515625" style="49" bestFit="1" customWidth="1"/>
    <col min="11" max="11" width="29.85546875" style="46" bestFit="1" customWidth="1"/>
    <col min="12" max="12" width="13.28515625" bestFit="1" customWidth="1"/>
    <col min="254" max="254" width="10.42578125" bestFit="1" customWidth="1"/>
    <col min="255" max="255" width="15.28515625" bestFit="1" customWidth="1"/>
    <col min="256" max="256" width="15.7109375" bestFit="1" customWidth="1"/>
    <col min="257" max="257" width="15.140625" bestFit="1" customWidth="1"/>
    <col min="258" max="258" width="7.7109375" bestFit="1" customWidth="1"/>
    <col min="259" max="259" width="13.7109375" bestFit="1" customWidth="1"/>
    <col min="260" max="261" width="23.5703125" bestFit="1" customWidth="1"/>
    <col min="262" max="262" width="22" bestFit="1" customWidth="1"/>
    <col min="263" max="263" width="21.28515625" bestFit="1" customWidth="1"/>
    <col min="264" max="264" width="17.5703125" bestFit="1" customWidth="1"/>
    <col min="265" max="265" width="29.85546875" bestFit="1" customWidth="1"/>
    <col min="510" max="510" width="10.42578125" bestFit="1" customWidth="1"/>
    <col min="511" max="511" width="15.28515625" bestFit="1" customWidth="1"/>
    <col min="512" max="512" width="15.7109375" bestFit="1" customWidth="1"/>
    <col min="513" max="513" width="15.140625" bestFit="1" customWidth="1"/>
    <col min="514" max="514" width="7.7109375" bestFit="1" customWidth="1"/>
    <col min="515" max="515" width="13.7109375" bestFit="1" customWidth="1"/>
    <col min="516" max="517" width="23.5703125" bestFit="1" customWidth="1"/>
    <col min="518" max="518" width="22" bestFit="1" customWidth="1"/>
    <col min="519" max="519" width="21.28515625" bestFit="1" customWidth="1"/>
    <col min="520" max="520" width="17.5703125" bestFit="1" customWidth="1"/>
    <col min="521" max="521" width="29.85546875" bestFit="1" customWidth="1"/>
    <col min="766" max="766" width="10.42578125" bestFit="1" customWidth="1"/>
    <col min="767" max="767" width="15.28515625" bestFit="1" customWidth="1"/>
    <col min="768" max="768" width="15.7109375" bestFit="1" customWidth="1"/>
    <col min="769" max="769" width="15.140625" bestFit="1" customWidth="1"/>
    <col min="770" max="770" width="7.7109375" bestFit="1" customWidth="1"/>
    <col min="771" max="771" width="13.7109375" bestFit="1" customWidth="1"/>
    <col min="772" max="773" width="23.5703125" bestFit="1" customWidth="1"/>
    <col min="774" max="774" width="22" bestFit="1" customWidth="1"/>
    <col min="775" max="775" width="21.28515625" bestFit="1" customWidth="1"/>
    <col min="776" max="776" width="17.5703125" bestFit="1" customWidth="1"/>
    <col min="777" max="777" width="29.85546875" bestFit="1" customWidth="1"/>
    <col min="1022" max="1022" width="10.42578125" bestFit="1" customWidth="1"/>
    <col min="1023" max="1023" width="15.28515625" bestFit="1" customWidth="1"/>
    <col min="1024" max="1024" width="15.7109375" bestFit="1" customWidth="1"/>
    <col min="1025" max="1025" width="15.140625" bestFit="1" customWidth="1"/>
    <col min="1026" max="1026" width="7.7109375" bestFit="1" customWidth="1"/>
    <col min="1027" max="1027" width="13.7109375" bestFit="1" customWidth="1"/>
    <col min="1028" max="1029" width="23.5703125" bestFit="1" customWidth="1"/>
    <col min="1030" max="1030" width="22" bestFit="1" customWidth="1"/>
    <col min="1031" max="1031" width="21.28515625" bestFit="1" customWidth="1"/>
    <col min="1032" max="1032" width="17.5703125" bestFit="1" customWidth="1"/>
    <col min="1033" max="1033" width="29.85546875" bestFit="1" customWidth="1"/>
    <col min="1278" max="1278" width="10.42578125" bestFit="1" customWidth="1"/>
    <col min="1279" max="1279" width="15.28515625" bestFit="1" customWidth="1"/>
    <col min="1280" max="1280" width="15.7109375" bestFit="1" customWidth="1"/>
    <col min="1281" max="1281" width="15.140625" bestFit="1" customWidth="1"/>
    <col min="1282" max="1282" width="7.7109375" bestFit="1" customWidth="1"/>
    <col min="1283" max="1283" width="13.7109375" bestFit="1" customWidth="1"/>
    <col min="1284" max="1285" width="23.5703125" bestFit="1" customWidth="1"/>
    <col min="1286" max="1286" width="22" bestFit="1" customWidth="1"/>
    <col min="1287" max="1287" width="21.28515625" bestFit="1" customWidth="1"/>
    <col min="1288" max="1288" width="17.5703125" bestFit="1" customWidth="1"/>
    <col min="1289" max="1289" width="29.85546875" bestFit="1" customWidth="1"/>
    <col min="1534" max="1534" width="10.42578125" bestFit="1" customWidth="1"/>
    <col min="1535" max="1535" width="15.28515625" bestFit="1" customWidth="1"/>
    <col min="1536" max="1536" width="15.7109375" bestFit="1" customWidth="1"/>
    <col min="1537" max="1537" width="15.140625" bestFit="1" customWidth="1"/>
    <col min="1538" max="1538" width="7.7109375" bestFit="1" customWidth="1"/>
    <col min="1539" max="1539" width="13.7109375" bestFit="1" customWidth="1"/>
    <col min="1540" max="1541" width="23.5703125" bestFit="1" customWidth="1"/>
    <col min="1542" max="1542" width="22" bestFit="1" customWidth="1"/>
    <col min="1543" max="1543" width="21.28515625" bestFit="1" customWidth="1"/>
    <col min="1544" max="1544" width="17.5703125" bestFit="1" customWidth="1"/>
    <col min="1545" max="1545" width="29.85546875" bestFit="1" customWidth="1"/>
    <col min="1790" max="1790" width="10.42578125" bestFit="1" customWidth="1"/>
    <col min="1791" max="1791" width="15.28515625" bestFit="1" customWidth="1"/>
    <col min="1792" max="1792" width="15.7109375" bestFit="1" customWidth="1"/>
    <col min="1793" max="1793" width="15.140625" bestFit="1" customWidth="1"/>
    <col min="1794" max="1794" width="7.7109375" bestFit="1" customWidth="1"/>
    <col min="1795" max="1795" width="13.7109375" bestFit="1" customWidth="1"/>
    <col min="1796" max="1797" width="23.5703125" bestFit="1" customWidth="1"/>
    <col min="1798" max="1798" width="22" bestFit="1" customWidth="1"/>
    <col min="1799" max="1799" width="21.28515625" bestFit="1" customWidth="1"/>
    <col min="1800" max="1800" width="17.5703125" bestFit="1" customWidth="1"/>
    <col min="1801" max="1801" width="29.85546875" bestFit="1" customWidth="1"/>
    <col min="2046" max="2046" width="10.42578125" bestFit="1" customWidth="1"/>
    <col min="2047" max="2047" width="15.28515625" bestFit="1" customWidth="1"/>
    <col min="2048" max="2048" width="15.7109375" bestFit="1" customWidth="1"/>
    <col min="2049" max="2049" width="15.140625" bestFit="1" customWidth="1"/>
    <col min="2050" max="2050" width="7.7109375" bestFit="1" customWidth="1"/>
    <col min="2051" max="2051" width="13.7109375" bestFit="1" customWidth="1"/>
    <col min="2052" max="2053" width="23.5703125" bestFit="1" customWidth="1"/>
    <col min="2054" max="2054" width="22" bestFit="1" customWidth="1"/>
    <col min="2055" max="2055" width="21.28515625" bestFit="1" customWidth="1"/>
    <col min="2056" max="2056" width="17.5703125" bestFit="1" customWidth="1"/>
    <col min="2057" max="2057" width="29.85546875" bestFit="1" customWidth="1"/>
    <col min="2302" max="2302" width="10.42578125" bestFit="1" customWidth="1"/>
    <col min="2303" max="2303" width="15.28515625" bestFit="1" customWidth="1"/>
    <col min="2304" max="2304" width="15.7109375" bestFit="1" customWidth="1"/>
    <col min="2305" max="2305" width="15.140625" bestFit="1" customWidth="1"/>
    <col min="2306" max="2306" width="7.7109375" bestFit="1" customWidth="1"/>
    <col min="2307" max="2307" width="13.7109375" bestFit="1" customWidth="1"/>
    <col min="2308" max="2309" width="23.5703125" bestFit="1" customWidth="1"/>
    <col min="2310" max="2310" width="22" bestFit="1" customWidth="1"/>
    <col min="2311" max="2311" width="21.28515625" bestFit="1" customWidth="1"/>
    <col min="2312" max="2312" width="17.5703125" bestFit="1" customWidth="1"/>
    <col min="2313" max="2313" width="29.85546875" bestFit="1" customWidth="1"/>
    <col min="2558" max="2558" width="10.42578125" bestFit="1" customWidth="1"/>
    <col min="2559" max="2559" width="15.28515625" bestFit="1" customWidth="1"/>
    <col min="2560" max="2560" width="15.7109375" bestFit="1" customWidth="1"/>
    <col min="2561" max="2561" width="15.140625" bestFit="1" customWidth="1"/>
    <col min="2562" max="2562" width="7.7109375" bestFit="1" customWidth="1"/>
    <col min="2563" max="2563" width="13.7109375" bestFit="1" customWidth="1"/>
    <col min="2564" max="2565" width="23.5703125" bestFit="1" customWidth="1"/>
    <col min="2566" max="2566" width="22" bestFit="1" customWidth="1"/>
    <col min="2567" max="2567" width="21.28515625" bestFit="1" customWidth="1"/>
    <col min="2568" max="2568" width="17.5703125" bestFit="1" customWidth="1"/>
    <col min="2569" max="2569" width="29.85546875" bestFit="1" customWidth="1"/>
    <col min="2814" max="2814" width="10.42578125" bestFit="1" customWidth="1"/>
    <col min="2815" max="2815" width="15.28515625" bestFit="1" customWidth="1"/>
    <col min="2816" max="2816" width="15.7109375" bestFit="1" customWidth="1"/>
    <col min="2817" max="2817" width="15.140625" bestFit="1" customWidth="1"/>
    <col min="2818" max="2818" width="7.7109375" bestFit="1" customWidth="1"/>
    <col min="2819" max="2819" width="13.7109375" bestFit="1" customWidth="1"/>
    <col min="2820" max="2821" width="23.5703125" bestFit="1" customWidth="1"/>
    <col min="2822" max="2822" width="22" bestFit="1" customWidth="1"/>
    <col min="2823" max="2823" width="21.28515625" bestFit="1" customWidth="1"/>
    <col min="2824" max="2824" width="17.5703125" bestFit="1" customWidth="1"/>
    <col min="2825" max="2825" width="29.85546875" bestFit="1" customWidth="1"/>
    <col min="3070" max="3070" width="10.42578125" bestFit="1" customWidth="1"/>
    <col min="3071" max="3071" width="15.28515625" bestFit="1" customWidth="1"/>
    <col min="3072" max="3072" width="15.7109375" bestFit="1" customWidth="1"/>
    <col min="3073" max="3073" width="15.140625" bestFit="1" customWidth="1"/>
    <col min="3074" max="3074" width="7.7109375" bestFit="1" customWidth="1"/>
    <col min="3075" max="3075" width="13.7109375" bestFit="1" customWidth="1"/>
    <col min="3076" max="3077" width="23.5703125" bestFit="1" customWidth="1"/>
    <col min="3078" max="3078" width="22" bestFit="1" customWidth="1"/>
    <col min="3079" max="3079" width="21.28515625" bestFit="1" customWidth="1"/>
    <col min="3080" max="3080" width="17.5703125" bestFit="1" customWidth="1"/>
    <col min="3081" max="3081" width="29.85546875" bestFit="1" customWidth="1"/>
    <col min="3326" max="3326" width="10.42578125" bestFit="1" customWidth="1"/>
    <col min="3327" max="3327" width="15.28515625" bestFit="1" customWidth="1"/>
    <col min="3328" max="3328" width="15.7109375" bestFit="1" customWidth="1"/>
    <col min="3329" max="3329" width="15.140625" bestFit="1" customWidth="1"/>
    <col min="3330" max="3330" width="7.7109375" bestFit="1" customWidth="1"/>
    <col min="3331" max="3331" width="13.7109375" bestFit="1" customWidth="1"/>
    <col min="3332" max="3333" width="23.5703125" bestFit="1" customWidth="1"/>
    <col min="3334" max="3334" width="22" bestFit="1" customWidth="1"/>
    <col min="3335" max="3335" width="21.28515625" bestFit="1" customWidth="1"/>
    <col min="3336" max="3336" width="17.5703125" bestFit="1" customWidth="1"/>
    <col min="3337" max="3337" width="29.85546875" bestFit="1" customWidth="1"/>
    <col min="3582" max="3582" width="10.42578125" bestFit="1" customWidth="1"/>
    <col min="3583" max="3583" width="15.28515625" bestFit="1" customWidth="1"/>
    <col min="3584" max="3584" width="15.7109375" bestFit="1" customWidth="1"/>
    <col min="3585" max="3585" width="15.140625" bestFit="1" customWidth="1"/>
    <col min="3586" max="3586" width="7.7109375" bestFit="1" customWidth="1"/>
    <col min="3587" max="3587" width="13.7109375" bestFit="1" customWidth="1"/>
    <col min="3588" max="3589" width="23.5703125" bestFit="1" customWidth="1"/>
    <col min="3590" max="3590" width="22" bestFit="1" customWidth="1"/>
    <col min="3591" max="3591" width="21.28515625" bestFit="1" customWidth="1"/>
    <col min="3592" max="3592" width="17.5703125" bestFit="1" customWidth="1"/>
    <col min="3593" max="3593" width="29.85546875" bestFit="1" customWidth="1"/>
    <col min="3838" max="3838" width="10.42578125" bestFit="1" customWidth="1"/>
    <col min="3839" max="3839" width="15.28515625" bestFit="1" customWidth="1"/>
    <col min="3840" max="3840" width="15.7109375" bestFit="1" customWidth="1"/>
    <col min="3841" max="3841" width="15.140625" bestFit="1" customWidth="1"/>
    <col min="3842" max="3842" width="7.7109375" bestFit="1" customWidth="1"/>
    <col min="3843" max="3843" width="13.7109375" bestFit="1" customWidth="1"/>
    <col min="3844" max="3845" width="23.5703125" bestFit="1" customWidth="1"/>
    <col min="3846" max="3846" width="22" bestFit="1" customWidth="1"/>
    <col min="3847" max="3847" width="21.28515625" bestFit="1" customWidth="1"/>
    <col min="3848" max="3848" width="17.5703125" bestFit="1" customWidth="1"/>
    <col min="3849" max="3849" width="29.85546875" bestFit="1" customWidth="1"/>
    <col min="4094" max="4094" width="10.42578125" bestFit="1" customWidth="1"/>
    <col min="4095" max="4095" width="15.28515625" bestFit="1" customWidth="1"/>
    <col min="4096" max="4096" width="15.7109375" bestFit="1" customWidth="1"/>
    <col min="4097" max="4097" width="15.140625" bestFit="1" customWidth="1"/>
    <col min="4098" max="4098" width="7.7109375" bestFit="1" customWidth="1"/>
    <col min="4099" max="4099" width="13.7109375" bestFit="1" customWidth="1"/>
    <col min="4100" max="4101" width="23.5703125" bestFit="1" customWidth="1"/>
    <col min="4102" max="4102" width="22" bestFit="1" customWidth="1"/>
    <col min="4103" max="4103" width="21.28515625" bestFit="1" customWidth="1"/>
    <col min="4104" max="4104" width="17.5703125" bestFit="1" customWidth="1"/>
    <col min="4105" max="4105" width="29.85546875" bestFit="1" customWidth="1"/>
    <col min="4350" max="4350" width="10.42578125" bestFit="1" customWidth="1"/>
    <col min="4351" max="4351" width="15.28515625" bestFit="1" customWidth="1"/>
    <col min="4352" max="4352" width="15.7109375" bestFit="1" customWidth="1"/>
    <col min="4353" max="4353" width="15.140625" bestFit="1" customWidth="1"/>
    <col min="4354" max="4354" width="7.7109375" bestFit="1" customWidth="1"/>
    <col min="4355" max="4355" width="13.7109375" bestFit="1" customWidth="1"/>
    <col min="4356" max="4357" width="23.5703125" bestFit="1" customWidth="1"/>
    <col min="4358" max="4358" width="22" bestFit="1" customWidth="1"/>
    <col min="4359" max="4359" width="21.28515625" bestFit="1" customWidth="1"/>
    <col min="4360" max="4360" width="17.5703125" bestFit="1" customWidth="1"/>
    <col min="4361" max="4361" width="29.85546875" bestFit="1" customWidth="1"/>
    <col min="4606" max="4606" width="10.42578125" bestFit="1" customWidth="1"/>
    <col min="4607" max="4607" width="15.28515625" bestFit="1" customWidth="1"/>
    <col min="4608" max="4608" width="15.7109375" bestFit="1" customWidth="1"/>
    <col min="4609" max="4609" width="15.140625" bestFit="1" customWidth="1"/>
    <col min="4610" max="4610" width="7.7109375" bestFit="1" customWidth="1"/>
    <col min="4611" max="4611" width="13.7109375" bestFit="1" customWidth="1"/>
    <col min="4612" max="4613" width="23.5703125" bestFit="1" customWidth="1"/>
    <col min="4614" max="4614" width="22" bestFit="1" customWidth="1"/>
    <col min="4615" max="4615" width="21.28515625" bestFit="1" customWidth="1"/>
    <col min="4616" max="4616" width="17.5703125" bestFit="1" customWidth="1"/>
    <col min="4617" max="4617" width="29.85546875" bestFit="1" customWidth="1"/>
    <col min="4862" max="4862" width="10.42578125" bestFit="1" customWidth="1"/>
    <col min="4863" max="4863" width="15.28515625" bestFit="1" customWidth="1"/>
    <col min="4864" max="4864" width="15.7109375" bestFit="1" customWidth="1"/>
    <col min="4865" max="4865" width="15.140625" bestFit="1" customWidth="1"/>
    <col min="4866" max="4866" width="7.7109375" bestFit="1" customWidth="1"/>
    <col min="4867" max="4867" width="13.7109375" bestFit="1" customWidth="1"/>
    <col min="4868" max="4869" width="23.5703125" bestFit="1" customWidth="1"/>
    <col min="4870" max="4870" width="22" bestFit="1" customWidth="1"/>
    <col min="4871" max="4871" width="21.28515625" bestFit="1" customWidth="1"/>
    <col min="4872" max="4872" width="17.5703125" bestFit="1" customWidth="1"/>
    <col min="4873" max="4873" width="29.85546875" bestFit="1" customWidth="1"/>
    <col min="5118" max="5118" width="10.42578125" bestFit="1" customWidth="1"/>
    <col min="5119" max="5119" width="15.28515625" bestFit="1" customWidth="1"/>
    <col min="5120" max="5120" width="15.7109375" bestFit="1" customWidth="1"/>
    <col min="5121" max="5121" width="15.140625" bestFit="1" customWidth="1"/>
    <col min="5122" max="5122" width="7.7109375" bestFit="1" customWidth="1"/>
    <col min="5123" max="5123" width="13.7109375" bestFit="1" customWidth="1"/>
    <col min="5124" max="5125" width="23.5703125" bestFit="1" customWidth="1"/>
    <col min="5126" max="5126" width="22" bestFit="1" customWidth="1"/>
    <col min="5127" max="5127" width="21.28515625" bestFit="1" customWidth="1"/>
    <col min="5128" max="5128" width="17.5703125" bestFit="1" customWidth="1"/>
    <col min="5129" max="5129" width="29.85546875" bestFit="1" customWidth="1"/>
    <col min="5374" max="5374" width="10.42578125" bestFit="1" customWidth="1"/>
    <col min="5375" max="5375" width="15.28515625" bestFit="1" customWidth="1"/>
    <col min="5376" max="5376" width="15.7109375" bestFit="1" customWidth="1"/>
    <col min="5377" max="5377" width="15.140625" bestFit="1" customWidth="1"/>
    <col min="5378" max="5378" width="7.7109375" bestFit="1" customWidth="1"/>
    <col min="5379" max="5379" width="13.7109375" bestFit="1" customWidth="1"/>
    <col min="5380" max="5381" width="23.5703125" bestFit="1" customWidth="1"/>
    <col min="5382" max="5382" width="22" bestFit="1" customWidth="1"/>
    <col min="5383" max="5383" width="21.28515625" bestFit="1" customWidth="1"/>
    <col min="5384" max="5384" width="17.5703125" bestFit="1" customWidth="1"/>
    <col min="5385" max="5385" width="29.85546875" bestFit="1" customWidth="1"/>
    <col min="5630" max="5630" width="10.42578125" bestFit="1" customWidth="1"/>
    <col min="5631" max="5631" width="15.28515625" bestFit="1" customWidth="1"/>
    <col min="5632" max="5632" width="15.7109375" bestFit="1" customWidth="1"/>
    <col min="5633" max="5633" width="15.140625" bestFit="1" customWidth="1"/>
    <col min="5634" max="5634" width="7.7109375" bestFit="1" customWidth="1"/>
    <col min="5635" max="5635" width="13.7109375" bestFit="1" customWidth="1"/>
    <col min="5636" max="5637" width="23.5703125" bestFit="1" customWidth="1"/>
    <col min="5638" max="5638" width="22" bestFit="1" customWidth="1"/>
    <col min="5639" max="5639" width="21.28515625" bestFit="1" customWidth="1"/>
    <col min="5640" max="5640" width="17.5703125" bestFit="1" customWidth="1"/>
    <col min="5641" max="5641" width="29.85546875" bestFit="1" customWidth="1"/>
    <col min="5886" max="5886" width="10.42578125" bestFit="1" customWidth="1"/>
    <col min="5887" max="5887" width="15.28515625" bestFit="1" customWidth="1"/>
    <col min="5888" max="5888" width="15.7109375" bestFit="1" customWidth="1"/>
    <col min="5889" max="5889" width="15.140625" bestFit="1" customWidth="1"/>
    <col min="5890" max="5890" width="7.7109375" bestFit="1" customWidth="1"/>
    <col min="5891" max="5891" width="13.7109375" bestFit="1" customWidth="1"/>
    <col min="5892" max="5893" width="23.5703125" bestFit="1" customWidth="1"/>
    <col min="5894" max="5894" width="22" bestFit="1" customWidth="1"/>
    <col min="5895" max="5895" width="21.28515625" bestFit="1" customWidth="1"/>
    <col min="5896" max="5896" width="17.5703125" bestFit="1" customWidth="1"/>
    <col min="5897" max="5897" width="29.85546875" bestFit="1" customWidth="1"/>
    <col min="6142" max="6142" width="10.42578125" bestFit="1" customWidth="1"/>
    <col min="6143" max="6143" width="15.28515625" bestFit="1" customWidth="1"/>
    <col min="6144" max="6144" width="15.7109375" bestFit="1" customWidth="1"/>
    <col min="6145" max="6145" width="15.140625" bestFit="1" customWidth="1"/>
    <col min="6146" max="6146" width="7.7109375" bestFit="1" customWidth="1"/>
    <col min="6147" max="6147" width="13.7109375" bestFit="1" customWidth="1"/>
    <col min="6148" max="6149" width="23.5703125" bestFit="1" customWidth="1"/>
    <col min="6150" max="6150" width="22" bestFit="1" customWidth="1"/>
    <col min="6151" max="6151" width="21.28515625" bestFit="1" customWidth="1"/>
    <col min="6152" max="6152" width="17.5703125" bestFit="1" customWidth="1"/>
    <col min="6153" max="6153" width="29.85546875" bestFit="1" customWidth="1"/>
    <col min="6398" max="6398" width="10.42578125" bestFit="1" customWidth="1"/>
    <col min="6399" max="6399" width="15.28515625" bestFit="1" customWidth="1"/>
    <col min="6400" max="6400" width="15.7109375" bestFit="1" customWidth="1"/>
    <col min="6401" max="6401" width="15.140625" bestFit="1" customWidth="1"/>
    <col min="6402" max="6402" width="7.7109375" bestFit="1" customWidth="1"/>
    <col min="6403" max="6403" width="13.7109375" bestFit="1" customWidth="1"/>
    <col min="6404" max="6405" width="23.5703125" bestFit="1" customWidth="1"/>
    <col min="6406" max="6406" width="22" bestFit="1" customWidth="1"/>
    <col min="6407" max="6407" width="21.28515625" bestFit="1" customWidth="1"/>
    <col min="6408" max="6408" width="17.5703125" bestFit="1" customWidth="1"/>
    <col min="6409" max="6409" width="29.85546875" bestFit="1" customWidth="1"/>
    <col min="6654" max="6654" width="10.42578125" bestFit="1" customWidth="1"/>
    <col min="6655" max="6655" width="15.28515625" bestFit="1" customWidth="1"/>
    <col min="6656" max="6656" width="15.7109375" bestFit="1" customWidth="1"/>
    <col min="6657" max="6657" width="15.140625" bestFit="1" customWidth="1"/>
    <col min="6658" max="6658" width="7.7109375" bestFit="1" customWidth="1"/>
    <col min="6659" max="6659" width="13.7109375" bestFit="1" customWidth="1"/>
    <col min="6660" max="6661" width="23.5703125" bestFit="1" customWidth="1"/>
    <col min="6662" max="6662" width="22" bestFit="1" customWidth="1"/>
    <col min="6663" max="6663" width="21.28515625" bestFit="1" customWidth="1"/>
    <col min="6664" max="6664" width="17.5703125" bestFit="1" customWidth="1"/>
    <col min="6665" max="6665" width="29.85546875" bestFit="1" customWidth="1"/>
    <col min="6910" max="6910" width="10.42578125" bestFit="1" customWidth="1"/>
    <col min="6911" max="6911" width="15.28515625" bestFit="1" customWidth="1"/>
    <col min="6912" max="6912" width="15.7109375" bestFit="1" customWidth="1"/>
    <col min="6913" max="6913" width="15.140625" bestFit="1" customWidth="1"/>
    <col min="6914" max="6914" width="7.7109375" bestFit="1" customWidth="1"/>
    <col min="6915" max="6915" width="13.7109375" bestFit="1" customWidth="1"/>
    <col min="6916" max="6917" width="23.5703125" bestFit="1" customWidth="1"/>
    <col min="6918" max="6918" width="22" bestFit="1" customWidth="1"/>
    <col min="6919" max="6919" width="21.28515625" bestFit="1" customWidth="1"/>
    <col min="6920" max="6920" width="17.5703125" bestFit="1" customWidth="1"/>
    <col min="6921" max="6921" width="29.85546875" bestFit="1" customWidth="1"/>
    <col min="7166" max="7166" width="10.42578125" bestFit="1" customWidth="1"/>
    <col min="7167" max="7167" width="15.28515625" bestFit="1" customWidth="1"/>
    <col min="7168" max="7168" width="15.7109375" bestFit="1" customWidth="1"/>
    <col min="7169" max="7169" width="15.140625" bestFit="1" customWidth="1"/>
    <col min="7170" max="7170" width="7.7109375" bestFit="1" customWidth="1"/>
    <col min="7171" max="7171" width="13.7109375" bestFit="1" customWidth="1"/>
    <col min="7172" max="7173" width="23.5703125" bestFit="1" customWidth="1"/>
    <col min="7174" max="7174" width="22" bestFit="1" customWidth="1"/>
    <col min="7175" max="7175" width="21.28515625" bestFit="1" customWidth="1"/>
    <col min="7176" max="7176" width="17.5703125" bestFit="1" customWidth="1"/>
    <col min="7177" max="7177" width="29.85546875" bestFit="1" customWidth="1"/>
    <col min="7422" max="7422" width="10.42578125" bestFit="1" customWidth="1"/>
    <col min="7423" max="7423" width="15.28515625" bestFit="1" customWidth="1"/>
    <col min="7424" max="7424" width="15.7109375" bestFit="1" customWidth="1"/>
    <col min="7425" max="7425" width="15.140625" bestFit="1" customWidth="1"/>
    <col min="7426" max="7426" width="7.7109375" bestFit="1" customWidth="1"/>
    <col min="7427" max="7427" width="13.7109375" bestFit="1" customWidth="1"/>
    <col min="7428" max="7429" width="23.5703125" bestFit="1" customWidth="1"/>
    <col min="7430" max="7430" width="22" bestFit="1" customWidth="1"/>
    <col min="7431" max="7431" width="21.28515625" bestFit="1" customWidth="1"/>
    <col min="7432" max="7432" width="17.5703125" bestFit="1" customWidth="1"/>
    <col min="7433" max="7433" width="29.85546875" bestFit="1" customWidth="1"/>
    <col min="7678" max="7678" width="10.42578125" bestFit="1" customWidth="1"/>
    <col min="7679" max="7679" width="15.28515625" bestFit="1" customWidth="1"/>
    <col min="7680" max="7680" width="15.7109375" bestFit="1" customWidth="1"/>
    <col min="7681" max="7681" width="15.140625" bestFit="1" customWidth="1"/>
    <col min="7682" max="7682" width="7.7109375" bestFit="1" customWidth="1"/>
    <col min="7683" max="7683" width="13.7109375" bestFit="1" customWidth="1"/>
    <col min="7684" max="7685" width="23.5703125" bestFit="1" customWidth="1"/>
    <col min="7686" max="7686" width="22" bestFit="1" customWidth="1"/>
    <col min="7687" max="7687" width="21.28515625" bestFit="1" customWidth="1"/>
    <col min="7688" max="7688" width="17.5703125" bestFit="1" customWidth="1"/>
    <col min="7689" max="7689" width="29.85546875" bestFit="1" customWidth="1"/>
    <col min="7934" max="7934" width="10.42578125" bestFit="1" customWidth="1"/>
    <col min="7935" max="7935" width="15.28515625" bestFit="1" customWidth="1"/>
    <col min="7936" max="7936" width="15.7109375" bestFit="1" customWidth="1"/>
    <col min="7937" max="7937" width="15.140625" bestFit="1" customWidth="1"/>
    <col min="7938" max="7938" width="7.7109375" bestFit="1" customWidth="1"/>
    <col min="7939" max="7939" width="13.7109375" bestFit="1" customWidth="1"/>
    <col min="7940" max="7941" width="23.5703125" bestFit="1" customWidth="1"/>
    <col min="7942" max="7942" width="22" bestFit="1" customWidth="1"/>
    <col min="7943" max="7943" width="21.28515625" bestFit="1" customWidth="1"/>
    <col min="7944" max="7944" width="17.5703125" bestFit="1" customWidth="1"/>
    <col min="7945" max="7945" width="29.85546875" bestFit="1" customWidth="1"/>
    <col min="8190" max="8190" width="10.42578125" bestFit="1" customWidth="1"/>
    <col min="8191" max="8191" width="15.28515625" bestFit="1" customWidth="1"/>
    <col min="8192" max="8192" width="15.7109375" bestFit="1" customWidth="1"/>
    <col min="8193" max="8193" width="15.140625" bestFit="1" customWidth="1"/>
    <col min="8194" max="8194" width="7.7109375" bestFit="1" customWidth="1"/>
    <col min="8195" max="8195" width="13.7109375" bestFit="1" customWidth="1"/>
    <col min="8196" max="8197" width="23.5703125" bestFit="1" customWidth="1"/>
    <col min="8198" max="8198" width="22" bestFit="1" customWidth="1"/>
    <col min="8199" max="8199" width="21.28515625" bestFit="1" customWidth="1"/>
    <col min="8200" max="8200" width="17.5703125" bestFit="1" customWidth="1"/>
    <col min="8201" max="8201" width="29.85546875" bestFit="1" customWidth="1"/>
    <col min="8446" max="8446" width="10.42578125" bestFit="1" customWidth="1"/>
    <col min="8447" max="8447" width="15.28515625" bestFit="1" customWidth="1"/>
    <col min="8448" max="8448" width="15.7109375" bestFit="1" customWidth="1"/>
    <col min="8449" max="8449" width="15.140625" bestFit="1" customWidth="1"/>
    <col min="8450" max="8450" width="7.7109375" bestFit="1" customWidth="1"/>
    <col min="8451" max="8451" width="13.7109375" bestFit="1" customWidth="1"/>
    <col min="8452" max="8453" width="23.5703125" bestFit="1" customWidth="1"/>
    <col min="8454" max="8454" width="22" bestFit="1" customWidth="1"/>
    <col min="8455" max="8455" width="21.28515625" bestFit="1" customWidth="1"/>
    <col min="8456" max="8456" width="17.5703125" bestFit="1" customWidth="1"/>
    <col min="8457" max="8457" width="29.85546875" bestFit="1" customWidth="1"/>
    <col min="8702" max="8702" width="10.42578125" bestFit="1" customWidth="1"/>
    <col min="8703" max="8703" width="15.28515625" bestFit="1" customWidth="1"/>
    <col min="8704" max="8704" width="15.7109375" bestFit="1" customWidth="1"/>
    <col min="8705" max="8705" width="15.140625" bestFit="1" customWidth="1"/>
    <col min="8706" max="8706" width="7.7109375" bestFit="1" customWidth="1"/>
    <col min="8707" max="8707" width="13.7109375" bestFit="1" customWidth="1"/>
    <col min="8708" max="8709" width="23.5703125" bestFit="1" customWidth="1"/>
    <col min="8710" max="8710" width="22" bestFit="1" customWidth="1"/>
    <col min="8711" max="8711" width="21.28515625" bestFit="1" customWidth="1"/>
    <col min="8712" max="8712" width="17.5703125" bestFit="1" customWidth="1"/>
    <col min="8713" max="8713" width="29.85546875" bestFit="1" customWidth="1"/>
    <col min="8958" max="8958" width="10.42578125" bestFit="1" customWidth="1"/>
    <col min="8959" max="8959" width="15.28515625" bestFit="1" customWidth="1"/>
    <col min="8960" max="8960" width="15.7109375" bestFit="1" customWidth="1"/>
    <col min="8961" max="8961" width="15.140625" bestFit="1" customWidth="1"/>
    <col min="8962" max="8962" width="7.7109375" bestFit="1" customWidth="1"/>
    <col min="8963" max="8963" width="13.7109375" bestFit="1" customWidth="1"/>
    <col min="8964" max="8965" width="23.5703125" bestFit="1" customWidth="1"/>
    <col min="8966" max="8966" width="22" bestFit="1" customWidth="1"/>
    <col min="8967" max="8967" width="21.28515625" bestFit="1" customWidth="1"/>
    <col min="8968" max="8968" width="17.5703125" bestFit="1" customWidth="1"/>
    <col min="8969" max="8969" width="29.85546875" bestFit="1" customWidth="1"/>
    <col min="9214" max="9214" width="10.42578125" bestFit="1" customWidth="1"/>
    <col min="9215" max="9215" width="15.28515625" bestFit="1" customWidth="1"/>
    <col min="9216" max="9216" width="15.7109375" bestFit="1" customWidth="1"/>
    <col min="9217" max="9217" width="15.140625" bestFit="1" customWidth="1"/>
    <col min="9218" max="9218" width="7.7109375" bestFit="1" customWidth="1"/>
    <col min="9219" max="9219" width="13.7109375" bestFit="1" customWidth="1"/>
    <col min="9220" max="9221" width="23.5703125" bestFit="1" customWidth="1"/>
    <col min="9222" max="9222" width="22" bestFit="1" customWidth="1"/>
    <col min="9223" max="9223" width="21.28515625" bestFit="1" customWidth="1"/>
    <col min="9224" max="9224" width="17.5703125" bestFit="1" customWidth="1"/>
    <col min="9225" max="9225" width="29.85546875" bestFit="1" customWidth="1"/>
    <col min="9470" max="9470" width="10.42578125" bestFit="1" customWidth="1"/>
    <col min="9471" max="9471" width="15.28515625" bestFit="1" customWidth="1"/>
    <col min="9472" max="9472" width="15.7109375" bestFit="1" customWidth="1"/>
    <col min="9473" max="9473" width="15.140625" bestFit="1" customWidth="1"/>
    <col min="9474" max="9474" width="7.7109375" bestFit="1" customWidth="1"/>
    <col min="9475" max="9475" width="13.7109375" bestFit="1" customWidth="1"/>
    <col min="9476" max="9477" width="23.5703125" bestFit="1" customWidth="1"/>
    <col min="9478" max="9478" width="22" bestFit="1" customWidth="1"/>
    <col min="9479" max="9479" width="21.28515625" bestFit="1" customWidth="1"/>
    <col min="9480" max="9480" width="17.5703125" bestFit="1" customWidth="1"/>
    <col min="9481" max="9481" width="29.85546875" bestFit="1" customWidth="1"/>
    <col min="9726" max="9726" width="10.42578125" bestFit="1" customWidth="1"/>
    <col min="9727" max="9727" width="15.28515625" bestFit="1" customWidth="1"/>
    <col min="9728" max="9728" width="15.7109375" bestFit="1" customWidth="1"/>
    <col min="9729" max="9729" width="15.140625" bestFit="1" customWidth="1"/>
    <col min="9730" max="9730" width="7.7109375" bestFit="1" customWidth="1"/>
    <col min="9731" max="9731" width="13.7109375" bestFit="1" customWidth="1"/>
    <col min="9732" max="9733" width="23.5703125" bestFit="1" customWidth="1"/>
    <col min="9734" max="9734" width="22" bestFit="1" customWidth="1"/>
    <col min="9735" max="9735" width="21.28515625" bestFit="1" customWidth="1"/>
    <col min="9736" max="9736" width="17.5703125" bestFit="1" customWidth="1"/>
    <col min="9737" max="9737" width="29.85546875" bestFit="1" customWidth="1"/>
    <col min="9982" max="9982" width="10.42578125" bestFit="1" customWidth="1"/>
    <col min="9983" max="9983" width="15.28515625" bestFit="1" customWidth="1"/>
    <col min="9984" max="9984" width="15.7109375" bestFit="1" customWidth="1"/>
    <col min="9985" max="9985" width="15.140625" bestFit="1" customWidth="1"/>
    <col min="9986" max="9986" width="7.7109375" bestFit="1" customWidth="1"/>
    <col min="9987" max="9987" width="13.7109375" bestFit="1" customWidth="1"/>
    <col min="9988" max="9989" width="23.5703125" bestFit="1" customWidth="1"/>
    <col min="9990" max="9990" width="22" bestFit="1" customWidth="1"/>
    <col min="9991" max="9991" width="21.28515625" bestFit="1" customWidth="1"/>
    <col min="9992" max="9992" width="17.5703125" bestFit="1" customWidth="1"/>
    <col min="9993" max="9993" width="29.85546875" bestFit="1" customWidth="1"/>
    <col min="10238" max="10238" width="10.42578125" bestFit="1" customWidth="1"/>
    <col min="10239" max="10239" width="15.28515625" bestFit="1" customWidth="1"/>
    <col min="10240" max="10240" width="15.7109375" bestFit="1" customWidth="1"/>
    <col min="10241" max="10241" width="15.140625" bestFit="1" customWidth="1"/>
    <col min="10242" max="10242" width="7.7109375" bestFit="1" customWidth="1"/>
    <col min="10243" max="10243" width="13.7109375" bestFit="1" customWidth="1"/>
    <col min="10244" max="10245" width="23.5703125" bestFit="1" customWidth="1"/>
    <col min="10246" max="10246" width="22" bestFit="1" customWidth="1"/>
    <col min="10247" max="10247" width="21.28515625" bestFit="1" customWidth="1"/>
    <col min="10248" max="10248" width="17.5703125" bestFit="1" customWidth="1"/>
    <col min="10249" max="10249" width="29.85546875" bestFit="1" customWidth="1"/>
    <col min="10494" max="10494" width="10.42578125" bestFit="1" customWidth="1"/>
    <col min="10495" max="10495" width="15.28515625" bestFit="1" customWidth="1"/>
    <col min="10496" max="10496" width="15.7109375" bestFit="1" customWidth="1"/>
    <col min="10497" max="10497" width="15.140625" bestFit="1" customWidth="1"/>
    <col min="10498" max="10498" width="7.7109375" bestFit="1" customWidth="1"/>
    <col min="10499" max="10499" width="13.7109375" bestFit="1" customWidth="1"/>
    <col min="10500" max="10501" width="23.5703125" bestFit="1" customWidth="1"/>
    <col min="10502" max="10502" width="22" bestFit="1" customWidth="1"/>
    <col min="10503" max="10503" width="21.28515625" bestFit="1" customWidth="1"/>
    <col min="10504" max="10504" width="17.5703125" bestFit="1" customWidth="1"/>
    <col min="10505" max="10505" width="29.85546875" bestFit="1" customWidth="1"/>
    <col min="10750" max="10750" width="10.42578125" bestFit="1" customWidth="1"/>
    <col min="10751" max="10751" width="15.28515625" bestFit="1" customWidth="1"/>
    <col min="10752" max="10752" width="15.7109375" bestFit="1" customWidth="1"/>
    <col min="10753" max="10753" width="15.140625" bestFit="1" customWidth="1"/>
    <col min="10754" max="10754" width="7.7109375" bestFit="1" customWidth="1"/>
    <col min="10755" max="10755" width="13.7109375" bestFit="1" customWidth="1"/>
    <col min="10756" max="10757" width="23.5703125" bestFit="1" customWidth="1"/>
    <col min="10758" max="10758" width="22" bestFit="1" customWidth="1"/>
    <col min="10759" max="10759" width="21.28515625" bestFit="1" customWidth="1"/>
    <col min="10760" max="10760" width="17.5703125" bestFit="1" customWidth="1"/>
    <col min="10761" max="10761" width="29.85546875" bestFit="1" customWidth="1"/>
    <col min="11006" max="11006" width="10.42578125" bestFit="1" customWidth="1"/>
    <col min="11007" max="11007" width="15.28515625" bestFit="1" customWidth="1"/>
    <col min="11008" max="11008" width="15.7109375" bestFit="1" customWidth="1"/>
    <col min="11009" max="11009" width="15.140625" bestFit="1" customWidth="1"/>
    <col min="11010" max="11010" width="7.7109375" bestFit="1" customWidth="1"/>
    <col min="11011" max="11011" width="13.7109375" bestFit="1" customWidth="1"/>
    <col min="11012" max="11013" width="23.5703125" bestFit="1" customWidth="1"/>
    <col min="11014" max="11014" width="22" bestFit="1" customWidth="1"/>
    <col min="11015" max="11015" width="21.28515625" bestFit="1" customWidth="1"/>
    <col min="11016" max="11016" width="17.5703125" bestFit="1" customWidth="1"/>
    <col min="11017" max="11017" width="29.85546875" bestFit="1" customWidth="1"/>
    <col min="11262" max="11262" width="10.42578125" bestFit="1" customWidth="1"/>
    <col min="11263" max="11263" width="15.28515625" bestFit="1" customWidth="1"/>
    <col min="11264" max="11264" width="15.7109375" bestFit="1" customWidth="1"/>
    <col min="11265" max="11265" width="15.140625" bestFit="1" customWidth="1"/>
    <col min="11266" max="11266" width="7.7109375" bestFit="1" customWidth="1"/>
    <col min="11267" max="11267" width="13.7109375" bestFit="1" customWidth="1"/>
    <col min="11268" max="11269" width="23.5703125" bestFit="1" customWidth="1"/>
    <col min="11270" max="11270" width="22" bestFit="1" customWidth="1"/>
    <col min="11271" max="11271" width="21.28515625" bestFit="1" customWidth="1"/>
    <col min="11272" max="11272" width="17.5703125" bestFit="1" customWidth="1"/>
    <col min="11273" max="11273" width="29.85546875" bestFit="1" customWidth="1"/>
    <col min="11518" max="11518" width="10.42578125" bestFit="1" customWidth="1"/>
    <col min="11519" max="11519" width="15.28515625" bestFit="1" customWidth="1"/>
    <col min="11520" max="11520" width="15.7109375" bestFit="1" customWidth="1"/>
    <col min="11521" max="11521" width="15.140625" bestFit="1" customWidth="1"/>
    <col min="11522" max="11522" width="7.7109375" bestFit="1" customWidth="1"/>
    <col min="11523" max="11523" width="13.7109375" bestFit="1" customWidth="1"/>
    <col min="11524" max="11525" width="23.5703125" bestFit="1" customWidth="1"/>
    <col min="11526" max="11526" width="22" bestFit="1" customWidth="1"/>
    <col min="11527" max="11527" width="21.28515625" bestFit="1" customWidth="1"/>
    <col min="11528" max="11528" width="17.5703125" bestFit="1" customWidth="1"/>
    <col min="11529" max="11529" width="29.85546875" bestFit="1" customWidth="1"/>
    <col min="11774" max="11774" width="10.42578125" bestFit="1" customWidth="1"/>
    <col min="11775" max="11775" width="15.28515625" bestFit="1" customWidth="1"/>
    <col min="11776" max="11776" width="15.7109375" bestFit="1" customWidth="1"/>
    <col min="11777" max="11777" width="15.140625" bestFit="1" customWidth="1"/>
    <col min="11778" max="11778" width="7.7109375" bestFit="1" customWidth="1"/>
    <col min="11779" max="11779" width="13.7109375" bestFit="1" customWidth="1"/>
    <col min="11780" max="11781" width="23.5703125" bestFit="1" customWidth="1"/>
    <col min="11782" max="11782" width="22" bestFit="1" customWidth="1"/>
    <col min="11783" max="11783" width="21.28515625" bestFit="1" customWidth="1"/>
    <col min="11784" max="11784" width="17.5703125" bestFit="1" customWidth="1"/>
    <col min="11785" max="11785" width="29.85546875" bestFit="1" customWidth="1"/>
    <col min="12030" max="12030" width="10.42578125" bestFit="1" customWidth="1"/>
    <col min="12031" max="12031" width="15.28515625" bestFit="1" customWidth="1"/>
    <col min="12032" max="12032" width="15.7109375" bestFit="1" customWidth="1"/>
    <col min="12033" max="12033" width="15.140625" bestFit="1" customWidth="1"/>
    <col min="12034" max="12034" width="7.7109375" bestFit="1" customWidth="1"/>
    <col min="12035" max="12035" width="13.7109375" bestFit="1" customWidth="1"/>
    <col min="12036" max="12037" width="23.5703125" bestFit="1" customWidth="1"/>
    <col min="12038" max="12038" width="22" bestFit="1" customWidth="1"/>
    <col min="12039" max="12039" width="21.28515625" bestFit="1" customWidth="1"/>
    <col min="12040" max="12040" width="17.5703125" bestFit="1" customWidth="1"/>
    <col min="12041" max="12041" width="29.85546875" bestFit="1" customWidth="1"/>
    <col min="12286" max="12286" width="10.42578125" bestFit="1" customWidth="1"/>
    <col min="12287" max="12287" width="15.28515625" bestFit="1" customWidth="1"/>
    <col min="12288" max="12288" width="15.7109375" bestFit="1" customWidth="1"/>
    <col min="12289" max="12289" width="15.140625" bestFit="1" customWidth="1"/>
    <col min="12290" max="12290" width="7.7109375" bestFit="1" customWidth="1"/>
    <col min="12291" max="12291" width="13.7109375" bestFit="1" customWidth="1"/>
    <col min="12292" max="12293" width="23.5703125" bestFit="1" customWidth="1"/>
    <col min="12294" max="12294" width="22" bestFit="1" customWidth="1"/>
    <col min="12295" max="12295" width="21.28515625" bestFit="1" customWidth="1"/>
    <col min="12296" max="12296" width="17.5703125" bestFit="1" customWidth="1"/>
    <col min="12297" max="12297" width="29.85546875" bestFit="1" customWidth="1"/>
    <col min="12542" max="12542" width="10.42578125" bestFit="1" customWidth="1"/>
    <col min="12543" max="12543" width="15.28515625" bestFit="1" customWidth="1"/>
    <col min="12544" max="12544" width="15.7109375" bestFit="1" customWidth="1"/>
    <col min="12545" max="12545" width="15.140625" bestFit="1" customWidth="1"/>
    <col min="12546" max="12546" width="7.7109375" bestFit="1" customWidth="1"/>
    <col min="12547" max="12547" width="13.7109375" bestFit="1" customWidth="1"/>
    <col min="12548" max="12549" width="23.5703125" bestFit="1" customWidth="1"/>
    <col min="12550" max="12550" width="22" bestFit="1" customWidth="1"/>
    <col min="12551" max="12551" width="21.28515625" bestFit="1" customWidth="1"/>
    <col min="12552" max="12552" width="17.5703125" bestFit="1" customWidth="1"/>
    <col min="12553" max="12553" width="29.85546875" bestFit="1" customWidth="1"/>
    <col min="12798" max="12798" width="10.42578125" bestFit="1" customWidth="1"/>
    <col min="12799" max="12799" width="15.28515625" bestFit="1" customWidth="1"/>
    <col min="12800" max="12800" width="15.7109375" bestFit="1" customWidth="1"/>
    <col min="12801" max="12801" width="15.140625" bestFit="1" customWidth="1"/>
    <col min="12802" max="12802" width="7.7109375" bestFit="1" customWidth="1"/>
    <col min="12803" max="12803" width="13.7109375" bestFit="1" customWidth="1"/>
    <col min="12804" max="12805" width="23.5703125" bestFit="1" customWidth="1"/>
    <col min="12806" max="12806" width="22" bestFit="1" customWidth="1"/>
    <col min="12807" max="12807" width="21.28515625" bestFit="1" customWidth="1"/>
    <col min="12808" max="12808" width="17.5703125" bestFit="1" customWidth="1"/>
    <col min="12809" max="12809" width="29.85546875" bestFit="1" customWidth="1"/>
    <col min="13054" max="13054" width="10.42578125" bestFit="1" customWidth="1"/>
    <col min="13055" max="13055" width="15.28515625" bestFit="1" customWidth="1"/>
    <col min="13056" max="13056" width="15.7109375" bestFit="1" customWidth="1"/>
    <col min="13057" max="13057" width="15.140625" bestFit="1" customWidth="1"/>
    <col min="13058" max="13058" width="7.7109375" bestFit="1" customWidth="1"/>
    <col min="13059" max="13059" width="13.7109375" bestFit="1" customWidth="1"/>
    <col min="13060" max="13061" width="23.5703125" bestFit="1" customWidth="1"/>
    <col min="13062" max="13062" width="22" bestFit="1" customWidth="1"/>
    <col min="13063" max="13063" width="21.28515625" bestFit="1" customWidth="1"/>
    <col min="13064" max="13064" width="17.5703125" bestFit="1" customWidth="1"/>
    <col min="13065" max="13065" width="29.85546875" bestFit="1" customWidth="1"/>
    <col min="13310" max="13310" width="10.42578125" bestFit="1" customWidth="1"/>
    <col min="13311" max="13311" width="15.28515625" bestFit="1" customWidth="1"/>
    <col min="13312" max="13312" width="15.7109375" bestFit="1" customWidth="1"/>
    <col min="13313" max="13313" width="15.140625" bestFit="1" customWidth="1"/>
    <col min="13314" max="13314" width="7.7109375" bestFit="1" customWidth="1"/>
    <col min="13315" max="13315" width="13.7109375" bestFit="1" customWidth="1"/>
    <col min="13316" max="13317" width="23.5703125" bestFit="1" customWidth="1"/>
    <col min="13318" max="13318" width="22" bestFit="1" customWidth="1"/>
    <col min="13319" max="13319" width="21.28515625" bestFit="1" customWidth="1"/>
    <col min="13320" max="13320" width="17.5703125" bestFit="1" customWidth="1"/>
    <col min="13321" max="13321" width="29.85546875" bestFit="1" customWidth="1"/>
    <col min="13566" max="13566" width="10.42578125" bestFit="1" customWidth="1"/>
    <col min="13567" max="13567" width="15.28515625" bestFit="1" customWidth="1"/>
    <col min="13568" max="13568" width="15.7109375" bestFit="1" customWidth="1"/>
    <col min="13569" max="13569" width="15.140625" bestFit="1" customWidth="1"/>
    <col min="13570" max="13570" width="7.7109375" bestFit="1" customWidth="1"/>
    <col min="13571" max="13571" width="13.7109375" bestFit="1" customWidth="1"/>
    <col min="13572" max="13573" width="23.5703125" bestFit="1" customWidth="1"/>
    <col min="13574" max="13574" width="22" bestFit="1" customWidth="1"/>
    <col min="13575" max="13575" width="21.28515625" bestFit="1" customWidth="1"/>
    <col min="13576" max="13576" width="17.5703125" bestFit="1" customWidth="1"/>
    <col min="13577" max="13577" width="29.85546875" bestFit="1" customWidth="1"/>
    <col min="13822" max="13822" width="10.42578125" bestFit="1" customWidth="1"/>
    <col min="13823" max="13823" width="15.28515625" bestFit="1" customWidth="1"/>
    <col min="13824" max="13824" width="15.7109375" bestFit="1" customWidth="1"/>
    <col min="13825" max="13825" width="15.140625" bestFit="1" customWidth="1"/>
    <col min="13826" max="13826" width="7.7109375" bestFit="1" customWidth="1"/>
    <col min="13827" max="13827" width="13.7109375" bestFit="1" customWidth="1"/>
    <col min="13828" max="13829" width="23.5703125" bestFit="1" customWidth="1"/>
    <col min="13830" max="13830" width="22" bestFit="1" customWidth="1"/>
    <col min="13831" max="13831" width="21.28515625" bestFit="1" customWidth="1"/>
    <col min="13832" max="13832" width="17.5703125" bestFit="1" customWidth="1"/>
    <col min="13833" max="13833" width="29.85546875" bestFit="1" customWidth="1"/>
    <col min="14078" max="14078" width="10.42578125" bestFit="1" customWidth="1"/>
    <col min="14079" max="14079" width="15.28515625" bestFit="1" customWidth="1"/>
    <col min="14080" max="14080" width="15.7109375" bestFit="1" customWidth="1"/>
    <col min="14081" max="14081" width="15.140625" bestFit="1" customWidth="1"/>
    <col min="14082" max="14082" width="7.7109375" bestFit="1" customWidth="1"/>
    <col min="14083" max="14083" width="13.7109375" bestFit="1" customWidth="1"/>
    <col min="14084" max="14085" width="23.5703125" bestFit="1" customWidth="1"/>
    <col min="14086" max="14086" width="22" bestFit="1" customWidth="1"/>
    <col min="14087" max="14087" width="21.28515625" bestFit="1" customWidth="1"/>
    <col min="14088" max="14088" width="17.5703125" bestFit="1" customWidth="1"/>
    <col min="14089" max="14089" width="29.85546875" bestFit="1" customWidth="1"/>
    <col min="14334" max="14334" width="10.42578125" bestFit="1" customWidth="1"/>
    <col min="14335" max="14335" width="15.28515625" bestFit="1" customWidth="1"/>
    <col min="14336" max="14336" width="15.7109375" bestFit="1" customWidth="1"/>
    <col min="14337" max="14337" width="15.140625" bestFit="1" customWidth="1"/>
    <col min="14338" max="14338" width="7.7109375" bestFit="1" customWidth="1"/>
    <col min="14339" max="14339" width="13.7109375" bestFit="1" customWidth="1"/>
    <col min="14340" max="14341" width="23.5703125" bestFit="1" customWidth="1"/>
    <col min="14342" max="14342" width="22" bestFit="1" customWidth="1"/>
    <col min="14343" max="14343" width="21.28515625" bestFit="1" customWidth="1"/>
    <col min="14344" max="14344" width="17.5703125" bestFit="1" customWidth="1"/>
    <col min="14345" max="14345" width="29.85546875" bestFit="1" customWidth="1"/>
    <col min="14590" max="14590" width="10.42578125" bestFit="1" customWidth="1"/>
    <col min="14591" max="14591" width="15.28515625" bestFit="1" customWidth="1"/>
    <col min="14592" max="14592" width="15.7109375" bestFit="1" customWidth="1"/>
    <col min="14593" max="14593" width="15.140625" bestFit="1" customWidth="1"/>
    <col min="14594" max="14594" width="7.7109375" bestFit="1" customWidth="1"/>
    <col min="14595" max="14595" width="13.7109375" bestFit="1" customWidth="1"/>
    <col min="14596" max="14597" width="23.5703125" bestFit="1" customWidth="1"/>
    <col min="14598" max="14598" width="22" bestFit="1" customWidth="1"/>
    <col min="14599" max="14599" width="21.28515625" bestFit="1" customWidth="1"/>
    <col min="14600" max="14600" width="17.5703125" bestFit="1" customWidth="1"/>
    <col min="14601" max="14601" width="29.85546875" bestFit="1" customWidth="1"/>
    <col min="14846" max="14846" width="10.42578125" bestFit="1" customWidth="1"/>
    <col min="14847" max="14847" width="15.28515625" bestFit="1" customWidth="1"/>
    <col min="14848" max="14848" width="15.7109375" bestFit="1" customWidth="1"/>
    <col min="14849" max="14849" width="15.140625" bestFit="1" customWidth="1"/>
    <col min="14850" max="14850" width="7.7109375" bestFit="1" customWidth="1"/>
    <col min="14851" max="14851" width="13.7109375" bestFit="1" customWidth="1"/>
    <col min="14852" max="14853" width="23.5703125" bestFit="1" customWidth="1"/>
    <col min="14854" max="14854" width="22" bestFit="1" customWidth="1"/>
    <col min="14855" max="14855" width="21.28515625" bestFit="1" customWidth="1"/>
    <col min="14856" max="14856" width="17.5703125" bestFit="1" customWidth="1"/>
    <col min="14857" max="14857" width="29.85546875" bestFit="1" customWidth="1"/>
    <col min="15102" max="15102" width="10.42578125" bestFit="1" customWidth="1"/>
    <col min="15103" max="15103" width="15.28515625" bestFit="1" customWidth="1"/>
    <col min="15104" max="15104" width="15.7109375" bestFit="1" customWidth="1"/>
    <col min="15105" max="15105" width="15.140625" bestFit="1" customWidth="1"/>
    <col min="15106" max="15106" width="7.7109375" bestFit="1" customWidth="1"/>
    <col min="15107" max="15107" width="13.7109375" bestFit="1" customWidth="1"/>
    <col min="15108" max="15109" width="23.5703125" bestFit="1" customWidth="1"/>
    <col min="15110" max="15110" width="22" bestFit="1" customWidth="1"/>
    <col min="15111" max="15111" width="21.28515625" bestFit="1" customWidth="1"/>
    <col min="15112" max="15112" width="17.5703125" bestFit="1" customWidth="1"/>
    <col min="15113" max="15113" width="29.85546875" bestFit="1" customWidth="1"/>
    <col min="15358" max="15358" width="10.42578125" bestFit="1" customWidth="1"/>
    <col min="15359" max="15359" width="15.28515625" bestFit="1" customWidth="1"/>
    <col min="15360" max="15360" width="15.7109375" bestFit="1" customWidth="1"/>
    <col min="15361" max="15361" width="15.140625" bestFit="1" customWidth="1"/>
    <col min="15362" max="15362" width="7.7109375" bestFit="1" customWidth="1"/>
    <col min="15363" max="15363" width="13.7109375" bestFit="1" customWidth="1"/>
    <col min="15364" max="15365" width="23.5703125" bestFit="1" customWidth="1"/>
    <col min="15366" max="15366" width="22" bestFit="1" customWidth="1"/>
    <col min="15367" max="15367" width="21.28515625" bestFit="1" customWidth="1"/>
    <col min="15368" max="15368" width="17.5703125" bestFit="1" customWidth="1"/>
    <col min="15369" max="15369" width="29.85546875" bestFit="1" customWidth="1"/>
    <col min="15614" max="15614" width="10.42578125" bestFit="1" customWidth="1"/>
    <col min="15615" max="15615" width="15.28515625" bestFit="1" customWidth="1"/>
    <col min="15616" max="15616" width="15.7109375" bestFit="1" customWidth="1"/>
    <col min="15617" max="15617" width="15.140625" bestFit="1" customWidth="1"/>
    <col min="15618" max="15618" width="7.7109375" bestFit="1" customWidth="1"/>
    <col min="15619" max="15619" width="13.7109375" bestFit="1" customWidth="1"/>
    <col min="15620" max="15621" width="23.5703125" bestFit="1" customWidth="1"/>
    <col min="15622" max="15622" width="22" bestFit="1" customWidth="1"/>
    <col min="15623" max="15623" width="21.28515625" bestFit="1" customWidth="1"/>
    <col min="15624" max="15624" width="17.5703125" bestFit="1" customWidth="1"/>
    <col min="15625" max="15625" width="29.85546875" bestFit="1" customWidth="1"/>
    <col min="15870" max="15870" width="10.42578125" bestFit="1" customWidth="1"/>
    <col min="15871" max="15871" width="15.28515625" bestFit="1" customWidth="1"/>
    <col min="15872" max="15872" width="15.7109375" bestFit="1" customWidth="1"/>
    <col min="15873" max="15873" width="15.140625" bestFit="1" customWidth="1"/>
    <col min="15874" max="15874" width="7.7109375" bestFit="1" customWidth="1"/>
    <col min="15875" max="15875" width="13.7109375" bestFit="1" customWidth="1"/>
    <col min="15876" max="15877" width="23.5703125" bestFit="1" customWidth="1"/>
    <col min="15878" max="15878" width="22" bestFit="1" customWidth="1"/>
    <col min="15879" max="15879" width="21.28515625" bestFit="1" customWidth="1"/>
    <col min="15880" max="15880" width="17.5703125" bestFit="1" customWidth="1"/>
    <col min="15881" max="15881" width="29.85546875" bestFit="1" customWidth="1"/>
    <col min="16126" max="16126" width="10.42578125" bestFit="1" customWidth="1"/>
    <col min="16127" max="16127" width="15.28515625" bestFit="1" customWidth="1"/>
    <col min="16128" max="16128" width="15.7109375" bestFit="1" customWidth="1"/>
    <col min="16129" max="16129" width="15.140625" bestFit="1" customWidth="1"/>
    <col min="16130" max="16130" width="7.7109375" bestFit="1" customWidth="1"/>
    <col min="16131" max="16131" width="13.7109375" bestFit="1" customWidth="1"/>
    <col min="16132" max="16133" width="23.5703125" bestFit="1" customWidth="1"/>
    <col min="16134" max="16134" width="22" bestFit="1" customWidth="1"/>
    <col min="16135" max="16135" width="21.28515625" bestFit="1" customWidth="1"/>
    <col min="16136" max="16136" width="17.5703125" bestFit="1" customWidth="1"/>
    <col min="16137" max="16137" width="29.85546875" bestFit="1" customWidth="1"/>
  </cols>
  <sheetData>
    <row r="1" spans="1:14" x14ac:dyDescent="0.25">
      <c r="A1" s="43" t="s">
        <v>4406</v>
      </c>
      <c r="B1" s="43" t="s">
        <v>4146</v>
      </c>
      <c r="C1" s="43" t="s">
        <v>4407</v>
      </c>
      <c r="D1" s="43" t="s">
        <v>4408</v>
      </c>
      <c r="E1" s="43" t="s">
        <v>4151</v>
      </c>
      <c r="F1" s="43" t="s">
        <v>4150</v>
      </c>
      <c r="G1" s="43" t="s">
        <v>4152</v>
      </c>
      <c r="H1" s="43" t="s">
        <v>4153</v>
      </c>
      <c r="I1" s="48" t="s">
        <v>4409</v>
      </c>
      <c r="J1" s="48" t="s">
        <v>4410</v>
      </c>
      <c r="K1" s="43" t="s">
        <v>9</v>
      </c>
      <c r="L1" s="59" t="s">
        <v>5047</v>
      </c>
      <c r="M1" s="59" t="s">
        <v>5362</v>
      </c>
      <c r="N1" t="s">
        <v>6699</v>
      </c>
    </row>
    <row r="2" spans="1:14" hidden="1" x14ac:dyDescent="0.25">
      <c r="A2" s="45" t="s">
        <v>20</v>
      </c>
      <c r="B2" s="45" t="s">
        <v>6577</v>
      </c>
      <c r="C2" s="45" t="s">
        <v>5428</v>
      </c>
      <c r="D2" s="45" t="s">
        <v>6631</v>
      </c>
      <c r="E2" s="45" t="s">
        <v>3047</v>
      </c>
      <c r="G2" s="45" t="s">
        <v>1948</v>
      </c>
      <c r="H2" s="45" t="s">
        <v>3049</v>
      </c>
      <c r="I2" s="49">
        <v>-3360</v>
      </c>
      <c r="J2" s="49">
        <v>-2130</v>
      </c>
      <c r="K2" s="45" t="s">
        <v>135</v>
      </c>
      <c r="L2" s="50">
        <f>J2+I2</f>
        <v>-5490</v>
      </c>
    </row>
    <row r="3" spans="1:14" hidden="1" x14ac:dyDescent="0.25">
      <c r="A3" s="45" t="s">
        <v>20</v>
      </c>
      <c r="B3" s="45" t="s">
        <v>6578</v>
      </c>
      <c r="C3" s="45" t="s">
        <v>5428</v>
      </c>
      <c r="D3" s="45" t="s">
        <v>6631</v>
      </c>
      <c r="E3" s="45" t="s">
        <v>3529</v>
      </c>
      <c r="G3" s="45" t="s">
        <v>3531</v>
      </c>
      <c r="H3" s="45" t="s">
        <v>3532</v>
      </c>
      <c r="I3" s="49">
        <v>-3360</v>
      </c>
      <c r="J3" s="49">
        <v>-2130</v>
      </c>
      <c r="K3" s="45" t="s">
        <v>135</v>
      </c>
      <c r="L3" s="50">
        <f t="shared" ref="L3:L9" si="0">J3+I3</f>
        <v>-5490</v>
      </c>
    </row>
    <row r="4" spans="1:14" hidden="1" x14ac:dyDescent="0.25">
      <c r="A4" s="45" t="s">
        <v>20</v>
      </c>
      <c r="B4" s="45" t="s">
        <v>5467</v>
      </c>
      <c r="C4" s="45" t="s">
        <v>5428</v>
      </c>
      <c r="D4" s="45" t="s">
        <v>6631</v>
      </c>
      <c r="E4" s="45" t="s">
        <v>3442</v>
      </c>
      <c r="G4" s="45" t="s">
        <v>3444</v>
      </c>
      <c r="H4" s="45" t="s">
        <v>3445</v>
      </c>
      <c r="I4" s="49">
        <v>-3360</v>
      </c>
      <c r="J4" s="49">
        <v>-2130</v>
      </c>
      <c r="K4" s="45" t="s">
        <v>135</v>
      </c>
      <c r="L4" s="50">
        <f t="shared" si="0"/>
        <v>-5490</v>
      </c>
    </row>
    <row r="5" spans="1:14" hidden="1" x14ac:dyDescent="0.25">
      <c r="A5" s="45" t="s">
        <v>20</v>
      </c>
      <c r="B5" s="45" t="s">
        <v>5888</v>
      </c>
      <c r="C5" s="45" t="s">
        <v>6584</v>
      </c>
      <c r="D5" s="45" t="s">
        <v>6632</v>
      </c>
      <c r="E5" s="45" t="s">
        <v>3282</v>
      </c>
      <c r="G5" s="45" t="s">
        <v>30</v>
      </c>
      <c r="H5" s="45" t="s">
        <v>31</v>
      </c>
      <c r="I5" s="49">
        <v>-3600</v>
      </c>
      <c r="J5" s="49">
        <v>-2250</v>
      </c>
      <c r="K5" s="45" t="s">
        <v>135</v>
      </c>
      <c r="L5" s="50">
        <f t="shared" si="0"/>
        <v>-5850</v>
      </c>
    </row>
    <row r="6" spans="1:14" hidden="1" x14ac:dyDescent="0.25">
      <c r="A6" s="45" t="s">
        <v>20</v>
      </c>
      <c r="B6" s="45" t="s">
        <v>5888</v>
      </c>
      <c r="C6" s="45" t="s">
        <v>6633</v>
      </c>
      <c r="D6" s="45" t="s">
        <v>6631</v>
      </c>
      <c r="E6" s="45" t="s">
        <v>1946</v>
      </c>
      <c r="G6" s="45" t="s">
        <v>1948</v>
      </c>
      <c r="H6" s="45" t="s">
        <v>1949</v>
      </c>
      <c r="I6" s="49">
        <v>-3360</v>
      </c>
      <c r="J6" s="49">
        <v>-2130</v>
      </c>
      <c r="K6" s="45" t="s">
        <v>135</v>
      </c>
      <c r="L6" s="50">
        <f t="shared" si="0"/>
        <v>-5490</v>
      </c>
    </row>
    <row r="7" spans="1:14" hidden="1" x14ac:dyDescent="0.25">
      <c r="A7" s="45" t="s">
        <v>20</v>
      </c>
      <c r="B7" s="45" t="s">
        <v>6562</v>
      </c>
      <c r="C7" s="45" t="s">
        <v>5428</v>
      </c>
      <c r="D7" s="45" t="s">
        <v>6631</v>
      </c>
      <c r="E7" s="45" t="s">
        <v>3576</v>
      </c>
      <c r="G7" s="45" t="s">
        <v>3263</v>
      </c>
      <c r="H7" s="45" t="s">
        <v>3578</v>
      </c>
      <c r="I7" s="49">
        <v>-3360</v>
      </c>
      <c r="J7" s="49">
        <v>-2130</v>
      </c>
      <c r="K7" s="45" t="s">
        <v>135</v>
      </c>
      <c r="L7" s="50">
        <f t="shared" si="0"/>
        <v>-5490</v>
      </c>
    </row>
    <row r="8" spans="1:14" hidden="1" x14ac:dyDescent="0.25">
      <c r="A8" s="45" t="s">
        <v>20</v>
      </c>
      <c r="B8" s="45" t="s">
        <v>6562</v>
      </c>
      <c r="C8" s="45" t="s">
        <v>6633</v>
      </c>
      <c r="D8" s="45" t="s">
        <v>6631</v>
      </c>
      <c r="E8" s="45" t="s">
        <v>599</v>
      </c>
      <c r="G8" s="45" t="s">
        <v>124</v>
      </c>
      <c r="H8" s="45" t="s">
        <v>601</v>
      </c>
      <c r="I8" s="49">
        <v>-3780</v>
      </c>
      <c r="J8" s="49">
        <v>-2340</v>
      </c>
      <c r="K8" s="45" t="s">
        <v>135</v>
      </c>
      <c r="L8" s="50">
        <f t="shared" si="0"/>
        <v>-6120</v>
      </c>
    </row>
    <row r="9" spans="1:14" hidden="1" x14ac:dyDescent="0.25">
      <c r="A9" s="45" t="s">
        <v>20</v>
      </c>
      <c r="B9" s="45" t="s">
        <v>6579</v>
      </c>
      <c r="C9" s="45" t="s">
        <v>6633</v>
      </c>
      <c r="D9" s="45" t="s">
        <v>6631</v>
      </c>
      <c r="E9" s="45" t="s">
        <v>3284</v>
      </c>
      <c r="G9" s="45" t="s">
        <v>41</v>
      </c>
      <c r="H9" s="45" t="s">
        <v>42</v>
      </c>
      <c r="I9" s="49">
        <v>-3600</v>
      </c>
      <c r="J9" s="49">
        <v>-2250</v>
      </c>
      <c r="K9" s="45" t="s">
        <v>135</v>
      </c>
      <c r="L9" s="50">
        <f t="shared" si="0"/>
        <v>-5850</v>
      </c>
    </row>
    <row r="10" spans="1:14" hidden="1" x14ac:dyDescent="0.25">
      <c r="A10" s="45" t="s">
        <v>20</v>
      </c>
      <c r="B10" s="45" t="s">
        <v>6564</v>
      </c>
      <c r="C10" s="45" t="s">
        <v>5428</v>
      </c>
      <c r="D10" s="45" t="s">
        <v>6637</v>
      </c>
      <c r="E10" s="45" t="s">
        <v>1950</v>
      </c>
      <c r="F10" s="45" t="s">
        <v>1952</v>
      </c>
      <c r="G10" s="45" t="s">
        <v>1953</v>
      </c>
      <c r="H10" s="45" t="s">
        <v>1954</v>
      </c>
      <c r="I10" s="49">
        <v>-1230</v>
      </c>
      <c r="J10" s="49">
        <v>0</v>
      </c>
      <c r="K10" s="45" t="s">
        <v>135</v>
      </c>
      <c r="L10" s="50">
        <f t="shared" ref="L10:L73" si="1">J10+I10</f>
        <v>-1230</v>
      </c>
    </row>
    <row r="11" spans="1:14" hidden="1" x14ac:dyDescent="0.25">
      <c r="A11" s="45" t="s">
        <v>20</v>
      </c>
      <c r="B11" s="45" t="s">
        <v>6580</v>
      </c>
      <c r="C11" s="45" t="s">
        <v>6580</v>
      </c>
      <c r="D11" s="45" t="s">
        <v>6634</v>
      </c>
      <c r="E11" s="45" t="s">
        <v>1477</v>
      </c>
      <c r="G11" s="45" t="s">
        <v>85</v>
      </c>
      <c r="H11" s="45" t="s">
        <v>86</v>
      </c>
      <c r="I11" s="49">
        <v>-3200</v>
      </c>
      <c r="J11" s="49">
        <v>-2050</v>
      </c>
      <c r="K11" s="45" t="s">
        <v>135</v>
      </c>
      <c r="L11" s="50">
        <f t="shared" si="1"/>
        <v>-5250</v>
      </c>
    </row>
    <row r="12" spans="1:14" hidden="1" x14ac:dyDescent="0.25">
      <c r="A12" s="45" t="s">
        <v>20</v>
      </c>
      <c r="B12" s="45" t="s">
        <v>6505</v>
      </c>
      <c r="C12" s="45" t="s">
        <v>6028</v>
      </c>
      <c r="D12" s="45" t="s">
        <v>6635</v>
      </c>
      <c r="E12" s="45" t="s">
        <v>2791</v>
      </c>
      <c r="G12" s="45" t="s">
        <v>2793</v>
      </c>
      <c r="H12" s="45" t="s">
        <v>1689</v>
      </c>
      <c r="I12" s="49">
        <v>-3600</v>
      </c>
      <c r="J12" s="49">
        <v>-2250</v>
      </c>
      <c r="K12" s="45" t="s">
        <v>135</v>
      </c>
      <c r="L12" s="50">
        <f t="shared" si="1"/>
        <v>-5850</v>
      </c>
    </row>
    <row r="13" spans="1:14" hidden="1" x14ac:dyDescent="0.25">
      <c r="A13" s="45" t="s">
        <v>20</v>
      </c>
      <c r="B13" s="45" t="s">
        <v>6580</v>
      </c>
      <c r="C13" s="45" t="s">
        <v>5428</v>
      </c>
      <c r="D13" s="45" t="s">
        <v>6636</v>
      </c>
      <c r="E13" s="45" t="s">
        <v>1871</v>
      </c>
      <c r="G13" s="45" t="s">
        <v>1873</v>
      </c>
      <c r="H13" s="45" t="s">
        <v>1874</v>
      </c>
      <c r="I13" s="49">
        <v>-4600</v>
      </c>
      <c r="J13" s="49">
        <v>-2750</v>
      </c>
      <c r="K13" s="45" t="s">
        <v>135</v>
      </c>
      <c r="L13" s="50">
        <f t="shared" si="1"/>
        <v>-7350</v>
      </c>
    </row>
    <row r="14" spans="1:14" hidden="1" x14ac:dyDescent="0.25">
      <c r="A14" s="45" t="s">
        <v>20</v>
      </c>
      <c r="B14" s="45" t="s">
        <v>6580</v>
      </c>
      <c r="C14" s="45" t="s">
        <v>5428</v>
      </c>
      <c r="D14" s="45" t="s">
        <v>6631</v>
      </c>
      <c r="E14" s="45" t="s">
        <v>3453</v>
      </c>
      <c r="G14" s="45" t="s">
        <v>79</v>
      </c>
      <c r="H14" s="45" t="s">
        <v>80</v>
      </c>
      <c r="I14" s="49">
        <v>-3360</v>
      </c>
      <c r="J14" s="49">
        <v>-2130</v>
      </c>
      <c r="K14" s="45" t="s">
        <v>135</v>
      </c>
      <c r="L14" s="50">
        <f t="shared" si="1"/>
        <v>-5490</v>
      </c>
    </row>
    <row r="15" spans="1:14" hidden="1" x14ac:dyDescent="0.25">
      <c r="A15" s="45" t="s">
        <v>20</v>
      </c>
      <c r="B15" s="45" t="s">
        <v>6564</v>
      </c>
      <c r="C15" s="45" t="s">
        <v>5428</v>
      </c>
      <c r="D15" s="45" t="s">
        <v>6636</v>
      </c>
      <c r="E15" s="45" t="s">
        <v>1697</v>
      </c>
      <c r="F15" s="45" t="s">
        <v>1699</v>
      </c>
      <c r="G15" s="45" t="s">
        <v>595</v>
      </c>
      <c r="H15" s="45" t="s">
        <v>1700</v>
      </c>
      <c r="I15" s="49">
        <v>-1600</v>
      </c>
      <c r="J15" s="49">
        <v>0</v>
      </c>
      <c r="K15" s="45" t="s">
        <v>135</v>
      </c>
      <c r="L15" s="50">
        <f t="shared" si="1"/>
        <v>-1600</v>
      </c>
    </row>
    <row r="16" spans="1:14" hidden="1" x14ac:dyDescent="0.25">
      <c r="A16" s="45" t="s">
        <v>20</v>
      </c>
      <c r="B16" s="45" t="s">
        <v>6564</v>
      </c>
      <c r="C16" s="45" t="s">
        <v>5428</v>
      </c>
      <c r="D16" s="45" t="s">
        <v>6631</v>
      </c>
      <c r="E16" s="45" t="s">
        <v>398</v>
      </c>
      <c r="F16" s="45" t="s">
        <v>400</v>
      </c>
      <c r="G16" s="45" t="s">
        <v>401</v>
      </c>
      <c r="H16" s="45" t="s">
        <v>402</v>
      </c>
      <c r="I16" s="49">
        <v>-1070</v>
      </c>
      <c r="J16" s="49">
        <v>0</v>
      </c>
      <c r="K16" s="45" t="s">
        <v>377</v>
      </c>
      <c r="L16" s="50">
        <f t="shared" si="1"/>
        <v>-1070</v>
      </c>
    </row>
    <row r="17" spans="1:12" hidden="1" x14ac:dyDescent="0.25">
      <c r="A17" s="45" t="s">
        <v>20</v>
      </c>
      <c r="B17" s="45" t="s">
        <v>6564</v>
      </c>
      <c r="C17" s="45" t="s">
        <v>5428</v>
      </c>
      <c r="D17" s="45" t="s">
        <v>6637</v>
      </c>
      <c r="E17" s="45" t="s">
        <v>1500</v>
      </c>
      <c r="F17" s="45" t="s">
        <v>1502</v>
      </c>
      <c r="G17" s="45" t="s">
        <v>1503</v>
      </c>
      <c r="H17" s="45" t="s">
        <v>1504</v>
      </c>
      <c r="I17" s="49">
        <v>-1230</v>
      </c>
      <c r="J17" s="49">
        <v>0</v>
      </c>
      <c r="K17" s="45" t="s">
        <v>377</v>
      </c>
      <c r="L17" s="50">
        <f t="shared" si="1"/>
        <v>-1230</v>
      </c>
    </row>
    <row r="18" spans="1:12" hidden="1" x14ac:dyDescent="0.25">
      <c r="A18" s="45" t="s">
        <v>20</v>
      </c>
      <c r="B18" s="45" t="s">
        <v>6564</v>
      </c>
      <c r="C18" s="45" t="s">
        <v>5428</v>
      </c>
      <c r="D18" s="45" t="s">
        <v>6638</v>
      </c>
      <c r="E18" s="45" t="s">
        <v>2929</v>
      </c>
      <c r="F18" s="45" t="s">
        <v>2927</v>
      </c>
      <c r="G18" s="45" t="s">
        <v>1085</v>
      </c>
      <c r="H18" s="45" t="s">
        <v>2928</v>
      </c>
      <c r="I18" s="49">
        <v>-1900</v>
      </c>
      <c r="J18" s="49">
        <v>0</v>
      </c>
      <c r="K18" s="45" t="s">
        <v>377</v>
      </c>
      <c r="L18" s="50">
        <f t="shared" si="1"/>
        <v>-1900</v>
      </c>
    </row>
    <row r="19" spans="1:12" hidden="1" x14ac:dyDescent="0.25">
      <c r="A19" s="45" t="s">
        <v>20</v>
      </c>
      <c r="B19" s="45" t="s">
        <v>6564</v>
      </c>
      <c r="C19" s="45" t="s">
        <v>5428</v>
      </c>
      <c r="D19" s="45" t="s">
        <v>6637</v>
      </c>
      <c r="E19" s="45" t="s">
        <v>2718</v>
      </c>
      <c r="F19" s="45" t="s">
        <v>2720</v>
      </c>
      <c r="G19" s="45" t="s">
        <v>2721</v>
      </c>
      <c r="H19" s="45" t="s">
        <v>2722</v>
      </c>
      <c r="I19" s="49">
        <v>-2340</v>
      </c>
      <c r="J19" s="49">
        <v>0</v>
      </c>
      <c r="K19" s="45" t="s">
        <v>377</v>
      </c>
      <c r="L19" s="50">
        <f t="shared" si="1"/>
        <v>-2340</v>
      </c>
    </row>
    <row r="20" spans="1:12" hidden="1" x14ac:dyDescent="0.25">
      <c r="A20" s="45" t="s">
        <v>20</v>
      </c>
      <c r="B20" s="45" t="s">
        <v>6564</v>
      </c>
      <c r="C20" s="45" t="s">
        <v>5428</v>
      </c>
      <c r="D20" s="45" t="s">
        <v>6637</v>
      </c>
      <c r="E20" s="45" t="s">
        <v>374</v>
      </c>
      <c r="F20" s="45" t="s">
        <v>378</v>
      </c>
      <c r="G20" s="45" t="s">
        <v>379</v>
      </c>
      <c r="H20" s="45" t="s">
        <v>380</v>
      </c>
      <c r="I20" s="49">
        <v>-1070</v>
      </c>
      <c r="J20" s="49">
        <v>0</v>
      </c>
      <c r="K20" s="45" t="s">
        <v>377</v>
      </c>
      <c r="L20" s="50">
        <f t="shared" si="1"/>
        <v>-1070</v>
      </c>
    </row>
    <row r="21" spans="1:12" hidden="1" x14ac:dyDescent="0.25">
      <c r="A21" s="45" t="s">
        <v>20</v>
      </c>
      <c r="B21" s="45" t="s">
        <v>6564</v>
      </c>
      <c r="C21" s="45" t="s">
        <v>5428</v>
      </c>
      <c r="D21" s="45" t="s">
        <v>6631</v>
      </c>
      <c r="E21" s="45" t="s">
        <v>1389</v>
      </c>
      <c r="F21" s="45" t="s">
        <v>1391</v>
      </c>
      <c r="G21" s="45" t="s">
        <v>1392</v>
      </c>
      <c r="H21" s="45" t="s">
        <v>1393</v>
      </c>
      <c r="I21" s="49">
        <v>-870</v>
      </c>
      <c r="J21" s="49">
        <v>0</v>
      </c>
      <c r="K21" s="45" t="s">
        <v>377</v>
      </c>
      <c r="L21" s="50">
        <f t="shared" si="1"/>
        <v>-870</v>
      </c>
    </row>
    <row r="22" spans="1:12" hidden="1" x14ac:dyDescent="0.25">
      <c r="A22" s="45" t="s">
        <v>20</v>
      </c>
      <c r="B22" s="45" t="s">
        <v>6564</v>
      </c>
      <c r="C22" s="45" t="s">
        <v>5428</v>
      </c>
      <c r="D22" s="45" t="s">
        <v>6637</v>
      </c>
      <c r="E22" s="45" t="s">
        <v>1847</v>
      </c>
      <c r="F22" s="45" t="s">
        <v>1849</v>
      </c>
      <c r="G22" s="45" t="s">
        <v>189</v>
      </c>
      <c r="H22" s="45" t="s">
        <v>1850</v>
      </c>
      <c r="I22" s="49">
        <v>-1170</v>
      </c>
      <c r="J22" s="49">
        <v>0</v>
      </c>
      <c r="K22" s="45" t="s">
        <v>377</v>
      </c>
      <c r="L22" s="50">
        <f t="shared" si="1"/>
        <v>-1170</v>
      </c>
    </row>
    <row r="23" spans="1:12" hidden="1" x14ac:dyDescent="0.25">
      <c r="A23" s="45" t="s">
        <v>20</v>
      </c>
      <c r="B23" s="45" t="s">
        <v>6564</v>
      </c>
      <c r="C23" s="45" t="s">
        <v>5428</v>
      </c>
      <c r="D23" s="45" t="s">
        <v>6631</v>
      </c>
      <c r="E23" s="45" t="s">
        <v>2992</v>
      </c>
      <c r="F23" s="45" t="s">
        <v>2989</v>
      </c>
      <c r="G23" s="45" t="s">
        <v>2990</v>
      </c>
      <c r="H23" s="45" t="s">
        <v>2991</v>
      </c>
      <c r="I23" s="49">
        <v>-1300</v>
      </c>
      <c r="J23" s="49">
        <v>0</v>
      </c>
      <c r="K23" s="45" t="s">
        <v>377</v>
      </c>
      <c r="L23" s="50">
        <f t="shared" si="1"/>
        <v>-1300</v>
      </c>
    </row>
    <row r="24" spans="1:12" hidden="1" x14ac:dyDescent="0.25">
      <c r="A24" s="45" t="s">
        <v>20</v>
      </c>
      <c r="B24" s="45" t="s">
        <v>6564</v>
      </c>
      <c r="C24" s="45" t="s">
        <v>6633</v>
      </c>
      <c r="D24" s="45" t="s">
        <v>6631</v>
      </c>
      <c r="E24" s="45" t="s">
        <v>1525</v>
      </c>
      <c r="F24" s="45" t="s">
        <v>604</v>
      </c>
      <c r="G24" s="45" t="s">
        <v>605</v>
      </c>
      <c r="H24" s="45" t="s">
        <v>606</v>
      </c>
      <c r="I24" s="49">
        <v>-1690</v>
      </c>
      <c r="J24" s="49">
        <v>0</v>
      </c>
      <c r="K24" s="45" t="s">
        <v>135</v>
      </c>
      <c r="L24" s="50">
        <f t="shared" si="1"/>
        <v>-1690</v>
      </c>
    </row>
    <row r="25" spans="1:12" hidden="1" x14ac:dyDescent="0.25">
      <c r="A25" s="45" t="s">
        <v>20</v>
      </c>
      <c r="B25" s="45" t="s">
        <v>6564</v>
      </c>
      <c r="C25" s="45" t="s">
        <v>5428</v>
      </c>
      <c r="D25" s="45" t="s">
        <v>6631</v>
      </c>
      <c r="E25" s="45" t="s">
        <v>590</v>
      </c>
      <c r="F25" s="45" t="s">
        <v>587</v>
      </c>
      <c r="G25" s="45" t="s">
        <v>588</v>
      </c>
      <c r="H25" s="45" t="s">
        <v>589</v>
      </c>
      <c r="I25" s="49">
        <v>-1800</v>
      </c>
      <c r="J25" s="49">
        <v>0</v>
      </c>
      <c r="K25" s="45" t="s">
        <v>135</v>
      </c>
      <c r="L25" s="50">
        <f t="shared" si="1"/>
        <v>-1800</v>
      </c>
    </row>
    <row r="26" spans="1:12" hidden="1" x14ac:dyDescent="0.25">
      <c r="A26" s="45" t="s">
        <v>20</v>
      </c>
      <c r="B26" s="45" t="s">
        <v>6564</v>
      </c>
      <c r="C26" s="45" t="s">
        <v>5428</v>
      </c>
      <c r="D26" s="45" t="s">
        <v>6631</v>
      </c>
      <c r="E26" s="45" t="s">
        <v>1624</v>
      </c>
      <c r="F26" s="45" t="s">
        <v>1626</v>
      </c>
      <c r="G26" s="45" t="s">
        <v>1627</v>
      </c>
      <c r="H26" s="45" t="s">
        <v>1628</v>
      </c>
      <c r="I26" s="49">
        <v>-1827</v>
      </c>
      <c r="J26" s="49">
        <v>0</v>
      </c>
      <c r="K26" s="45" t="s">
        <v>135</v>
      </c>
      <c r="L26" s="50">
        <f t="shared" si="1"/>
        <v>-1827</v>
      </c>
    </row>
    <row r="27" spans="1:12" hidden="1" x14ac:dyDescent="0.25">
      <c r="A27" s="45" t="s">
        <v>20</v>
      </c>
      <c r="B27" s="45" t="s">
        <v>6564</v>
      </c>
      <c r="C27" s="45" t="s">
        <v>5428</v>
      </c>
      <c r="D27" s="45" t="s">
        <v>6637</v>
      </c>
      <c r="E27" s="45" t="s">
        <v>3222</v>
      </c>
      <c r="F27" s="45" t="s">
        <v>3224</v>
      </c>
      <c r="G27" s="45" t="s">
        <v>189</v>
      </c>
      <c r="H27" s="45" t="s">
        <v>3225</v>
      </c>
      <c r="I27" s="49">
        <v>-1070</v>
      </c>
      <c r="J27" s="49">
        <v>0</v>
      </c>
      <c r="K27" s="45" t="s">
        <v>377</v>
      </c>
      <c r="L27" s="50">
        <f t="shared" si="1"/>
        <v>-1070</v>
      </c>
    </row>
    <row r="28" spans="1:12" hidden="1" x14ac:dyDescent="0.25">
      <c r="A28" s="45" t="s">
        <v>20</v>
      </c>
      <c r="B28" s="45" t="s">
        <v>6564</v>
      </c>
      <c r="C28" s="45" t="s">
        <v>5428</v>
      </c>
      <c r="D28" s="45" t="s">
        <v>6637</v>
      </c>
      <c r="E28" s="45" t="s">
        <v>1791</v>
      </c>
      <c r="F28" s="45" t="s">
        <v>1793</v>
      </c>
      <c r="G28" s="45" t="s">
        <v>1794</v>
      </c>
      <c r="H28" s="45" t="s">
        <v>1795</v>
      </c>
      <c r="I28" s="49">
        <v>-1400</v>
      </c>
      <c r="J28" s="49">
        <v>0</v>
      </c>
      <c r="K28" s="45" t="s">
        <v>135</v>
      </c>
      <c r="L28" s="50">
        <f t="shared" si="1"/>
        <v>-1400</v>
      </c>
    </row>
    <row r="29" spans="1:12" hidden="1" x14ac:dyDescent="0.25">
      <c r="A29" s="45" t="s">
        <v>20</v>
      </c>
      <c r="B29" s="45" t="s">
        <v>6564</v>
      </c>
      <c r="C29" s="45" t="s">
        <v>5428</v>
      </c>
      <c r="D29" s="45" t="s">
        <v>6637</v>
      </c>
      <c r="E29" s="45" t="s">
        <v>1914</v>
      </c>
      <c r="F29" s="45" t="s">
        <v>1916</v>
      </c>
      <c r="G29" s="45" t="s">
        <v>605</v>
      </c>
      <c r="H29" s="45" t="s">
        <v>1917</v>
      </c>
      <c r="I29" s="49">
        <v>-1720</v>
      </c>
      <c r="J29" s="49">
        <v>0</v>
      </c>
      <c r="K29" s="45" t="s">
        <v>377</v>
      </c>
      <c r="L29" s="50">
        <f t="shared" si="1"/>
        <v>-1720</v>
      </c>
    </row>
    <row r="30" spans="1:12" hidden="1" x14ac:dyDescent="0.25">
      <c r="A30" s="45" t="s">
        <v>20</v>
      </c>
      <c r="B30" s="45" t="s">
        <v>6564</v>
      </c>
      <c r="C30" s="45" t="s">
        <v>5428</v>
      </c>
      <c r="D30" s="45" t="s">
        <v>6637</v>
      </c>
      <c r="E30" s="45" t="s">
        <v>1810</v>
      </c>
      <c r="F30" s="45" t="s">
        <v>1812</v>
      </c>
      <c r="G30" s="45" t="s">
        <v>1813</v>
      </c>
      <c r="H30" s="45" t="s">
        <v>1814</v>
      </c>
      <c r="I30" s="49">
        <v>-870</v>
      </c>
      <c r="J30" s="49">
        <v>0</v>
      </c>
      <c r="K30" s="45" t="s">
        <v>135</v>
      </c>
      <c r="L30" s="50">
        <f t="shared" si="1"/>
        <v>-870</v>
      </c>
    </row>
    <row r="31" spans="1:12" hidden="1" x14ac:dyDescent="0.25">
      <c r="A31" s="45" t="s">
        <v>20</v>
      </c>
      <c r="B31" s="45" t="s">
        <v>6564</v>
      </c>
      <c r="C31" s="45" t="s">
        <v>5428</v>
      </c>
      <c r="D31" s="45" t="s">
        <v>6637</v>
      </c>
      <c r="E31" s="45" t="s">
        <v>1585</v>
      </c>
      <c r="F31" s="45" t="s">
        <v>1587</v>
      </c>
      <c r="G31" s="45" t="s">
        <v>1588</v>
      </c>
      <c r="H31" s="45" t="s">
        <v>1589</v>
      </c>
      <c r="I31" s="49">
        <v>-870</v>
      </c>
      <c r="J31" s="49">
        <v>0</v>
      </c>
      <c r="K31" s="45" t="s">
        <v>377</v>
      </c>
      <c r="L31" s="50">
        <f t="shared" si="1"/>
        <v>-870</v>
      </c>
    </row>
    <row r="32" spans="1:12" hidden="1" x14ac:dyDescent="0.25">
      <c r="A32" s="45" t="s">
        <v>20</v>
      </c>
      <c r="B32" s="45" t="s">
        <v>6564</v>
      </c>
      <c r="C32" s="45" t="s">
        <v>5428</v>
      </c>
      <c r="D32" s="45" t="s">
        <v>6637</v>
      </c>
      <c r="E32" s="45" t="s">
        <v>1631</v>
      </c>
      <c r="F32" s="45" t="s">
        <v>1633</v>
      </c>
      <c r="G32" s="45" t="s">
        <v>1588</v>
      </c>
      <c r="H32" s="45" t="s">
        <v>1634</v>
      </c>
      <c r="I32" s="49">
        <v>-870</v>
      </c>
      <c r="J32" s="49">
        <v>0</v>
      </c>
      <c r="K32" s="45" t="s">
        <v>135</v>
      </c>
      <c r="L32" s="50">
        <f t="shared" si="1"/>
        <v>-870</v>
      </c>
    </row>
    <row r="33" spans="1:12" hidden="1" x14ac:dyDescent="0.25">
      <c r="A33" s="45" t="s">
        <v>20</v>
      </c>
      <c r="B33" s="45" t="s">
        <v>6564</v>
      </c>
      <c r="C33" s="45" t="s">
        <v>5428</v>
      </c>
      <c r="D33" s="45" t="s">
        <v>6637</v>
      </c>
      <c r="E33" s="45" t="s">
        <v>567</v>
      </c>
      <c r="F33" s="45" t="s">
        <v>569</v>
      </c>
      <c r="G33" s="45" t="s">
        <v>570</v>
      </c>
      <c r="H33" s="45" t="s">
        <v>571</v>
      </c>
      <c r="I33" s="49">
        <v>-1070</v>
      </c>
      <c r="J33" s="49">
        <v>0</v>
      </c>
      <c r="K33" s="45" t="s">
        <v>135</v>
      </c>
      <c r="L33" s="50">
        <f t="shared" si="1"/>
        <v>-1070</v>
      </c>
    </row>
    <row r="34" spans="1:12" hidden="1" x14ac:dyDescent="0.25">
      <c r="A34" s="45" t="s">
        <v>20</v>
      </c>
      <c r="B34" s="45" t="s">
        <v>6564</v>
      </c>
      <c r="C34" s="45" t="s">
        <v>5428</v>
      </c>
      <c r="D34" s="45" t="s">
        <v>6637</v>
      </c>
      <c r="E34" s="45" t="s">
        <v>558</v>
      </c>
      <c r="F34" s="45" t="s">
        <v>560</v>
      </c>
      <c r="G34" s="45" t="s">
        <v>259</v>
      </c>
      <c r="H34" s="45" t="s">
        <v>561</v>
      </c>
      <c r="I34" s="49">
        <v>-870</v>
      </c>
      <c r="J34" s="49">
        <v>0</v>
      </c>
      <c r="K34" s="45" t="s">
        <v>135</v>
      </c>
      <c r="L34" s="50">
        <f t="shared" si="1"/>
        <v>-870</v>
      </c>
    </row>
    <row r="35" spans="1:12" hidden="1" x14ac:dyDescent="0.25">
      <c r="A35" s="45" t="s">
        <v>20</v>
      </c>
      <c r="B35" s="45" t="s">
        <v>6564</v>
      </c>
      <c r="C35" s="45" t="s">
        <v>5428</v>
      </c>
      <c r="D35" s="45" t="s">
        <v>6637</v>
      </c>
      <c r="E35" s="45" t="s">
        <v>1015</v>
      </c>
      <c r="F35" s="45" t="s">
        <v>1017</v>
      </c>
      <c r="G35" s="45" t="s">
        <v>1018</v>
      </c>
      <c r="H35" s="45" t="s">
        <v>1019</v>
      </c>
      <c r="I35" s="49">
        <v>-1070</v>
      </c>
      <c r="J35" s="49">
        <v>0</v>
      </c>
      <c r="K35" s="45" t="s">
        <v>377</v>
      </c>
      <c r="L35" s="50">
        <f t="shared" si="1"/>
        <v>-1070</v>
      </c>
    </row>
    <row r="36" spans="1:12" hidden="1" x14ac:dyDescent="0.25">
      <c r="A36" s="45" t="s">
        <v>20</v>
      </c>
      <c r="B36" s="45" t="s">
        <v>6564</v>
      </c>
      <c r="C36" s="45" t="s">
        <v>6564</v>
      </c>
      <c r="D36" s="45" t="s">
        <v>6653</v>
      </c>
      <c r="E36" s="45" t="s">
        <v>2047</v>
      </c>
      <c r="F36" s="45" t="s">
        <v>2044</v>
      </c>
      <c r="G36" s="45" t="s">
        <v>189</v>
      </c>
      <c r="H36" s="45" t="s">
        <v>2045</v>
      </c>
      <c r="I36" s="49">
        <v>-1170</v>
      </c>
      <c r="J36" s="49">
        <v>0</v>
      </c>
      <c r="K36" s="45" t="s">
        <v>377</v>
      </c>
      <c r="L36" s="50">
        <f t="shared" si="1"/>
        <v>-1170</v>
      </c>
    </row>
    <row r="37" spans="1:12" hidden="1" x14ac:dyDescent="0.25">
      <c r="A37" s="45" t="s">
        <v>20</v>
      </c>
      <c r="B37" s="45" t="s">
        <v>6564</v>
      </c>
      <c r="C37" s="45" t="s">
        <v>6564</v>
      </c>
      <c r="D37" s="45" t="s">
        <v>6631</v>
      </c>
      <c r="E37" s="45" t="s">
        <v>3557</v>
      </c>
      <c r="F37" s="45" t="s">
        <v>3554</v>
      </c>
      <c r="G37" s="45" t="s">
        <v>366</v>
      </c>
      <c r="H37" s="45" t="s">
        <v>3555</v>
      </c>
      <c r="I37" s="49">
        <v>-2800</v>
      </c>
      <c r="J37" s="49">
        <v>0</v>
      </c>
      <c r="K37" s="45" t="s">
        <v>377</v>
      </c>
      <c r="L37" s="50">
        <f t="shared" si="1"/>
        <v>-2800</v>
      </c>
    </row>
    <row r="38" spans="1:12" hidden="1" x14ac:dyDescent="0.25">
      <c r="A38" s="45" t="s">
        <v>20</v>
      </c>
      <c r="B38" s="45" t="s">
        <v>6564</v>
      </c>
      <c r="C38" s="45" t="s">
        <v>5428</v>
      </c>
      <c r="D38" s="45" t="s">
        <v>6631</v>
      </c>
      <c r="E38" s="45" t="s">
        <v>3597</v>
      </c>
      <c r="F38" s="45" t="s">
        <v>3599</v>
      </c>
      <c r="G38" s="45" t="s">
        <v>106</v>
      </c>
      <c r="H38" s="45" t="s">
        <v>3600</v>
      </c>
      <c r="I38" s="49">
        <v>-2000</v>
      </c>
      <c r="J38" s="49">
        <v>0</v>
      </c>
      <c r="K38" s="45" t="s">
        <v>135</v>
      </c>
      <c r="L38" s="50">
        <f t="shared" si="1"/>
        <v>-2000</v>
      </c>
    </row>
    <row r="39" spans="1:12" hidden="1" x14ac:dyDescent="0.25">
      <c r="A39" s="45" t="s">
        <v>20</v>
      </c>
      <c r="B39" s="45" t="s">
        <v>6564</v>
      </c>
      <c r="C39" s="45" t="s">
        <v>5428</v>
      </c>
      <c r="D39" s="45" t="s">
        <v>6637</v>
      </c>
      <c r="E39" s="45" t="s">
        <v>3459</v>
      </c>
      <c r="F39" s="45" t="s">
        <v>3461</v>
      </c>
      <c r="G39" s="45" t="s">
        <v>3462</v>
      </c>
      <c r="H39" s="45" t="s">
        <v>3463</v>
      </c>
      <c r="I39" s="49">
        <v>-1070</v>
      </c>
      <c r="J39" s="49">
        <v>0</v>
      </c>
      <c r="K39" s="45" t="s">
        <v>377</v>
      </c>
      <c r="L39" s="50">
        <f t="shared" si="1"/>
        <v>-1070</v>
      </c>
    </row>
    <row r="40" spans="1:12" hidden="1" x14ac:dyDescent="0.25">
      <c r="A40" s="45" t="s">
        <v>20</v>
      </c>
      <c r="B40" s="45" t="s">
        <v>6564</v>
      </c>
      <c r="C40" s="45" t="s">
        <v>5428</v>
      </c>
      <c r="D40" s="45" t="s">
        <v>6637</v>
      </c>
      <c r="E40" s="45" t="s">
        <v>3568</v>
      </c>
      <c r="F40" s="45" t="s">
        <v>3570</v>
      </c>
      <c r="G40" s="45" t="s">
        <v>3571</v>
      </c>
      <c r="H40" s="45" t="s">
        <v>3572</v>
      </c>
      <c r="I40" s="49">
        <v>-1070</v>
      </c>
      <c r="J40" s="49">
        <v>0</v>
      </c>
      <c r="K40" s="45" t="s">
        <v>135</v>
      </c>
      <c r="L40" s="50">
        <f t="shared" si="1"/>
        <v>-1070</v>
      </c>
    </row>
    <row r="41" spans="1:12" hidden="1" x14ac:dyDescent="0.25">
      <c r="A41" s="45" t="s">
        <v>20</v>
      </c>
      <c r="B41" s="45" t="s">
        <v>6564</v>
      </c>
      <c r="C41" s="45" t="s">
        <v>5428</v>
      </c>
      <c r="D41" s="45" t="s">
        <v>6631</v>
      </c>
      <c r="E41" s="45" t="s">
        <v>3865</v>
      </c>
      <c r="F41" s="45" t="s">
        <v>2941</v>
      </c>
      <c r="G41" s="45" t="s">
        <v>2942</v>
      </c>
      <c r="H41" s="45" t="s">
        <v>2943</v>
      </c>
      <c r="I41" s="49">
        <v>-1600</v>
      </c>
      <c r="J41" s="49">
        <v>0</v>
      </c>
      <c r="K41" s="45" t="s">
        <v>377</v>
      </c>
      <c r="L41" s="50">
        <f t="shared" si="1"/>
        <v>-1600</v>
      </c>
    </row>
    <row r="42" spans="1:12" hidden="1" x14ac:dyDescent="0.25">
      <c r="A42" s="45" t="s">
        <v>20</v>
      </c>
      <c r="B42" s="45" t="s">
        <v>6564</v>
      </c>
      <c r="C42" s="45" t="s">
        <v>5428</v>
      </c>
      <c r="D42" s="45" t="s">
        <v>6637</v>
      </c>
      <c r="E42" s="45" t="s">
        <v>3540</v>
      </c>
      <c r="F42" s="45" t="s">
        <v>3542</v>
      </c>
      <c r="G42" s="45" t="s">
        <v>1813</v>
      </c>
      <c r="H42" s="45" t="s">
        <v>3543</v>
      </c>
      <c r="I42" s="49">
        <v>-1070</v>
      </c>
      <c r="J42" s="49">
        <v>0</v>
      </c>
      <c r="K42" s="45" t="s">
        <v>135</v>
      </c>
      <c r="L42" s="50">
        <f t="shared" si="1"/>
        <v>-1070</v>
      </c>
    </row>
    <row r="43" spans="1:12" hidden="1" x14ac:dyDescent="0.25">
      <c r="A43" s="45" t="s">
        <v>20</v>
      </c>
      <c r="B43" s="45" t="s">
        <v>6564</v>
      </c>
      <c r="C43" s="45" t="s">
        <v>5428</v>
      </c>
      <c r="D43" s="45" t="s">
        <v>6637</v>
      </c>
      <c r="E43" s="45" t="s">
        <v>3056</v>
      </c>
      <c r="F43" s="45" t="s">
        <v>3058</v>
      </c>
      <c r="G43" s="45" t="s">
        <v>106</v>
      </c>
      <c r="H43" s="45" t="s">
        <v>3059</v>
      </c>
      <c r="I43" s="49">
        <v>-870</v>
      </c>
      <c r="J43" s="49">
        <v>0</v>
      </c>
      <c r="K43" s="45" t="s">
        <v>135</v>
      </c>
      <c r="L43" s="50">
        <f t="shared" si="1"/>
        <v>-870</v>
      </c>
    </row>
    <row r="44" spans="1:12" hidden="1" x14ac:dyDescent="0.25">
      <c r="A44" s="45" t="s">
        <v>20</v>
      </c>
      <c r="B44" s="45" t="s">
        <v>6564</v>
      </c>
      <c r="C44" s="45" t="s">
        <v>5428</v>
      </c>
      <c r="D44" s="45" t="s">
        <v>6637</v>
      </c>
      <c r="E44" s="45" t="s">
        <v>4015</v>
      </c>
      <c r="F44" s="45" t="s">
        <v>4017</v>
      </c>
      <c r="G44" s="45" t="s">
        <v>4018</v>
      </c>
      <c r="H44" s="45" t="s">
        <v>4019</v>
      </c>
      <c r="I44" s="49">
        <v>-1400</v>
      </c>
      <c r="J44" s="49">
        <v>0</v>
      </c>
      <c r="K44" s="45" t="s">
        <v>135</v>
      </c>
      <c r="L44" s="50">
        <f t="shared" si="1"/>
        <v>-1400</v>
      </c>
    </row>
    <row r="45" spans="1:12" hidden="1" x14ac:dyDescent="0.25">
      <c r="A45" s="45" t="s">
        <v>20</v>
      </c>
      <c r="B45" s="45" t="s">
        <v>6564</v>
      </c>
      <c r="C45" s="45" t="s">
        <v>5428</v>
      </c>
      <c r="D45" s="45" t="s">
        <v>6637</v>
      </c>
      <c r="E45" s="45" t="s">
        <v>3040</v>
      </c>
      <c r="F45" s="45" t="s">
        <v>3042</v>
      </c>
      <c r="G45" s="45" t="s">
        <v>3008</v>
      </c>
      <c r="H45" s="45" t="s">
        <v>3043</v>
      </c>
      <c r="I45" s="49">
        <v>-870</v>
      </c>
      <c r="J45" s="49">
        <v>0</v>
      </c>
      <c r="K45" s="45" t="s">
        <v>135</v>
      </c>
      <c r="L45" s="50">
        <f t="shared" si="1"/>
        <v>-870</v>
      </c>
    </row>
    <row r="46" spans="1:12" hidden="1" x14ac:dyDescent="0.25">
      <c r="A46" s="45" t="s">
        <v>20</v>
      </c>
      <c r="B46" s="45" t="s">
        <v>6564</v>
      </c>
      <c r="C46" s="45" t="s">
        <v>5428</v>
      </c>
      <c r="D46" s="45" t="s">
        <v>6637</v>
      </c>
      <c r="E46" s="45" t="s">
        <v>2095</v>
      </c>
      <c r="F46" s="45" t="s">
        <v>2097</v>
      </c>
      <c r="G46" s="45" t="s">
        <v>226</v>
      </c>
      <c r="H46" s="45" t="s">
        <v>2098</v>
      </c>
      <c r="I46" s="49">
        <v>-1170</v>
      </c>
      <c r="J46" s="49">
        <v>0</v>
      </c>
      <c r="K46" s="45" t="s">
        <v>377</v>
      </c>
      <c r="L46" s="50">
        <f t="shared" si="1"/>
        <v>-1170</v>
      </c>
    </row>
    <row r="47" spans="1:12" hidden="1" x14ac:dyDescent="0.25">
      <c r="A47" s="45" t="s">
        <v>20</v>
      </c>
      <c r="B47" s="45" t="s">
        <v>6602</v>
      </c>
      <c r="C47" s="45" t="s">
        <v>6651</v>
      </c>
      <c r="D47" s="45" t="s">
        <v>6631</v>
      </c>
      <c r="E47" s="45" t="s">
        <v>3861</v>
      </c>
      <c r="F47" s="45"/>
      <c r="G47" s="45" t="s">
        <v>111</v>
      </c>
      <c r="H47" s="45" t="s">
        <v>112</v>
      </c>
      <c r="I47" s="49">
        <v>-1800</v>
      </c>
      <c r="J47" s="49">
        <v>-2250</v>
      </c>
      <c r="K47" s="45" t="s">
        <v>135</v>
      </c>
      <c r="L47" s="50">
        <f t="shared" si="1"/>
        <v>-4050</v>
      </c>
    </row>
    <row r="48" spans="1:12" hidden="1" x14ac:dyDescent="0.25">
      <c r="A48" s="45" t="s">
        <v>20</v>
      </c>
      <c r="B48" s="45" t="s">
        <v>6564</v>
      </c>
      <c r="C48" s="45" t="s">
        <v>5428</v>
      </c>
      <c r="D48" s="45" t="s">
        <v>6637</v>
      </c>
      <c r="E48" s="45" t="s">
        <v>4006</v>
      </c>
      <c r="F48" s="45" t="s">
        <v>4008</v>
      </c>
      <c r="G48" s="45" t="s">
        <v>1392</v>
      </c>
      <c r="H48" s="45" t="s">
        <v>4009</v>
      </c>
      <c r="I48" s="49">
        <v>-1287</v>
      </c>
      <c r="J48" s="49">
        <v>0</v>
      </c>
      <c r="K48" s="45" t="s">
        <v>135</v>
      </c>
      <c r="L48" s="50">
        <f t="shared" si="1"/>
        <v>-1287</v>
      </c>
    </row>
    <row r="49" spans="1:12" hidden="1" x14ac:dyDescent="0.25">
      <c r="A49" s="45" t="s">
        <v>20</v>
      </c>
      <c r="B49" s="45" t="s">
        <v>6564</v>
      </c>
      <c r="C49" s="45" t="s">
        <v>6564</v>
      </c>
      <c r="D49" s="45" t="s">
        <v>6637</v>
      </c>
      <c r="E49" s="45" t="s">
        <v>3144</v>
      </c>
      <c r="F49" s="45" t="s">
        <v>3140</v>
      </c>
      <c r="G49" s="45" t="s">
        <v>3141</v>
      </c>
      <c r="H49" s="45" t="s">
        <v>3142</v>
      </c>
      <c r="I49" s="49">
        <v>-1087</v>
      </c>
      <c r="J49" s="49">
        <v>0</v>
      </c>
      <c r="K49" s="45" t="s">
        <v>135</v>
      </c>
      <c r="L49" s="50">
        <f t="shared" si="1"/>
        <v>-1087</v>
      </c>
    </row>
    <row r="50" spans="1:12" hidden="1" x14ac:dyDescent="0.25">
      <c r="A50" s="45" t="s">
        <v>20</v>
      </c>
      <c r="B50" s="45" t="s">
        <v>6564</v>
      </c>
      <c r="C50" s="45" t="s">
        <v>5428</v>
      </c>
      <c r="D50" s="45" t="s">
        <v>6631</v>
      </c>
      <c r="E50" s="45" t="s">
        <v>578</v>
      </c>
      <c r="F50" s="45" t="s">
        <v>580</v>
      </c>
      <c r="G50" s="45" t="s">
        <v>581</v>
      </c>
      <c r="H50" s="45" t="s">
        <v>582</v>
      </c>
      <c r="I50" s="49">
        <v>-870</v>
      </c>
      <c r="J50" s="49">
        <v>0</v>
      </c>
      <c r="K50" s="45" t="s">
        <v>135</v>
      </c>
      <c r="L50" s="50">
        <f t="shared" si="1"/>
        <v>-870</v>
      </c>
    </row>
    <row r="51" spans="1:12" hidden="1" x14ac:dyDescent="0.25">
      <c r="A51" s="45" t="s">
        <v>20</v>
      </c>
      <c r="B51" s="45" t="s">
        <v>6564</v>
      </c>
      <c r="C51" s="45" t="s">
        <v>5428</v>
      </c>
      <c r="D51" s="45" t="s">
        <v>6637</v>
      </c>
      <c r="E51" s="45" t="s">
        <v>1972</v>
      </c>
      <c r="F51" s="45" t="s">
        <v>1974</v>
      </c>
      <c r="G51" s="45" t="s">
        <v>1975</v>
      </c>
      <c r="H51" s="45" t="s">
        <v>1976</v>
      </c>
      <c r="I51" s="49">
        <v>-1720</v>
      </c>
      <c r="J51" s="49">
        <v>0</v>
      </c>
      <c r="K51" s="45" t="s">
        <v>135</v>
      </c>
      <c r="L51" s="50">
        <f t="shared" si="1"/>
        <v>-1720</v>
      </c>
    </row>
    <row r="52" spans="1:12" hidden="1" x14ac:dyDescent="0.25">
      <c r="A52" s="45" t="s">
        <v>20</v>
      </c>
      <c r="B52" s="45" t="s">
        <v>6564</v>
      </c>
      <c r="C52" s="45" t="s">
        <v>6564</v>
      </c>
      <c r="D52" s="45" t="s">
        <v>6637</v>
      </c>
      <c r="E52" s="45" t="s">
        <v>4402</v>
      </c>
      <c r="F52" s="45" t="s">
        <v>3348</v>
      </c>
      <c r="G52" s="45" t="s">
        <v>3349</v>
      </c>
      <c r="H52" s="45" t="s">
        <v>3350</v>
      </c>
      <c r="I52" s="49">
        <v>-1942.19</v>
      </c>
      <c r="J52" s="49">
        <v>0</v>
      </c>
      <c r="K52" s="45" t="s">
        <v>377</v>
      </c>
      <c r="L52" s="50">
        <f t="shared" si="1"/>
        <v>-1942.19</v>
      </c>
    </row>
    <row r="53" spans="1:12" hidden="1" x14ac:dyDescent="0.25">
      <c r="A53" s="45" t="s">
        <v>20</v>
      </c>
      <c r="B53" s="45" t="s">
        <v>6564</v>
      </c>
      <c r="C53" s="45" t="s">
        <v>5428</v>
      </c>
      <c r="D53" s="45" t="s">
        <v>6631</v>
      </c>
      <c r="E53" s="45" t="s">
        <v>753</v>
      </c>
      <c r="F53" s="45" t="s">
        <v>755</v>
      </c>
      <c r="G53" s="45" t="s">
        <v>756</v>
      </c>
      <c r="H53" s="45" t="s">
        <v>757</v>
      </c>
      <c r="I53" s="49">
        <v>-1600</v>
      </c>
      <c r="J53" s="49">
        <v>0</v>
      </c>
      <c r="K53" s="45" t="s">
        <v>377</v>
      </c>
      <c r="L53" s="50">
        <f t="shared" si="1"/>
        <v>-1600</v>
      </c>
    </row>
    <row r="54" spans="1:12" hidden="1" x14ac:dyDescent="0.25">
      <c r="A54" s="45" t="s">
        <v>20</v>
      </c>
      <c r="B54" s="45" t="s">
        <v>6564</v>
      </c>
      <c r="C54" s="45" t="s">
        <v>5428</v>
      </c>
      <c r="D54" s="45" t="s">
        <v>6631</v>
      </c>
      <c r="E54" s="45" t="s">
        <v>1366</v>
      </c>
      <c r="F54" s="45" t="s">
        <v>1368</v>
      </c>
      <c r="G54" s="45" t="s">
        <v>1369</v>
      </c>
      <c r="H54" s="45" t="s">
        <v>1370</v>
      </c>
      <c r="I54" s="49">
        <v>-1600</v>
      </c>
      <c r="J54" s="49">
        <v>0</v>
      </c>
      <c r="K54" s="45" t="s">
        <v>135</v>
      </c>
      <c r="L54" s="50">
        <f t="shared" si="1"/>
        <v>-1600</v>
      </c>
    </row>
    <row r="55" spans="1:12" hidden="1" x14ac:dyDescent="0.25">
      <c r="A55" s="45" t="s">
        <v>20</v>
      </c>
      <c r="B55" s="45" t="s">
        <v>6564</v>
      </c>
      <c r="C55" s="45" t="s">
        <v>6564</v>
      </c>
      <c r="D55" s="45" t="s">
        <v>6644</v>
      </c>
      <c r="E55" s="45" t="s">
        <v>849</v>
      </c>
      <c r="F55" s="45" t="s">
        <v>847</v>
      </c>
      <c r="G55" s="45" t="s">
        <v>773</v>
      </c>
      <c r="H55" s="45" t="s">
        <v>848</v>
      </c>
      <c r="I55" s="49">
        <v>-1800</v>
      </c>
      <c r="J55" s="49">
        <v>0</v>
      </c>
      <c r="K55" s="45" t="s">
        <v>135</v>
      </c>
      <c r="L55" s="50">
        <f t="shared" si="1"/>
        <v>-1800</v>
      </c>
    </row>
    <row r="56" spans="1:12" hidden="1" x14ac:dyDescent="0.25">
      <c r="A56" s="45" t="s">
        <v>20</v>
      </c>
      <c r="B56" s="45" t="s">
        <v>6564</v>
      </c>
      <c r="C56" s="45" t="s">
        <v>6564</v>
      </c>
      <c r="D56" s="45" t="s">
        <v>6637</v>
      </c>
      <c r="E56" s="45" t="s">
        <v>4397</v>
      </c>
      <c r="F56" s="45" t="s">
        <v>655</v>
      </c>
      <c r="G56" s="45" t="s">
        <v>656</v>
      </c>
      <c r="H56" s="45" t="s">
        <v>657</v>
      </c>
      <c r="I56" s="49">
        <v>-1485</v>
      </c>
      <c r="J56" s="49">
        <v>0</v>
      </c>
      <c r="K56" s="45" t="s">
        <v>377</v>
      </c>
      <c r="L56" s="50">
        <f t="shared" si="1"/>
        <v>-1485</v>
      </c>
    </row>
    <row r="57" spans="1:12" hidden="1" x14ac:dyDescent="0.25">
      <c r="A57" s="45" t="s">
        <v>20</v>
      </c>
      <c r="B57" s="45" t="s">
        <v>6564</v>
      </c>
      <c r="C57" s="45" t="s">
        <v>5428</v>
      </c>
      <c r="D57" s="45" t="s">
        <v>6637</v>
      </c>
      <c r="E57" s="45" t="s">
        <v>2259</v>
      </c>
      <c r="F57" s="45" t="s">
        <v>2261</v>
      </c>
      <c r="G57" s="45" t="s">
        <v>2262</v>
      </c>
      <c r="H57" s="45" t="s">
        <v>2263</v>
      </c>
      <c r="I57" s="49">
        <v>-1575</v>
      </c>
      <c r="J57" s="49">
        <v>0</v>
      </c>
      <c r="K57" s="45" t="s">
        <v>377</v>
      </c>
      <c r="L57" s="50">
        <f t="shared" si="1"/>
        <v>-1575</v>
      </c>
    </row>
    <row r="58" spans="1:12" hidden="1" x14ac:dyDescent="0.25">
      <c r="A58" s="45" t="s">
        <v>20</v>
      </c>
      <c r="B58" s="45" t="s">
        <v>6564</v>
      </c>
      <c r="C58" s="45" t="s">
        <v>5428</v>
      </c>
      <c r="D58" s="45" t="s">
        <v>6639</v>
      </c>
      <c r="E58" s="45" t="s">
        <v>2249</v>
      </c>
      <c r="F58" s="45" t="s">
        <v>50</v>
      </c>
      <c r="G58" s="45" t="s">
        <v>51</v>
      </c>
      <c r="H58" s="45" t="s">
        <v>52</v>
      </c>
      <c r="I58" s="49">
        <v>-1900</v>
      </c>
      <c r="J58" s="49">
        <v>0</v>
      </c>
      <c r="K58" s="45" t="s">
        <v>135</v>
      </c>
      <c r="L58" s="50">
        <f t="shared" si="1"/>
        <v>-1900</v>
      </c>
    </row>
    <row r="59" spans="1:12" hidden="1" x14ac:dyDescent="0.25">
      <c r="A59" s="45" t="s">
        <v>20</v>
      </c>
      <c r="B59" s="45" t="s">
        <v>6564</v>
      </c>
      <c r="C59" s="45" t="s">
        <v>6564</v>
      </c>
      <c r="D59" s="45" t="s">
        <v>6641</v>
      </c>
      <c r="E59" s="45" t="s">
        <v>3327</v>
      </c>
      <c r="F59" s="45" t="s">
        <v>3323</v>
      </c>
      <c r="G59" s="45" t="s">
        <v>3324</v>
      </c>
      <c r="H59" s="45" t="s">
        <v>3325</v>
      </c>
      <c r="I59" s="49">
        <v>-1800</v>
      </c>
      <c r="J59" s="49">
        <v>0</v>
      </c>
      <c r="K59" s="45" t="s">
        <v>135</v>
      </c>
      <c r="L59" s="50">
        <f t="shared" si="1"/>
        <v>-1800</v>
      </c>
    </row>
    <row r="60" spans="1:12" hidden="1" x14ac:dyDescent="0.25">
      <c r="A60" s="45" t="s">
        <v>20</v>
      </c>
      <c r="B60" s="45" t="s">
        <v>6564</v>
      </c>
      <c r="C60" s="45" t="s">
        <v>5428</v>
      </c>
      <c r="D60" s="45" t="s">
        <v>6631</v>
      </c>
      <c r="E60" s="45" t="s">
        <v>2446</v>
      </c>
      <c r="F60" s="45" t="s">
        <v>2448</v>
      </c>
      <c r="G60" s="45" t="s">
        <v>189</v>
      </c>
      <c r="H60" s="45" t="s">
        <v>2449</v>
      </c>
      <c r="I60" s="49">
        <v>-1900</v>
      </c>
      <c r="J60" s="49">
        <v>0</v>
      </c>
      <c r="K60" s="45" t="s">
        <v>377</v>
      </c>
      <c r="L60" s="50">
        <f t="shared" si="1"/>
        <v>-1900</v>
      </c>
    </row>
    <row r="61" spans="1:12" hidden="1" x14ac:dyDescent="0.25">
      <c r="A61" s="45" t="s">
        <v>20</v>
      </c>
      <c r="B61" s="45" t="s">
        <v>6564</v>
      </c>
      <c r="C61" s="45" t="s">
        <v>5428</v>
      </c>
      <c r="D61" s="45" t="s">
        <v>6640</v>
      </c>
      <c r="E61" s="45" t="s">
        <v>3024</v>
      </c>
      <c r="F61" s="45" t="s">
        <v>3026</v>
      </c>
      <c r="G61" s="45" t="s">
        <v>3027</v>
      </c>
      <c r="H61" s="45" t="s">
        <v>3028</v>
      </c>
      <c r="I61" s="49">
        <v>-1600</v>
      </c>
      <c r="J61" s="49">
        <v>0</v>
      </c>
      <c r="K61" s="45" t="s">
        <v>135</v>
      </c>
      <c r="L61" s="50">
        <f t="shared" si="1"/>
        <v>-1600</v>
      </c>
    </row>
    <row r="62" spans="1:12" hidden="1" x14ac:dyDescent="0.25">
      <c r="A62" s="45" t="s">
        <v>20</v>
      </c>
      <c r="B62" s="45" t="s">
        <v>6564</v>
      </c>
      <c r="C62" s="45" t="s">
        <v>5428</v>
      </c>
      <c r="D62" s="45" t="s">
        <v>6631</v>
      </c>
      <c r="E62" s="45" t="s">
        <v>2697</v>
      </c>
      <c r="F62" s="45" t="s">
        <v>2699</v>
      </c>
      <c r="G62" s="45" t="s">
        <v>1588</v>
      </c>
      <c r="H62" s="45" t="s">
        <v>2700</v>
      </c>
      <c r="I62" s="49">
        <v>-1600</v>
      </c>
      <c r="J62" s="49">
        <v>0</v>
      </c>
      <c r="K62" s="45" t="s">
        <v>377</v>
      </c>
      <c r="L62" s="50">
        <f t="shared" si="1"/>
        <v>-1600</v>
      </c>
    </row>
    <row r="63" spans="1:12" hidden="1" x14ac:dyDescent="0.25">
      <c r="A63" s="45" t="s">
        <v>20</v>
      </c>
      <c r="B63" s="45" t="s">
        <v>6564</v>
      </c>
      <c r="C63" s="45" t="s">
        <v>5428</v>
      </c>
      <c r="D63" s="45" t="s">
        <v>6636</v>
      </c>
      <c r="E63" s="45" t="s">
        <v>2342</v>
      </c>
      <c r="F63" s="45" t="s">
        <v>2344</v>
      </c>
      <c r="G63" s="45" t="s">
        <v>2345</v>
      </c>
      <c r="H63" s="45" t="s">
        <v>2346</v>
      </c>
      <c r="I63" s="49">
        <v>-1200</v>
      </c>
      <c r="J63" s="49">
        <v>0</v>
      </c>
      <c r="K63" s="45" t="s">
        <v>135</v>
      </c>
      <c r="L63" s="50">
        <f t="shared" si="1"/>
        <v>-1200</v>
      </c>
    </row>
    <row r="64" spans="1:12" hidden="1" x14ac:dyDescent="0.25">
      <c r="A64" s="45" t="s">
        <v>20</v>
      </c>
      <c r="B64" s="45" t="s">
        <v>6564</v>
      </c>
      <c r="C64" s="45" t="s">
        <v>5428</v>
      </c>
      <c r="D64" s="45" t="s">
        <v>6640</v>
      </c>
      <c r="E64" s="45" t="s">
        <v>961</v>
      </c>
      <c r="F64" s="45" t="s">
        <v>963</v>
      </c>
      <c r="G64" s="45" t="s">
        <v>964</v>
      </c>
      <c r="H64" s="45" t="s">
        <v>965</v>
      </c>
      <c r="I64" s="49">
        <v>-1100</v>
      </c>
      <c r="J64" s="49">
        <v>0</v>
      </c>
      <c r="K64" s="45" t="s">
        <v>377</v>
      </c>
      <c r="L64" s="50">
        <f t="shared" si="1"/>
        <v>-1100</v>
      </c>
    </row>
    <row r="65" spans="1:12" hidden="1" x14ac:dyDescent="0.25">
      <c r="A65" s="45" t="s">
        <v>20</v>
      </c>
      <c r="B65" s="45" t="s">
        <v>6564</v>
      </c>
      <c r="C65" s="45" t="s">
        <v>5428</v>
      </c>
      <c r="D65" s="45" t="s">
        <v>6640</v>
      </c>
      <c r="E65" s="45" t="s">
        <v>2363</v>
      </c>
      <c r="F65" s="45" t="s">
        <v>2365</v>
      </c>
      <c r="G65" s="45" t="s">
        <v>2366</v>
      </c>
      <c r="H65" s="45" t="s">
        <v>2367</v>
      </c>
      <c r="I65" s="49">
        <v>-1300</v>
      </c>
      <c r="J65" s="49">
        <v>0</v>
      </c>
      <c r="K65" s="45" t="s">
        <v>135</v>
      </c>
      <c r="L65" s="50">
        <f t="shared" si="1"/>
        <v>-1300</v>
      </c>
    </row>
    <row r="66" spans="1:12" hidden="1" x14ac:dyDescent="0.25">
      <c r="A66" s="45" t="s">
        <v>20</v>
      </c>
      <c r="B66" s="45" t="s">
        <v>6564</v>
      </c>
      <c r="C66" s="45" t="s">
        <v>5428</v>
      </c>
      <c r="D66" s="45" t="s">
        <v>6636</v>
      </c>
      <c r="E66" s="45" t="s">
        <v>3296</v>
      </c>
      <c r="F66" s="45" t="s">
        <v>3298</v>
      </c>
      <c r="G66" s="45" t="s">
        <v>106</v>
      </c>
      <c r="H66" s="45" t="s">
        <v>3299</v>
      </c>
      <c r="I66" s="49">
        <v>-2450</v>
      </c>
      <c r="J66" s="49">
        <v>0</v>
      </c>
      <c r="K66" s="45" t="s">
        <v>377</v>
      </c>
      <c r="L66" s="50">
        <f t="shared" si="1"/>
        <v>-2450</v>
      </c>
    </row>
    <row r="67" spans="1:12" hidden="1" x14ac:dyDescent="0.25">
      <c r="A67" s="45" t="s">
        <v>20</v>
      </c>
      <c r="B67" s="45" t="s">
        <v>6564</v>
      </c>
      <c r="C67" s="45" t="s">
        <v>6633</v>
      </c>
      <c r="D67" s="45" t="s">
        <v>6635</v>
      </c>
      <c r="E67" s="45" t="s">
        <v>2062</v>
      </c>
      <c r="F67" s="45" t="s">
        <v>2007</v>
      </c>
      <c r="G67" s="45" t="s">
        <v>2008</v>
      </c>
      <c r="H67" s="45" t="s">
        <v>2009</v>
      </c>
      <c r="I67" s="49">
        <v>-1750</v>
      </c>
      <c r="J67" s="49">
        <v>0</v>
      </c>
      <c r="K67" s="45" t="s">
        <v>135</v>
      </c>
      <c r="L67" s="50">
        <f t="shared" si="1"/>
        <v>-1750</v>
      </c>
    </row>
    <row r="68" spans="1:12" hidden="1" x14ac:dyDescent="0.25">
      <c r="A68" s="45" t="s">
        <v>20</v>
      </c>
      <c r="B68" s="45" t="s">
        <v>6564</v>
      </c>
      <c r="C68" s="45" t="s">
        <v>5428</v>
      </c>
      <c r="D68" s="45" t="s">
        <v>6636</v>
      </c>
      <c r="E68" s="45" t="s">
        <v>4026</v>
      </c>
      <c r="F68" s="45" t="s">
        <v>4028</v>
      </c>
      <c r="G68" s="45" t="s">
        <v>1480</v>
      </c>
      <c r="H68" s="45" t="s">
        <v>4029</v>
      </c>
      <c r="I68" s="49">
        <v>-1890</v>
      </c>
      <c r="J68" s="49">
        <v>0</v>
      </c>
      <c r="K68" s="45" t="s">
        <v>135</v>
      </c>
      <c r="L68" s="50">
        <f t="shared" si="1"/>
        <v>-1890</v>
      </c>
    </row>
    <row r="69" spans="1:12" hidden="1" x14ac:dyDescent="0.25">
      <c r="A69" s="45" t="s">
        <v>20</v>
      </c>
      <c r="B69" s="45" t="s">
        <v>6564</v>
      </c>
      <c r="C69" s="45" t="s">
        <v>5428</v>
      </c>
      <c r="D69" s="45" t="s">
        <v>6637</v>
      </c>
      <c r="E69" s="45" t="s">
        <v>2167</v>
      </c>
      <c r="F69" s="45" t="s">
        <v>2169</v>
      </c>
      <c r="G69" s="45" t="s">
        <v>2170</v>
      </c>
      <c r="H69" s="45" t="s">
        <v>2171</v>
      </c>
      <c r="I69" s="49">
        <v>-2300</v>
      </c>
      <c r="J69" s="49">
        <v>0</v>
      </c>
      <c r="K69" s="45" t="s">
        <v>377</v>
      </c>
      <c r="L69" s="50">
        <f t="shared" si="1"/>
        <v>-2300</v>
      </c>
    </row>
    <row r="70" spans="1:12" hidden="1" x14ac:dyDescent="0.25">
      <c r="A70" s="45" t="s">
        <v>20</v>
      </c>
      <c r="B70" s="45" t="s">
        <v>6564</v>
      </c>
      <c r="C70" s="45" t="s">
        <v>5428</v>
      </c>
      <c r="D70" s="45" t="s">
        <v>6631</v>
      </c>
      <c r="E70" s="45" t="s">
        <v>597</v>
      </c>
      <c r="F70" s="45" t="s">
        <v>594</v>
      </c>
      <c r="G70" s="45" t="s">
        <v>595</v>
      </c>
      <c r="H70" s="45" t="s">
        <v>596</v>
      </c>
      <c r="I70" s="49">
        <v>-1600</v>
      </c>
      <c r="J70" s="49">
        <v>0</v>
      </c>
      <c r="K70" s="45" t="s">
        <v>135</v>
      </c>
      <c r="L70" s="50">
        <f t="shared" si="1"/>
        <v>-1600</v>
      </c>
    </row>
    <row r="71" spans="1:12" hidden="1" x14ac:dyDescent="0.25">
      <c r="A71" s="45" t="s">
        <v>20</v>
      </c>
      <c r="B71" s="45" t="s">
        <v>6564</v>
      </c>
      <c r="C71" s="45" t="s">
        <v>5428</v>
      </c>
      <c r="D71" s="45" t="s">
        <v>6641</v>
      </c>
      <c r="E71" s="45" t="s">
        <v>2241</v>
      </c>
      <c r="F71" s="45" t="s">
        <v>2244</v>
      </c>
      <c r="G71" s="45" t="s">
        <v>2245</v>
      </c>
      <c r="H71" s="45" t="s">
        <v>2246</v>
      </c>
      <c r="I71" s="49">
        <v>-1900</v>
      </c>
      <c r="J71" s="49">
        <v>0</v>
      </c>
      <c r="K71" s="45" t="s">
        <v>135</v>
      </c>
      <c r="L71" s="50">
        <f t="shared" si="1"/>
        <v>-1900</v>
      </c>
    </row>
    <row r="72" spans="1:12" hidden="1" x14ac:dyDescent="0.25">
      <c r="A72" s="45" t="s">
        <v>20</v>
      </c>
      <c r="B72" s="45" t="s">
        <v>6564</v>
      </c>
      <c r="C72" s="45" t="s">
        <v>5428</v>
      </c>
      <c r="D72" s="45" t="s">
        <v>6631</v>
      </c>
      <c r="E72" s="45" t="s">
        <v>461</v>
      </c>
      <c r="F72" s="45" t="s">
        <v>463</v>
      </c>
      <c r="G72" s="45" t="s">
        <v>464</v>
      </c>
      <c r="H72" s="45" t="s">
        <v>465</v>
      </c>
      <c r="I72" s="49">
        <v>-2082</v>
      </c>
      <c r="J72" s="49">
        <v>0</v>
      </c>
      <c r="K72" s="45" t="s">
        <v>377</v>
      </c>
      <c r="L72" s="50">
        <f t="shared" si="1"/>
        <v>-2082</v>
      </c>
    </row>
    <row r="73" spans="1:12" hidden="1" x14ac:dyDescent="0.25">
      <c r="A73" s="45" t="s">
        <v>20</v>
      </c>
      <c r="B73" s="45" t="s">
        <v>6564</v>
      </c>
      <c r="C73" s="45" t="s">
        <v>5428</v>
      </c>
      <c r="D73" s="45" t="s">
        <v>6636</v>
      </c>
      <c r="E73" s="45" t="s">
        <v>2945</v>
      </c>
      <c r="F73" s="45" t="s">
        <v>2811</v>
      </c>
      <c r="G73" s="45" t="s">
        <v>2812</v>
      </c>
      <c r="H73" s="45" t="s">
        <v>2813</v>
      </c>
      <c r="I73" s="49">
        <v>-1450</v>
      </c>
      <c r="J73" s="49">
        <v>0</v>
      </c>
      <c r="K73" s="45" t="s">
        <v>377</v>
      </c>
      <c r="L73" s="50">
        <f t="shared" si="1"/>
        <v>-1450</v>
      </c>
    </row>
    <row r="74" spans="1:12" hidden="1" x14ac:dyDescent="0.25">
      <c r="A74" s="45" t="s">
        <v>20</v>
      </c>
      <c r="B74" s="45" t="s">
        <v>6564</v>
      </c>
      <c r="C74" s="45" t="s">
        <v>6642</v>
      </c>
      <c r="D74" s="45" t="s">
        <v>6636</v>
      </c>
      <c r="E74" s="45" t="s">
        <v>550</v>
      </c>
      <c r="F74" s="45" t="s">
        <v>553</v>
      </c>
      <c r="G74" s="45" t="s">
        <v>554</v>
      </c>
      <c r="H74" s="45" t="s">
        <v>555</v>
      </c>
      <c r="I74" s="49">
        <v>-1890</v>
      </c>
      <c r="J74" s="49">
        <v>-2340</v>
      </c>
      <c r="K74" s="45" t="s">
        <v>135</v>
      </c>
      <c r="L74" s="50">
        <f t="shared" ref="L74:L137" si="2">J74+I74</f>
        <v>-4230</v>
      </c>
    </row>
    <row r="75" spans="1:12" hidden="1" x14ac:dyDescent="0.25">
      <c r="A75" s="45" t="s">
        <v>20</v>
      </c>
      <c r="B75" s="45" t="s">
        <v>6564</v>
      </c>
      <c r="C75" s="45" t="s">
        <v>6564</v>
      </c>
      <c r="D75" s="45" t="s">
        <v>6641</v>
      </c>
      <c r="E75" s="45" t="s">
        <v>3527</v>
      </c>
      <c r="F75" s="45" t="s">
        <v>3523</v>
      </c>
      <c r="G75" s="45" t="s">
        <v>3524</v>
      </c>
      <c r="H75" s="45" t="s">
        <v>3525</v>
      </c>
      <c r="I75" s="49">
        <v>-1800</v>
      </c>
      <c r="J75" s="49">
        <v>0</v>
      </c>
      <c r="K75" s="45" t="s">
        <v>135</v>
      </c>
      <c r="L75" s="50">
        <f t="shared" si="2"/>
        <v>-1800</v>
      </c>
    </row>
    <row r="76" spans="1:12" hidden="1" x14ac:dyDescent="0.25">
      <c r="A76" s="45" t="s">
        <v>20</v>
      </c>
      <c r="B76" s="45" t="s">
        <v>6623</v>
      </c>
      <c r="C76" s="45" t="s">
        <v>5428</v>
      </c>
      <c r="D76" s="45" t="s">
        <v>6631</v>
      </c>
      <c r="E76" s="45" t="s">
        <v>528</v>
      </c>
      <c r="F76" s="45" t="s">
        <v>530</v>
      </c>
      <c r="G76" s="45" t="s">
        <v>531</v>
      </c>
      <c r="H76" s="45" t="s">
        <v>532</v>
      </c>
      <c r="I76" s="49">
        <v>0</v>
      </c>
      <c r="J76" s="49">
        <v>-2340</v>
      </c>
      <c r="K76" s="45" t="s">
        <v>135</v>
      </c>
      <c r="L76" s="50">
        <f t="shared" si="2"/>
        <v>-2340</v>
      </c>
    </row>
    <row r="77" spans="1:12" hidden="1" x14ac:dyDescent="0.25">
      <c r="A77" s="45" t="s">
        <v>20</v>
      </c>
      <c r="B77" s="45" t="s">
        <v>6564</v>
      </c>
      <c r="C77" s="45" t="s">
        <v>5428</v>
      </c>
      <c r="D77" s="45" t="s">
        <v>6631</v>
      </c>
      <c r="E77" s="45" t="s">
        <v>528</v>
      </c>
      <c r="F77" s="45" t="s">
        <v>530</v>
      </c>
      <c r="G77" s="45" t="s">
        <v>531</v>
      </c>
      <c r="H77" s="45" t="s">
        <v>532</v>
      </c>
      <c r="I77" s="49">
        <v>-1890</v>
      </c>
      <c r="J77" s="49">
        <v>0</v>
      </c>
      <c r="K77" s="45" t="s">
        <v>135</v>
      </c>
      <c r="L77" s="50">
        <f t="shared" si="2"/>
        <v>-1890</v>
      </c>
    </row>
    <row r="78" spans="1:12" hidden="1" x14ac:dyDescent="0.25">
      <c r="A78" s="45" t="s">
        <v>20</v>
      </c>
      <c r="B78" s="45" t="s">
        <v>6564</v>
      </c>
      <c r="C78" s="45" t="s">
        <v>5428</v>
      </c>
      <c r="D78" s="45" t="s">
        <v>6631</v>
      </c>
      <c r="E78" s="45" t="s">
        <v>775</v>
      </c>
      <c r="F78" s="45" t="s">
        <v>777</v>
      </c>
      <c r="G78" s="45" t="s">
        <v>778</v>
      </c>
      <c r="H78" s="45" t="s">
        <v>779</v>
      </c>
      <c r="I78" s="49">
        <v>-1890</v>
      </c>
      <c r="J78" s="49">
        <v>0</v>
      </c>
      <c r="K78" s="45" t="s">
        <v>377</v>
      </c>
      <c r="L78" s="50">
        <f t="shared" si="2"/>
        <v>-1890</v>
      </c>
    </row>
    <row r="79" spans="1:12" hidden="1" x14ac:dyDescent="0.25">
      <c r="A79" s="45" t="s">
        <v>20</v>
      </c>
      <c r="B79" s="45" t="s">
        <v>6564</v>
      </c>
      <c r="C79" s="45" t="s">
        <v>6633</v>
      </c>
      <c r="D79" s="45" t="s">
        <v>6643</v>
      </c>
      <c r="E79" s="45" t="s">
        <v>1532</v>
      </c>
      <c r="F79" s="45" t="s">
        <v>1533</v>
      </c>
      <c r="G79" s="45" t="s">
        <v>621</v>
      </c>
      <c r="H79" s="45" t="s">
        <v>1534</v>
      </c>
      <c r="I79" s="49">
        <v>-1980</v>
      </c>
      <c r="J79" s="49">
        <v>-831.33</v>
      </c>
      <c r="K79" s="45" t="s">
        <v>135</v>
      </c>
      <c r="L79" s="50">
        <f t="shared" si="2"/>
        <v>-2811.33</v>
      </c>
    </row>
    <row r="80" spans="1:12" hidden="1" x14ac:dyDescent="0.25">
      <c r="A80" s="45" t="s">
        <v>20</v>
      </c>
      <c r="B80" s="45" t="s">
        <v>6564</v>
      </c>
      <c r="C80" s="45" t="s">
        <v>5428</v>
      </c>
      <c r="D80" s="45" t="s">
        <v>6631</v>
      </c>
      <c r="E80" s="45" t="s">
        <v>3828</v>
      </c>
      <c r="F80" s="45" t="s">
        <v>2774</v>
      </c>
      <c r="G80" s="45" t="s">
        <v>831</v>
      </c>
      <c r="H80" s="45" t="s">
        <v>2775</v>
      </c>
      <c r="I80" s="49">
        <v>-1890</v>
      </c>
      <c r="J80" s="49">
        <v>0</v>
      </c>
      <c r="K80" s="45" t="s">
        <v>135</v>
      </c>
      <c r="L80" s="50">
        <f t="shared" si="2"/>
        <v>-1890</v>
      </c>
    </row>
    <row r="81" spans="1:12" hidden="1" x14ac:dyDescent="0.25">
      <c r="A81" s="45" t="s">
        <v>20</v>
      </c>
      <c r="B81" s="45" t="s">
        <v>6564</v>
      </c>
      <c r="C81" s="45" t="s">
        <v>5428</v>
      </c>
      <c r="D81" s="45" t="s">
        <v>6636</v>
      </c>
      <c r="E81" s="45" t="s">
        <v>505</v>
      </c>
      <c r="F81" s="45" t="s">
        <v>507</v>
      </c>
      <c r="G81" s="45" t="s">
        <v>508</v>
      </c>
      <c r="H81" s="45" t="s">
        <v>509</v>
      </c>
      <c r="I81" s="49">
        <v>-1890</v>
      </c>
      <c r="J81" s="49">
        <v>0</v>
      </c>
      <c r="K81" s="45" t="s">
        <v>377</v>
      </c>
      <c r="L81" s="50">
        <f t="shared" si="2"/>
        <v>-1890</v>
      </c>
    </row>
    <row r="82" spans="1:12" hidden="1" x14ac:dyDescent="0.25">
      <c r="A82" s="45" t="s">
        <v>20</v>
      </c>
      <c r="B82" s="45" t="s">
        <v>6564</v>
      </c>
      <c r="C82" s="45" t="s">
        <v>5428</v>
      </c>
      <c r="D82" s="45" t="s">
        <v>6635</v>
      </c>
      <c r="E82" s="45" t="s">
        <v>2825</v>
      </c>
      <c r="F82" s="45" t="s">
        <v>2827</v>
      </c>
      <c r="G82" s="45" t="s">
        <v>2828</v>
      </c>
      <c r="H82" s="45" t="s">
        <v>2829</v>
      </c>
      <c r="I82" s="49">
        <v>-3280</v>
      </c>
      <c r="J82" s="49">
        <v>0</v>
      </c>
      <c r="K82" s="45" t="s">
        <v>377</v>
      </c>
      <c r="L82" s="50">
        <f t="shared" si="2"/>
        <v>-3280</v>
      </c>
    </row>
    <row r="83" spans="1:12" hidden="1" x14ac:dyDescent="0.25">
      <c r="A83" s="45" t="s">
        <v>20</v>
      </c>
      <c r="B83" s="45" t="s">
        <v>6564</v>
      </c>
      <c r="C83" s="45" t="s">
        <v>6564</v>
      </c>
      <c r="D83" s="45" t="s">
        <v>6631</v>
      </c>
      <c r="E83" s="45" t="s">
        <v>1552</v>
      </c>
      <c r="F83" s="45" t="s">
        <v>302</v>
      </c>
      <c r="G83" s="45" t="s">
        <v>303</v>
      </c>
      <c r="H83" s="45" t="s">
        <v>304</v>
      </c>
      <c r="I83" s="49">
        <v>-1890</v>
      </c>
      <c r="J83" s="49">
        <v>0</v>
      </c>
      <c r="K83" s="45" t="s">
        <v>135</v>
      </c>
      <c r="L83" s="50">
        <f t="shared" si="2"/>
        <v>-1890</v>
      </c>
    </row>
    <row r="84" spans="1:12" hidden="1" x14ac:dyDescent="0.25">
      <c r="A84" s="45" t="s">
        <v>20</v>
      </c>
      <c r="B84" s="45" t="s">
        <v>6564</v>
      </c>
      <c r="C84" s="45" t="s">
        <v>5428</v>
      </c>
      <c r="D84" s="45" t="s">
        <v>6636</v>
      </c>
      <c r="E84" s="45" t="s">
        <v>1191</v>
      </c>
      <c r="F84" s="45" t="s">
        <v>1193</v>
      </c>
      <c r="H84" s="45" t="s">
        <v>1194</v>
      </c>
      <c r="I84" s="49">
        <v>-1890</v>
      </c>
      <c r="J84" s="49">
        <v>0</v>
      </c>
      <c r="K84" s="45" t="s">
        <v>377</v>
      </c>
      <c r="L84" s="50">
        <f t="shared" si="2"/>
        <v>-1890</v>
      </c>
    </row>
    <row r="85" spans="1:12" hidden="1" x14ac:dyDescent="0.25">
      <c r="A85" s="45" t="s">
        <v>20</v>
      </c>
      <c r="B85" s="45" t="s">
        <v>6564</v>
      </c>
      <c r="C85" s="45" t="s">
        <v>5428</v>
      </c>
      <c r="D85" s="45" t="s">
        <v>6631</v>
      </c>
      <c r="E85" s="45" t="s">
        <v>674</v>
      </c>
      <c r="F85" s="45" t="s">
        <v>676</v>
      </c>
      <c r="G85" s="45" t="s">
        <v>395</v>
      </c>
      <c r="H85" s="45" t="s">
        <v>677</v>
      </c>
      <c r="I85" s="49">
        <v>-1890</v>
      </c>
      <c r="J85" s="49">
        <v>0</v>
      </c>
      <c r="K85" s="45" t="s">
        <v>135</v>
      </c>
      <c r="L85" s="50">
        <f t="shared" si="2"/>
        <v>-1890</v>
      </c>
    </row>
    <row r="86" spans="1:12" hidden="1" x14ac:dyDescent="0.25">
      <c r="A86" s="45" t="s">
        <v>20</v>
      </c>
      <c r="B86" s="45" t="s">
        <v>6564</v>
      </c>
      <c r="C86" s="45" t="s">
        <v>5428</v>
      </c>
      <c r="D86" s="45" t="s">
        <v>6631</v>
      </c>
      <c r="E86" s="45" t="s">
        <v>410</v>
      </c>
      <c r="F86" s="45" t="s">
        <v>412</v>
      </c>
      <c r="G86" s="45" t="s">
        <v>413</v>
      </c>
      <c r="H86" s="45" t="s">
        <v>414</v>
      </c>
      <c r="I86" s="49">
        <v>-1680</v>
      </c>
      <c r="J86" s="49">
        <v>0</v>
      </c>
      <c r="K86" s="45" t="s">
        <v>135</v>
      </c>
      <c r="L86" s="50">
        <f t="shared" si="2"/>
        <v>-1680</v>
      </c>
    </row>
    <row r="87" spans="1:12" hidden="1" x14ac:dyDescent="0.25">
      <c r="A87" s="45" t="s">
        <v>20</v>
      </c>
      <c r="B87" s="45" t="s">
        <v>6564</v>
      </c>
      <c r="C87" s="45" t="s">
        <v>5428</v>
      </c>
      <c r="D87" s="45" t="s">
        <v>6631</v>
      </c>
      <c r="E87" s="45" t="s">
        <v>3789</v>
      </c>
      <c r="F87" s="45" t="s">
        <v>3791</v>
      </c>
      <c r="G87" s="45" t="s">
        <v>831</v>
      </c>
      <c r="H87" s="45" t="s">
        <v>3792</v>
      </c>
      <c r="I87" s="49">
        <v>-1890</v>
      </c>
      <c r="J87" s="49">
        <v>0</v>
      </c>
      <c r="K87" s="45" t="s">
        <v>135</v>
      </c>
      <c r="L87" s="50">
        <f t="shared" si="2"/>
        <v>-1890</v>
      </c>
    </row>
    <row r="88" spans="1:12" hidden="1" x14ac:dyDescent="0.25">
      <c r="A88" s="45" t="s">
        <v>20</v>
      </c>
      <c r="B88" s="45" t="s">
        <v>6564</v>
      </c>
      <c r="C88" s="45" t="s">
        <v>5428</v>
      </c>
      <c r="D88" s="45" t="s">
        <v>6637</v>
      </c>
      <c r="E88" s="45" t="s">
        <v>1467</v>
      </c>
      <c r="F88" s="45" t="s">
        <v>1469</v>
      </c>
      <c r="G88" s="45" t="s">
        <v>1470</v>
      </c>
      <c r="H88" s="45" t="s">
        <v>1471</v>
      </c>
      <c r="I88" s="49">
        <v>-1600</v>
      </c>
      <c r="J88" s="49">
        <v>0</v>
      </c>
      <c r="K88" s="45" t="s">
        <v>135</v>
      </c>
      <c r="L88" s="50">
        <f t="shared" si="2"/>
        <v>-1600</v>
      </c>
    </row>
    <row r="89" spans="1:12" hidden="1" x14ac:dyDescent="0.25">
      <c r="A89" s="45" t="s">
        <v>20</v>
      </c>
      <c r="B89" s="45" t="s">
        <v>6564</v>
      </c>
      <c r="C89" s="45" t="s">
        <v>5428</v>
      </c>
      <c r="D89" s="45" t="s">
        <v>6631</v>
      </c>
      <c r="E89" s="45" t="s">
        <v>900</v>
      </c>
      <c r="F89" s="45" t="s">
        <v>902</v>
      </c>
      <c r="G89" s="45" t="s">
        <v>903</v>
      </c>
      <c r="H89" s="45" t="s">
        <v>904</v>
      </c>
      <c r="I89" s="49">
        <v>-1890</v>
      </c>
      <c r="J89" s="49">
        <v>0</v>
      </c>
      <c r="K89" s="45" t="s">
        <v>135</v>
      </c>
      <c r="L89" s="50">
        <f t="shared" si="2"/>
        <v>-1890</v>
      </c>
    </row>
    <row r="90" spans="1:12" hidden="1" x14ac:dyDescent="0.25">
      <c r="A90" s="45" t="s">
        <v>20</v>
      </c>
      <c r="B90" s="45" t="s">
        <v>6564</v>
      </c>
      <c r="C90" s="45" t="s">
        <v>5428</v>
      </c>
      <c r="D90" s="45" t="s">
        <v>6636</v>
      </c>
      <c r="E90" s="45" t="s">
        <v>482</v>
      </c>
      <c r="F90" s="45" t="s">
        <v>484</v>
      </c>
      <c r="G90" s="45" t="s">
        <v>485</v>
      </c>
      <c r="H90" s="45" t="s">
        <v>486</v>
      </c>
      <c r="I90" s="49">
        <v>-1680</v>
      </c>
      <c r="J90" s="49">
        <v>0</v>
      </c>
      <c r="K90" s="45" t="s">
        <v>135</v>
      </c>
      <c r="L90" s="50">
        <f t="shared" si="2"/>
        <v>-1680</v>
      </c>
    </row>
    <row r="91" spans="1:12" hidden="1" x14ac:dyDescent="0.25">
      <c r="A91" s="45" t="s">
        <v>20</v>
      </c>
      <c r="B91" s="45" t="s">
        <v>6564</v>
      </c>
      <c r="C91" s="45" t="s">
        <v>5428</v>
      </c>
      <c r="D91" s="45" t="s">
        <v>6631</v>
      </c>
      <c r="E91" s="45" t="s">
        <v>1935</v>
      </c>
      <c r="F91" s="45" t="s">
        <v>1937</v>
      </c>
      <c r="G91" s="45" t="s">
        <v>1938</v>
      </c>
      <c r="H91" s="45" t="s">
        <v>1939</v>
      </c>
      <c r="I91" s="49">
        <v>-2580</v>
      </c>
      <c r="J91" s="49">
        <v>0</v>
      </c>
      <c r="K91" s="45" t="s">
        <v>135</v>
      </c>
      <c r="L91" s="50">
        <f t="shared" si="2"/>
        <v>-2580</v>
      </c>
    </row>
    <row r="92" spans="1:12" hidden="1" x14ac:dyDescent="0.25">
      <c r="A92" s="45" t="s">
        <v>20</v>
      </c>
      <c r="B92" s="45" t="s">
        <v>6564</v>
      </c>
      <c r="C92" s="45" t="s">
        <v>6564</v>
      </c>
      <c r="D92" s="45" t="s">
        <v>6637</v>
      </c>
      <c r="E92" s="45" t="s">
        <v>3666</v>
      </c>
      <c r="F92" s="45" t="s">
        <v>3662</v>
      </c>
      <c r="G92" s="45" t="s">
        <v>3663</v>
      </c>
      <c r="H92" s="45" t="s">
        <v>3664</v>
      </c>
      <c r="I92" s="49">
        <v>-1800</v>
      </c>
      <c r="J92" s="49">
        <v>0</v>
      </c>
      <c r="K92" s="45" t="s">
        <v>377</v>
      </c>
      <c r="L92" s="50">
        <f t="shared" si="2"/>
        <v>-1800</v>
      </c>
    </row>
    <row r="93" spans="1:12" hidden="1" x14ac:dyDescent="0.25">
      <c r="A93" s="45" t="s">
        <v>20</v>
      </c>
      <c r="B93" s="45" t="s">
        <v>6564</v>
      </c>
      <c r="C93" s="45" t="s">
        <v>5428</v>
      </c>
      <c r="D93" s="45" t="s">
        <v>6636</v>
      </c>
      <c r="E93" s="45" t="s">
        <v>2732</v>
      </c>
      <c r="F93" s="45" t="s">
        <v>2734</v>
      </c>
      <c r="G93" s="45" t="s">
        <v>395</v>
      </c>
      <c r="H93" s="45" t="s">
        <v>2735</v>
      </c>
      <c r="I93" s="49">
        <v>-1890</v>
      </c>
      <c r="J93" s="49">
        <v>0</v>
      </c>
      <c r="K93" s="45" t="s">
        <v>377</v>
      </c>
      <c r="L93" s="50">
        <f t="shared" si="2"/>
        <v>-1890</v>
      </c>
    </row>
    <row r="94" spans="1:12" hidden="1" x14ac:dyDescent="0.25">
      <c r="A94" s="45" t="s">
        <v>20</v>
      </c>
      <c r="B94" s="45" t="s">
        <v>6564</v>
      </c>
      <c r="C94" s="45" t="s">
        <v>5428</v>
      </c>
      <c r="D94" s="45" t="s">
        <v>6631</v>
      </c>
      <c r="E94" s="45" t="s">
        <v>684</v>
      </c>
      <c r="F94" s="45" t="s">
        <v>686</v>
      </c>
      <c r="G94" s="45" t="s">
        <v>687</v>
      </c>
      <c r="H94" s="45" t="s">
        <v>688</v>
      </c>
      <c r="I94" s="49">
        <v>-1890</v>
      </c>
      <c r="J94" s="49">
        <v>0</v>
      </c>
      <c r="K94" s="45" t="s">
        <v>135</v>
      </c>
      <c r="L94" s="50">
        <f t="shared" si="2"/>
        <v>-1890</v>
      </c>
    </row>
    <row r="95" spans="1:12" hidden="1" x14ac:dyDescent="0.25">
      <c r="A95" s="45" t="s">
        <v>20</v>
      </c>
      <c r="B95" s="45" t="s">
        <v>6564</v>
      </c>
      <c r="C95" s="45" t="s">
        <v>5428</v>
      </c>
      <c r="D95" s="45" t="s">
        <v>6631</v>
      </c>
      <c r="E95" s="45" t="s">
        <v>3750</v>
      </c>
      <c r="F95" s="45" t="s">
        <v>3737</v>
      </c>
      <c r="G95" s="45" t="s">
        <v>3738</v>
      </c>
      <c r="H95" s="45" t="s">
        <v>3739</v>
      </c>
      <c r="I95" s="49">
        <v>-1890</v>
      </c>
      <c r="J95" s="49">
        <v>0</v>
      </c>
      <c r="K95" s="45" t="s">
        <v>377</v>
      </c>
      <c r="L95" s="50">
        <f t="shared" si="2"/>
        <v>-1890</v>
      </c>
    </row>
    <row r="96" spans="1:12" hidden="1" x14ac:dyDescent="0.25">
      <c r="A96" s="45" t="s">
        <v>20</v>
      </c>
      <c r="B96" s="45" t="s">
        <v>6564</v>
      </c>
      <c r="C96" s="45" t="s">
        <v>5428</v>
      </c>
      <c r="D96" s="45" t="s">
        <v>6631</v>
      </c>
      <c r="E96" s="45" t="s">
        <v>3838</v>
      </c>
      <c r="F96" s="45" t="s">
        <v>3840</v>
      </c>
      <c r="G96" s="45" t="s">
        <v>3841</v>
      </c>
      <c r="H96" s="45" t="s">
        <v>3842</v>
      </c>
      <c r="I96" s="49">
        <v>-1890</v>
      </c>
      <c r="J96" s="49">
        <v>0</v>
      </c>
      <c r="K96" s="45" t="s">
        <v>135</v>
      </c>
      <c r="L96" s="50">
        <f t="shared" si="2"/>
        <v>-1890</v>
      </c>
    </row>
    <row r="97" spans="1:14" hidden="1" x14ac:dyDescent="0.25">
      <c r="A97" s="45" t="s">
        <v>20</v>
      </c>
      <c r="B97" s="45" t="s">
        <v>6564</v>
      </c>
      <c r="C97" s="45" t="s">
        <v>5428</v>
      </c>
      <c r="D97" s="45" t="s">
        <v>6631</v>
      </c>
      <c r="E97" s="45" t="s">
        <v>3806</v>
      </c>
      <c r="F97" s="45" t="s">
        <v>3808</v>
      </c>
      <c r="G97" s="45" t="s">
        <v>244</v>
      </c>
      <c r="H97" s="45" t="s">
        <v>3809</v>
      </c>
      <c r="I97" s="49">
        <v>-1890</v>
      </c>
      <c r="J97" s="49">
        <v>0</v>
      </c>
      <c r="K97" s="45" t="s">
        <v>135</v>
      </c>
      <c r="L97" s="50">
        <f t="shared" si="2"/>
        <v>-1890</v>
      </c>
    </row>
    <row r="98" spans="1:14" hidden="1" x14ac:dyDescent="0.25">
      <c r="A98" s="45" t="s">
        <v>20</v>
      </c>
      <c r="B98" s="45" t="s">
        <v>6564</v>
      </c>
      <c r="C98" s="45" t="s">
        <v>5428</v>
      </c>
      <c r="D98" s="45" t="s">
        <v>6631</v>
      </c>
      <c r="E98" s="45" t="s">
        <v>3655</v>
      </c>
      <c r="F98" s="45" t="s">
        <v>3657</v>
      </c>
      <c r="G98" s="45" t="s">
        <v>3019</v>
      </c>
      <c r="H98" s="45" t="s">
        <v>3658</v>
      </c>
      <c r="I98" s="49">
        <v>-1890</v>
      </c>
      <c r="J98" s="49">
        <v>0</v>
      </c>
      <c r="K98" s="45" t="s">
        <v>135</v>
      </c>
      <c r="L98" s="50">
        <f t="shared" si="2"/>
        <v>-1890</v>
      </c>
    </row>
    <row r="99" spans="1:14" hidden="1" x14ac:dyDescent="0.25">
      <c r="A99" s="45" t="s">
        <v>20</v>
      </c>
      <c r="B99" s="45" t="s">
        <v>6564</v>
      </c>
      <c r="C99" s="45" t="s">
        <v>5428</v>
      </c>
      <c r="D99" s="45" t="s">
        <v>6644</v>
      </c>
      <c r="E99" s="45" t="s">
        <v>3722</v>
      </c>
      <c r="F99" s="45" t="s">
        <v>3724</v>
      </c>
      <c r="G99" s="45" t="s">
        <v>1353</v>
      </c>
      <c r="H99" s="45" t="s">
        <v>3725</v>
      </c>
      <c r="I99" s="49">
        <v>-1900</v>
      </c>
      <c r="J99" s="49">
        <v>0</v>
      </c>
      <c r="K99" s="45" t="s">
        <v>135</v>
      </c>
      <c r="L99" s="50">
        <f t="shared" si="2"/>
        <v>-1900</v>
      </c>
    </row>
    <row r="100" spans="1:14" hidden="1" x14ac:dyDescent="0.25">
      <c r="A100" s="45" t="s">
        <v>20</v>
      </c>
      <c r="B100" s="45" t="s">
        <v>5402</v>
      </c>
      <c r="C100" s="45" t="s">
        <v>6633</v>
      </c>
      <c r="D100" s="45" t="s">
        <v>6631</v>
      </c>
      <c r="E100" s="45" t="s">
        <v>1496</v>
      </c>
      <c r="F100" s="45"/>
      <c r="G100" s="45" t="s">
        <v>1498</v>
      </c>
      <c r="H100" s="45" t="s">
        <v>1499</v>
      </c>
      <c r="I100" s="49">
        <v>-3360</v>
      </c>
      <c r="J100" s="49">
        <v>-2130</v>
      </c>
      <c r="K100" s="45" t="s">
        <v>135</v>
      </c>
      <c r="L100" s="50">
        <f t="shared" si="2"/>
        <v>-5490</v>
      </c>
    </row>
    <row r="101" spans="1:14" hidden="1" x14ac:dyDescent="0.25">
      <c r="A101" s="45" t="s">
        <v>20</v>
      </c>
      <c r="B101" s="45" t="s">
        <v>6564</v>
      </c>
      <c r="C101" s="45" t="s">
        <v>5428</v>
      </c>
      <c r="D101" s="45" t="s">
        <v>6631</v>
      </c>
      <c r="E101" s="45" t="s">
        <v>1749</v>
      </c>
      <c r="F101" s="45" t="s">
        <v>1752</v>
      </c>
      <c r="G101" s="45" t="s">
        <v>303</v>
      </c>
      <c r="H101" s="45" t="s">
        <v>1753</v>
      </c>
      <c r="I101" s="49">
        <v>-1890</v>
      </c>
      <c r="J101" s="49">
        <v>-2340</v>
      </c>
      <c r="K101" s="45" t="s">
        <v>135</v>
      </c>
      <c r="L101" s="50">
        <f t="shared" si="2"/>
        <v>-4230</v>
      </c>
    </row>
    <row r="102" spans="1:14" hidden="1" x14ac:dyDescent="0.25">
      <c r="A102" s="45" t="s">
        <v>20</v>
      </c>
      <c r="B102" s="45" t="s">
        <v>6564</v>
      </c>
      <c r="C102" s="45" t="s">
        <v>5428</v>
      </c>
      <c r="D102" s="45" t="s">
        <v>6631</v>
      </c>
      <c r="E102" s="45" t="s">
        <v>368</v>
      </c>
      <c r="F102" s="45" t="s">
        <v>370</v>
      </c>
      <c r="G102" s="45" t="s">
        <v>371</v>
      </c>
      <c r="H102" s="45" t="s">
        <v>372</v>
      </c>
      <c r="I102" s="49">
        <v>-1680</v>
      </c>
      <c r="J102" s="49">
        <v>0</v>
      </c>
      <c r="K102" s="45" t="s">
        <v>135</v>
      </c>
      <c r="L102" s="50">
        <f t="shared" si="2"/>
        <v>-1680</v>
      </c>
    </row>
    <row r="103" spans="1:14" hidden="1" x14ac:dyDescent="0.25">
      <c r="A103" s="45" t="s">
        <v>20</v>
      </c>
      <c r="B103" s="45" t="s">
        <v>5716</v>
      </c>
      <c r="C103" s="45" t="s">
        <v>5428</v>
      </c>
      <c r="D103" s="45" t="s">
        <v>6631</v>
      </c>
      <c r="E103" s="45" t="s">
        <v>3636</v>
      </c>
      <c r="G103" s="45" t="s">
        <v>3638</v>
      </c>
      <c r="H103" s="45" t="s">
        <v>3639</v>
      </c>
      <c r="I103" s="49">
        <v>-3200</v>
      </c>
      <c r="J103" s="49">
        <v>-2050</v>
      </c>
      <c r="K103" s="45" t="s">
        <v>135</v>
      </c>
      <c r="L103" s="50">
        <f t="shared" si="2"/>
        <v>-5250</v>
      </c>
    </row>
    <row r="104" spans="1:14" hidden="1" x14ac:dyDescent="0.25">
      <c r="A104" s="45" t="s">
        <v>20</v>
      </c>
      <c r="B104" s="45" t="s">
        <v>6581</v>
      </c>
      <c r="C104" s="45" t="s">
        <v>6633</v>
      </c>
      <c r="D104" s="45" t="s">
        <v>6646</v>
      </c>
      <c r="E104" s="45" t="s">
        <v>1381</v>
      </c>
      <c r="G104" s="45" t="s">
        <v>495</v>
      </c>
      <c r="H104" s="45" t="s">
        <v>1383</v>
      </c>
      <c r="I104" s="49">
        <v>-3360</v>
      </c>
      <c r="J104" s="49">
        <v>-2130</v>
      </c>
      <c r="K104" s="45" t="s">
        <v>135</v>
      </c>
      <c r="L104" s="50">
        <f t="shared" si="2"/>
        <v>-5490</v>
      </c>
    </row>
    <row r="105" spans="1:14" hidden="1" x14ac:dyDescent="0.25">
      <c r="A105" s="45" t="s">
        <v>20</v>
      </c>
      <c r="B105" s="45" t="s">
        <v>6581</v>
      </c>
      <c r="C105" s="45" t="s">
        <v>6633</v>
      </c>
      <c r="D105" s="45" t="s">
        <v>6646</v>
      </c>
      <c r="E105" s="45" t="s">
        <v>1405</v>
      </c>
      <c r="G105" s="45" t="s">
        <v>1407</v>
      </c>
      <c r="H105" s="45" t="s">
        <v>1408</v>
      </c>
      <c r="I105" s="49">
        <v>-3360</v>
      </c>
      <c r="J105" s="49">
        <v>-2130</v>
      </c>
      <c r="K105" s="45" t="s">
        <v>135</v>
      </c>
      <c r="L105" s="50">
        <f t="shared" si="2"/>
        <v>-5490</v>
      </c>
    </row>
    <row r="106" spans="1:14" hidden="1" x14ac:dyDescent="0.25">
      <c r="A106" s="45" t="s">
        <v>20</v>
      </c>
      <c r="B106" s="45" t="s">
        <v>6582</v>
      </c>
      <c r="C106" s="45" t="s">
        <v>5428</v>
      </c>
      <c r="D106" s="45" t="s">
        <v>6631</v>
      </c>
      <c r="E106" s="45" t="s">
        <v>2855</v>
      </c>
      <c r="G106" s="45" t="s">
        <v>2857</v>
      </c>
      <c r="H106" s="45" t="s">
        <v>2858</v>
      </c>
      <c r="I106" s="49">
        <v>-3200</v>
      </c>
      <c r="J106" s="49">
        <v>-2050</v>
      </c>
      <c r="K106" s="45" t="s">
        <v>135</v>
      </c>
      <c r="L106" s="50">
        <f t="shared" si="2"/>
        <v>-5250</v>
      </c>
    </row>
    <row r="107" spans="1:14" hidden="1" x14ac:dyDescent="0.25">
      <c r="A107" s="45" t="s">
        <v>20</v>
      </c>
      <c r="B107" s="45" t="s">
        <v>6583</v>
      </c>
      <c r="C107" s="45" t="s">
        <v>5428</v>
      </c>
      <c r="D107" s="45" t="s">
        <v>6631</v>
      </c>
      <c r="E107" s="45" t="s">
        <v>1435</v>
      </c>
      <c r="G107" s="45" t="s">
        <v>1437</v>
      </c>
      <c r="H107" s="45" t="s">
        <v>1438</v>
      </c>
      <c r="I107" s="49">
        <v>-3200</v>
      </c>
      <c r="J107" s="49">
        <v>-2050</v>
      </c>
      <c r="K107" s="45" t="s">
        <v>135</v>
      </c>
      <c r="L107" s="50">
        <f t="shared" si="2"/>
        <v>-5250</v>
      </c>
    </row>
    <row r="108" spans="1:14" hidden="1" x14ac:dyDescent="0.25">
      <c r="A108" s="45" t="s">
        <v>20</v>
      </c>
      <c r="B108" s="45" t="s">
        <v>6583</v>
      </c>
      <c r="C108" s="45" t="s">
        <v>5428</v>
      </c>
      <c r="D108" s="45" t="s">
        <v>6636</v>
      </c>
      <c r="E108" s="45" t="s">
        <v>1599</v>
      </c>
      <c r="G108" s="45" t="s">
        <v>1601</v>
      </c>
      <c r="H108" s="45" t="s">
        <v>1602</v>
      </c>
      <c r="I108" s="49">
        <v>-3800</v>
      </c>
      <c r="J108" s="49">
        <v>-2350</v>
      </c>
      <c r="K108" s="45" t="s">
        <v>135</v>
      </c>
      <c r="L108" s="50">
        <f t="shared" si="2"/>
        <v>-6150</v>
      </c>
    </row>
    <row r="109" spans="1:14" x14ac:dyDescent="0.25">
      <c r="A109" s="52" t="s">
        <v>20</v>
      </c>
      <c r="B109" s="52" t="s">
        <v>6583</v>
      </c>
      <c r="C109" s="52" t="s">
        <v>5428</v>
      </c>
      <c r="D109" s="52" t="s">
        <v>6636</v>
      </c>
      <c r="E109" s="52" t="s">
        <v>646</v>
      </c>
      <c r="F109" s="53"/>
      <c r="G109" s="52" t="s">
        <v>648</v>
      </c>
      <c r="H109" s="52" t="s">
        <v>649</v>
      </c>
      <c r="I109" s="54">
        <v>-3200</v>
      </c>
      <c r="J109" s="54">
        <v>-2050</v>
      </c>
      <c r="K109" s="52" t="s">
        <v>92</v>
      </c>
      <c r="L109" s="60">
        <f t="shared" si="2"/>
        <v>-5250</v>
      </c>
      <c r="M109" s="57" t="s">
        <v>6656</v>
      </c>
      <c r="N109" s="86" t="s">
        <v>6697</v>
      </c>
    </row>
    <row r="110" spans="1:14" hidden="1" x14ac:dyDescent="0.25">
      <c r="A110" s="45" t="s">
        <v>20</v>
      </c>
      <c r="B110" s="45" t="s">
        <v>6583</v>
      </c>
      <c r="C110" s="45" t="s">
        <v>5428</v>
      </c>
      <c r="D110" s="45" t="s">
        <v>6636</v>
      </c>
      <c r="E110" s="45" t="s">
        <v>793</v>
      </c>
      <c r="G110" s="45" t="s">
        <v>464</v>
      </c>
      <c r="H110" s="45" t="s">
        <v>795</v>
      </c>
      <c r="I110" s="49">
        <v>-3600</v>
      </c>
      <c r="J110" s="49">
        <v>-2250</v>
      </c>
      <c r="K110" s="45" t="s">
        <v>135</v>
      </c>
      <c r="L110" s="50">
        <f t="shared" si="2"/>
        <v>-5850</v>
      </c>
    </row>
    <row r="111" spans="1:14" hidden="1" x14ac:dyDescent="0.25">
      <c r="A111" s="45" t="s">
        <v>20</v>
      </c>
      <c r="B111" s="45" t="s">
        <v>6584</v>
      </c>
      <c r="C111" s="45" t="s">
        <v>5428</v>
      </c>
      <c r="D111" s="45" t="s">
        <v>6636</v>
      </c>
      <c r="E111" s="45" t="s">
        <v>781</v>
      </c>
      <c r="G111" s="45" t="s">
        <v>783</v>
      </c>
      <c r="H111" s="45" t="s">
        <v>250</v>
      </c>
      <c r="I111" s="49">
        <v>-3200</v>
      </c>
      <c r="J111" s="49">
        <v>-2050</v>
      </c>
      <c r="K111" s="45" t="s">
        <v>135</v>
      </c>
      <c r="L111" s="50">
        <f t="shared" si="2"/>
        <v>-5250</v>
      </c>
    </row>
    <row r="112" spans="1:14" hidden="1" x14ac:dyDescent="0.25">
      <c r="A112" s="45" t="s">
        <v>20</v>
      </c>
      <c r="B112" s="45" t="s">
        <v>6585</v>
      </c>
      <c r="C112" s="45" t="s">
        <v>5428</v>
      </c>
      <c r="D112" s="45" t="s">
        <v>6636</v>
      </c>
      <c r="E112" s="45" t="s">
        <v>393</v>
      </c>
      <c r="G112" s="45" t="s">
        <v>395</v>
      </c>
      <c r="H112" s="45" t="s">
        <v>396</v>
      </c>
      <c r="I112" s="49">
        <v>-3200</v>
      </c>
      <c r="J112" s="49">
        <v>-2050</v>
      </c>
      <c r="K112" s="45" t="s">
        <v>135</v>
      </c>
      <c r="L112" s="50">
        <f t="shared" si="2"/>
        <v>-5250</v>
      </c>
    </row>
    <row r="113" spans="1:12" hidden="1" x14ac:dyDescent="0.25">
      <c r="A113" s="45" t="s">
        <v>20</v>
      </c>
      <c r="B113" s="45" t="s">
        <v>6585</v>
      </c>
      <c r="C113" s="45" t="s">
        <v>5428</v>
      </c>
      <c r="D113" s="45" t="s">
        <v>6631</v>
      </c>
      <c r="E113" s="45" t="s">
        <v>421</v>
      </c>
      <c r="G113" s="45" t="s">
        <v>164</v>
      </c>
      <c r="H113" s="45" t="s">
        <v>165</v>
      </c>
      <c r="I113" s="49">
        <v>-3600</v>
      </c>
      <c r="J113" s="49">
        <v>-2250</v>
      </c>
      <c r="K113" s="45" t="s">
        <v>135</v>
      </c>
      <c r="L113" s="50">
        <f t="shared" si="2"/>
        <v>-5850</v>
      </c>
    </row>
    <row r="114" spans="1:12" hidden="1" x14ac:dyDescent="0.25">
      <c r="A114" s="45" t="s">
        <v>20</v>
      </c>
      <c r="B114" s="45" t="s">
        <v>6585</v>
      </c>
      <c r="C114" s="45" t="s">
        <v>5428</v>
      </c>
      <c r="D114" s="45" t="s">
        <v>6636</v>
      </c>
      <c r="E114" s="45" t="s">
        <v>472</v>
      </c>
      <c r="G114" s="45" t="s">
        <v>474</v>
      </c>
      <c r="H114" s="45" t="s">
        <v>475</v>
      </c>
      <c r="I114" s="49">
        <v>-3200</v>
      </c>
      <c r="J114" s="49">
        <v>-2050</v>
      </c>
      <c r="K114" s="45" t="s">
        <v>135</v>
      </c>
      <c r="L114" s="50">
        <f t="shared" si="2"/>
        <v>-5250</v>
      </c>
    </row>
    <row r="115" spans="1:12" hidden="1" x14ac:dyDescent="0.25">
      <c r="A115" s="45" t="s">
        <v>20</v>
      </c>
      <c r="B115" s="45" t="s">
        <v>6586</v>
      </c>
      <c r="C115" s="45" t="s">
        <v>5428</v>
      </c>
      <c r="D115" s="45" t="s">
        <v>6636</v>
      </c>
      <c r="E115" s="45" t="s">
        <v>493</v>
      </c>
      <c r="G115" s="45" t="s">
        <v>495</v>
      </c>
      <c r="H115" s="45" t="s">
        <v>496</v>
      </c>
      <c r="I115" s="49">
        <v>-3200</v>
      </c>
      <c r="J115" s="49">
        <v>-2050</v>
      </c>
      <c r="K115" s="45" t="s">
        <v>135</v>
      </c>
      <c r="L115" s="50">
        <f t="shared" si="2"/>
        <v>-5250</v>
      </c>
    </row>
    <row r="116" spans="1:12" hidden="1" x14ac:dyDescent="0.25">
      <c r="A116" s="45" t="s">
        <v>20</v>
      </c>
      <c r="B116" s="45" t="s">
        <v>6586</v>
      </c>
      <c r="C116" s="45" t="s">
        <v>5428</v>
      </c>
      <c r="D116" s="45" t="s">
        <v>6631</v>
      </c>
      <c r="E116" s="45" t="s">
        <v>664</v>
      </c>
      <c r="G116" s="45" t="s">
        <v>666</v>
      </c>
      <c r="H116" s="45" t="s">
        <v>667</v>
      </c>
      <c r="I116" s="49">
        <v>-3200</v>
      </c>
      <c r="J116" s="49">
        <v>-2050</v>
      </c>
      <c r="K116" s="45" t="s">
        <v>135</v>
      </c>
      <c r="L116" s="50">
        <f t="shared" si="2"/>
        <v>-5250</v>
      </c>
    </row>
    <row r="117" spans="1:12" hidden="1" x14ac:dyDescent="0.25">
      <c r="A117" s="45" t="s">
        <v>20</v>
      </c>
      <c r="B117" s="45" t="s">
        <v>5581</v>
      </c>
      <c r="C117" s="45" t="s">
        <v>5428</v>
      </c>
      <c r="D117" s="45" t="s">
        <v>6631</v>
      </c>
      <c r="E117" s="45" t="s">
        <v>613</v>
      </c>
      <c r="G117" s="45" t="s">
        <v>615</v>
      </c>
      <c r="H117" s="45" t="s">
        <v>616</v>
      </c>
      <c r="I117" s="49">
        <v>-3200</v>
      </c>
      <c r="J117" s="49">
        <v>-2050</v>
      </c>
      <c r="K117" s="45" t="s">
        <v>135</v>
      </c>
      <c r="L117" s="50">
        <f t="shared" si="2"/>
        <v>-5250</v>
      </c>
    </row>
    <row r="118" spans="1:12" hidden="1" x14ac:dyDescent="0.25">
      <c r="A118" s="45" t="s">
        <v>20</v>
      </c>
      <c r="B118" s="45" t="s">
        <v>6587</v>
      </c>
      <c r="C118" s="45" t="s">
        <v>6588</v>
      </c>
      <c r="D118" s="45" t="s">
        <v>6647</v>
      </c>
      <c r="E118" s="45" t="s">
        <v>763</v>
      </c>
      <c r="G118" s="45" t="s">
        <v>293</v>
      </c>
      <c r="H118" s="45" t="s">
        <v>766</v>
      </c>
      <c r="I118" s="49">
        <v>-4500</v>
      </c>
      <c r="J118" s="49">
        <v>-2700</v>
      </c>
      <c r="K118" s="45" t="s">
        <v>135</v>
      </c>
      <c r="L118" s="50">
        <f t="shared" si="2"/>
        <v>-7200</v>
      </c>
    </row>
    <row r="119" spans="1:12" hidden="1" x14ac:dyDescent="0.25">
      <c r="A119" s="45" t="s">
        <v>20</v>
      </c>
      <c r="B119" s="45" t="s">
        <v>5581</v>
      </c>
      <c r="C119" s="45" t="s">
        <v>5428</v>
      </c>
      <c r="D119" s="45" t="s">
        <v>6636</v>
      </c>
      <c r="E119" s="45" t="s">
        <v>436</v>
      </c>
      <c r="G119" s="45" t="s">
        <v>438</v>
      </c>
      <c r="H119" s="45" t="s">
        <v>439</v>
      </c>
      <c r="I119" s="49">
        <v>-3600</v>
      </c>
      <c r="J119" s="49">
        <v>-2250</v>
      </c>
      <c r="K119" s="45" t="s">
        <v>135</v>
      </c>
      <c r="L119" s="50">
        <f t="shared" si="2"/>
        <v>-5850</v>
      </c>
    </row>
    <row r="120" spans="1:12" hidden="1" x14ac:dyDescent="0.25">
      <c r="A120" s="45" t="s">
        <v>20</v>
      </c>
      <c r="B120" s="45" t="s">
        <v>5581</v>
      </c>
      <c r="C120" s="45" t="s">
        <v>5428</v>
      </c>
      <c r="D120" s="45" t="s">
        <v>6631</v>
      </c>
      <c r="E120" s="45" t="s">
        <v>818</v>
      </c>
      <c r="G120" s="45" t="s">
        <v>820</v>
      </c>
      <c r="H120" s="45" t="s">
        <v>821</v>
      </c>
      <c r="I120" s="49">
        <v>-3200</v>
      </c>
      <c r="J120" s="49">
        <v>-2050</v>
      </c>
      <c r="K120" s="45" t="s">
        <v>135</v>
      </c>
      <c r="L120" s="50">
        <f t="shared" si="2"/>
        <v>-5250</v>
      </c>
    </row>
    <row r="121" spans="1:12" hidden="1" x14ac:dyDescent="0.25">
      <c r="A121" s="45" t="s">
        <v>20</v>
      </c>
      <c r="B121" s="45" t="s">
        <v>5581</v>
      </c>
      <c r="C121" s="45" t="s">
        <v>5404</v>
      </c>
      <c r="D121" s="45" t="s">
        <v>6636</v>
      </c>
      <c r="E121" s="45" t="s">
        <v>633</v>
      </c>
      <c r="G121" s="45" t="s">
        <v>636</v>
      </c>
      <c r="H121" s="45" t="s">
        <v>637</v>
      </c>
      <c r="I121" s="49">
        <v>-3200</v>
      </c>
      <c r="J121" s="49">
        <v>-2050</v>
      </c>
      <c r="K121" s="45" t="s">
        <v>135</v>
      </c>
      <c r="L121" s="50">
        <f t="shared" si="2"/>
        <v>-5250</v>
      </c>
    </row>
    <row r="122" spans="1:12" hidden="1" x14ac:dyDescent="0.25">
      <c r="A122" s="45" t="s">
        <v>20</v>
      </c>
      <c r="B122" s="45" t="s">
        <v>5581</v>
      </c>
      <c r="C122" s="45" t="s">
        <v>5428</v>
      </c>
      <c r="D122" s="45" t="s">
        <v>6636</v>
      </c>
      <c r="E122" s="45" t="s">
        <v>840</v>
      </c>
      <c r="G122" s="45" t="s">
        <v>842</v>
      </c>
      <c r="H122" s="45" t="s">
        <v>843</v>
      </c>
      <c r="I122" s="49">
        <v>-3200</v>
      </c>
      <c r="J122" s="49">
        <v>-2050</v>
      </c>
      <c r="K122" s="45" t="s">
        <v>135</v>
      </c>
      <c r="L122" s="50">
        <f t="shared" si="2"/>
        <v>-5250</v>
      </c>
    </row>
    <row r="123" spans="1:12" hidden="1" x14ac:dyDescent="0.25">
      <c r="A123" s="45" t="s">
        <v>20</v>
      </c>
      <c r="B123" s="45" t="s">
        <v>5581</v>
      </c>
      <c r="C123" s="45" t="s">
        <v>5428</v>
      </c>
      <c r="D123" s="45" t="s">
        <v>6636</v>
      </c>
      <c r="E123" s="45" t="s">
        <v>896</v>
      </c>
      <c r="G123" s="45" t="s">
        <v>303</v>
      </c>
      <c r="H123" s="45" t="s">
        <v>898</v>
      </c>
      <c r="I123" s="49">
        <v>-3200</v>
      </c>
      <c r="J123" s="49">
        <v>-2050</v>
      </c>
      <c r="K123" s="45" t="s">
        <v>135</v>
      </c>
      <c r="L123" s="50">
        <f t="shared" si="2"/>
        <v>-5250</v>
      </c>
    </row>
    <row r="124" spans="1:12" hidden="1" x14ac:dyDescent="0.25">
      <c r="A124" s="45" t="s">
        <v>20</v>
      </c>
      <c r="B124" s="45" t="s">
        <v>5581</v>
      </c>
      <c r="C124" s="45" t="s">
        <v>5428</v>
      </c>
      <c r="D124" s="45" t="s">
        <v>6631</v>
      </c>
      <c r="E124" s="45" t="s">
        <v>623</v>
      </c>
      <c r="G124" s="45" t="s">
        <v>625</v>
      </c>
      <c r="H124" s="45" t="s">
        <v>626</v>
      </c>
      <c r="I124" s="49">
        <v>-3600</v>
      </c>
      <c r="J124" s="49">
        <v>-2250</v>
      </c>
      <c r="K124" s="45" t="s">
        <v>135</v>
      </c>
      <c r="L124" s="50">
        <f t="shared" si="2"/>
        <v>-5850</v>
      </c>
    </row>
    <row r="125" spans="1:12" hidden="1" x14ac:dyDescent="0.25">
      <c r="A125" s="45" t="s">
        <v>20</v>
      </c>
      <c r="B125" s="45" t="s">
        <v>5581</v>
      </c>
      <c r="C125" s="45" t="s">
        <v>5428</v>
      </c>
      <c r="D125" s="45" t="s">
        <v>6631</v>
      </c>
      <c r="E125" s="45" t="s">
        <v>857</v>
      </c>
      <c r="G125" s="45" t="s">
        <v>859</v>
      </c>
      <c r="H125" s="45" t="s">
        <v>860</v>
      </c>
      <c r="I125" s="49">
        <v>-3200</v>
      </c>
      <c r="J125" s="49">
        <v>-2050</v>
      </c>
      <c r="K125" s="45" t="s">
        <v>135</v>
      </c>
      <c r="L125" s="50">
        <f t="shared" si="2"/>
        <v>-5250</v>
      </c>
    </row>
    <row r="126" spans="1:12" hidden="1" x14ac:dyDescent="0.25">
      <c r="A126" s="45" t="s">
        <v>20</v>
      </c>
      <c r="B126" s="45" t="s">
        <v>5581</v>
      </c>
      <c r="C126" s="45" t="s">
        <v>5404</v>
      </c>
      <c r="D126" s="45" t="s">
        <v>6636</v>
      </c>
      <c r="E126" s="45" t="s">
        <v>875</v>
      </c>
      <c r="G126" s="45" t="s">
        <v>877</v>
      </c>
      <c r="H126" s="45" t="s">
        <v>878</v>
      </c>
      <c r="I126" s="49">
        <v>-3200</v>
      </c>
      <c r="J126" s="49">
        <v>-2050</v>
      </c>
      <c r="K126" s="45" t="s">
        <v>135</v>
      </c>
      <c r="L126" s="50">
        <f t="shared" si="2"/>
        <v>-5250</v>
      </c>
    </row>
    <row r="127" spans="1:12" hidden="1" x14ac:dyDescent="0.25">
      <c r="A127" s="45" t="s">
        <v>20</v>
      </c>
      <c r="B127" s="45" t="s">
        <v>6564</v>
      </c>
      <c r="C127" s="45" t="s">
        <v>5428</v>
      </c>
      <c r="D127" s="45" t="s">
        <v>6631</v>
      </c>
      <c r="E127" s="45" t="s">
        <v>3644</v>
      </c>
      <c r="F127" s="45" t="s">
        <v>3646</v>
      </c>
      <c r="G127" s="45" t="s">
        <v>3647</v>
      </c>
      <c r="H127" s="45" t="s">
        <v>3648</v>
      </c>
      <c r="I127" s="49">
        <v>-1890</v>
      </c>
      <c r="J127" s="49">
        <v>0</v>
      </c>
      <c r="K127" s="45" t="s">
        <v>135</v>
      </c>
      <c r="L127" s="50">
        <f t="shared" si="2"/>
        <v>-1890</v>
      </c>
    </row>
    <row r="128" spans="1:12" hidden="1" x14ac:dyDescent="0.25">
      <c r="A128" s="45" t="s">
        <v>20</v>
      </c>
      <c r="B128" s="45" t="s">
        <v>6564</v>
      </c>
      <c r="C128" s="45" t="s">
        <v>6645</v>
      </c>
      <c r="D128" s="45" t="s">
        <v>6631</v>
      </c>
      <c r="E128" s="45" t="s">
        <v>736</v>
      </c>
      <c r="F128" s="45" t="s">
        <v>739</v>
      </c>
      <c r="G128" s="45" t="s">
        <v>740</v>
      </c>
      <c r="H128" s="45" t="s">
        <v>741</v>
      </c>
      <c r="I128" s="49">
        <v>-1680</v>
      </c>
      <c r="J128" s="49">
        <v>0</v>
      </c>
      <c r="K128" s="45" t="s">
        <v>135</v>
      </c>
      <c r="L128" s="50">
        <f t="shared" si="2"/>
        <v>-1680</v>
      </c>
    </row>
    <row r="129" spans="1:12" hidden="1" x14ac:dyDescent="0.25">
      <c r="A129" s="45" t="s">
        <v>20</v>
      </c>
      <c r="B129" s="45" t="s">
        <v>6564</v>
      </c>
      <c r="C129" s="45" t="s">
        <v>5428</v>
      </c>
      <c r="D129" s="45" t="s">
        <v>6631</v>
      </c>
      <c r="E129" s="45" t="s">
        <v>725</v>
      </c>
      <c r="F129" s="45" t="s">
        <v>727</v>
      </c>
      <c r="G129" s="45" t="s">
        <v>728</v>
      </c>
      <c r="H129" s="45" t="s">
        <v>6625</v>
      </c>
      <c r="I129" s="49">
        <v>-1680</v>
      </c>
      <c r="J129" s="49">
        <v>0</v>
      </c>
      <c r="K129" s="45" t="s">
        <v>135</v>
      </c>
      <c r="L129" s="50">
        <f t="shared" si="2"/>
        <v>-1680</v>
      </c>
    </row>
    <row r="130" spans="1:12" hidden="1" x14ac:dyDescent="0.25">
      <c r="A130" s="45" t="s">
        <v>20</v>
      </c>
      <c r="B130" s="45" t="s">
        <v>6564</v>
      </c>
      <c r="C130" s="45" t="s">
        <v>5428</v>
      </c>
      <c r="D130" s="45" t="s">
        <v>6631</v>
      </c>
      <c r="E130" s="45" t="s">
        <v>828</v>
      </c>
      <c r="F130" s="45" t="s">
        <v>830</v>
      </c>
      <c r="G130" s="45" t="s">
        <v>831</v>
      </c>
      <c r="H130" s="45" t="s">
        <v>832</v>
      </c>
      <c r="I130" s="49">
        <v>-1890</v>
      </c>
      <c r="J130" s="49">
        <v>0</v>
      </c>
      <c r="K130" s="45" t="s">
        <v>135</v>
      </c>
      <c r="L130" s="50">
        <f t="shared" si="2"/>
        <v>-1890</v>
      </c>
    </row>
    <row r="131" spans="1:12" hidden="1" x14ac:dyDescent="0.25">
      <c r="A131" s="45" t="s">
        <v>20</v>
      </c>
      <c r="B131" s="45" t="s">
        <v>6564</v>
      </c>
      <c r="C131" s="45" t="s">
        <v>6648</v>
      </c>
      <c r="D131" s="45" t="s">
        <v>6636</v>
      </c>
      <c r="E131" s="45" t="s">
        <v>768</v>
      </c>
      <c r="F131" s="45" t="s">
        <v>129</v>
      </c>
      <c r="G131" s="45" t="s">
        <v>130</v>
      </c>
      <c r="H131" s="45" t="s">
        <v>131</v>
      </c>
      <c r="I131" s="49">
        <v>-1680</v>
      </c>
      <c r="J131" s="49">
        <v>-2130</v>
      </c>
      <c r="K131" s="45" t="s">
        <v>135</v>
      </c>
      <c r="L131" s="50">
        <f t="shared" si="2"/>
        <v>-3810</v>
      </c>
    </row>
    <row r="132" spans="1:12" hidden="1" x14ac:dyDescent="0.25">
      <c r="A132" s="45" t="s">
        <v>20</v>
      </c>
      <c r="B132" s="45" t="s">
        <v>6588</v>
      </c>
      <c r="C132" s="45" t="s">
        <v>6633</v>
      </c>
      <c r="D132" s="45" t="s">
        <v>6636</v>
      </c>
      <c r="E132" s="45" t="s">
        <v>381</v>
      </c>
      <c r="G132" s="45" t="s">
        <v>383</v>
      </c>
      <c r="H132" s="45" t="s">
        <v>384</v>
      </c>
      <c r="I132" s="49">
        <v>-3780</v>
      </c>
      <c r="J132" s="49">
        <v>-2340</v>
      </c>
      <c r="K132" s="45" t="s">
        <v>135</v>
      </c>
      <c r="L132" s="50">
        <f t="shared" si="2"/>
        <v>-6120</v>
      </c>
    </row>
    <row r="133" spans="1:12" hidden="1" x14ac:dyDescent="0.25">
      <c r="A133" s="45" t="s">
        <v>20</v>
      </c>
      <c r="B133" s="45" t="s">
        <v>6588</v>
      </c>
      <c r="C133" s="45" t="s">
        <v>5428</v>
      </c>
      <c r="D133" s="45" t="s">
        <v>6636</v>
      </c>
      <c r="E133" s="45" t="s">
        <v>713</v>
      </c>
      <c r="G133" s="45" t="s">
        <v>715</v>
      </c>
      <c r="H133" s="45" t="s">
        <v>716</v>
      </c>
      <c r="I133" s="49">
        <v>-3200</v>
      </c>
      <c r="J133" s="49">
        <v>-2050</v>
      </c>
      <c r="K133" s="45" t="s">
        <v>135</v>
      </c>
      <c r="L133" s="50">
        <f t="shared" si="2"/>
        <v>-5250</v>
      </c>
    </row>
    <row r="134" spans="1:12" hidden="1" x14ac:dyDescent="0.25">
      <c r="A134" s="45" t="s">
        <v>20</v>
      </c>
      <c r="B134" s="45" t="s">
        <v>6588</v>
      </c>
      <c r="C134" s="45" t="s">
        <v>6633</v>
      </c>
      <c r="D134" s="45" t="s">
        <v>6646</v>
      </c>
      <c r="E134" s="45" t="s">
        <v>562</v>
      </c>
      <c r="G134" s="45" t="s">
        <v>303</v>
      </c>
      <c r="H134" s="45" t="s">
        <v>564</v>
      </c>
      <c r="I134" s="49">
        <v>-3360</v>
      </c>
      <c r="J134" s="49">
        <v>-2130</v>
      </c>
      <c r="K134" s="45" t="s">
        <v>135</v>
      </c>
      <c r="L134" s="50">
        <f t="shared" si="2"/>
        <v>-5490</v>
      </c>
    </row>
    <row r="135" spans="1:12" hidden="1" x14ac:dyDescent="0.25">
      <c r="A135" s="45" t="s">
        <v>20</v>
      </c>
      <c r="B135" s="45" t="s">
        <v>6589</v>
      </c>
      <c r="C135" s="45" t="s">
        <v>5428</v>
      </c>
      <c r="D135" s="45" t="s">
        <v>6636</v>
      </c>
      <c r="E135" s="45" t="s">
        <v>946</v>
      </c>
      <c r="G135" s="45" t="s">
        <v>948</v>
      </c>
      <c r="H135" s="45" t="s">
        <v>949</v>
      </c>
      <c r="I135" s="49">
        <v>-3200</v>
      </c>
      <c r="J135" s="49">
        <v>-2050</v>
      </c>
      <c r="K135" s="45" t="s">
        <v>135</v>
      </c>
      <c r="L135" s="50">
        <f t="shared" si="2"/>
        <v>-5250</v>
      </c>
    </row>
    <row r="136" spans="1:12" hidden="1" x14ac:dyDescent="0.25">
      <c r="A136" s="45" t="s">
        <v>20</v>
      </c>
      <c r="B136" s="45" t="s">
        <v>6589</v>
      </c>
      <c r="C136" s="45" t="s">
        <v>6633</v>
      </c>
      <c r="D136" s="45" t="s">
        <v>6646</v>
      </c>
      <c r="E136" s="45" t="s">
        <v>2804</v>
      </c>
      <c r="G136" s="45" t="s">
        <v>1353</v>
      </c>
      <c r="H136" s="45" t="s">
        <v>2806</v>
      </c>
      <c r="I136" s="49">
        <v>-3360</v>
      </c>
      <c r="J136" s="49">
        <v>-2130</v>
      </c>
      <c r="K136" s="45" t="s">
        <v>135</v>
      </c>
      <c r="L136" s="50">
        <f t="shared" si="2"/>
        <v>-5490</v>
      </c>
    </row>
    <row r="137" spans="1:12" hidden="1" x14ac:dyDescent="0.25">
      <c r="A137" s="45" t="s">
        <v>20</v>
      </c>
      <c r="B137" s="45" t="s">
        <v>6590</v>
      </c>
      <c r="C137" s="45" t="s">
        <v>5428</v>
      </c>
      <c r="D137" s="45" t="s">
        <v>6636</v>
      </c>
      <c r="E137" s="45" t="s">
        <v>2297</v>
      </c>
      <c r="G137" s="45" t="s">
        <v>2299</v>
      </c>
      <c r="H137" s="45" t="s">
        <v>2300</v>
      </c>
      <c r="I137" s="49">
        <v>-3800</v>
      </c>
      <c r="J137" s="49">
        <v>-2350</v>
      </c>
      <c r="K137" s="45" t="s">
        <v>135</v>
      </c>
      <c r="L137" s="50">
        <f t="shared" si="2"/>
        <v>-6150</v>
      </c>
    </row>
    <row r="138" spans="1:12" hidden="1" x14ac:dyDescent="0.25">
      <c r="A138" s="45" t="s">
        <v>20</v>
      </c>
      <c r="B138" s="45" t="s">
        <v>6590</v>
      </c>
      <c r="C138" s="45" t="s">
        <v>5428</v>
      </c>
      <c r="D138" s="45" t="s">
        <v>6636</v>
      </c>
      <c r="E138" s="45" t="s">
        <v>954</v>
      </c>
      <c r="G138" s="45" t="s">
        <v>956</v>
      </c>
      <c r="H138" s="45" t="s">
        <v>957</v>
      </c>
      <c r="I138" s="49">
        <v>-3200</v>
      </c>
      <c r="J138" s="49">
        <v>-2050</v>
      </c>
      <c r="K138" s="45" t="s">
        <v>135</v>
      </c>
      <c r="L138" s="50">
        <f t="shared" ref="L138:L201" si="3">J138+I138</f>
        <v>-5250</v>
      </c>
    </row>
    <row r="139" spans="1:12" hidden="1" x14ac:dyDescent="0.25">
      <c r="A139" s="45" t="s">
        <v>20</v>
      </c>
      <c r="B139" s="45" t="s">
        <v>6564</v>
      </c>
      <c r="C139" s="45" t="s">
        <v>5428</v>
      </c>
      <c r="D139" s="45" t="s">
        <v>6636</v>
      </c>
      <c r="E139" s="45" t="s">
        <v>1003</v>
      </c>
      <c r="F139" s="45" t="s">
        <v>1005</v>
      </c>
      <c r="G139" s="45" t="s">
        <v>1006</v>
      </c>
      <c r="H139" s="45" t="s">
        <v>1007</v>
      </c>
      <c r="I139" s="49">
        <v>-1800</v>
      </c>
      <c r="J139" s="49">
        <v>0</v>
      </c>
      <c r="K139" s="45" t="s">
        <v>135</v>
      </c>
      <c r="L139" s="50">
        <f t="shared" si="3"/>
        <v>-1800</v>
      </c>
    </row>
    <row r="140" spans="1:12" hidden="1" x14ac:dyDescent="0.25">
      <c r="A140" s="45" t="s">
        <v>20</v>
      </c>
      <c r="B140" s="45" t="s">
        <v>6591</v>
      </c>
      <c r="C140" s="45" t="s">
        <v>6633</v>
      </c>
      <c r="D140" s="45" t="s">
        <v>6636</v>
      </c>
      <c r="E140" s="45" t="s">
        <v>1590</v>
      </c>
      <c r="G140" s="45" t="s">
        <v>303</v>
      </c>
      <c r="H140" s="45" t="s">
        <v>1592</v>
      </c>
      <c r="I140" s="49">
        <v>-3360</v>
      </c>
      <c r="J140" s="49">
        <v>-2130</v>
      </c>
      <c r="K140" s="45" t="s">
        <v>135</v>
      </c>
      <c r="L140" s="50">
        <f t="shared" si="3"/>
        <v>-5490</v>
      </c>
    </row>
    <row r="141" spans="1:12" hidden="1" x14ac:dyDescent="0.25">
      <c r="A141" s="45" t="s">
        <v>20</v>
      </c>
      <c r="B141" s="45" t="s">
        <v>6591</v>
      </c>
      <c r="C141" s="45" t="s">
        <v>5428</v>
      </c>
      <c r="D141" s="45" t="s">
        <v>6636</v>
      </c>
      <c r="E141" s="45" t="s">
        <v>1068</v>
      </c>
      <c r="G141" s="45" t="s">
        <v>1070</v>
      </c>
      <c r="H141" s="45" t="s">
        <v>1071</v>
      </c>
      <c r="I141" s="49">
        <v>-3600</v>
      </c>
      <c r="J141" s="49">
        <v>-2250</v>
      </c>
      <c r="K141" s="45" t="s">
        <v>135</v>
      </c>
      <c r="L141" s="50">
        <f t="shared" si="3"/>
        <v>-5850</v>
      </c>
    </row>
    <row r="142" spans="1:12" hidden="1" x14ac:dyDescent="0.25">
      <c r="A142" s="45" t="s">
        <v>20</v>
      </c>
      <c r="B142" s="45" t="s">
        <v>5414</v>
      </c>
      <c r="C142" s="45" t="s">
        <v>6633</v>
      </c>
      <c r="D142" s="45" t="s">
        <v>6636</v>
      </c>
      <c r="E142" s="45" t="s">
        <v>1635</v>
      </c>
      <c r="G142" s="45" t="s">
        <v>1637</v>
      </c>
      <c r="H142" s="45" t="s">
        <v>1638</v>
      </c>
      <c r="I142" s="49">
        <v>-3360</v>
      </c>
      <c r="J142" s="49">
        <v>-2130</v>
      </c>
      <c r="K142" s="45" t="s">
        <v>135</v>
      </c>
      <c r="L142" s="50">
        <f t="shared" si="3"/>
        <v>-5490</v>
      </c>
    </row>
    <row r="143" spans="1:12" hidden="1" x14ac:dyDescent="0.25">
      <c r="A143" s="45" t="s">
        <v>20</v>
      </c>
      <c r="B143" s="45" t="s">
        <v>5414</v>
      </c>
      <c r="C143" s="45" t="s">
        <v>6633</v>
      </c>
      <c r="D143" s="45" t="s">
        <v>6631</v>
      </c>
      <c r="E143" s="45" t="s">
        <v>1815</v>
      </c>
      <c r="G143" s="45" t="s">
        <v>1022</v>
      </c>
      <c r="H143" s="45" t="s">
        <v>1817</v>
      </c>
      <c r="I143" s="49">
        <v>-3360</v>
      </c>
      <c r="J143" s="49">
        <v>-2130</v>
      </c>
      <c r="K143" s="45" t="s">
        <v>135</v>
      </c>
      <c r="L143" s="50">
        <f t="shared" si="3"/>
        <v>-5490</v>
      </c>
    </row>
    <row r="144" spans="1:12" hidden="1" x14ac:dyDescent="0.25">
      <c r="A144" s="45" t="s">
        <v>20</v>
      </c>
      <c r="B144" s="45" t="s">
        <v>5414</v>
      </c>
      <c r="C144" s="45" t="s">
        <v>6633</v>
      </c>
      <c r="D144" s="45" t="s">
        <v>6631</v>
      </c>
      <c r="E144" s="45" t="s">
        <v>573</v>
      </c>
      <c r="G144" s="45" t="s">
        <v>503</v>
      </c>
      <c r="H144" s="45" t="s">
        <v>575</v>
      </c>
      <c r="I144" s="49">
        <v>-3780</v>
      </c>
      <c r="J144" s="49">
        <v>-2340</v>
      </c>
      <c r="K144" s="45" t="s">
        <v>135</v>
      </c>
      <c r="L144" s="50">
        <f t="shared" si="3"/>
        <v>-6120</v>
      </c>
    </row>
    <row r="145" spans="1:12" hidden="1" x14ac:dyDescent="0.25">
      <c r="A145" s="45" t="s">
        <v>20</v>
      </c>
      <c r="B145" s="45" t="s">
        <v>5414</v>
      </c>
      <c r="C145" s="45" t="s">
        <v>6633</v>
      </c>
      <c r="D145" s="45" t="s">
        <v>6636</v>
      </c>
      <c r="E145" s="45" t="s">
        <v>3097</v>
      </c>
      <c r="G145" s="45" t="s">
        <v>3099</v>
      </c>
      <c r="H145" s="45" t="s">
        <v>3100</v>
      </c>
      <c r="I145" s="49">
        <v>-3780</v>
      </c>
      <c r="J145" s="49">
        <v>-2340</v>
      </c>
      <c r="K145" s="45" t="s">
        <v>135</v>
      </c>
      <c r="L145" s="50">
        <f t="shared" si="3"/>
        <v>-6120</v>
      </c>
    </row>
    <row r="146" spans="1:12" hidden="1" x14ac:dyDescent="0.25">
      <c r="A146" s="45" t="s">
        <v>20</v>
      </c>
      <c r="B146" s="45" t="s">
        <v>5414</v>
      </c>
      <c r="C146" s="45" t="s">
        <v>6633</v>
      </c>
      <c r="D146" s="45" t="s">
        <v>6631</v>
      </c>
      <c r="E146" s="45" t="s">
        <v>867</v>
      </c>
      <c r="G146" s="45" t="s">
        <v>183</v>
      </c>
      <c r="H146" s="45" t="s">
        <v>184</v>
      </c>
      <c r="I146" s="49">
        <v>-3780</v>
      </c>
      <c r="J146" s="49">
        <v>-2340</v>
      </c>
      <c r="K146" s="45" t="s">
        <v>135</v>
      </c>
      <c r="L146" s="50">
        <f t="shared" si="3"/>
        <v>-6120</v>
      </c>
    </row>
    <row r="147" spans="1:12" hidden="1" x14ac:dyDescent="0.25">
      <c r="A147" s="45" t="s">
        <v>20</v>
      </c>
      <c r="B147" s="45" t="s">
        <v>6592</v>
      </c>
      <c r="C147" s="45" t="s">
        <v>5428</v>
      </c>
      <c r="D147" s="45" t="s">
        <v>6631</v>
      </c>
      <c r="E147" s="45" t="s">
        <v>1083</v>
      </c>
      <c r="G147" s="45" t="s">
        <v>1085</v>
      </c>
      <c r="H147" s="45" t="s">
        <v>1086</v>
      </c>
      <c r="I147" s="49">
        <v>-3600</v>
      </c>
      <c r="J147" s="49">
        <v>-2250</v>
      </c>
      <c r="K147" s="45" t="s">
        <v>135</v>
      </c>
      <c r="L147" s="50">
        <f t="shared" si="3"/>
        <v>-5850</v>
      </c>
    </row>
    <row r="148" spans="1:12" hidden="1" x14ac:dyDescent="0.25">
      <c r="A148" s="45" t="s">
        <v>20</v>
      </c>
      <c r="B148" s="45" t="s">
        <v>6592</v>
      </c>
      <c r="C148" s="45" t="s">
        <v>6599</v>
      </c>
      <c r="D148" s="45" t="s">
        <v>6640</v>
      </c>
      <c r="E148" s="45" t="s">
        <v>3855</v>
      </c>
      <c r="G148" s="45" t="s">
        <v>3857</v>
      </c>
      <c r="H148" s="45" t="s">
        <v>3858</v>
      </c>
      <c r="I148" s="49">
        <v>-3600</v>
      </c>
      <c r="J148" s="49">
        <v>-2250</v>
      </c>
      <c r="K148" s="45" t="s">
        <v>135</v>
      </c>
      <c r="L148" s="50">
        <f t="shared" si="3"/>
        <v>-5850</v>
      </c>
    </row>
    <row r="149" spans="1:12" hidden="1" x14ac:dyDescent="0.25">
      <c r="A149" s="45" t="s">
        <v>20</v>
      </c>
      <c r="B149" s="45" t="s">
        <v>6592</v>
      </c>
      <c r="C149" s="45" t="s">
        <v>5428</v>
      </c>
      <c r="D149" s="45" t="s">
        <v>6636</v>
      </c>
      <c r="E149" s="45" t="s">
        <v>1026</v>
      </c>
      <c r="G149" s="45" t="s">
        <v>1028</v>
      </c>
      <c r="H149" s="45" t="s">
        <v>1029</v>
      </c>
      <c r="I149" s="49">
        <v>-3200</v>
      </c>
      <c r="J149" s="49">
        <v>-2050</v>
      </c>
      <c r="K149" s="45" t="s">
        <v>135</v>
      </c>
      <c r="L149" s="50">
        <f t="shared" si="3"/>
        <v>-5250</v>
      </c>
    </row>
    <row r="150" spans="1:12" hidden="1" x14ac:dyDescent="0.25">
      <c r="A150" s="45" t="s">
        <v>20</v>
      </c>
      <c r="B150" s="45" t="s">
        <v>6592</v>
      </c>
      <c r="C150" s="45" t="s">
        <v>6633</v>
      </c>
      <c r="D150" s="45" t="s">
        <v>6646</v>
      </c>
      <c r="E150" s="45" t="s">
        <v>1796</v>
      </c>
      <c r="G150" s="45" t="s">
        <v>106</v>
      </c>
      <c r="H150" s="45" t="s">
        <v>169</v>
      </c>
      <c r="I150" s="49">
        <v>-3780</v>
      </c>
      <c r="J150" s="49">
        <v>-2340</v>
      </c>
      <c r="K150" s="45" t="s">
        <v>135</v>
      </c>
      <c r="L150" s="50">
        <f t="shared" si="3"/>
        <v>-6120</v>
      </c>
    </row>
    <row r="151" spans="1:12" hidden="1" x14ac:dyDescent="0.25">
      <c r="A151" s="45" t="s">
        <v>20</v>
      </c>
      <c r="B151" s="45" t="s">
        <v>6594</v>
      </c>
      <c r="C151" s="45" t="s">
        <v>5428</v>
      </c>
      <c r="D151" s="45" t="s">
        <v>6636</v>
      </c>
      <c r="E151" s="45" t="s">
        <v>1061</v>
      </c>
      <c r="G151" s="45" t="s">
        <v>1063</v>
      </c>
      <c r="H151" s="45" t="s">
        <v>1064</v>
      </c>
      <c r="I151" s="49">
        <v>-3200</v>
      </c>
      <c r="J151" s="49">
        <v>-2050</v>
      </c>
      <c r="K151" s="45" t="s">
        <v>135</v>
      </c>
      <c r="L151" s="50">
        <f t="shared" si="3"/>
        <v>-5250</v>
      </c>
    </row>
    <row r="152" spans="1:12" hidden="1" x14ac:dyDescent="0.25">
      <c r="A152" s="45" t="s">
        <v>20</v>
      </c>
      <c r="B152" s="45" t="s">
        <v>6594</v>
      </c>
      <c r="C152" s="45" t="s">
        <v>5428</v>
      </c>
      <c r="D152" s="45" t="s">
        <v>6631</v>
      </c>
      <c r="E152" s="45" t="s">
        <v>1076</v>
      </c>
      <c r="G152" s="45" t="s">
        <v>1078</v>
      </c>
      <c r="H152" s="45" t="s">
        <v>1079</v>
      </c>
      <c r="I152" s="49">
        <v>-3200</v>
      </c>
      <c r="J152" s="49">
        <v>-2050</v>
      </c>
      <c r="K152" s="45" t="s">
        <v>135</v>
      </c>
      <c r="L152" s="50">
        <f t="shared" si="3"/>
        <v>-5250</v>
      </c>
    </row>
    <row r="153" spans="1:12" hidden="1" x14ac:dyDescent="0.25">
      <c r="A153" s="45" t="s">
        <v>20</v>
      </c>
      <c r="B153" s="45" t="s">
        <v>6595</v>
      </c>
      <c r="C153" s="45" t="s">
        <v>6599</v>
      </c>
      <c r="D153" s="45" t="s">
        <v>6635</v>
      </c>
      <c r="E153" s="45" t="s">
        <v>4092</v>
      </c>
      <c r="G153" s="45" t="s">
        <v>4095</v>
      </c>
      <c r="H153" s="45" t="s">
        <v>4096</v>
      </c>
      <c r="I153" s="49">
        <v>-3600</v>
      </c>
      <c r="J153" s="49">
        <v>-2250</v>
      </c>
      <c r="K153" s="45" t="s">
        <v>135</v>
      </c>
      <c r="L153" s="50">
        <f t="shared" si="3"/>
        <v>-5850</v>
      </c>
    </row>
    <row r="154" spans="1:12" hidden="1" x14ac:dyDescent="0.25">
      <c r="A154" s="45" t="s">
        <v>20</v>
      </c>
      <c r="B154" s="45" t="s">
        <v>6595</v>
      </c>
      <c r="C154" s="45" t="s">
        <v>6633</v>
      </c>
      <c r="D154" s="45" t="s">
        <v>6631</v>
      </c>
      <c r="E154" s="45" t="s">
        <v>3175</v>
      </c>
      <c r="G154" s="45" t="s">
        <v>3173</v>
      </c>
      <c r="H154" s="45" t="s">
        <v>3174</v>
      </c>
      <c r="I154" s="49">
        <v>-4000</v>
      </c>
      <c r="J154" s="49">
        <v>-2450</v>
      </c>
      <c r="K154" s="45" t="s">
        <v>135</v>
      </c>
      <c r="L154" s="50">
        <f t="shared" si="3"/>
        <v>-6450</v>
      </c>
    </row>
    <row r="155" spans="1:12" hidden="1" x14ac:dyDescent="0.25">
      <c r="A155" s="45" t="s">
        <v>20</v>
      </c>
      <c r="B155" s="45" t="s">
        <v>6595</v>
      </c>
      <c r="C155" s="45" t="s">
        <v>6633</v>
      </c>
      <c r="D155" s="45" t="s">
        <v>6646</v>
      </c>
      <c r="E155" s="45" t="s">
        <v>3590</v>
      </c>
      <c r="G155" s="45" t="s">
        <v>3592</v>
      </c>
      <c r="H155" s="45" t="s">
        <v>3593</v>
      </c>
      <c r="I155" s="49">
        <v>-3780</v>
      </c>
      <c r="J155" s="49">
        <v>-2340</v>
      </c>
      <c r="K155" s="45" t="s">
        <v>135</v>
      </c>
      <c r="L155" s="50">
        <f t="shared" si="3"/>
        <v>-6120</v>
      </c>
    </row>
    <row r="156" spans="1:12" hidden="1" x14ac:dyDescent="0.25">
      <c r="A156" s="45" t="s">
        <v>20</v>
      </c>
      <c r="B156" s="45" t="s">
        <v>6595</v>
      </c>
      <c r="C156" s="45" t="s">
        <v>5428</v>
      </c>
      <c r="D156" s="45" t="s">
        <v>6636</v>
      </c>
      <c r="E156" s="45" t="s">
        <v>1090</v>
      </c>
      <c r="G156" s="45" t="s">
        <v>1092</v>
      </c>
      <c r="H156" s="45" t="s">
        <v>1093</v>
      </c>
      <c r="I156" s="49">
        <v>-3200</v>
      </c>
      <c r="J156" s="49">
        <v>-2050</v>
      </c>
      <c r="K156" s="45" t="s">
        <v>135</v>
      </c>
      <c r="L156" s="50">
        <f t="shared" si="3"/>
        <v>-5250</v>
      </c>
    </row>
    <row r="157" spans="1:12" hidden="1" x14ac:dyDescent="0.25">
      <c r="A157" s="45" t="s">
        <v>20</v>
      </c>
      <c r="B157" s="45" t="s">
        <v>6596</v>
      </c>
      <c r="C157" s="45" t="s">
        <v>6633</v>
      </c>
      <c r="D157" s="45" t="s">
        <v>6646</v>
      </c>
      <c r="E157" s="45" t="s">
        <v>3060</v>
      </c>
      <c r="G157" s="45" t="s">
        <v>200</v>
      </c>
      <c r="H157" s="45" t="s">
        <v>201</v>
      </c>
      <c r="I157" s="49">
        <v>-3360</v>
      </c>
      <c r="J157" s="49">
        <v>-2130</v>
      </c>
      <c r="K157" s="45" t="s">
        <v>135</v>
      </c>
      <c r="L157" s="50">
        <f t="shared" si="3"/>
        <v>-5490</v>
      </c>
    </row>
    <row r="158" spans="1:12" hidden="1" x14ac:dyDescent="0.25">
      <c r="A158" s="45" t="s">
        <v>20</v>
      </c>
      <c r="B158" s="45" t="s">
        <v>6596</v>
      </c>
      <c r="C158" s="45" t="s">
        <v>6633</v>
      </c>
      <c r="D158" s="45" t="s">
        <v>6631</v>
      </c>
      <c r="E158" s="45" t="s">
        <v>1020</v>
      </c>
      <c r="G158" s="45" t="s">
        <v>1022</v>
      </c>
      <c r="H158" s="45" t="s">
        <v>1023</v>
      </c>
      <c r="I158" s="49">
        <v>-3780</v>
      </c>
      <c r="J158" s="49">
        <v>-2340</v>
      </c>
      <c r="K158" s="45" t="s">
        <v>135</v>
      </c>
      <c r="L158" s="50">
        <f t="shared" si="3"/>
        <v>-6120</v>
      </c>
    </row>
    <row r="159" spans="1:12" hidden="1" x14ac:dyDescent="0.25">
      <c r="A159" s="45" t="s">
        <v>20</v>
      </c>
      <c r="B159" s="45" t="s">
        <v>5687</v>
      </c>
      <c r="C159" s="45" t="s">
        <v>5428</v>
      </c>
      <c r="D159" s="45" t="s">
        <v>6636</v>
      </c>
      <c r="E159" s="45" t="s">
        <v>1096</v>
      </c>
      <c r="G159" s="45" t="s">
        <v>193</v>
      </c>
      <c r="H159" s="45" t="s">
        <v>194</v>
      </c>
      <c r="I159" s="49">
        <v>-3600</v>
      </c>
      <c r="J159" s="49">
        <v>-2250</v>
      </c>
      <c r="K159" s="45" t="s">
        <v>135</v>
      </c>
      <c r="L159" s="50">
        <f t="shared" si="3"/>
        <v>-5850</v>
      </c>
    </row>
    <row r="160" spans="1:12" hidden="1" x14ac:dyDescent="0.25">
      <c r="A160" s="45" t="s">
        <v>20</v>
      </c>
      <c r="B160" s="45" t="s">
        <v>5687</v>
      </c>
      <c r="C160" s="45" t="s">
        <v>5428</v>
      </c>
      <c r="D160" s="45" t="s">
        <v>6636</v>
      </c>
      <c r="E160" s="45" t="s">
        <v>1127</v>
      </c>
      <c r="G160" s="45" t="s">
        <v>1129</v>
      </c>
      <c r="H160" s="45" t="s">
        <v>1130</v>
      </c>
      <c r="I160" s="49">
        <v>-3200</v>
      </c>
      <c r="J160" s="49">
        <v>-2050</v>
      </c>
      <c r="K160" s="45" t="s">
        <v>135</v>
      </c>
      <c r="L160" s="50">
        <f t="shared" si="3"/>
        <v>-5250</v>
      </c>
    </row>
    <row r="161" spans="1:12" hidden="1" x14ac:dyDescent="0.25">
      <c r="A161" s="45" t="s">
        <v>20</v>
      </c>
      <c r="B161" s="45" t="s">
        <v>5687</v>
      </c>
      <c r="C161" s="45" t="s">
        <v>5428</v>
      </c>
      <c r="D161" s="45" t="s">
        <v>6631</v>
      </c>
      <c r="E161" s="45" t="s">
        <v>2951</v>
      </c>
      <c r="G161" s="45" t="s">
        <v>426</v>
      </c>
      <c r="H161" s="45" t="s">
        <v>2950</v>
      </c>
      <c r="I161" s="49">
        <v>-3600</v>
      </c>
      <c r="J161" s="49">
        <v>-2250</v>
      </c>
      <c r="K161" s="45" t="s">
        <v>135</v>
      </c>
      <c r="L161" s="50">
        <f t="shared" si="3"/>
        <v>-5850</v>
      </c>
    </row>
    <row r="162" spans="1:12" hidden="1" x14ac:dyDescent="0.25">
      <c r="A162" s="45" t="s">
        <v>20</v>
      </c>
      <c r="B162" s="45" t="s">
        <v>6164</v>
      </c>
      <c r="C162" s="45" t="s">
        <v>6633</v>
      </c>
      <c r="D162" s="45" t="s">
        <v>6631</v>
      </c>
      <c r="E162" s="45" t="s">
        <v>3127</v>
      </c>
      <c r="G162" s="45" t="s">
        <v>434</v>
      </c>
      <c r="H162" s="45" t="s">
        <v>3126</v>
      </c>
      <c r="I162" s="49">
        <v>-3360</v>
      </c>
      <c r="J162" s="49">
        <v>-2130</v>
      </c>
      <c r="K162" s="45" t="s">
        <v>135</v>
      </c>
      <c r="L162" s="50">
        <f t="shared" si="3"/>
        <v>-5490</v>
      </c>
    </row>
    <row r="163" spans="1:12" hidden="1" x14ac:dyDescent="0.25">
      <c r="A163" s="45" t="s">
        <v>20</v>
      </c>
      <c r="B163" s="45" t="s">
        <v>6366</v>
      </c>
      <c r="C163" s="45" t="s">
        <v>5428</v>
      </c>
      <c r="D163" s="45" t="s">
        <v>6631</v>
      </c>
      <c r="E163" s="45" t="s">
        <v>1146</v>
      </c>
      <c r="G163" s="45" t="s">
        <v>189</v>
      </c>
      <c r="H163" s="45" t="s">
        <v>190</v>
      </c>
      <c r="I163" s="49">
        <v>-1800</v>
      </c>
      <c r="J163" s="49">
        <v>-2250</v>
      </c>
      <c r="K163" s="45" t="s">
        <v>135</v>
      </c>
      <c r="L163" s="50">
        <f t="shared" si="3"/>
        <v>-4050</v>
      </c>
    </row>
    <row r="164" spans="1:12" hidden="1" x14ac:dyDescent="0.25">
      <c r="A164" s="45" t="s">
        <v>20</v>
      </c>
      <c r="B164" s="45" t="s">
        <v>6597</v>
      </c>
      <c r="C164" s="45" t="s">
        <v>6633</v>
      </c>
      <c r="D164" s="45" t="s">
        <v>6631</v>
      </c>
      <c r="E164" s="45" t="s">
        <v>1615</v>
      </c>
      <c r="G164" s="45" t="s">
        <v>1617</v>
      </c>
      <c r="H164" s="45" t="s">
        <v>1618</v>
      </c>
      <c r="I164" s="49">
        <v>-2000</v>
      </c>
      <c r="J164" s="49">
        <v>-2450</v>
      </c>
      <c r="K164" s="45" t="s">
        <v>135</v>
      </c>
      <c r="L164" s="50">
        <f t="shared" si="3"/>
        <v>-4450</v>
      </c>
    </row>
    <row r="165" spans="1:12" hidden="1" x14ac:dyDescent="0.25">
      <c r="A165" s="45" t="s">
        <v>20</v>
      </c>
      <c r="B165" s="45" t="s">
        <v>6598</v>
      </c>
      <c r="C165" s="45" t="s">
        <v>6618</v>
      </c>
      <c r="D165" s="45" t="s">
        <v>6649</v>
      </c>
      <c r="E165" s="45" t="s">
        <v>1134</v>
      </c>
      <c r="G165" s="45" t="s">
        <v>204</v>
      </c>
      <c r="H165" s="45" t="s">
        <v>205</v>
      </c>
      <c r="I165" s="49">
        <v>-1600</v>
      </c>
      <c r="J165" s="49">
        <v>-2050</v>
      </c>
      <c r="K165" s="45" t="s">
        <v>135</v>
      </c>
      <c r="L165" s="50">
        <f t="shared" si="3"/>
        <v>-3650</v>
      </c>
    </row>
    <row r="166" spans="1:12" hidden="1" x14ac:dyDescent="0.25">
      <c r="A166" s="45" t="s">
        <v>20</v>
      </c>
      <c r="B166" s="45" t="s">
        <v>6598</v>
      </c>
      <c r="C166" s="45" t="s">
        <v>6618</v>
      </c>
      <c r="D166" s="45" t="s">
        <v>6649</v>
      </c>
      <c r="E166" s="45" t="s">
        <v>1139</v>
      </c>
      <c r="G166" s="45" t="s">
        <v>1141</v>
      </c>
      <c r="H166" s="45" t="s">
        <v>1142</v>
      </c>
      <c r="I166" s="49">
        <v>-1600</v>
      </c>
      <c r="J166" s="49">
        <v>-2050</v>
      </c>
      <c r="K166" s="45" t="s">
        <v>135</v>
      </c>
      <c r="L166" s="50">
        <f t="shared" si="3"/>
        <v>-3650</v>
      </c>
    </row>
    <row r="167" spans="1:12" hidden="1" x14ac:dyDescent="0.25">
      <c r="A167" s="45" t="s">
        <v>20</v>
      </c>
      <c r="B167" s="45" t="s">
        <v>6598</v>
      </c>
      <c r="C167" s="45" t="s">
        <v>5428</v>
      </c>
      <c r="D167" s="45" t="s">
        <v>6636</v>
      </c>
      <c r="E167" s="45" t="s">
        <v>1100</v>
      </c>
      <c r="G167" s="45" t="s">
        <v>1102</v>
      </c>
      <c r="H167" s="45" t="s">
        <v>1103</v>
      </c>
      <c r="I167" s="49">
        <v>-1800</v>
      </c>
      <c r="J167" s="49">
        <v>-2250</v>
      </c>
      <c r="K167" s="45" t="s">
        <v>135</v>
      </c>
      <c r="L167" s="50">
        <f t="shared" si="3"/>
        <v>-4050</v>
      </c>
    </row>
    <row r="168" spans="1:12" hidden="1" x14ac:dyDescent="0.25">
      <c r="A168" s="45" t="s">
        <v>20</v>
      </c>
      <c r="B168" s="45" t="s">
        <v>6599</v>
      </c>
      <c r="C168" s="45" t="s">
        <v>5428</v>
      </c>
      <c r="D168" s="45" t="s">
        <v>6631</v>
      </c>
      <c r="E168" s="45" t="s">
        <v>2419</v>
      </c>
      <c r="G168" s="45" t="s">
        <v>2421</v>
      </c>
      <c r="H168" s="45" t="s">
        <v>2422</v>
      </c>
      <c r="I168" s="49">
        <v>-1900</v>
      </c>
      <c r="J168" s="49">
        <v>-2350</v>
      </c>
      <c r="K168" s="45" t="s">
        <v>135</v>
      </c>
      <c r="L168" s="50">
        <f t="shared" si="3"/>
        <v>-4250</v>
      </c>
    </row>
    <row r="169" spans="1:12" hidden="1" x14ac:dyDescent="0.25">
      <c r="A169" s="45" t="s">
        <v>20</v>
      </c>
      <c r="B169" s="45" t="s">
        <v>6599</v>
      </c>
      <c r="C169" s="45" t="s">
        <v>6633</v>
      </c>
      <c r="D169" s="45" t="s">
        <v>6631</v>
      </c>
      <c r="E169" s="45" t="s">
        <v>3205</v>
      </c>
      <c r="G169" s="45" t="s">
        <v>605</v>
      </c>
      <c r="H169" s="45" t="s">
        <v>3207</v>
      </c>
      <c r="I169" s="49">
        <v>-1890</v>
      </c>
      <c r="J169" s="49">
        <v>-2340</v>
      </c>
      <c r="K169" s="45" t="s">
        <v>135</v>
      </c>
      <c r="L169" s="50">
        <f t="shared" si="3"/>
        <v>-4230</v>
      </c>
    </row>
    <row r="170" spans="1:12" hidden="1" x14ac:dyDescent="0.25">
      <c r="A170" s="45" t="s">
        <v>20</v>
      </c>
      <c r="B170" s="45" t="s">
        <v>6599</v>
      </c>
      <c r="C170" s="45" t="s">
        <v>5428</v>
      </c>
      <c r="D170" s="45" t="s">
        <v>6631</v>
      </c>
      <c r="E170" s="45" t="s">
        <v>1156</v>
      </c>
      <c r="G170" s="45" t="s">
        <v>1158</v>
      </c>
      <c r="H170" s="45" t="s">
        <v>1159</v>
      </c>
      <c r="I170" s="49">
        <v>-1800</v>
      </c>
      <c r="J170" s="49">
        <v>-2250</v>
      </c>
      <c r="K170" s="45" t="s">
        <v>135</v>
      </c>
      <c r="L170" s="50">
        <f t="shared" si="3"/>
        <v>-4050</v>
      </c>
    </row>
    <row r="171" spans="1:12" hidden="1" x14ac:dyDescent="0.25">
      <c r="A171" s="45" t="s">
        <v>20</v>
      </c>
      <c r="B171" s="45" t="s">
        <v>6600</v>
      </c>
      <c r="C171" s="45" t="s">
        <v>5428</v>
      </c>
      <c r="D171" s="45" t="s">
        <v>6631</v>
      </c>
      <c r="E171" s="45" t="s">
        <v>1691</v>
      </c>
      <c r="G171" s="45" t="s">
        <v>226</v>
      </c>
      <c r="H171" s="45" t="s">
        <v>1693</v>
      </c>
      <c r="I171" s="49">
        <v>-2900</v>
      </c>
      <c r="J171" s="49">
        <v>-3350</v>
      </c>
      <c r="K171" s="45" t="s">
        <v>135</v>
      </c>
      <c r="L171" s="50">
        <f t="shared" si="3"/>
        <v>-6250</v>
      </c>
    </row>
    <row r="172" spans="1:12" hidden="1" x14ac:dyDescent="0.25">
      <c r="A172" s="45" t="s">
        <v>20</v>
      </c>
      <c r="B172" s="45" t="s">
        <v>6600</v>
      </c>
      <c r="C172" s="45" t="s">
        <v>6633</v>
      </c>
      <c r="D172" s="45" t="s">
        <v>6631</v>
      </c>
      <c r="E172" s="45" t="s">
        <v>3464</v>
      </c>
      <c r="G172" s="45" t="s">
        <v>3466</v>
      </c>
      <c r="H172" s="45" t="s">
        <v>3467</v>
      </c>
      <c r="I172" s="49">
        <v>-1890</v>
      </c>
      <c r="J172" s="49">
        <v>-2340</v>
      </c>
      <c r="K172" s="45" t="s">
        <v>135</v>
      </c>
      <c r="L172" s="50">
        <f t="shared" si="3"/>
        <v>-4230</v>
      </c>
    </row>
    <row r="173" spans="1:12" hidden="1" x14ac:dyDescent="0.25">
      <c r="A173" s="45" t="s">
        <v>20</v>
      </c>
      <c r="B173" s="45" t="s">
        <v>6601</v>
      </c>
      <c r="C173" s="45" t="s">
        <v>6633</v>
      </c>
      <c r="D173" s="45" t="s">
        <v>6646</v>
      </c>
      <c r="E173" s="45" t="s">
        <v>1478</v>
      </c>
      <c r="G173" s="45" t="s">
        <v>1480</v>
      </c>
      <c r="H173" s="45" t="s">
        <v>1481</v>
      </c>
      <c r="I173" s="49">
        <v>-1680</v>
      </c>
      <c r="J173" s="49">
        <v>-2130</v>
      </c>
      <c r="K173" s="45" t="s">
        <v>135</v>
      </c>
      <c r="L173" s="50">
        <f t="shared" si="3"/>
        <v>-3810</v>
      </c>
    </row>
    <row r="174" spans="1:12" hidden="1" x14ac:dyDescent="0.25">
      <c r="A174" s="45" t="s">
        <v>20</v>
      </c>
      <c r="B174" s="45" t="s">
        <v>6601</v>
      </c>
      <c r="C174" s="45" t="s">
        <v>6633</v>
      </c>
      <c r="D174" s="45" t="s">
        <v>6636</v>
      </c>
      <c r="E174" s="45" t="s">
        <v>1851</v>
      </c>
      <c r="G174" s="45" t="s">
        <v>366</v>
      </c>
      <c r="H174" s="45" t="s">
        <v>1853</v>
      </c>
      <c r="I174" s="49">
        <v>-2000</v>
      </c>
      <c r="J174" s="49">
        <v>-2450</v>
      </c>
      <c r="K174" s="45" t="s">
        <v>135</v>
      </c>
      <c r="L174" s="50">
        <f t="shared" si="3"/>
        <v>-4450</v>
      </c>
    </row>
    <row r="175" spans="1:12" hidden="1" x14ac:dyDescent="0.25">
      <c r="A175" s="45" t="s">
        <v>20</v>
      </c>
      <c r="B175" s="45" t="s">
        <v>6601</v>
      </c>
      <c r="C175" s="45" t="s">
        <v>6633</v>
      </c>
      <c r="D175" s="45" t="s">
        <v>6646</v>
      </c>
      <c r="E175" s="45" t="s">
        <v>1150</v>
      </c>
      <c r="G175" s="45" t="s">
        <v>491</v>
      </c>
      <c r="H175" s="45" t="s">
        <v>1152</v>
      </c>
      <c r="I175" s="49">
        <v>-1680</v>
      </c>
      <c r="J175" s="49">
        <v>-2130</v>
      </c>
      <c r="K175" s="45" t="s">
        <v>135</v>
      </c>
      <c r="L175" s="50">
        <f t="shared" si="3"/>
        <v>-3810</v>
      </c>
    </row>
    <row r="176" spans="1:12" hidden="1" x14ac:dyDescent="0.25">
      <c r="A176" s="45" t="s">
        <v>20</v>
      </c>
      <c r="B176" s="45" t="s">
        <v>6602</v>
      </c>
      <c r="C176" s="45" t="s">
        <v>6633</v>
      </c>
      <c r="D176" s="45" t="s">
        <v>6631</v>
      </c>
      <c r="E176" s="45" t="s">
        <v>3403</v>
      </c>
      <c r="G176" s="45" t="s">
        <v>189</v>
      </c>
      <c r="H176" s="45" t="s">
        <v>3405</v>
      </c>
      <c r="I176" s="49">
        <v>-2000</v>
      </c>
      <c r="J176" s="49">
        <v>-2450</v>
      </c>
      <c r="K176" s="45" t="s">
        <v>135</v>
      </c>
      <c r="L176" s="50">
        <f t="shared" si="3"/>
        <v>-4450</v>
      </c>
    </row>
    <row r="177" spans="1:12" hidden="1" x14ac:dyDescent="0.25">
      <c r="A177" s="45" t="s">
        <v>20</v>
      </c>
      <c r="B177" s="45" t="s">
        <v>6602</v>
      </c>
      <c r="C177" s="45" t="s">
        <v>6633</v>
      </c>
      <c r="D177" s="45" t="s">
        <v>6636</v>
      </c>
      <c r="E177" s="45" t="s">
        <v>3544</v>
      </c>
      <c r="G177" s="45" t="s">
        <v>3546</v>
      </c>
      <c r="H177" s="45" t="s">
        <v>3547</v>
      </c>
      <c r="I177" s="49">
        <v>-1890</v>
      </c>
      <c r="J177" s="49">
        <v>-2340</v>
      </c>
      <c r="K177" s="45" t="s">
        <v>135</v>
      </c>
      <c r="L177" s="50">
        <f t="shared" si="3"/>
        <v>-4230</v>
      </c>
    </row>
    <row r="178" spans="1:12" hidden="1" x14ac:dyDescent="0.25">
      <c r="A178" s="45" t="s">
        <v>20</v>
      </c>
      <c r="B178" s="45" t="s">
        <v>6602</v>
      </c>
      <c r="C178" s="45" t="s">
        <v>6633</v>
      </c>
      <c r="D178" s="45" t="s">
        <v>6636</v>
      </c>
      <c r="E178" s="45" t="s">
        <v>1174</v>
      </c>
      <c r="G178" s="45" t="s">
        <v>1176</v>
      </c>
      <c r="H178" s="45" t="s">
        <v>1177</v>
      </c>
      <c r="I178" s="49">
        <v>-1680</v>
      </c>
      <c r="J178" s="49">
        <v>-2130</v>
      </c>
      <c r="K178" s="45" t="s">
        <v>135</v>
      </c>
      <c r="L178" s="50">
        <f t="shared" si="3"/>
        <v>-3810</v>
      </c>
    </row>
    <row r="179" spans="1:12" hidden="1" x14ac:dyDescent="0.25">
      <c r="A179" s="45" t="s">
        <v>20</v>
      </c>
      <c r="B179" s="45" t="s">
        <v>6603</v>
      </c>
      <c r="C179" s="45" t="s">
        <v>6633</v>
      </c>
      <c r="D179" s="45" t="s">
        <v>6631</v>
      </c>
      <c r="E179" s="45" t="s">
        <v>643</v>
      </c>
      <c r="G179" s="45" t="s">
        <v>189</v>
      </c>
      <c r="H179" s="45" t="s">
        <v>642</v>
      </c>
      <c r="I179" s="49">
        <v>-1890</v>
      </c>
      <c r="J179" s="49">
        <v>-2340</v>
      </c>
      <c r="K179" s="45" t="s">
        <v>135</v>
      </c>
      <c r="L179" s="50">
        <f t="shared" si="3"/>
        <v>-4230</v>
      </c>
    </row>
    <row r="180" spans="1:12" hidden="1" x14ac:dyDescent="0.25">
      <c r="A180" s="45" t="s">
        <v>20</v>
      </c>
      <c r="B180" s="45" t="s">
        <v>6603</v>
      </c>
      <c r="C180" s="45" t="s">
        <v>6633</v>
      </c>
      <c r="D180" s="45" t="s">
        <v>6636</v>
      </c>
      <c r="E180" s="45" t="s">
        <v>3573</v>
      </c>
      <c r="G180" s="45" t="s">
        <v>178</v>
      </c>
      <c r="H180" s="45" t="s">
        <v>179</v>
      </c>
      <c r="I180" s="49">
        <v>-1890</v>
      </c>
      <c r="J180" s="49">
        <v>-2340</v>
      </c>
      <c r="K180" s="45" t="s">
        <v>135</v>
      </c>
      <c r="L180" s="50">
        <f t="shared" si="3"/>
        <v>-4230</v>
      </c>
    </row>
    <row r="181" spans="1:12" hidden="1" x14ac:dyDescent="0.25">
      <c r="A181" s="45" t="s">
        <v>20</v>
      </c>
      <c r="B181" s="45" t="s">
        <v>6604</v>
      </c>
      <c r="C181" s="45" t="s">
        <v>5428</v>
      </c>
      <c r="D181" s="45" t="s">
        <v>6636</v>
      </c>
      <c r="E181" s="45" t="s">
        <v>1180</v>
      </c>
      <c r="G181" s="45" t="s">
        <v>1182</v>
      </c>
      <c r="H181" s="45" t="s">
        <v>1183</v>
      </c>
      <c r="I181" s="49">
        <v>-1800</v>
      </c>
      <c r="J181" s="49">
        <v>-2250</v>
      </c>
      <c r="K181" s="45" t="s">
        <v>135</v>
      </c>
      <c r="L181" s="50">
        <f t="shared" si="3"/>
        <v>-4050</v>
      </c>
    </row>
    <row r="182" spans="1:12" hidden="1" x14ac:dyDescent="0.25">
      <c r="A182" s="45" t="s">
        <v>20</v>
      </c>
      <c r="B182" s="45" t="s">
        <v>6604</v>
      </c>
      <c r="C182" s="45" t="s">
        <v>5428</v>
      </c>
      <c r="D182" s="45" t="s">
        <v>6636</v>
      </c>
      <c r="E182" s="45" t="s">
        <v>1620</v>
      </c>
      <c r="G182" s="45" t="s">
        <v>977</v>
      </c>
      <c r="H182" s="45" t="s">
        <v>1622</v>
      </c>
      <c r="I182" s="49">
        <v>-1900</v>
      </c>
      <c r="J182" s="49">
        <v>-2350</v>
      </c>
      <c r="K182" s="45" t="s">
        <v>135</v>
      </c>
      <c r="L182" s="50">
        <f t="shared" si="3"/>
        <v>-4250</v>
      </c>
    </row>
    <row r="183" spans="1:12" hidden="1" x14ac:dyDescent="0.25">
      <c r="A183" s="45" t="s">
        <v>20</v>
      </c>
      <c r="B183" s="45" t="s">
        <v>6604</v>
      </c>
      <c r="C183" s="45" t="s">
        <v>6633</v>
      </c>
      <c r="D183" s="45" t="s">
        <v>6636</v>
      </c>
      <c r="E183" s="45" t="s">
        <v>3485</v>
      </c>
      <c r="G183" s="45" t="s">
        <v>3487</v>
      </c>
      <c r="H183" s="45" t="s">
        <v>3488</v>
      </c>
      <c r="I183" s="49">
        <v>-1890</v>
      </c>
      <c r="J183" s="49">
        <v>-2340</v>
      </c>
      <c r="K183" s="45" t="s">
        <v>135</v>
      </c>
      <c r="L183" s="50">
        <f t="shared" si="3"/>
        <v>-4230</v>
      </c>
    </row>
    <row r="184" spans="1:12" hidden="1" x14ac:dyDescent="0.25">
      <c r="A184" s="45" t="s">
        <v>20</v>
      </c>
      <c r="B184" s="45" t="s">
        <v>6605</v>
      </c>
      <c r="C184" s="45" t="s">
        <v>6633</v>
      </c>
      <c r="D184" s="45" t="s">
        <v>6636</v>
      </c>
      <c r="E184" s="45" t="s">
        <v>4021</v>
      </c>
      <c r="G184" s="45" t="s">
        <v>178</v>
      </c>
      <c r="H184" s="45" t="s">
        <v>4023</v>
      </c>
      <c r="I184" s="49">
        <v>-1890</v>
      </c>
      <c r="J184" s="49">
        <v>-2340</v>
      </c>
      <c r="K184" s="45" t="s">
        <v>135</v>
      </c>
      <c r="L184" s="50">
        <f t="shared" si="3"/>
        <v>-4230</v>
      </c>
    </row>
    <row r="185" spans="1:12" hidden="1" x14ac:dyDescent="0.25">
      <c r="A185" s="45" t="s">
        <v>20</v>
      </c>
      <c r="B185" s="45" t="s">
        <v>6605</v>
      </c>
      <c r="C185" s="45" t="s">
        <v>6633</v>
      </c>
      <c r="D185" s="45" t="s">
        <v>6631</v>
      </c>
      <c r="E185" s="45" t="s">
        <v>3035</v>
      </c>
      <c r="G185" s="45" t="s">
        <v>3037</v>
      </c>
      <c r="H185" s="45" t="s">
        <v>3038</v>
      </c>
      <c r="I185" s="49">
        <v>-1890</v>
      </c>
      <c r="J185" s="49">
        <v>-2340</v>
      </c>
      <c r="K185" s="45" t="s">
        <v>135</v>
      </c>
      <c r="L185" s="50">
        <f t="shared" si="3"/>
        <v>-4230</v>
      </c>
    </row>
    <row r="186" spans="1:12" hidden="1" x14ac:dyDescent="0.25">
      <c r="A186" s="45" t="s">
        <v>20</v>
      </c>
      <c r="B186" s="45" t="s">
        <v>6605</v>
      </c>
      <c r="C186" s="45" t="s">
        <v>6633</v>
      </c>
      <c r="D186" s="45" t="s">
        <v>6631</v>
      </c>
      <c r="E186" s="45" t="s">
        <v>428</v>
      </c>
      <c r="G186" s="45" t="s">
        <v>426</v>
      </c>
      <c r="H186" s="45" t="s">
        <v>427</v>
      </c>
      <c r="I186" s="49">
        <v>-1890</v>
      </c>
      <c r="J186" s="49">
        <v>-2340</v>
      </c>
      <c r="K186" s="45" t="s">
        <v>135</v>
      </c>
      <c r="L186" s="50">
        <f t="shared" si="3"/>
        <v>-4230</v>
      </c>
    </row>
    <row r="187" spans="1:12" hidden="1" x14ac:dyDescent="0.25">
      <c r="A187" s="45" t="s">
        <v>20</v>
      </c>
      <c r="B187" s="45" t="s">
        <v>5384</v>
      </c>
      <c r="C187" s="45" t="s">
        <v>6633</v>
      </c>
      <c r="D187" s="45" t="s">
        <v>6636</v>
      </c>
      <c r="E187" s="45" t="s">
        <v>2099</v>
      </c>
      <c r="G187" s="45" t="s">
        <v>2101</v>
      </c>
      <c r="H187" s="45" t="s">
        <v>2102</v>
      </c>
      <c r="I187" s="49">
        <v>-2000</v>
      </c>
      <c r="J187" s="49">
        <v>-2450</v>
      </c>
      <c r="K187" s="45" t="s">
        <v>135</v>
      </c>
      <c r="L187" s="50">
        <f t="shared" si="3"/>
        <v>-4450</v>
      </c>
    </row>
    <row r="188" spans="1:12" hidden="1" x14ac:dyDescent="0.25">
      <c r="A188" s="45" t="s">
        <v>20</v>
      </c>
      <c r="B188" s="45" t="s">
        <v>5384</v>
      </c>
      <c r="C188" s="45" t="s">
        <v>5428</v>
      </c>
      <c r="D188" s="45" t="s">
        <v>6631</v>
      </c>
      <c r="E188" s="45" t="s">
        <v>1187</v>
      </c>
      <c r="G188" s="45" t="s">
        <v>226</v>
      </c>
      <c r="H188" s="45" t="s">
        <v>227</v>
      </c>
      <c r="I188" s="49">
        <v>-1600</v>
      </c>
      <c r="J188" s="49">
        <v>-2050</v>
      </c>
      <c r="K188" s="45" t="s">
        <v>135</v>
      </c>
      <c r="L188" s="50">
        <f t="shared" si="3"/>
        <v>-3650</v>
      </c>
    </row>
    <row r="189" spans="1:12" hidden="1" x14ac:dyDescent="0.25">
      <c r="A189" s="45" t="s">
        <v>20</v>
      </c>
      <c r="B189" s="45" t="s">
        <v>6312</v>
      </c>
      <c r="C189" s="45" t="s">
        <v>6633</v>
      </c>
      <c r="D189" s="45" t="s">
        <v>6631</v>
      </c>
      <c r="E189" s="45" t="s">
        <v>1198</v>
      </c>
      <c r="G189" s="45" t="s">
        <v>1200</v>
      </c>
      <c r="H189" s="45" t="s">
        <v>1201</v>
      </c>
      <c r="I189" s="49">
        <v>-1680</v>
      </c>
      <c r="J189" s="49">
        <v>-2130</v>
      </c>
      <c r="K189" s="45" t="s">
        <v>135</v>
      </c>
      <c r="L189" s="50">
        <f t="shared" si="3"/>
        <v>-3810</v>
      </c>
    </row>
    <row r="190" spans="1:12" hidden="1" x14ac:dyDescent="0.25">
      <c r="A190" s="45" t="s">
        <v>20</v>
      </c>
      <c r="B190" s="45" t="s">
        <v>6312</v>
      </c>
      <c r="C190" s="45" t="s">
        <v>6633</v>
      </c>
      <c r="D190" s="45" t="s">
        <v>6636</v>
      </c>
      <c r="E190" s="45" t="s">
        <v>3504</v>
      </c>
      <c r="G190" s="45" t="s">
        <v>3506</v>
      </c>
      <c r="H190" s="45" t="s">
        <v>3507</v>
      </c>
      <c r="I190" s="49">
        <v>-1890</v>
      </c>
      <c r="J190" s="49">
        <v>-2340</v>
      </c>
      <c r="K190" s="45" t="s">
        <v>135</v>
      </c>
      <c r="L190" s="50">
        <f t="shared" si="3"/>
        <v>-4230</v>
      </c>
    </row>
    <row r="191" spans="1:12" hidden="1" x14ac:dyDescent="0.25">
      <c r="A191" s="45" t="s">
        <v>20</v>
      </c>
      <c r="B191" s="45" t="s">
        <v>6312</v>
      </c>
      <c r="C191" s="45" t="s">
        <v>6607</v>
      </c>
      <c r="D191" s="45" t="s">
        <v>6650</v>
      </c>
      <c r="E191" s="45" t="s">
        <v>1654</v>
      </c>
      <c r="G191" s="45" t="s">
        <v>1657</v>
      </c>
      <c r="H191" s="45" t="s">
        <v>1658</v>
      </c>
      <c r="I191" s="49">
        <v>-1600</v>
      </c>
      <c r="J191" s="49">
        <v>-2050</v>
      </c>
      <c r="K191" s="45" t="s">
        <v>135</v>
      </c>
      <c r="L191" s="50">
        <f t="shared" si="3"/>
        <v>-3650</v>
      </c>
    </row>
    <row r="192" spans="1:12" hidden="1" x14ac:dyDescent="0.25">
      <c r="A192" s="45" t="s">
        <v>20</v>
      </c>
      <c r="B192" s="45" t="s">
        <v>6312</v>
      </c>
      <c r="C192" s="45" t="s">
        <v>5428</v>
      </c>
      <c r="D192" s="45" t="s">
        <v>6631</v>
      </c>
      <c r="E192" s="45" t="s">
        <v>2036</v>
      </c>
      <c r="G192" s="45" t="s">
        <v>2038</v>
      </c>
      <c r="H192" s="45" t="s">
        <v>2039</v>
      </c>
      <c r="I192" s="49">
        <v>-1900</v>
      </c>
      <c r="J192" s="49">
        <v>-2350</v>
      </c>
      <c r="K192" s="45" t="s">
        <v>135</v>
      </c>
      <c r="L192" s="50">
        <f t="shared" si="3"/>
        <v>-4250</v>
      </c>
    </row>
    <row r="193" spans="1:14" hidden="1" x14ac:dyDescent="0.25">
      <c r="A193" s="45" t="s">
        <v>20</v>
      </c>
      <c r="B193" s="45" t="s">
        <v>6606</v>
      </c>
      <c r="C193" s="45" t="s">
        <v>6633</v>
      </c>
      <c r="D193" s="45" t="s">
        <v>6631</v>
      </c>
      <c r="E193" s="45" t="s">
        <v>4031</v>
      </c>
      <c r="G193" s="45" t="s">
        <v>4033</v>
      </c>
      <c r="H193" s="45" t="s">
        <v>4034</v>
      </c>
      <c r="I193" s="49">
        <v>-2000</v>
      </c>
      <c r="J193" s="49">
        <v>-2450</v>
      </c>
      <c r="K193" s="45" t="s">
        <v>135</v>
      </c>
      <c r="L193" s="50">
        <f t="shared" si="3"/>
        <v>-4450</v>
      </c>
    </row>
    <row r="194" spans="1:14" hidden="1" x14ac:dyDescent="0.25">
      <c r="A194" s="45" t="s">
        <v>20</v>
      </c>
      <c r="B194" s="45" t="s">
        <v>6606</v>
      </c>
      <c r="C194" s="45" t="s">
        <v>6633</v>
      </c>
      <c r="D194" s="45" t="s">
        <v>6636</v>
      </c>
      <c r="E194" s="45" t="s">
        <v>4010</v>
      </c>
      <c r="G194" s="45" t="s">
        <v>2067</v>
      </c>
      <c r="H194" s="45" t="s">
        <v>4012</v>
      </c>
      <c r="I194" s="49">
        <v>-1890</v>
      </c>
      <c r="J194" s="49">
        <v>-2340</v>
      </c>
      <c r="K194" s="45" t="s">
        <v>135</v>
      </c>
      <c r="L194" s="50">
        <f t="shared" si="3"/>
        <v>-4230</v>
      </c>
    </row>
    <row r="195" spans="1:14" hidden="1" x14ac:dyDescent="0.25">
      <c r="A195" s="45" t="s">
        <v>20</v>
      </c>
      <c r="B195" s="45" t="s">
        <v>6564</v>
      </c>
      <c r="C195" s="45" t="s">
        <v>5428</v>
      </c>
      <c r="D195" s="45" t="s">
        <v>6631</v>
      </c>
      <c r="E195" s="45" t="s">
        <v>747</v>
      </c>
      <c r="F195" s="45" t="s">
        <v>749</v>
      </c>
      <c r="G195" s="45" t="s">
        <v>750</v>
      </c>
      <c r="H195" s="45" t="s">
        <v>751</v>
      </c>
      <c r="I195" s="49">
        <v>-1890</v>
      </c>
      <c r="J195" s="49">
        <v>0</v>
      </c>
      <c r="K195" s="45" t="s">
        <v>135</v>
      </c>
      <c r="L195" s="50">
        <f t="shared" si="3"/>
        <v>-1890</v>
      </c>
    </row>
    <row r="196" spans="1:14" hidden="1" x14ac:dyDescent="0.25">
      <c r="A196" s="45" t="s">
        <v>20</v>
      </c>
      <c r="B196" s="45" t="s">
        <v>6607</v>
      </c>
      <c r="C196" s="45" t="s">
        <v>6633</v>
      </c>
      <c r="D196" s="45" t="s">
        <v>6631</v>
      </c>
      <c r="E196" s="45" t="s">
        <v>2051</v>
      </c>
      <c r="G196" s="45" t="s">
        <v>172</v>
      </c>
      <c r="H196" s="45" t="s">
        <v>173</v>
      </c>
      <c r="I196" s="49">
        <v>-1680</v>
      </c>
      <c r="J196" s="49">
        <v>-2130</v>
      </c>
      <c r="K196" s="45" t="s">
        <v>135</v>
      </c>
      <c r="L196" s="50">
        <f t="shared" si="3"/>
        <v>-3810</v>
      </c>
    </row>
    <row r="197" spans="1:14" hidden="1" x14ac:dyDescent="0.25">
      <c r="A197" s="45" t="s">
        <v>20</v>
      </c>
      <c r="B197" s="45" t="s">
        <v>6607</v>
      </c>
      <c r="C197" s="45" t="s">
        <v>6633</v>
      </c>
      <c r="D197" s="45" t="s">
        <v>6636</v>
      </c>
      <c r="E197" s="45" t="s">
        <v>1364</v>
      </c>
      <c r="G197" s="45" t="s">
        <v>222</v>
      </c>
      <c r="H197" s="45" t="s">
        <v>223</v>
      </c>
      <c r="I197" s="49">
        <v>-2000</v>
      </c>
      <c r="J197" s="49">
        <v>-2450</v>
      </c>
      <c r="K197" s="45" t="s">
        <v>135</v>
      </c>
      <c r="L197" s="50">
        <f t="shared" si="3"/>
        <v>-4450</v>
      </c>
    </row>
    <row r="198" spans="1:14" hidden="1" x14ac:dyDescent="0.25">
      <c r="A198" s="45" t="s">
        <v>20</v>
      </c>
      <c r="B198" s="45" t="s">
        <v>6608</v>
      </c>
      <c r="C198" s="45" t="s">
        <v>6633</v>
      </c>
      <c r="D198" s="45" t="s">
        <v>6646</v>
      </c>
      <c r="E198" s="45" t="s">
        <v>2055</v>
      </c>
      <c r="G198" s="45" t="s">
        <v>2057</v>
      </c>
      <c r="H198" s="45" t="s">
        <v>2058</v>
      </c>
      <c r="I198" s="49">
        <v>-1680</v>
      </c>
      <c r="J198" s="49">
        <v>-2130</v>
      </c>
      <c r="K198" s="45" t="s">
        <v>135</v>
      </c>
      <c r="L198" s="50">
        <f t="shared" si="3"/>
        <v>-3810</v>
      </c>
    </row>
    <row r="199" spans="1:14" hidden="1" x14ac:dyDescent="0.25">
      <c r="A199" s="45" t="s">
        <v>20</v>
      </c>
      <c r="B199" s="45" t="s">
        <v>6609</v>
      </c>
      <c r="C199" s="45" t="s">
        <v>6633</v>
      </c>
      <c r="D199" s="45" t="s">
        <v>6646</v>
      </c>
      <c r="E199" s="45" t="s">
        <v>797</v>
      </c>
      <c r="G199" s="45" t="s">
        <v>799</v>
      </c>
      <c r="H199" s="45" t="s">
        <v>800</v>
      </c>
      <c r="I199" s="49">
        <v>-1680</v>
      </c>
      <c r="J199" s="49">
        <v>-2130</v>
      </c>
      <c r="K199" s="45" t="s">
        <v>135</v>
      </c>
      <c r="L199" s="50">
        <f t="shared" si="3"/>
        <v>-3810</v>
      </c>
    </row>
    <row r="200" spans="1:14" hidden="1" x14ac:dyDescent="0.25">
      <c r="A200" s="45" t="s">
        <v>20</v>
      </c>
      <c r="B200" s="45" t="s">
        <v>5774</v>
      </c>
      <c r="C200" s="45" t="s">
        <v>6633</v>
      </c>
      <c r="D200" s="45" t="s">
        <v>6631</v>
      </c>
      <c r="E200" s="45" t="s">
        <v>1754</v>
      </c>
      <c r="G200" s="45" t="s">
        <v>1756</v>
      </c>
      <c r="H200" s="45" t="s">
        <v>1757</v>
      </c>
      <c r="I200" s="49">
        <v>-1890</v>
      </c>
      <c r="J200" s="49">
        <v>-2340</v>
      </c>
      <c r="K200" s="45" t="s">
        <v>135</v>
      </c>
      <c r="L200" s="50">
        <f t="shared" si="3"/>
        <v>-4230</v>
      </c>
    </row>
    <row r="201" spans="1:14" hidden="1" x14ac:dyDescent="0.25">
      <c r="A201" s="45" t="s">
        <v>20</v>
      </c>
      <c r="B201" s="45" t="s">
        <v>6610</v>
      </c>
      <c r="C201" s="45" t="s">
        <v>6633</v>
      </c>
      <c r="D201" s="45" t="s">
        <v>6631</v>
      </c>
      <c r="E201" s="45" t="s">
        <v>2027</v>
      </c>
      <c r="G201" s="45" t="s">
        <v>2025</v>
      </c>
      <c r="H201" s="45" t="s">
        <v>2026</v>
      </c>
      <c r="I201" s="49">
        <v>-1900</v>
      </c>
      <c r="J201" s="49">
        <v>-2350</v>
      </c>
      <c r="K201" s="45" t="s">
        <v>135</v>
      </c>
      <c r="L201" s="50">
        <f t="shared" si="3"/>
        <v>-4250</v>
      </c>
    </row>
    <row r="202" spans="1:14" hidden="1" x14ac:dyDescent="0.25">
      <c r="A202" s="45" t="s">
        <v>20</v>
      </c>
      <c r="B202" s="45" t="s">
        <v>6611</v>
      </c>
      <c r="C202" s="45" t="s">
        <v>6633</v>
      </c>
      <c r="D202" s="45" t="s">
        <v>6636</v>
      </c>
      <c r="E202" s="45" t="s">
        <v>1562</v>
      </c>
      <c r="G202" s="45" t="s">
        <v>1564</v>
      </c>
      <c r="H202" s="45" t="s">
        <v>1565</v>
      </c>
      <c r="I202" s="49">
        <v>-1890</v>
      </c>
      <c r="J202" s="49">
        <v>-2340</v>
      </c>
      <c r="K202" s="45" t="s">
        <v>135</v>
      </c>
      <c r="L202" s="50">
        <f t="shared" ref="L202:L265" si="4">J202+I202</f>
        <v>-4230</v>
      </c>
    </row>
    <row r="203" spans="1:14" hidden="1" x14ac:dyDescent="0.25">
      <c r="A203" s="45" t="s">
        <v>20</v>
      </c>
      <c r="B203" s="45" t="s">
        <v>5540</v>
      </c>
      <c r="C203" s="45" t="s">
        <v>5428</v>
      </c>
      <c r="D203" s="45" t="s">
        <v>6631</v>
      </c>
      <c r="E203" s="45" t="s">
        <v>3770</v>
      </c>
      <c r="G203" s="45" t="s">
        <v>214</v>
      </c>
      <c r="H203" s="45" t="s">
        <v>57</v>
      </c>
      <c r="I203" s="49">
        <v>-2250</v>
      </c>
      <c r="J203" s="49">
        <v>-2700</v>
      </c>
      <c r="K203" s="45" t="s">
        <v>135</v>
      </c>
      <c r="L203" s="50">
        <f t="shared" si="4"/>
        <v>-4950</v>
      </c>
    </row>
    <row r="204" spans="1:14" hidden="1" x14ac:dyDescent="0.25">
      <c r="A204" s="45" t="s">
        <v>20</v>
      </c>
      <c r="B204" s="45" t="s">
        <v>6612</v>
      </c>
      <c r="C204" s="45" t="s">
        <v>5428</v>
      </c>
      <c r="D204" s="45" t="s">
        <v>6636</v>
      </c>
      <c r="E204" s="45" t="s">
        <v>1359</v>
      </c>
      <c r="G204" s="45" t="s">
        <v>1361</v>
      </c>
      <c r="H204" s="45" t="s">
        <v>1362</v>
      </c>
      <c r="I204" s="49">
        <v>-1600</v>
      </c>
      <c r="J204" s="49">
        <v>-2050</v>
      </c>
      <c r="K204" s="45" t="s">
        <v>135</v>
      </c>
      <c r="L204" s="50">
        <f t="shared" si="4"/>
        <v>-3650</v>
      </c>
    </row>
    <row r="205" spans="1:14" hidden="1" x14ac:dyDescent="0.25">
      <c r="A205" s="45" t="s">
        <v>20</v>
      </c>
      <c r="B205" s="45" t="s">
        <v>6613</v>
      </c>
      <c r="C205" s="45" t="s">
        <v>5428</v>
      </c>
      <c r="D205" s="45" t="s">
        <v>6631</v>
      </c>
      <c r="E205" s="45" t="s">
        <v>3495</v>
      </c>
      <c r="G205" s="45" t="s">
        <v>1078</v>
      </c>
      <c r="H205" s="45" t="s">
        <v>3497</v>
      </c>
      <c r="I205" s="49">
        <v>-1600</v>
      </c>
      <c r="J205" s="49">
        <v>-2050</v>
      </c>
      <c r="K205" s="45" t="s">
        <v>135</v>
      </c>
      <c r="L205" s="50">
        <f t="shared" si="4"/>
        <v>-3650</v>
      </c>
    </row>
    <row r="206" spans="1:14" hidden="1" x14ac:dyDescent="0.25">
      <c r="A206" s="45" t="s">
        <v>20</v>
      </c>
      <c r="B206" s="45" t="s">
        <v>6173</v>
      </c>
      <c r="C206" s="45" t="s">
        <v>6633</v>
      </c>
      <c r="D206" s="45" t="s">
        <v>6631</v>
      </c>
      <c r="E206" s="45" t="s">
        <v>3191</v>
      </c>
      <c r="G206" s="45" t="s">
        <v>1900</v>
      </c>
      <c r="H206" s="45" t="s">
        <v>1901</v>
      </c>
      <c r="I206" s="49">
        <v>-2000</v>
      </c>
      <c r="J206" s="49">
        <v>-2450</v>
      </c>
      <c r="K206" s="45" t="s">
        <v>135</v>
      </c>
      <c r="L206" s="50">
        <f t="shared" si="4"/>
        <v>-4450</v>
      </c>
    </row>
    <row r="207" spans="1:14" hidden="1" x14ac:dyDescent="0.25">
      <c r="A207" s="45" t="s">
        <v>20</v>
      </c>
      <c r="B207" s="45" t="s">
        <v>6173</v>
      </c>
      <c r="C207" s="45" t="s">
        <v>6633</v>
      </c>
      <c r="D207" s="45" t="s">
        <v>6631</v>
      </c>
      <c r="E207" s="45" t="s">
        <v>1543</v>
      </c>
      <c r="G207" s="45" t="s">
        <v>244</v>
      </c>
      <c r="H207" s="45" t="s">
        <v>245</v>
      </c>
      <c r="I207" s="49">
        <v>-1890</v>
      </c>
      <c r="J207" s="49">
        <v>-2340</v>
      </c>
      <c r="K207" s="45" t="s">
        <v>135</v>
      </c>
      <c r="L207" s="50">
        <f t="shared" si="4"/>
        <v>-4230</v>
      </c>
    </row>
    <row r="208" spans="1:14" x14ac:dyDescent="0.25">
      <c r="A208" s="52" t="s">
        <v>20</v>
      </c>
      <c r="B208" s="52" t="s">
        <v>6173</v>
      </c>
      <c r="C208" s="52" t="s">
        <v>6633</v>
      </c>
      <c r="D208" s="52" t="s">
        <v>6631</v>
      </c>
      <c r="E208" s="52" t="s">
        <v>3629</v>
      </c>
      <c r="F208" s="53"/>
      <c r="G208" s="52" t="s">
        <v>189</v>
      </c>
      <c r="H208" s="52" t="s">
        <v>612</v>
      </c>
      <c r="I208" s="54">
        <v>-1680</v>
      </c>
      <c r="J208" s="54">
        <v>-2130</v>
      </c>
      <c r="K208" s="52" t="s">
        <v>92</v>
      </c>
      <c r="L208" s="60">
        <f t="shared" si="4"/>
        <v>-3810</v>
      </c>
      <c r="M208" s="57" t="s">
        <v>6656</v>
      </c>
      <c r="N208" s="86" t="s">
        <v>6697</v>
      </c>
    </row>
    <row r="209" spans="1:12" hidden="1" x14ac:dyDescent="0.25">
      <c r="A209" s="45" t="s">
        <v>20</v>
      </c>
      <c r="B209" s="45" t="s">
        <v>5746</v>
      </c>
      <c r="C209" s="45" t="s">
        <v>5428</v>
      </c>
      <c r="D209" s="45" t="s">
        <v>6636</v>
      </c>
      <c r="E209" s="45" t="s">
        <v>1205</v>
      </c>
      <c r="G209" s="45" t="s">
        <v>1207</v>
      </c>
      <c r="H209" s="45" t="s">
        <v>1208</v>
      </c>
      <c r="I209" s="49">
        <v>-1800</v>
      </c>
      <c r="J209" s="49">
        <v>-2250</v>
      </c>
      <c r="K209" s="45" t="s">
        <v>135</v>
      </c>
      <c r="L209" s="50">
        <f t="shared" si="4"/>
        <v>-4050</v>
      </c>
    </row>
    <row r="210" spans="1:12" hidden="1" x14ac:dyDescent="0.25">
      <c r="A210" s="45" t="s">
        <v>20</v>
      </c>
      <c r="B210" s="45" t="s">
        <v>6564</v>
      </c>
      <c r="C210" s="45" t="s">
        <v>5428</v>
      </c>
      <c r="D210" s="45" t="s">
        <v>6631</v>
      </c>
      <c r="E210" s="45" t="s">
        <v>1966</v>
      </c>
      <c r="F210" s="45" t="s">
        <v>1968</v>
      </c>
      <c r="G210" s="45" t="s">
        <v>1969</v>
      </c>
      <c r="H210" s="45" t="s">
        <v>1970</v>
      </c>
      <c r="I210" s="49">
        <v>-1680</v>
      </c>
      <c r="J210" s="49">
        <v>0</v>
      </c>
      <c r="K210" s="45" t="s">
        <v>377</v>
      </c>
      <c r="L210" s="50">
        <f t="shared" si="4"/>
        <v>-1680</v>
      </c>
    </row>
    <row r="211" spans="1:12" hidden="1" x14ac:dyDescent="0.25">
      <c r="A211" s="45" t="s">
        <v>20</v>
      </c>
      <c r="B211" s="45" t="s">
        <v>6615</v>
      </c>
      <c r="C211" s="45" t="s">
        <v>5428</v>
      </c>
      <c r="D211" s="45" t="s">
        <v>6636</v>
      </c>
      <c r="E211" s="45" t="s">
        <v>3626</v>
      </c>
      <c r="G211" s="45" t="s">
        <v>249</v>
      </c>
      <c r="H211" s="45" t="s">
        <v>250</v>
      </c>
      <c r="I211" s="49">
        <v>-1600</v>
      </c>
      <c r="J211" s="49">
        <v>-2050</v>
      </c>
      <c r="K211" s="45" t="s">
        <v>135</v>
      </c>
      <c r="L211" s="50">
        <f t="shared" si="4"/>
        <v>-3650</v>
      </c>
    </row>
    <row r="212" spans="1:12" hidden="1" x14ac:dyDescent="0.25">
      <c r="A212" s="45" t="s">
        <v>20</v>
      </c>
      <c r="B212" s="45" t="s">
        <v>6615</v>
      </c>
      <c r="C212" s="45" t="s">
        <v>5428</v>
      </c>
      <c r="D212" s="45" t="s">
        <v>6636</v>
      </c>
      <c r="E212" s="45" t="s">
        <v>941</v>
      </c>
      <c r="G212" s="45" t="s">
        <v>943</v>
      </c>
      <c r="H212" s="45" t="s">
        <v>944</v>
      </c>
      <c r="I212" s="49">
        <v>-1600</v>
      </c>
      <c r="J212" s="49">
        <v>-2050</v>
      </c>
      <c r="K212" s="45" t="s">
        <v>135</v>
      </c>
      <c r="L212" s="50">
        <f t="shared" si="4"/>
        <v>-3650</v>
      </c>
    </row>
    <row r="213" spans="1:12" hidden="1" x14ac:dyDescent="0.25">
      <c r="A213" s="45" t="s">
        <v>20</v>
      </c>
      <c r="B213" s="45" t="s">
        <v>6614</v>
      </c>
      <c r="C213" s="45" t="s">
        <v>5428</v>
      </c>
      <c r="D213" s="45" t="s">
        <v>6636</v>
      </c>
      <c r="E213" s="45" t="s">
        <v>3934</v>
      </c>
      <c r="G213" s="45" t="s">
        <v>3936</v>
      </c>
      <c r="H213" s="45" t="s">
        <v>3937</v>
      </c>
      <c r="I213" s="49">
        <v>-1800</v>
      </c>
      <c r="J213" s="49">
        <v>-2250</v>
      </c>
      <c r="K213" s="45" t="s">
        <v>135</v>
      </c>
      <c r="L213" s="50">
        <f t="shared" si="4"/>
        <v>-4050</v>
      </c>
    </row>
    <row r="214" spans="1:12" hidden="1" x14ac:dyDescent="0.25">
      <c r="A214" s="45" t="s">
        <v>20</v>
      </c>
      <c r="B214" s="45" t="s">
        <v>6616</v>
      </c>
      <c r="C214" s="45" t="s">
        <v>5428</v>
      </c>
      <c r="D214" s="45" t="s">
        <v>6636</v>
      </c>
      <c r="E214" s="45" t="s">
        <v>2307</v>
      </c>
      <c r="G214" s="45" t="s">
        <v>2309</v>
      </c>
      <c r="H214" s="45" t="s">
        <v>2310</v>
      </c>
      <c r="I214" s="49">
        <v>-1900</v>
      </c>
      <c r="J214" s="49">
        <v>-2350</v>
      </c>
      <c r="K214" s="45" t="s">
        <v>135</v>
      </c>
      <c r="L214" s="50">
        <f t="shared" si="4"/>
        <v>-4250</v>
      </c>
    </row>
    <row r="215" spans="1:12" hidden="1" x14ac:dyDescent="0.25">
      <c r="A215" s="45" t="s">
        <v>20</v>
      </c>
      <c r="B215" s="45" t="s">
        <v>6616</v>
      </c>
      <c r="C215" s="45" t="s">
        <v>6633</v>
      </c>
      <c r="D215" s="45" t="s">
        <v>6636</v>
      </c>
      <c r="E215" s="45" t="s">
        <v>2129</v>
      </c>
      <c r="G215" s="45" t="s">
        <v>2131</v>
      </c>
      <c r="H215" s="45" t="s">
        <v>2132</v>
      </c>
      <c r="I215" s="49">
        <v>-1680</v>
      </c>
      <c r="J215" s="49">
        <v>-2130</v>
      </c>
      <c r="K215" s="45" t="s">
        <v>135</v>
      </c>
      <c r="L215" s="50">
        <f t="shared" si="4"/>
        <v>-3810</v>
      </c>
    </row>
    <row r="216" spans="1:12" hidden="1" x14ac:dyDescent="0.25">
      <c r="A216" s="45" t="s">
        <v>20</v>
      </c>
      <c r="B216" s="45" t="s">
        <v>6616</v>
      </c>
      <c r="C216" s="45" t="s">
        <v>6633</v>
      </c>
      <c r="D216" s="45" t="s">
        <v>6636</v>
      </c>
      <c r="E216" s="45" t="s">
        <v>2065</v>
      </c>
      <c r="G216" s="45" t="s">
        <v>2067</v>
      </c>
      <c r="H216" s="45" t="s">
        <v>2068</v>
      </c>
      <c r="I216" s="49">
        <v>-1680</v>
      </c>
      <c r="J216" s="49">
        <v>-2130</v>
      </c>
      <c r="K216" s="45" t="s">
        <v>135</v>
      </c>
      <c r="L216" s="50">
        <f t="shared" si="4"/>
        <v>-3810</v>
      </c>
    </row>
    <row r="217" spans="1:12" hidden="1" x14ac:dyDescent="0.25">
      <c r="A217" s="45" t="s">
        <v>20</v>
      </c>
      <c r="B217" s="45" t="s">
        <v>6616</v>
      </c>
      <c r="C217" s="45" t="s">
        <v>5428</v>
      </c>
      <c r="D217" s="45" t="s">
        <v>6631</v>
      </c>
      <c r="E217" s="45" t="s">
        <v>1862</v>
      </c>
      <c r="G217" s="45" t="s">
        <v>1129</v>
      </c>
      <c r="H217" s="45" t="s">
        <v>1860</v>
      </c>
      <c r="I217" s="49">
        <v>-2300</v>
      </c>
      <c r="J217" s="49">
        <v>-2750</v>
      </c>
      <c r="K217" s="45" t="s">
        <v>135</v>
      </c>
      <c r="L217" s="50">
        <f t="shared" si="4"/>
        <v>-5050</v>
      </c>
    </row>
    <row r="218" spans="1:12" hidden="1" x14ac:dyDescent="0.25">
      <c r="A218" s="45" t="s">
        <v>20</v>
      </c>
      <c r="B218" s="45" t="s">
        <v>6617</v>
      </c>
      <c r="C218" s="45" t="s">
        <v>6633</v>
      </c>
      <c r="D218" s="45" t="s">
        <v>6636</v>
      </c>
      <c r="E218" s="45" t="s">
        <v>1166</v>
      </c>
      <c r="G218" s="45" t="s">
        <v>265</v>
      </c>
      <c r="H218" s="45" t="s">
        <v>266</v>
      </c>
      <c r="I218" s="49">
        <v>-1890</v>
      </c>
      <c r="J218" s="49">
        <v>-2340</v>
      </c>
      <c r="K218" s="45" t="s">
        <v>135</v>
      </c>
      <c r="L218" s="50">
        <f t="shared" si="4"/>
        <v>-4230</v>
      </c>
    </row>
    <row r="219" spans="1:12" hidden="1" x14ac:dyDescent="0.25">
      <c r="A219" s="45" t="s">
        <v>20</v>
      </c>
      <c r="B219" s="45" t="s">
        <v>5478</v>
      </c>
      <c r="C219" s="45" t="s">
        <v>6633</v>
      </c>
      <c r="D219" s="45" t="s">
        <v>6631</v>
      </c>
      <c r="E219" s="45" t="s">
        <v>1233</v>
      </c>
      <c r="G219" s="45" t="s">
        <v>1235</v>
      </c>
      <c r="H219" s="45" t="s">
        <v>1236</v>
      </c>
      <c r="I219" s="49">
        <v>-1890</v>
      </c>
      <c r="J219" s="49">
        <v>-2340</v>
      </c>
      <c r="K219" s="45" t="s">
        <v>135</v>
      </c>
      <c r="L219" s="50">
        <f t="shared" si="4"/>
        <v>-4230</v>
      </c>
    </row>
    <row r="220" spans="1:12" hidden="1" x14ac:dyDescent="0.25">
      <c r="A220" s="45" t="s">
        <v>20</v>
      </c>
      <c r="B220" s="45" t="s">
        <v>5478</v>
      </c>
      <c r="C220" s="45" t="s">
        <v>6633</v>
      </c>
      <c r="D220" s="45" t="s">
        <v>6636</v>
      </c>
      <c r="E220" s="45" t="s">
        <v>1246</v>
      </c>
      <c r="G220" s="45" t="s">
        <v>1248</v>
      </c>
      <c r="H220" s="45" t="s">
        <v>1249</v>
      </c>
      <c r="I220" s="49">
        <v>-1890</v>
      </c>
      <c r="J220" s="49">
        <v>-2340</v>
      </c>
      <c r="K220" s="45" t="s">
        <v>135</v>
      </c>
      <c r="L220" s="50">
        <f t="shared" si="4"/>
        <v>-4230</v>
      </c>
    </row>
    <row r="221" spans="1:12" hidden="1" x14ac:dyDescent="0.25">
      <c r="A221" s="45" t="s">
        <v>20</v>
      </c>
      <c r="B221" s="45" t="s">
        <v>6605</v>
      </c>
      <c r="C221" s="45" t="s">
        <v>5428</v>
      </c>
      <c r="D221" s="45" t="s">
        <v>6636</v>
      </c>
      <c r="E221" s="45" t="s">
        <v>2742</v>
      </c>
      <c r="G221" s="45" t="s">
        <v>1220</v>
      </c>
      <c r="H221" s="45" t="s">
        <v>2744</v>
      </c>
      <c r="I221" s="49">
        <v>-1800</v>
      </c>
      <c r="J221" s="49">
        <v>-2250</v>
      </c>
      <c r="K221" s="45" t="s">
        <v>135</v>
      </c>
      <c r="L221" s="50">
        <f t="shared" si="4"/>
        <v>-4050</v>
      </c>
    </row>
    <row r="222" spans="1:12" hidden="1" x14ac:dyDescent="0.25">
      <c r="A222" s="45" t="s">
        <v>20</v>
      </c>
      <c r="B222" s="45" t="s">
        <v>5428</v>
      </c>
      <c r="C222" s="45" t="s">
        <v>5428</v>
      </c>
      <c r="D222" s="45" t="s">
        <v>6631</v>
      </c>
      <c r="E222" s="45" t="s">
        <v>3070</v>
      </c>
      <c r="G222" s="45" t="s">
        <v>1417</v>
      </c>
      <c r="H222" s="45" t="s">
        <v>3068</v>
      </c>
      <c r="I222" s="49">
        <v>-1600</v>
      </c>
      <c r="J222" s="49">
        <v>-2050</v>
      </c>
      <c r="K222" s="45" t="s">
        <v>135</v>
      </c>
      <c r="L222" s="50">
        <f t="shared" si="4"/>
        <v>-3650</v>
      </c>
    </row>
    <row r="223" spans="1:12" hidden="1" x14ac:dyDescent="0.25">
      <c r="A223" s="45" t="s">
        <v>20</v>
      </c>
      <c r="B223" s="45" t="s">
        <v>5774</v>
      </c>
      <c r="C223" s="45" t="s">
        <v>6611</v>
      </c>
      <c r="D223" s="45" t="s">
        <v>6652</v>
      </c>
      <c r="E223" s="45" t="s">
        <v>2976</v>
      </c>
      <c r="G223" s="45" t="s">
        <v>2398</v>
      </c>
      <c r="H223" s="45" t="s">
        <v>2979</v>
      </c>
      <c r="I223" s="49">
        <v>-1800</v>
      </c>
      <c r="J223" s="49">
        <v>-2250</v>
      </c>
      <c r="K223" s="45" t="s">
        <v>135</v>
      </c>
      <c r="L223" s="50">
        <f t="shared" si="4"/>
        <v>-4050</v>
      </c>
    </row>
    <row r="224" spans="1:12" hidden="1" x14ac:dyDescent="0.25">
      <c r="A224" s="45" t="s">
        <v>20</v>
      </c>
      <c r="B224" s="45" t="s">
        <v>6618</v>
      </c>
      <c r="C224" s="45" t="s">
        <v>6618</v>
      </c>
      <c r="D224" s="45" t="s">
        <v>6636</v>
      </c>
      <c r="E224" s="45" t="s">
        <v>1217</v>
      </c>
      <c r="G224" s="45" t="s">
        <v>1220</v>
      </c>
      <c r="H224" s="45" t="s">
        <v>1221</v>
      </c>
      <c r="I224" s="49">
        <v>-1600</v>
      </c>
      <c r="J224" s="49">
        <v>-1850</v>
      </c>
      <c r="K224" s="45" t="s">
        <v>135</v>
      </c>
      <c r="L224" s="50">
        <f t="shared" si="4"/>
        <v>-3450</v>
      </c>
    </row>
    <row r="225" spans="1:12" hidden="1" x14ac:dyDescent="0.25">
      <c r="A225" s="45" t="s">
        <v>20</v>
      </c>
      <c r="B225" s="45" t="s">
        <v>6618</v>
      </c>
      <c r="C225" s="45" t="s">
        <v>6618</v>
      </c>
      <c r="D225" s="45" t="s">
        <v>6636</v>
      </c>
      <c r="E225" s="45" t="s">
        <v>2435</v>
      </c>
      <c r="G225" s="45" t="s">
        <v>1480</v>
      </c>
      <c r="H225" s="45" t="s">
        <v>2437</v>
      </c>
      <c r="I225" s="49">
        <v>-1900</v>
      </c>
      <c r="J225" s="49">
        <v>-2150</v>
      </c>
      <c r="K225" s="45" t="s">
        <v>135</v>
      </c>
      <c r="L225" s="50">
        <f t="shared" si="4"/>
        <v>-4050</v>
      </c>
    </row>
    <row r="226" spans="1:12" hidden="1" x14ac:dyDescent="0.25">
      <c r="A226" s="45" t="s">
        <v>20</v>
      </c>
      <c r="B226" s="45" t="s">
        <v>6619</v>
      </c>
      <c r="C226" s="45" t="s">
        <v>6633</v>
      </c>
      <c r="D226" s="45" t="s">
        <v>6631</v>
      </c>
      <c r="E226" s="45" t="s">
        <v>3616</v>
      </c>
      <c r="G226" s="45" t="s">
        <v>1085</v>
      </c>
      <c r="H226" s="45" t="s">
        <v>3618</v>
      </c>
      <c r="I226" s="49">
        <v>-1890</v>
      </c>
      <c r="J226" s="49">
        <v>-2140</v>
      </c>
      <c r="K226" s="45" t="s">
        <v>135</v>
      </c>
      <c r="L226" s="50">
        <f t="shared" si="4"/>
        <v>-4030</v>
      </c>
    </row>
    <row r="227" spans="1:12" hidden="1" x14ac:dyDescent="0.25">
      <c r="A227" s="45" t="s">
        <v>20</v>
      </c>
      <c r="B227" s="45" t="s">
        <v>5820</v>
      </c>
      <c r="C227" s="45" t="s">
        <v>5820</v>
      </c>
      <c r="D227" s="45" t="s">
        <v>6636</v>
      </c>
      <c r="E227" s="45" t="s">
        <v>1225</v>
      </c>
      <c r="G227" s="45" t="s">
        <v>259</v>
      </c>
      <c r="H227" s="45" t="s">
        <v>260</v>
      </c>
      <c r="I227" s="49">
        <v>-1600</v>
      </c>
      <c r="J227" s="49">
        <v>-1850</v>
      </c>
      <c r="K227" s="45" t="s">
        <v>135</v>
      </c>
      <c r="L227" s="50">
        <f t="shared" si="4"/>
        <v>-3450</v>
      </c>
    </row>
    <row r="228" spans="1:12" hidden="1" x14ac:dyDescent="0.25">
      <c r="A228" s="45" t="s">
        <v>20</v>
      </c>
      <c r="B228" s="45" t="s">
        <v>5820</v>
      </c>
      <c r="C228" s="45" t="s">
        <v>5820</v>
      </c>
      <c r="D228" s="45" t="s">
        <v>6646</v>
      </c>
      <c r="E228" s="45" t="s">
        <v>3181</v>
      </c>
      <c r="G228" s="45" t="s">
        <v>3184</v>
      </c>
      <c r="H228" s="45" t="s">
        <v>3185</v>
      </c>
      <c r="I228" s="49">
        <v>-1900</v>
      </c>
      <c r="J228" s="49">
        <v>-2150</v>
      </c>
      <c r="K228" s="45" t="s">
        <v>135</v>
      </c>
      <c r="L228" s="50">
        <f t="shared" si="4"/>
        <v>-4050</v>
      </c>
    </row>
    <row r="229" spans="1:12" hidden="1" x14ac:dyDescent="0.25">
      <c r="A229" s="45" t="s">
        <v>20</v>
      </c>
      <c r="B229" s="45" t="s">
        <v>5820</v>
      </c>
      <c r="C229" s="45" t="s">
        <v>6633</v>
      </c>
      <c r="D229" s="45" t="s">
        <v>6646</v>
      </c>
      <c r="E229" s="45" t="s">
        <v>711</v>
      </c>
      <c r="G229" s="45" t="s">
        <v>189</v>
      </c>
      <c r="H229" s="45" t="s">
        <v>219</v>
      </c>
      <c r="I229" s="49">
        <v>-2730</v>
      </c>
      <c r="J229" s="49">
        <v>-2980</v>
      </c>
      <c r="K229" s="45" t="s">
        <v>135</v>
      </c>
      <c r="L229" s="50">
        <f t="shared" si="4"/>
        <v>-5710</v>
      </c>
    </row>
    <row r="230" spans="1:12" hidden="1" x14ac:dyDescent="0.25">
      <c r="A230" s="45" t="s">
        <v>20</v>
      </c>
      <c r="B230" s="45" t="s">
        <v>5820</v>
      </c>
      <c r="C230" s="45" t="s">
        <v>6633</v>
      </c>
      <c r="D230" s="45" t="s">
        <v>6631</v>
      </c>
      <c r="E230" s="45" t="s">
        <v>3218</v>
      </c>
      <c r="G230" s="45" t="s">
        <v>259</v>
      </c>
      <c r="H230" s="45" t="s">
        <v>1450</v>
      </c>
      <c r="I230" s="49">
        <v>-1680</v>
      </c>
      <c r="J230" s="49">
        <v>-1930</v>
      </c>
      <c r="K230" s="45" t="s">
        <v>135</v>
      </c>
      <c r="L230" s="50">
        <f t="shared" si="4"/>
        <v>-3610</v>
      </c>
    </row>
    <row r="231" spans="1:12" hidden="1" x14ac:dyDescent="0.25">
      <c r="A231" s="45" t="s">
        <v>20</v>
      </c>
      <c r="B231" s="45" t="s">
        <v>5820</v>
      </c>
      <c r="C231" s="45" t="s">
        <v>6633</v>
      </c>
      <c r="D231" s="45" t="s">
        <v>6631</v>
      </c>
      <c r="E231" s="45" t="s">
        <v>3227</v>
      </c>
      <c r="G231" s="45" t="s">
        <v>189</v>
      </c>
      <c r="H231" s="45" t="s">
        <v>3225</v>
      </c>
      <c r="I231" s="49">
        <v>-1890</v>
      </c>
      <c r="J231" s="49">
        <v>-2140</v>
      </c>
      <c r="K231" s="45" t="s">
        <v>135</v>
      </c>
      <c r="L231" s="50">
        <f t="shared" si="4"/>
        <v>-4030</v>
      </c>
    </row>
    <row r="232" spans="1:12" hidden="1" x14ac:dyDescent="0.25">
      <c r="A232" s="45" t="s">
        <v>20</v>
      </c>
      <c r="B232" s="45" t="s">
        <v>5820</v>
      </c>
      <c r="C232" s="45" t="s">
        <v>6633</v>
      </c>
      <c r="D232" s="45" t="s">
        <v>6636</v>
      </c>
      <c r="E232" s="45" t="s">
        <v>4141</v>
      </c>
      <c r="G232" s="45" t="s">
        <v>271</v>
      </c>
      <c r="H232" s="45" t="s">
        <v>272</v>
      </c>
      <c r="I232" s="49">
        <v>-1890</v>
      </c>
      <c r="J232" s="49">
        <v>-2140</v>
      </c>
      <c r="K232" s="45" t="s">
        <v>135</v>
      </c>
      <c r="L232" s="50">
        <f t="shared" si="4"/>
        <v>-4030</v>
      </c>
    </row>
    <row r="233" spans="1:12" hidden="1" x14ac:dyDescent="0.25">
      <c r="A233" s="45" t="s">
        <v>20</v>
      </c>
      <c r="B233" s="45" t="s">
        <v>5820</v>
      </c>
      <c r="C233" s="45" t="s">
        <v>6633</v>
      </c>
      <c r="D233" s="45" t="s">
        <v>6631</v>
      </c>
      <c r="E233" s="45" t="s">
        <v>1240</v>
      </c>
      <c r="G233" s="45" t="s">
        <v>100</v>
      </c>
      <c r="H233" s="45" t="s">
        <v>1242</v>
      </c>
      <c r="I233" s="49">
        <v>-1680</v>
      </c>
      <c r="J233" s="49">
        <v>-1930</v>
      </c>
      <c r="K233" s="45" t="s">
        <v>135</v>
      </c>
      <c r="L233" s="50">
        <f t="shared" si="4"/>
        <v>-3610</v>
      </c>
    </row>
    <row r="234" spans="1:12" hidden="1" x14ac:dyDescent="0.25">
      <c r="A234" s="45" t="s">
        <v>20</v>
      </c>
      <c r="B234" s="45" t="s">
        <v>6593</v>
      </c>
      <c r="C234" s="45" t="s">
        <v>6562</v>
      </c>
      <c r="D234" s="45" t="s">
        <v>6562</v>
      </c>
      <c r="E234" s="45" t="s">
        <v>4166</v>
      </c>
      <c r="G234" s="45" t="s">
        <v>157</v>
      </c>
      <c r="H234" s="45" t="s">
        <v>158</v>
      </c>
      <c r="I234" s="49">
        <v>-3110</v>
      </c>
      <c r="J234" s="49">
        <v>-2130</v>
      </c>
      <c r="K234" s="45" t="s">
        <v>377</v>
      </c>
      <c r="L234" s="50">
        <f t="shared" si="4"/>
        <v>-5240</v>
      </c>
    </row>
    <row r="235" spans="1:12" hidden="1" x14ac:dyDescent="0.25">
      <c r="A235" s="45" t="s">
        <v>20</v>
      </c>
      <c r="B235" s="45" t="s">
        <v>6620</v>
      </c>
      <c r="C235" s="45" t="s">
        <v>6633</v>
      </c>
      <c r="D235" s="45" t="s">
        <v>6636</v>
      </c>
      <c r="E235" s="45" t="s">
        <v>2151</v>
      </c>
      <c r="G235" s="45" t="s">
        <v>2153</v>
      </c>
      <c r="H235" s="45" t="s">
        <v>2154</v>
      </c>
      <c r="I235" s="49">
        <v>-1680</v>
      </c>
      <c r="J235" s="49">
        <v>-1930</v>
      </c>
      <c r="K235" s="45" t="s">
        <v>135</v>
      </c>
      <c r="L235" s="50">
        <f t="shared" si="4"/>
        <v>-3610</v>
      </c>
    </row>
    <row r="236" spans="1:12" hidden="1" x14ac:dyDescent="0.25">
      <c r="A236" s="45" t="s">
        <v>20</v>
      </c>
      <c r="B236" s="45" t="s">
        <v>6620</v>
      </c>
      <c r="C236" s="45" t="s">
        <v>6633</v>
      </c>
      <c r="D236" s="45" t="s">
        <v>6636</v>
      </c>
      <c r="E236" s="45" t="s">
        <v>2140</v>
      </c>
      <c r="G236" s="45" t="s">
        <v>2142</v>
      </c>
      <c r="H236" s="45" t="s">
        <v>2143</v>
      </c>
      <c r="I236" s="49">
        <v>-1680</v>
      </c>
      <c r="J236" s="49">
        <v>-1930</v>
      </c>
      <c r="K236" s="45" t="s">
        <v>135</v>
      </c>
      <c r="L236" s="50">
        <f t="shared" si="4"/>
        <v>-3610</v>
      </c>
    </row>
    <row r="237" spans="1:12" hidden="1" x14ac:dyDescent="0.25">
      <c r="A237" s="45" t="s">
        <v>20</v>
      </c>
      <c r="B237" s="45" t="s">
        <v>6621</v>
      </c>
      <c r="C237" s="45" t="s">
        <v>6633</v>
      </c>
      <c r="D237" s="45" t="s">
        <v>6646</v>
      </c>
      <c r="E237" s="45" t="s">
        <v>277</v>
      </c>
      <c r="G237" s="45" t="s">
        <v>279</v>
      </c>
      <c r="H237" s="45" t="s">
        <v>280</v>
      </c>
      <c r="I237" s="49">
        <v>-1890</v>
      </c>
      <c r="J237" s="49">
        <v>-2140</v>
      </c>
      <c r="K237" s="45" t="s">
        <v>135</v>
      </c>
      <c r="L237" s="50">
        <f t="shared" si="4"/>
        <v>-4030</v>
      </c>
    </row>
    <row r="238" spans="1:12" hidden="1" x14ac:dyDescent="0.25">
      <c r="A238" s="45" t="s">
        <v>20</v>
      </c>
      <c r="B238" s="45" t="s">
        <v>6621</v>
      </c>
      <c r="C238" s="45" t="s">
        <v>6633</v>
      </c>
      <c r="D238" s="45" t="s">
        <v>6646</v>
      </c>
      <c r="E238" s="45" t="s">
        <v>2162</v>
      </c>
      <c r="G238" s="45" t="s">
        <v>259</v>
      </c>
      <c r="H238" s="45" t="s">
        <v>2164</v>
      </c>
      <c r="I238" s="49">
        <v>-1680</v>
      </c>
      <c r="J238" s="49">
        <v>-1930</v>
      </c>
      <c r="K238" s="45" t="s">
        <v>135</v>
      </c>
      <c r="L238" s="50">
        <f t="shared" si="4"/>
        <v>-3610</v>
      </c>
    </row>
    <row r="239" spans="1:12" hidden="1" x14ac:dyDescent="0.25">
      <c r="A239" s="45" t="s">
        <v>20</v>
      </c>
      <c r="B239" s="45" t="s">
        <v>6622</v>
      </c>
      <c r="C239" s="45" t="s">
        <v>6633</v>
      </c>
      <c r="D239" s="45" t="s">
        <v>6653</v>
      </c>
      <c r="E239" s="45" t="s">
        <v>2174</v>
      </c>
      <c r="G239" s="45" t="s">
        <v>157</v>
      </c>
      <c r="H239" s="45" t="s">
        <v>158</v>
      </c>
      <c r="I239" s="49">
        <v>-1680</v>
      </c>
      <c r="J239" s="49">
        <v>-1930</v>
      </c>
      <c r="K239" s="45" t="s">
        <v>135</v>
      </c>
      <c r="L239" s="50">
        <f t="shared" si="4"/>
        <v>-3610</v>
      </c>
    </row>
    <row r="240" spans="1:12" hidden="1" x14ac:dyDescent="0.25">
      <c r="A240" s="45" t="s">
        <v>20</v>
      </c>
      <c r="B240" s="45" t="s">
        <v>6622</v>
      </c>
      <c r="C240" s="45" t="s">
        <v>6622</v>
      </c>
      <c r="D240" s="45" t="s">
        <v>6640</v>
      </c>
      <c r="E240" s="45" t="s">
        <v>1267</v>
      </c>
      <c r="G240" s="45" t="s">
        <v>1270</v>
      </c>
      <c r="H240" s="45" t="s">
        <v>1271</v>
      </c>
      <c r="I240" s="49">
        <v>-1800</v>
      </c>
      <c r="J240" s="49">
        <v>-2050</v>
      </c>
      <c r="K240" s="45" t="s">
        <v>135</v>
      </c>
      <c r="L240" s="50">
        <f t="shared" si="4"/>
        <v>-3850</v>
      </c>
    </row>
    <row r="241" spans="1:12" hidden="1" x14ac:dyDescent="0.25">
      <c r="A241" s="45" t="s">
        <v>20</v>
      </c>
      <c r="B241" s="45" t="s">
        <v>6622</v>
      </c>
      <c r="C241" s="45" t="s">
        <v>6633</v>
      </c>
      <c r="D241" s="45" t="s">
        <v>6631</v>
      </c>
      <c r="E241" s="45" t="s">
        <v>2441</v>
      </c>
      <c r="G241" s="45" t="s">
        <v>434</v>
      </c>
      <c r="H241" s="45" t="s">
        <v>2443</v>
      </c>
      <c r="I241" s="49">
        <v>-1900</v>
      </c>
      <c r="J241" s="49">
        <v>-2150</v>
      </c>
      <c r="K241" s="45" t="s">
        <v>135</v>
      </c>
      <c r="L241" s="50">
        <f t="shared" si="4"/>
        <v>-4050</v>
      </c>
    </row>
    <row r="242" spans="1:12" hidden="1" x14ac:dyDescent="0.25">
      <c r="A242" s="45" t="s">
        <v>20</v>
      </c>
      <c r="B242" s="45" t="s">
        <v>6177</v>
      </c>
      <c r="C242" s="45" t="s">
        <v>6633</v>
      </c>
      <c r="D242" s="45" t="s">
        <v>6636</v>
      </c>
      <c r="E242" s="45" t="s">
        <v>2182</v>
      </c>
      <c r="G242" s="45" t="s">
        <v>2184</v>
      </c>
      <c r="H242" s="45" t="s">
        <v>2185</v>
      </c>
      <c r="I242" s="49">
        <v>-1680</v>
      </c>
      <c r="J242" s="49">
        <v>-1930</v>
      </c>
      <c r="K242" s="45" t="s">
        <v>135</v>
      </c>
      <c r="L242" s="50">
        <f t="shared" si="4"/>
        <v>-3610</v>
      </c>
    </row>
    <row r="243" spans="1:12" hidden="1" x14ac:dyDescent="0.25">
      <c r="A243" s="45" t="s">
        <v>20</v>
      </c>
      <c r="B243" s="45" t="s">
        <v>6177</v>
      </c>
      <c r="C243" s="45" t="s">
        <v>6633</v>
      </c>
      <c r="D243" s="45" t="s">
        <v>6636</v>
      </c>
      <c r="E243" s="45" t="s">
        <v>1278</v>
      </c>
      <c r="G243" s="45" t="s">
        <v>1280</v>
      </c>
      <c r="H243" s="45" t="s">
        <v>1281</v>
      </c>
      <c r="I243" s="49">
        <v>-1890</v>
      </c>
      <c r="J243" s="49">
        <v>-2140</v>
      </c>
      <c r="K243" s="45" t="s">
        <v>135</v>
      </c>
      <c r="L243" s="50">
        <f t="shared" si="4"/>
        <v>-4030</v>
      </c>
    </row>
    <row r="244" spans="1:12" hidden="1" x14ac:dyDescent="0.25">
      <c r="A244" s="45" t="s">
        <v>20</v>
      </c>
      <c r="B244" s="45" t="s">
        <v>6177</v>
      </c>
      <c r="C244" s="45" t="s">
        <v>6633</v>
      </c>
      <c r="D244" s="45" t="s">
        <v>6636</v>
      </c>
      <c r="E244" s="45" t="s">
        <v>659</v>
      </c>
      <c r="G244" s="45" t="s">
        <v>661</v>
      </c>
      <c r="H244" s="45" t="s">
        <v>662</v>
      </c>
      <c r="I244" s="49">
        <v>-1890</v>
      </c>
      <c r="J244" s="49">
        <v>-2140</v>
      </c>
      <c r="K244" s="45" t="s">
        <v>135</v>
      </c>
      <c r="L244" s="50">
        <f t="shared" si="4"/>
        <v>-4030</v>
      </c>
    </row>
    <row r="245" spans="1:12" hidden="1" x14ac:dyDescent="0.25">
      <c r="A245" s="45" t="s">
        <v>20</v>
      </c>
      <c r="B245" s="45" t="s">
        <v>6564</v>
      </c>
      <c r="C245" s="45" t="s">
        <v>6564</v>
      </c>
      <c r="D245" s="45" t="s">
        <v>6637</v>
      </c>
      <c r="E245" s="45" t="s">
        <v>2239</v>
      </c>
      <c r="F245" s="45" t="s">
        <v>2237</v>
      </c>
      <c r="G245" s="45" t="s">
        <v>1392</v>
      </c>
      <c r="H245" s="45" t="s">
        <v>2238</v>
      </c>
      <c r="I245" s="49">
        <v>-2090</v>
      </c>
      <c r="J245" s="49">
        <v>0</v>
      </c>
      <c r="K245" s="45" t="s">
        <v>135</v>
      </c>
      <c r="L245" s="50">
        <f t="shared" si="4"/>
        <v>-2090</v>
      </c>
    </row>
    <row r="246" spans="1:12" hidden="1" x14ac:dyDescent="0.25">
      <c r="A246" s="45" t="s">
        <v>20</v>
      </c>
      <c r="B246" s="45" t="s">
        <v>6564</v>
      </c>
      <c r="C246" s="45" t="s">
        <v>5428</v>
      </c>
      <c r="D246" s="45" t="s">
        <v>6631</v>
      </c>
      <c r="E246" s="45" t="s">
        <v>911</v>
      </c>
      <c r="F246" s="45" t="s">
        <v>913</v>
      </c>
      <c r="G246" s="45" t="s">
        <v>914</v>
      </c>
      <c r="H246" s="45" t="s">
        <v>915</v>
      </c>
      <c r="I246" s="49">
        <v>-1890</v>
      </c>
      <c r="J246" s="49">
        <v>0</v>
      </c>
      <c r="K246" s="45" t="s">
        <v>135</v>
      </c>
      <c r="L246" s="50">
        <f t="shared" si="4"/>
        <v>-1890</v>
      </c>
    </row>
    <row r="247" spans="1:12" hidden="1" x14ac:dyDescent="0.25">
      <c r="A247" s="45" t="s">
        <v>20</v>
      </c>
      <c r="B247" s="45" t="s">
        <v>6564</v>
      </c>
      <c r="C247" s="45" t="s">
        <v>5428</v>
      </c>
      <c r="D247" s="45" t="s">
        <v>6636</v>
      </c>
      <c r="E247" s="45" t="s">
        <v>1420</v>
      </c>
      <c r="F247" s="45" t="s">
        <v>1422</v>
      </c>
      <c r="G247" s="45" t="s">
        <v>1423</v>
      </c>
      <c r="H247" s="45" t="s">
        <v>1424</v>
      </c>
      <c r="I247" s="49">
        <v>-1680</v>
      </c>
      <c r="J247" s="49">
        <v>0</v>
      </c>
      <c r="K247" s="45" t="s">
        <v>135</v>
      </c>
      <c r="L247" s="50">
        <f t="shared" si="4"/>
        <v>-1680</v>
      </c>
    </row>
    <row r="248" spans="1:12" hidden="1" x14ac:dyDescent="0.25">
      <c r="A248" s="45" t="s">
        <v>20</v>
      </c>
      <c r="B248" s="45" t="s">
        <v>6564</v>
      </c>
      <c r="C248" s="45" t="s">
        <v>5428</v>
      </c>
      <c r="D248" s="45" t="s">
        <v>6636</v>
      </c>
      <c r="E248" s="45" t="s">
        <v>979</v>
      </c>
      <c r="F248" s="45" t="s">
        <v>981</v>
      </c>
      <c r="G248" s="45" t="s">
        <v>943</v>
      </c>
      <c r="H248" s="45" t="s">
        <v>982</v>
      </c>
      <c r="I248" s="49">
        <v>-1800</v>
      </c>
      <c r="J248" s="49">
        <v>0</v>
      </c>
      <c r="K248" s="45" t="s">
        <v>135</v>
      </c>
      <c r="L248" s="50">
        <f t="shared" si="4"/>
        <v>-1800</v>
      </c>
    </row>
    <row r="249" spans="1:12" hidden="1" x14ac:dyDescent="0.25">
      <c r="A249" s="45" t="s">
        <v>20</v>
      </c>
      <c r="B249" s="45" t="s">
        <v>6564</v>
      </c>
      <c r="C249" s="45" t="s">
        <v>5404</v>
      </c>
      <c r="D249" s="45" t="s">
        <v>6631</v>
      </c>
      <c r="E249" s="45" t="s">
        <v>1038</v>
      </c>
      <c r="F249" s="45" t="s">
        <v>1040</v>
      </c>
      <c r="G249" s="45" t="s">
        <v>1041</v>
      </c>
      <c r="H249" s="45" t="s">
        <v>1042</v>
      </c>
      <c r="I249" s="49">
        <v>-1890</v>
      </c>
      <c r="J249" s="49">
        <v>-806.34</v>
      </c>
      <c r="K249" s="45" t="s">
        <v>135</v>
      </c>
      <c r="L249" s="50">
        <f t="shared" si="4"/>
        <v>-2696.34</v>
      </c>
    </row>
    <row r="250" spans="1:12" hidden="1" x14ac:dyDescent="0.25">
      <c r="A250" s="45" t="s">
        <v>20</v>
      </c>
      <c r="B250" s="45" t="s">
        <v>6564</v>
      </c>
      <c r="C250" s="45" t="s">
        <v>5428</v>
      </c>
      <c r="D250" s="45" t="s">
        <v>6636</v>
      </c>
      <c r="E250" s="45" t="s">
        <v>2274</v>
      </c>
      <c r="F250" s="45" t="s">
        <v>2276</v>
      </c>
      <c r="G250" s="45" t="s">
        <v>2277</v>
      </c>
      <c r="H250" s="45" t="s">
        <v>2278</v>
      </c>
      <c r="I250" s="49">
        <v>-1680</v>
      </c>
      <c r="J250" s="49">
        <v>0</v>
      </c>
      <c r="K250" s="45" t="s">
        <v>377</v>
      </c>
      <c r="L250" s="50">
        <f t="shared" si="4"/>
        <v>-1680</v>
      </c>
    </row>
    <row r="251" spans="1:12" hidden="1" x14ac:dyDescent="0.25">
      <c r="A251" s="45" t="s">
        <v>20</v>
      </c>
      <c r="B251" s="45" t="s">
        <v>6564</v>
      </c>
      <c r="C251" s="45" t="s">
        <v>6633</v>
      </c>
      <c r="D251" s="45" t="s">
        <v>6631</v>
      </c>
      <c r="E251" s="45" t="s">
        <v>789</v>
      </c>
      <c r="F251" s="45" t="s">
        <v>791</v>
      </c>
      <c r="G251" s="45" t="s">
        <v>728</v>
      </c>
      <c r="H251" s="45" t="s">
        <v>792</v>
      </c>
      <c r="I251" s="49">
        <v>-1890</v>
      </c>
      <c r="J251" s="49">
        <v>-2340</v>
      </c>
      <c r="K251" s="45" t="s">
        <v>135</v>
      </c>
      <c r="L251" s="50">
        <f t="shared" si="4"/>
        <v>-4230</v>
      </c>
    </row>
    <row r="252" spans="1:12" hidden="1" x14ac:dyDescent="0.25">
      <c r="A252" s="45" t="s">
        <v>20</v>
      </c>
      <c r="B252" s="45" t="s">
        <v>6564</v>
      </c>
      <c r="C252" s="45" t="s">
        <v>5428</v>
      </c>
      <c r="D252" s="45" t="s">
        <v>6631</v>
      </c>
      <c r="E252" s="45" t="s">
        <v>807</v>
      </c>
      <c r="F252" s="45" t="s">
        <v>809</v>
      </c>
      <c r="G252" s="45" t="s">
        <v>810</v>
      </c>
      <c r="H252" s="45" t="s">
        <v>811</v>
      </c>
      <c r="I252" s="49">
        <v>-1890</v>
      </c>
      <c r="J252" s="49">
        <v>0</v>
      </c>
      <c r="K252" s="45" t="s">
        <v>135</v>
      </c>
      <c r="L252" s="50">
        <f t="shared" si="4"/>
        <v>-1890</v>
      </c>
    </row>
    <row r="253" spans="1:12" hidden="1" x14ac:dyDescent="0.25">
      <c r="A253" s="45" t="s">
        <v>20</v>
      </c>
      <c r="B253" s="45" t="s">
        <v>6564</v>
      </c>
      <c r="C253" s="45" t="s">
        <v>5428</v>
      </c>
      <c r="D253" s="45" t="s">
        <v>6631</v>
      </c>
      <c r="E253" s="45" t="s">
        <v>885</v>
      </c>
      <c r="F253" s="45" t="s">
        <v>445</v>
      </c>
      <c r="G253" s="45" t="s">
        <v>887</v>
      </c>
      <c r="H253" s="45" t="s">
        <v>888</v>
      </c>
      <c r="I253" s="49">
        <v>-1890</v>
      </c>
      <c r="J253" s="49">
        <v>0</v>
      </c>
      <c r="K253" s="45" t="s">
        <v>377</v>
      </c>
      <c r="L253" s="50">
        <f t="shared" si="4"/>
        <v>-1890</v>
      </c>
    </row>
    <row r="254" spans="1:12" hidden="1" x14ac:dyDescent="0.25">
      <c r="A254" s="45" t="s">
        <v>20</v>
      </c>
      <c r="B254" s="45" t="s">
        <v>6564</v>
      </c>
      <c r="C254" s="45" t="s">
        <v>5428</v>
      </c>
      <c r="D254" s="45" t="s">
        <v>6635</v>
      </c>
      <c r="E254" s="45" t="s">
        <v>2396</v>
      </c>
      <c r="F254" s="45" t="s">
        <v>2115</v>
      </c>
      <c r="G254" s="45" t="s">
        <v>2398</v>
      </c>
      <c r="H254" s="45" t="s">
        <v>2399</v>
      </c>
      <c r="I254" s="49">
        <v>-1760</v>
      </c>
      <c r="J254" s="49">
        <v>0</v>
      </c>
      <c r="K254" s="45" t="s">
        <v>377</v>
      </c>
      <c r="L254" s="50">
        <f t="shared" si="4"/>
        <v>-1760</v>
      </c>
    </row>
    <row r="255" spans="1:12" hidden="1" x14ac:dyDescent="0.25">
      <c r="A255" s="45" t="s">
        <v>20</v>
      </c>
      <c r="B255" s="45" t="s">
        <v>6564</v>
      </c>
      <c r="C255" s="45" t="s">
        <v>5404</v>
      </c>
      <c r="D255" s="45" t="s">
        <v>6640</v>
      </c>
      <c r="E255" s="45" t="s">
        <v>539</v>
      </c>
      <c r="F255" s="45" t="s">
        <v>542</v>
      </c>
      <c r="H255" s="45" t="s">
        <v>543</v>
      </c>
      <c r="I255" s="49">
        <v>-1680</v>
      </c>
      <c r="J255" s="49">
        <v>-868.33</v>
      </c>
      <c r="K255" s="45" t="s">
        <v>135</v>
      </c>
      <c r="L255" s="50">
        <f t="shared" si="4"/>
        <v>-2548.33</v>
      </c>
    </row>
    <row r="256" spans="1:12" hidden="1" x14ac:dyDescent="0.25">
      <c r="A256" s="45" t="s">
        <v>20</v>
      </c>
      <c r="B256" s="45" t="s">
        <v>6564</v>
      </c>
      <c r="C256" s="45" t="s">
        <v>6633</v>
      </c>
      <c r="D256" s="45" t="s">
        <v>6631</v>
      </c>
      <c r="E256" s="45" t="s">
        <v>3435</v>
      </c>
      <c r="F256" s="45" t="s">
        <v>3437</v>
      </c>
      <c r="G256" s="45" t="s">
        <v>3438</v>
      </c>
      <c r="H256" s="45" t="s">
        <v>3439</v>
      </c>
      <c r="I256" s="49">
        <v>-1680</v>
      </c>
      <c r="J256" s="49">
        <v>-1880</v>
      </c>
      <c r="K256" s="45" t="s">
        <v>135</v>
      </c>
      <c r="L256" s="50">
        <f t="shared" si="4"/>
        <v>-3560</v>
      </c>
    </row>
    <row r="257" spans="1:12" hidden="1" x14ac:dyDescent="0.25">
      <c r="A257" s="45" t="s">
        <v>20</v>
      </c>
      <c r="B257" s="45" t="s">
        <v>5829</v>
      </c>
      <c r="C257" s="45" t="s">
        <v>5428</v>
      </c>
      <c r="D257" s="45" t="s">
        <v>6631</v>
      </c>
      <c r="E257" s="45" t="s">
        <v>1054</v>
      </c>
      <c r="F257" s="45"/>
      <c r="G257" s="45" t="s">
        <v>1056</v>
      </c>
      <c r="H257" s="45" t="s">
        <v>1057</v>
      </c>
      <c r="I257" s="49">
        <v>-3600</v>
      </c>
      <c r="J257" s="49">
        <v>-2250</v>
      </c>
      <c r="K257" s="45" t="s">
        <v>135</v>
      </c>
      <c r="L257" s="50">
        <f t="shared" si="4"/>
        <v>-5850</v>
      </c>
    </row>
    <row r="258" spans="1:12" hidden="1" x14ac:dyDescent="0.25">
      <c r="A258" s="45" t="s">
        <v>20</v>
      </c>
      <c r="B258" s="45" t="s">
        <v>6564</v>
      </c>
      <c r="C258" s="45" t="s">
        <v>5428</v>
      </c>
      <c r="D258" s="45" t="s">
        <v>6631</v>
      </c>
      <c r="E258" s="45" t="s">
        <v>3815</v>
      </c>
      <c r="F258" s="45" t="s">
        <v>3817</v>
      </c>
      <c r="G258" s="45" t="s">
        <v>1480</v>
      </c>
      <c r="H258" s="45" t="s">
        <v>3818</v>
      </c>
      <c r="I258" s="49">
        <v>-1890</v>
      </c>
      <c r="J258" s="49">
        <v>0</v>
      </c>
      <c r="K258" s="45" t="s">
        <v>135</v>
      </c>
      <c r="L258" s="50">
        <f t="shared" si="4"/>
        <v>-1890</v>
      </c>
    </row>
    <row r="259" spans="1:12" hidden="1" x14ac:dyDescent="0.25">
      <c r="A259" s="45" t="s">
        <v>20</v>
      </c>
      <c r="B259" s="45" t="s">
        <v>6564</v>
      </c>
      <c r="C259" s="45" t="s">
        <v>5428</v>
      </c>
      <c r="D259" s="45" t="s">
        <v>6631</v>
      </c>
      <c r="E259" s="45" t="s">
        <v>1765</v>
      </c>
      <c r="F259" s="45" t="s">
        <v>1767</v>
      </c>
      <c r="G259" s="45" t="s">
        <v>1768</v>
      </c>
      <c r="H259" s="45" t="s">
        <v>1769</v>
      </c>
      <c r="I259" s="49">
        <v>-1800</v>
      </c>
      <c r="J259" s="49">
        <v>0</v>
      </c>
      <c r="K259" s="45" t="s">
        <v>135</v>
      </c>
      <c r="L259" s="50">
        <f t="shared" si="4"/>
        <v>-1800</v>
      </c>
    </row>
    <row r="260" spans="1:12" hidden="1" x14ac:dyDescent="0.25">
      <c r="A260" s="45" t="s">
        <v>20</v>
      </c>
      <c r="B260" s="45" t="s">
        <v>6564</v>
      </c>
      <c r="C260" s="45" t="s">
        <v>6564</v>
      </c>
      <c r="D260" s="45" t="s">
        <v>6643</v>
      </c>
      <c r="E260" s="45" t="s">
        <v>2320</v>
      </c>
      <c r="F260" s="45" t="s">
        <v>2323</v>
      </c>
      <c r="G260" s="45" t="s">
        <v>2324</v>
      </c>
      <c r="H260" s="45" t="s">
        <v>2325</v>
      </c>
      <c r="I260" s="49">
        <v>-1680</v>
      </c>
      <c r="J260" s="49">
        <v>0</v>
      </c>
      <c r="K260" s="45" t="s">
        <v>377</v>
      </c>
      <c r="L260" s="50">
        <f t="shared" si="4"/>
        <v>-1680</v>
      </c>
    </row>
    <row r="261" spans="1:12" hidden="1" x14ac:dyDescent="0.25">
      <c r="A261" s="45" t="s">
        <v>20</v>
      </c>
      <c r="B261" s="45" t="s">
        <v>6564</v>
      </c>
      <c r="C261" s="45" t="s">
        <v>6564</v>
      </c>
      <c r="D261" s="45" t="s">
        <v>6643</v>
      </c>
      <c r="E261" s="45" t="s">
        <v>2427</v>
      </c>
      <c r="F261" s="45" t="s">
        <v>2429</v>
      </c>
      <c r="G261" s="45" t="s">
        <v>2430</v>
      </c>
      <c r="H261" s="45" t="s">
        <v>2431</v>
      </c>
      <c r="I261" s="49">
        <v>-2090</v>
      </c>
      <c r="J261" s="49">
        <v>0</v>
      </c>
      <c r="K261" s="45" t="s">
        <v>377</v>
      </c>
      <c r="L261" s="50">
        <f t="shared" si="4"/>
        <v>-2090</v>
      </c>
    </row>
    <row r="262" spans="1:12" hidden="1" x14ac:dyDescent="0.25">
      <c r="A262" s="45" t="s">
        <v>20</v>
      </c>
      <c r="B262" s="45" t="s">
        <v>6564</v>
      </c>
      <c r="C262" s="45" t="s">
        <v>6564</v>
      </c>
      <c r="D262" s="45" t="s">
        <v>6643</v>
      </c>
      <c r="E262" s="45" t="s">
        <v>3976</v>
      </c>
      <c r="F262" s="45" t="s">
        <v>3978</v>
      </c>
      <c r="G262" s="45" t="s">
        <v>1172</v>
      </c>
      <c r="H262" s="45" t="s">
        <v>3979</v>
      </c>
      <c r="I262" s="49">
        <v>-1980</v>
      </c>
      <c r="J262" s="49">
        <v>0</v>
      </c>
      <c r="K262" s="45" t="s">
        <v>377</v>
      </c>
      <c r="L262" s="50">
        <f t="shared" si="4"/>
        <v>-1980</v>
      </c>
    </row>
    <row r="263" spans="1:12" hidden="1" x14ac:dyDescent="0.25">
      <c r="A263" s="45" t="s">
        <v>20</v>
      </c>
      <c r="B263" s="45" t="s">
        <v>5679</v>
      </c>
      <c r="C263" s="45" t="s">
        <v>5404</v>
      </c>
      <c r="D263" s="45" t="s">
        <v>6636</v>
      </c>
      <c r="E263" s="45" t="s">
        <v>2467</v>
      </c>
      <c r="G263" s="45" t="s">
        <v>293</v>
      </c>
      <c r="H263" s="45" t="s">
        <v>294</v>
      </c>
      <c r="I263" s="49">
        <v>-1900</v>
      </c>
      <c r="J263" s="49">
        <v>-2150</v>
      </c>
      <c r="K263" s="45" t="s">
        <v>135</v>
      </c>
      <c r="L263" s="50">
        <f t="shared" si="4"/>
        <v>-4050</v>
      </c>
    </row>
    <row r="264" spans="1:12" hidden="1" x14ac:dyDescent="0.25">
      <c r="A264" s="45" t="s">
        <v>20</v>
      </c>
      <c r="B264" s="45" t="s">
        <v>5679</v>
      </c>
      <c r="C264" s="45" t="s">
        <v>6633</v>
      </c>
      <c r="D264" s="45" t="s">
        <v>6646</v>
      </c>
      <c r="E264" s="45" t="s">
        <v>1287</v>
      </c>
      <c r="G264" s="45" t="s">
        <v>1235</v>
      </c>
      <c r="H264" s="45" t="s">
        <v>1289</v>
      </c>
      <c r="I264" s="49">
        <v>-1890</v>
      </c>
      <c r="J264" s="49">
        <v>-2140</v>
      </c>
      <c r="K264" s="45" t="s">
        <v>135</v>
      </c>
      <c r="L264" s="50">
        <f t="shared" si="4"/>
        <v>-4030</v>
      </c>
    </row>
    <row r="265" spans="1:12" hidden="1" x14ac:dyDescent="0.25">
      <c r="A265" s="45" t="s">
        <v>20</v>
      </c>
      <c r="B265" s="45" t="s">
        <v>5869</v>
      </c>
      <c r="C265" s="45" t="s">
        <v>6654</v>
      </c>
      <c r="D265" s="45" t="s">
        <v>6636</v>
      </c>
      <c r="E265" s="45" t="s">
        <v>296</v>
      </c>
      <c r="G265" s="45" t="s">
        <v>285</v>
      </c>
      <c r="H265" s="45" t="s">
        <v>286</v>
      </c>
      <c r="I265" s="49">
        <v>-1800</v>
      </c>
      <c r="J265" s="49">
        <v>-2050</v>
      </c>
      <c r="K265" s="45" t="s">
        <v>135</v>
      </c>
      <c r="L265" s="50">
        <f t="shared" si="4"/>
        <v>-3850</v>
      </c>
    </row>
    <row r="266" spans="1:12" hidden="1" x14ac:dyDescent="0.25">
      <c r="A266" s="45" t="s">
        <v>20</v>
      </c>
      <c r="B266" s="45" t="s">
        <v>6576</v>
      </c>
      <c r="C266" s="45" t="s">
        <v>5428</v>
      </c>
      <c r="D266" s="45" t="s">
        <v>6636</v>
      </c>
      <c r="E266" s="45" t="s">
        <v>2760</v>
      </c>
      <c r="G266" s="45" t="s">
        <v>146</v>
      </c>
      <c r="H266" s="45" t="s">
        <v>147</v>
      </c>
      <c r="I266" s="49">
        <v>-3780</v>
      </c>
      <c r="J266" s="49">
        <v>-2340</v>
      </c>
      <c r="K266" s="45" t="s">
        <v>135</v>
      </c>
      <c r="L266" s="50">
        <f t="shared" ref="L266:L280" si="5">J266+I266</f>
        <v>-6120</v>
      </c>
    </row>
    <row r="267" spans="1:12" hidden="1" x14ac:dyDescent="0.25">
      <c r="A267" s="45" t="s">
        <v>20</v>
      </c>
      <c r="B267" s="45" t="s">
        <v>5869</v>
      </c>
      <c r="C267" s="45" t="s">
        <v>5869</v>
      </c>
      <c r="D267" s="45" t="s">
        <v>6636</v>
      </c>
      <c r="E267" s="45" t="s">
        <v>1302</v>
      </c>
      <c r="G267" s="45" t="s">
        <v>254</v>
      </c>
      <c r="H267" s="45" t="s">
        <v>255</v>
      </c>
      <c r="I267" s="49">
        <v>-1800</v>
      </c>
      <c r="J267" s="49">
        <v>-2050</v>
      </c>
      <c r="K267" s="45" t="s">
        <v>135</v>
      </c>
      <c r="L267" s="50">
        <f t="shared" si="5"/>
        <v>-3850</v>
      </c>
    </row>
    <row r="268" spans="1:12" hidden="1" x14ac:dyDescent="0.25">
      <c r="A268" s="45" t="s">
        <v>20</v>
      </c>
      <c r="B268" s="45" t="s">
        <v>5869</v>
      </c>
      <c r="C268" s="45" t="s">
        <v>6633</v>
      </c>
      <c r="D268" s="45" t="s">
        <v>6646</v>
      </c>
      <c r="E268" s="45" t="s">
        <v>2010</v>
      </c>
      <c r="G268" s="45" t="s">
        <v>605</v>
      </c>
      <c r="H268" s="45" t="s">
        <v>2012</v>
      </c>
      <c r="I268" s="49">
        <v>-2000</v>
      </c>
      <c r="J268" s="49">
        <v>-2250</v>
      </c>
      <c r="K268" s="45" t="s">
        <v>135</v>
      </c>
      <c r="L268" s="50">
        <f t="shared" si="5"/>
        <v>-4250</v>
      </c>
    </row>
    <row r="269" spans="1:12" hidden="1" x14ac:dyDescent="0.25">
      <c r="A269" s="45" t="s">
        <v>20</v>
      </c>
      <c r="B269" s="45" t="s">
        <v>5869</v>
      </c>
      <c r="C269" s="45" t="s">
        <v>6633</v>
      </c>
      <c r="D269" s="45" t="s">
        <v>6636</v>
      </c>
      <c r="E269" s="45" t="s">
        <v>2193</v>
      </c>
      <c r="G269" s="45" t="s">
        <v>271</v>
      </c>
      <c r="H269" s="45" t="s">
        <v>2195</v>
      </c>
      <c r="I269" s="49">
        <v>-1680</v>
      </c>
      <c r="J269" s="49">
        <v>-1930</v>
      </c>
      <c r="K269" s="45" t="s">
        <v>135</v>
      </c>
      <c r="L269" s="50">
        <f t="shared" si="5"/>
        <v>-3610</v>
      </c>
    </row>
    <row r="270" spans="1:12" hidden="1" x14ac:dyDescent="0.25">
      <c r="A270" s="45" t="s">
        <v>20</v>
      </c>
      <c r="B270" s="45" t="s">
        <v>5869</v>
      </c>
      <c r="C270" s="45" t="s">
        <v>6633</v>
      </c>
      <c r="D270" s="45" t="s">
        <v>6646</v>
      </c>
      <c r="E270" s="45" t="s">
        <v>2265</v>
      </c>
      <c r="G270" s="45" t="s">
        <v>2267</v>
      </c>
      <c r="H270" s="45" t="s">
        <v>1158</v>
      </c>
      <c r="I270" s="49">
        <v>-2000</v>
      </c>
      <c r="J270" s="49">
        <v>-2250</v>
      </c>
      <c r="K270" s="45" t="s">
        <v>135</v>
      </c>
      <c r="L270" s="50">
        <f t="shared" si="5"/>
        <v>-4250</v>
      </c>
    </row>
    <row r="271" spans="1:12" hidden="1" x14ac:dyDescent="0.25">
      <c r="A271" s="45" t="s">
        <v>20</v>
      </c>
      <c r="B271" s="45" t="s">
        <v>5869</v>
      </c>
      <c r="C271" s="45" t="s">
        <v>6633</v>
      </c>
      <c r="D271" s="45" t="s">
        <v>6646</v>
      </c>
      <c r="E271" s="45" t="s">
        <v>2474</v>
      </c>
      <c r="G271" s="45" t="s">
        <v>2476</v>
      </c>
      <c r="H271" s="45" t="s">
        <v>1158</v>
      </c>
      <c r="I271" s="49">
        <v>-2000</v>
      </c>
      <c r="J271" s="49">
        <v>-2250</v>
      </c>
      <c r="K271" s="45" t="s">
        <v>135</v>
      </c>
      <c r="L271" s="50">
        <f t="shared" si="5"/>
        <v>-4250</v>
      </c>
    </row>
    <row r="272" spans="1:12" hidden="1" x14ac:dyDescent="0.25">
      <c r="A272" s="45" t="s">
        <v>20</v>
      </c>
      <c r="B272" s="45" t="s">
        <v>6623</v>
      </c>
      <c r="C272" s="45" t="s">
        <v>6633</v>
      </c>
      <c r="D272" s="45" t="s">
        <v>6646</v>
      </c>
      <c r="E272" s="45" t="s">
        <v>2203</v>
      </c>
      <c r="G272" s="45" t="s">
        <v>2205</v>
      </c>
      <c r="H272" s="45" t="s">
        <v>2206</v>
      </c>
      <c r="I272" s="49">
        <v>-1680</v>
      </c>
      <c r="J272" s="49">
        <v>-1930</v>
      </c>
      <c r="K272" s="45" t="s">
        <v>135</v>
      </c>
      <c r="L272" s="50">
        <f t="shared" si="5"/>
        <v>-3610</v>
      </c>
    </row>
    <row r="273" spans="1:12" hidden="1" x14ac:dyDescent="0.25">
      <c r="A273" s="45" t="s">
        <v>20</v>
      </c>
      <c r="B273" s="45" t="s">
        <v>6623</v>
      </c>
      <c r="C273" s="45" t="s">
        <v>6633</v>
      </c>
      <c r="D273" s="45" t="s">
        <v>6646</v>
      </c>
      <c r="E273" s="45" t="s">
        <v>1309</v>
      </c>
      <c r="G273" s="45" t="s">
        <v>1311</v>
      </c>
      <c r="H273" s="45" t="s">
        <v>1312</v>
      </c>
      <c r="I273" s="49">
        <v>-1890</v>
      </c>
      <c r="J273" s="49">
        <v>-2340</v>
      </c>
      <c r="K273" s="45" t="s">
        <v>135</v>
      </c>
      <c r="L273" s="50">
        <f t="shared" si="5"/>
        <v>-4230</v>
      </c>
    </row>
    <row r="274" spans="1:12" hidden="1" x14ac:dyDescent="0.25">
      <c r="A274" s="45" t="s">
        <v>20</v>
      </c>
      <c r="B274" s="45" t="s">
        <v>6623</v>
      </c>
      <c r="C274" s="45" t="s">
        <v>6623</v>
      </c>
      <c r="D274" s="45" t="s">
        <v>6636</v>
      </c>
      <c r="E274" s="45" t="s">
        <v>3083</v>
      </c>
      <c r="G274" s="45" t="s">
        <v>3085</v>
      </c>
      <c r="H274" s="45" t="s">
        <v>3086</v>
      </c>
      <c r="I274" s="49">
        <v>-1600</v>
      </c>
      <c r="J274" s="49">
        <v>-1850</v>
      </c>
      <c r="K274" s="45" t="s">
        <v>135</v>
      </c>
      <c r="L274" s="50">
        <f t="shared" si="5"/>
        <v>-3450</v>
      </c>
    </row>
    <row r="275" spans="1:12" hidden="1" x14ac:dyDescent="0.25">
      <c r="A275" s="45" t="s">
        <v>20</v>
      </c>
      <c r="B275" s="45" t="s">
        <v>6623</v>
      </c>
      <c r="C275" s="45" t="s">
        <v>6633</v>
      </c>
      <c r="D275" s="45" t="s">
        <v>6636</v>
      </c>
      <c r="E275" s="45" t="s">
        <v>3667</v>
      </c>
      <c r="G275" s="45" t="s">
        <v>1235</v>
      </c>
      <c r="H275" s="45" t="s">
        <v>3589</v>
      </c>
      <c r="I275" s="49">
        <v>-1890</v>
      </c>
      <c r="J275" s="49">
        <v>-2140</v>
      </c>
      <c r="K275" s="45" t="s">
        <v>135</v>
      </c>
      <c r="L275" s="50">
        <f t="shared" si="5"/>
        <v>-4030</v>
      </c>
    </row>
    <row r="276" spans="1:12" hidden="1" x14ac:dyDescent="0.25">
      <c r="A276" s="45" t="s">
        <v>20</v>
      </c>
      <c r="B276" s="45" t="s">
        <v>5404</v>
      </c>
      <c r="C276" s="45" t="s">
        <v>6633</v>
      </c>
      <c r="D276" s="45" t="s">
        <v>6646</v>
      </c>
      <c r="E276" s="45" t="s">
        <v>1316</v>
      </c>
      <c r="G276" s="45" t="s">
        <v>1318</v>
      </c>
      <c r="H276" s="45" t="s">
        <v>1319</v>
      </c>
      <c r="I276" s="49">
        <v>-1890</v>
      </c>
      <c r="J276" s="49">
        <v>-2140</v>
      </c>
      <c r="K276" s="45" t="s">
        <v>135</v>
      </c>
      <c r="L276" s="50">
        <f t="shared" si="5"/>
        <v>-4030</v>
      </c>
    </row>
    <row r="277" spans="1:12" hidden="1" x14ac:dyDescent="0.25">
      <c r="A277" s="45" t="s">
        <v>20</v>
      </c>
      <c r="B277" s="45" t="s">
        <v>5404</v>
      </c>
      <c r="C277" s="45" t="s">
        <v>6633</v>
      </c>
      <c r="D277" s="45" t="s">
        <v>6646</v>
      </c>
      <c r="E277" s="45" t="s">
        <v>1978</v>
      </c>
      <c r="G277" s="45" t="s">
        <v>183</v>
      </c>
      <c r="H277" s="45" t="s">
        <v>1980</v>
      </c>
      <c r="I277" s="49">
        <v>-2580</v>
      </c>
      <c r="J277" s="49">
        <v>-2830</v>
      </c>
      <c r="K277" s="45" t="s">
        <v>135</v>
      </c>
      <c r="L277" s="50">
        <f t="shared" si="5"/>
        <v>-5410</v>
      </c>
    </row>
    <row r="278" spans="1:12" hidden="1" x14ac:dyDescent="0.25">
      <c r="A278" s="45" t="s">
        <v>20</v>
      </c>
      <c r="B278" s="45" t="s">
        <v>6564</v>
      </c>
      <c r="C278" s="45" t="s">
        <v>6633</v>
      </c>
      <c r="D278" s="45" t="s">
        <v>6636</v>
      </c>
      <c r="E278" s="45" t="s">
        <v>3950</v>
      </c>
      <c r="G278" s="45" t="s">
        <v>316</v>
      </c>
      <c r="H278" s="45" t="s">
        <v>317</v>
      </c>
      <c r="I278" s="49">
        <v>-1890</v>
      </c>
      <c r="J278" s="49">
        <v>-2140</v>
      </c>
      <c r="K278" s="45" t="s">
        <v>135</v>
      </c>
      <c r="L278" s="50">
        <f t="shared" si="5"/>
        <v>-4030</v>
      </c>
    </row>
    <row r="279" spans="1:12" hidden="1" x14ac:dyDescent="0.25">
      <c r="A279" s="45" t="s">
        <v>20</v>
      </c>
      <c r="B279" s="45" t="s">
        <v>6564</v>
      </c>
      <c r="C279" s="45" t="s">
        <v>6564</v>
      </c>
      <c r="D279" s="45" t="s">
        <v>6643</v>
      </c>
      <c r="E279" s="45" t="s">
        <v>2999</v>
      </c>
      <c r="F279" s="45" t="s">
        <v>3001</v>
      </c>
      <c r="G279" s="45" t="s">
        <v>3002</v>
      </c>
      <c r="H279" s="45" t="s">
        <v>3003</v>
      </c>
      <c r="I279" s="49">
        <v>-2700</v>
      </c>
      <c r="J279" s="49">
        <v>0</v>
      </c>
      <c r="K279" s="45" t="s">
        <v>135</v>
      </c>
      <c r="L279" s="50">
        <f t="shared" si="5"/>
        <v>-2700</v>
      </c>
    </row>
    <row r="280" spans="1:12" hidden="1" x14ac:dyDescent="0.25">
      <c r="A280" s="45" t="s">
        <v>20</v>
      </c>
      <c r="B280" s="45" t="s">
        <v>6564</v>
      </c>
      <c r="C280" s="45" t="s">
        <v>6564</v>
      </c>
      <c r="D280" s="45" t="s">
        <v>6637</v>
      </c>
      <c r="E280" s="45" t="s">
        <v>2383</v>
      </c>
      <c r="F280" s="45" t="s">
        <v>2385</v>
      </c>
      <c r="G280" s="45" t="s">
        <v>2284</v>
      </c>
      <c r="H280" s="45" t="s">
        <v>2386</v>
      </c>
      <c r="I280" s="49">
        <v>-2700</v>
      </c>
      <c r="J280" s="49">
        <v>0</v>
      </c>
      <c r="K280" s="45" t="s">
        <v>135</v>
      </c>
      <c r="L280" s="50">
        <f t="shared" si="5"/>
        <v>-2700</v>
      </c>
    </row>
    <row r="281" spans="1:12" hidden="1" x14ac:dyDescent="0.25">
      <c r="A281" s="45" t="s">
        <v>20</v>
      </c>
      <c r="B281" s="45" t="s">
        <v>6627</v>
      </c>
      <c r="C281" s="45" t="s">
        <v>6633</v>
      </c>
      <c r="D281" s="45" t="s">
        <v>6636</v>
      </c>
      <c r="E281" s="45" t="s">
        <v>2221</v>
      </c>
      <c r="G281" s="45" t="s">
        <v>2223</v>
      </c>
      <c r="H281" s="45" t="s">
        <v>2224</v>
      </c>
      <c r="I281" s="49">
        <v>-1680</v>
      </c>
      <c r="J281" s="49">
        <v>-1930</v>
      </c>
      <c r="K281" s="45" t="s">
        <v>135</v>
      </c>
      <c r="L281" s="50">
        <f t="shared" ref="L281:L289" si="6">J281+I281</f>
        <v>-3610</v>
      </c>
    </row>
    <row r="282" spans="1:12" hidden="1" x14ac:dyDescent="0.25">
      <c r="A282" s="45" t="s">
        <v>20</v>
      </c>
      <c r="B282" s="45" t="s">
        <v>6627</v>
      </c>
      <c r="C282" s="45" t="s">
        <v>6633</v>
      </c>
      <c r="D282" s="45" t="s">
        <v>6646</v>
      </c>
      <c r="E282" s="45" t="s">
        <v>3957</v>
      </c>
      <c r="G282" s="45" t="s">
        <v>307</v>
      </c>
      <c r="H282" s="45" t="s">
        <v>308</v>
      </c>
      <c r="I282" s="49">
        <v>-1890</v>
      </c>
      <c r="J282" s="49">
        <v>-2140</v>
      </c>
      <c r="K282" s="45" t="s">
        <v>135</v>
      </c>
      <c r="L282" s="50">
        <f t="shared" si="6"/>
        <v>-4030</v>
      </c>
    </row>
    <row r="283" spans="1:12" hidden="1" x14ac:dyDescent="0.25">
      <c r="A283" s="45" t="s">
        <v>20</v>
      </c>
      <c r="B283" s="45" t="s">
        <v>6568</v>
      </c>
      <c r="C283" s="45" t="s">
        <v>5428</v>
      </c>
      <c r="D283" s="45" t="s">
        <v>6636</v>
      </c>
      <c r="E283" s="45" t="s">
        <v>498</v>
      </c>
      <c r="G283" s="45" t="s">
        <v>329</v>
      </c>
      <c r="H283" s="45" t="s">
        <v>330</v>
      </c>
      <c r="I283" s="49">
        <v>-3360</v>
      </c>
      <c r="J283" s="49">
        <v>-1930</v>
      </c>
      <c r="K283" s="45" t="s">
        <v>135</v>
      </c>
      <c r="L283" s="50">
        <f t="shared" si="6"/>
        <v>-5290</v>
      </c>
    </row>
    <row r="284" spans="1:12" hidden="1" x14ac:dyDescent="0.25">
      <c r="A284" s="45" t="s">
        <v>20</v>
      </c>
      <c r="B284" s="45" t="s">
        <v>6568</v>
      </c>
      <c r="C284" s="45" t="s">
        <v>5428</v>
      </c>
      <c r="D284" s="45" t="s">
        <v>6631</v>
      </c>
      <c r="E284" s="45" t="s">
        <v>2821</v>
      </c>
      <c r="G284" s="45" t="s">
        <v>903</v>
      </c>
      <c r="H284" s="45" t="s">
        <v>2823</v>
      </c>
      <c r="I284" s="49">
        <v>-3360</v>
      </c>
      <c r="J284" s="49">
        <v>-1930</v>
      </c>
      <c r="K284" s="45" t="s">
        <v>135</v>
      </c>
      <c r="L284" s="50">
        <f t="shared" si="6"/>
        <v>-5290</v>
      </c>
    </row>
    <row r="285" spans="1:12" hidden="1" x14ac:dyDescent="0.25">
      <c r="A285" s="45" t="s">
        <v>20</v>
      </c>
      <c r="B285" s="45" t="s">
        <v>6576</v>
      </c>
      <c r="C285" s="45" t="s">
        <v>5428</v>
      </c>
      <c r="D285" s="45" t="s">
        <v>6636</v>
      </c>
      <c r="E285" s="45" t="s">
        <v>3367</v>
      </c>
      <c r="G285" s="45" t="s">
        <v>1879</v>
      </c>
      <c r="H285" s="45" t="s">
        <v>3369</v>
      </c>
      <c r="I285" s="49">
        <v>-3360</v>
      </c>
      <c r="J285" s="49">
        <v>-2130</v>
      </c>
      <c r="K285" s="45" t="s">
        <v>135</v>
      </c>
      <c r="L285" s="50">
        <f t="shared" si="6"/>
        <v>-5490</v>
      </c>
    </row>
    <row r="286" spans="1:12" hidden="1" x14ac:dyDescent="0.25">
      <c r="A286" s="45" t="s">
        <v>20</v>
      </c>
      <c r="B286" s="45" t="s">
        <v>5572</v>
      </c>
      <c r="C286" s="45" t="s">
        <v>5428</v>
      </c>
      <c r="D286" s="45" t="s">
        <v>6631</v>
      </c>
      <c r="E286" s="45" t="s">
        <v>1345</v>
      </c>
      <c r="G286" s="45" t="s">
        <v>1347</v>
      </c>
      <c r="H286" s="45" t="s">
        <v>1348</v>
      </c>
      <c r="I286" s="49">
        <v>-3360</v>
      </c>
      <c r="J286" s="49">
        <v>-2130</v>
      </c>
      <c r="K286" s="45" t="s">
        <v>135</v>
      </c>
      <c r="L286" s="50">
        <f t="shared" si="6"/>
        <v>-5490</v>
      </c>
    </row>
    <row r="287" spans="1:12" hidden="1" x14ac:dyDescent="0.25">
      <c r="A287" s="45" t="s">
        <v>20</v>
      </c>
      <c r="B287" s="45" t="s">
        <v>5489</v>
      </c>
      <c r="C287" s="45" t="s">
        <v>5428</v>
      </c>
      <c r="D287" s="45" t="s">
        <v>6631</v>
      </c>
      <c r="E287" s="45" t="s">
        <v>3607</v>
      </c>
      <c r="G287" s="45" t="s">
        <v>142</v>
      </c>
      <c r="H287" s="45" t="s">
        <v>143</v>
      </c>
      <c r="I287" s="49">
        <v>-3360</v>
      </c>
      <c r="J287" s="49">
        <v>-2130</v>
      </c>
      <c r="K287" s="45" t="s">
        <v>135</v>
      </c>
      <c r="L287" s="50">
        <f t="shared" si="6"/>
        <v>-5490</v>
      </c>
    </row>
    <row r="288" spans="1:12" hidden="1" x14ac:dyDescent="0.25">
      <c r="A288" s="45" t="s">
        <v>20</v>
      </c>
      <c r="B288" s="45" t="s">
        <v>6576</v>
      </c>
      <c r="C288" s="45" t="s">
        <v>5428</v>
      </c>
      <c r="D288" s="45" t="s">
        <v>6636</v>
      </c>
      <c r="E288" s="45" t="s">
        <v>1776</v>
      </c>
      <c r="G288" s="45" t="s">
        <v>383</v>
      </c>
      <c r="H288" s="45" t="s">
        <v>1778</v>
      </c>
      <c r="I288" s="49">
        <v>-3780</v>
      </c>
      <c r="J288" s="49">
        <v>-2340</v>
      </c>
      <c r="K288" s="45" t="s">
        <v>135</v>
      </c>
      <c r="L288" s="50">
        <f t="shared" si="6"/>
        <v>-6120</v>
      </c>
    </row>
    <row r="289" spans="1:12" hidden="1" x14ac:dyDescent="0.25">
      <c r="A289" s="45" t="s">
        <v>20</v>
      </c>
      <c r="B289" s="45" t="s">
        <v>5489</v>
      </c>
      <c r="C289" s="45" t="s">
        <v>6633</v>
      </c>
      <c r="D289" s="45" t="s">
        <v>6631</v>
      </c>
      <c r="E289" s="45" t="s">
        <v>803</v>
      </c>
      <c r="G289" s="45" t="s">
        <v>1141</v>
      </c>
      <c r="H289" s="45" t="s">
        <v>1357</v>
      </c>
      <c r="I289" s="49">
        <v>-3360</v>
      </c>
      <c r="J289" s="49">
        <v>-2130</v>
      </c>
      <c r="K289" s="45" t="s">
        <v>135</v>
      </c>
      <c r="L289" s="50">
        <f t="shared" si="6"/>
        <v>-5490</v>
      </c>
    </row>
    <row r="290" spans="1:12" hidden="1" x14ac:dyDescent="0.25">
      <c r="A290" s="45" t="s">
        <v>20</v>
      </c>
      <c r="B290" s="45" t="s">
        <v>5489</v>
      </c>
      <c r="C290" s="45" t="s">
        <v>5428</v>
      </c>
      <c r="D290" s="45" t="s">
        <v>6636</v>
      </c>
      <c r="E290" s="45" t="s">
        <v>559</v>
      </c>
      <c r="G290" s="45" t="s">
        <v>334</v>
      </c>
      <c r="H290" s="45" t="s">
        <v>335</v>
      </c>
      <c r="I290" s="49">
        <v>-3360</v>
      </c>
      <c r="J290" s="49">
        <v>-2130</v>
      </c>
      <c r="K290" s="45" t="s">
        <v>135</v>
      </c>
      <c r="L290" s="50">
        <f t="shared" ref="L290:L292" si="7">J290+I290</f>
        <v>-5490</v>
      </c>
    </row>
    <row r="291" spans="1:12" hidden="1" x14ac:dyDescent="0.25">
      <c r="A291" s="45" t="s">
        <v>20</v>
      </c>
      <c r="B291" s="45" t="s">
        <v>5489</v>
      </c>
      <c r="C291" s="45" t="s">
        <v>6633</v>
      </c>
      <c r="D291" s="45" t="s">
        <v>6655</v>
      </c>
      <c r="E291" s="45" t="s">
        <v>629</v>
      </c>
      <c r="G291" s="45" t="s">
        <v>244</v>
      </c>
      <c r="H291" s="45" t="s">
        <v>289</v>
      </c>
      <c r="I291" s="49">
        <v>-3360</v>
      </c>
      <c r="J291" s="49">
        <v>-2130</v>
      </c>
      <c r="K291" s="45" t="s">
        <v>135</v>
      </c>
      <c r="L291" s="50">
        <f t="shared" si="7"/>
        <v>-5490</v>
      </c>
    </row>
    <row r="292" spans="1:12" hidden="1" x14ac:dyDescent="0.25">
      <c r="A292" s="45" t="s">
        <v>20</v>
      </c>
      <c r="B292" s="45" t="s">
        <v>5489</v>
      </c>
      <c r="C292" s="45" t="s">
        <v>5428</v>
      </c>
      <c r="D292" s="45" t="s">
        <v>6636</v>
      </c>
      <c r="E292" s="45" t="s">
        <v>1580</v>
      </c>
      <c r="G292" s="45" t="s">
        <v>1582</v>
      </c>
      <c r="H292" s="45" t="s">
        <v>1583</v>
      </c>
      <c r="I292" s="49">
        <v>-3360</v>
      </c>
      <c r="J292" s="49">
        <v>-2130</v>
      </c>
      <c r="K292" s="45" t="s">
        <v>135</v>
      </c>
      <c r="L292" s="50">
        <f t="shared" si="7"/>
        <v>-5490</v>
      </c>
    </row>
    <row r="293" spans="1:12" hidden="1" x14ac:dyDescent="0.25">
      <c r="L293" s="58">
        <f>SUM(L2:L292)</f>
        <v>-1049951.19</v>
      </c>
    </row>
  </sheetData>
  <autoFilter ref="A1:M293" xr:uid="{F60FC223-36B2-4C0C-9737-AA0C3A58F957}">
    <filterColumn colId="10">
      <colorFilter dxfId="23"/>
    </filterColumn>
    <sortState xmlns:xlrd2="http://schemas.microsoft.com/office/spreadsheetml/2017/richdata2" ref="A11:M280">
      <sortCondition ref="F1:F29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EDD1-7ABA-4F03-AA6E-2B1A56F64FA8}">
  <sheetPr>
    <tabColor rgb="FF92D050"/>
  </sheetPr>
  <dimension ref="A1:R124"/>
  <sheetViews>
    <sheetView topLeftCell="A97" workbookViewId="0">
      <selection activeCell="K16" sqref="K16"/>
    </sheetView>
  </sheetViews>
  <sheetFormatPr defaultRowHeight="15" x14ac:dyDescent="0.25"/>
  <cols>
    <col min="1" max="1" width="14.5703125" bestFit="1" customWidth="1"/>
    <col min="2" max="2" width="11.28515625" bestFit="1" customWidth="1"/>
    <col min="3" max="3" width="9" bestFit="1" customWidth="1"/>
    <col min="4" max="4" width="9.7109375" bestFit="1" customWidth="1"/>
    <col min="5" max="5" width="11.7109375" bestFit="1" customWidth="1"/>
    <col min="6" max="6" width="13.140625" bestFit="1" customWidth="1"/>
    <col min="7" max="7" width="12.5703125" bestFit="1" customWidth="1"/>
    <col min="8" max="8" width="7" bestFit="1" customWidth="1"/>
    <col min="9" max="9" width="14.85546875" bestFit="1" customWidth="1"/>
    <col min="10" max="10" width="22.7109375" bestFit="1" customWidth="1"/>
    <col min="11" max="11" width="17.42578125" bestFit="1" customWidth="1"/>
    <col min="12" max="12" width="7.7109375" bestFit="1" customWidth="1"/>
    <col min="13" max="13" width="25.85546875" bestFit="1" customWidth="1"/>
    <col min="14" max="14" width="10.140625" bestFit="1" customWidth="1"/>
    <col min="15" max="15" width="10.85546875" bestFit="1" customWidth="1"/>
    <col min="16" max="16" width="15" bestFit="1" customWidth="1"/>
    <col min="17" max="17" width="12.85546875" bestFit="1" customWidth="1"/>
    <col min="18" max="18" width="14.7109375" bestFit="1" customWidth="1"/>
  </cols>
  <sheetData>
    <row r="1" spans="1:18" x14ac:dyDescent="0.25">
      <c r="A1" s="43" t="s">
        <v>4146</v>
      </c>
      <c r="B1" s="43" t="s">
        <v>4147</v>
      </c>
      <c r="C1" s="43" t="s">
        <v>4148</v>
      </c>
      <c r="D1" s="43" t="s">
        <v>4149</v>
      </c>
      <c r="E1" s="43" t="s">
        <v>6561</v>
      </c>
      <c r="F1" s="43" t="s">
        <v>1</v>
      </c>
      <c r="G1" s="43" t="s">
        <v>4150</v>
      </c>
      <c r="H1" s="43" t="s">
        <v>4151</v>
      </c>
      <c r="I1" s="43" t="s">
        <v>4152</v>
      </c>
      <c r="J1" s="43" t="s">
        <v>4153</v>
      </c>
      <c r="K1" s="43" t="s">
        <v>4154</v>
      </c>
      <c r="L1" s="43" t="s">
        <v>4155</v>
      </c>
      <c r="M1" s="43" t="s">
        <v>4156</v>
      </c>
      <c r="N1" s="43" t="s">
        <v>4157</v>
      </c>
      <c r="O1" s="43" t="s">
        <v>4158</v>
      </c>
      <c r="P1" s="43" t="s">
        <v>4159</v>
      </c>
      <c r="Q1" s="43" t="s">
        <v>9</v>
      </c>
      <c r="R1" s="43" t="s">
        <v>4160</v>
      </c>
    </row>
    <row r="2" spans="1:18" x14ac:dyDescent="0.25">
      <c r="A2" s="45" t="s">
        <v>6564</v>
      </c>
      <c r="B2" s="45" t="s">
        <v>6564</v>
      </c>
      <c r="C2" s="45" t="s">
        <v>4393</v>
      </c>
      <c r="D2" s="45" t="s">
        <v>4394</v>
      </c>
      <c r="E2" s="45" t="s">
        <v>6624</v>
      </c>
      <c r="F2" s="45" t="s">
        <v>1758</v>
      </c>
      <c r="G2" s="45" t="s">
        <v>1767</v>
      </c>
      <c r="H2" s="45" t="s">
        <v>1765</v>
      </c>
      <c r="I2" s="45" t="s">
        <v>1768</v>
      </c>
      <c r="J2" s="45" t="s">
        <v>1769</v>
      </c>
      <c r="K2" s="47">
        <v>-1800</v>
      </c>
      <c r="L2" s="45" t="s">
        <v>4210</v>
      </c>
      <c r="M2" s="45" t="s">
        <v>4395</v>
      </c>
      <c r="N2" s="45" t="s">
        <v>20</v>
      </c>
      <c r="O2" s="45" t="s">
        <v>26</v>
      </c>
      <c r="P2" s="46"/>
      <c r="Q2" s="45" t="s">
        <v>135</v>
      </c>
      <c r="R2" s="45" t="s">
        <v>4162</v>
      </c>
    </row>
    <row r="3" spans="1:18" x14ac:dyDescent="0.25">
      <c r="A3" s="45" t="s">
        <v>6564</v>
      </c>
      <c r="B3" s="45" t="s">
        <v>6564</v>
      </c>
      <c r="C3" s="45" t="s">
        <v>4393</v>
      </c>
      <c r="D3" s="45" t="s">
        <v>4394</v>
      </c>
      <c r="E3" s="45" t="s">
        <v>6624</v>
      </c>
      <c r="F3" s="45" t="s">
        <v>2318</v>
      </c>
      <c r="G3" s="45" t="s">
        <v>2323</v>
      </c>
      <c r="H3" s="45" t="s">
        <v>2320</v>
      </c>
      <c r="I3" s="45" t="s">
        <v>2324</v>
      </c>
      <c r="J3" s="45" t="s">
        <v>2325</v>
      </c>
      <c r="K3" s="47">
        <v>-1680</v>
      </c>
      <c r="L3" s="45" t="s">
        <v>4210</v>
      </c>
      <c r="M3" s="45" t="s">
        <v>4395</v>
      </c>
      <c r="N3" s="45" t="s">
        <v>20</v>
      </c>
      <c r="O3" s="45" t="s">
        <v>26</v>
      </c>
      <c r="P3" s="46"/>
      <c r="Q3" s="45" t="s">
        <v>377</v>
      </c>
      <c r="R3" s="45" t="s">
        <v>4162</v>
      </c>
    </row>
    <row r="4" spans="1:18" x14ac:dyDescent="0.25">
      <c r="A4" s="45" t="s">
        <v>6564</v>
      </c>
      <c r="B4" s="45" t="s">
        <v>6564</v>
      </c>
      <c r="C4" s="45" t="s">
        <v>4393</v>
      </c>
      <c r="D4" s="45" t="s">
        <v>4394</v>
      </c>
      <c r="E4" s="45" t="s">
        <v>6624</v>
      </c>
      <c r="F4" s="45" t="s">
        <v>2425</v>
      </c>
      <c r="G4" s="45" t="s">
        <v>2429</v>
      </c>
      <c r="H4" s="45" t="s">
        <v>2427</v>
      </c>
      <c r="I4" s="45" t="s">
        <v>2430</v>
      </c>
      <c r="J4" s="45" t="s">
        <v>2431</v>
      </c>
      <c r="K4" s="47">
        <v>-2090</v>
      </c>
      <c r="L4" s="45" t="s">
        <v>4210</v>
      </c>
      <c r="M4" s="45" t="s">
        <v>4395</v>
      </c>
      <c r="N4" s="45" t="s">
        <v>20</v>
      </c>
      <c r="O4" s="45" t="s">
        <v>26</v>
      </c>
      <c r="P4" s="46"/>
      <c r="Q4" s="45" t="s">
        <v>377</v>
      </c>
      <c r="R4" s="45" t="s">
        <v>4162</v>
      </c>
    </row>
    <row r="5" spans="1:18" x14ac:dyDescent="0.25">
      <c r="A5" s="45" t="s">
        <v>6564</v>
      </c>
      <c r="B5" s="45" t="s">
        <v>6564</v>
      </c>
      <c r="C5" s="45" t="s">
        <v>4393</v>
      </c>
      <c r="D5" s="45" t="s">
        <v>4394</v>
      </c>
      <c r="E5" s="45" t="s">
        <v>6624</v>
      </c>
      <c r="F5" s="45" t="s">
        <v>3974</v>
      </c>
      <c r="G5" s="45" t="s">
        <v>3978</v>
      </c>
      <c r="H5" s="45" t="s">
        <v>3976</v>
      </c>
      <c r="I5" s="45" t="s">
        <v>1172</v>
      </c>
      <c r="J5" s="45" t="s">
        <v>3979</v>
      </c>
      <c r="K5" s="47">
        <v>-1980</v>
      </c>
      <c r="L5" s="45" t="s">
        <v>4210</v>
      </c>
      <c r="M5" s="45" t="s">
        <v>4395</v>
      </c>
      <c r="N5" s="45" t="s">
        <v>20</v>
      </c>
      <c r="O5" s="45" t="s">
        <v>26</v>
      </c>
      <c r="P5" s="46"/>
      <c r="Q5" s="45" t="s">
        <v>377</v>
      </c>
      <c r="R5" s="45" t="s">
        <v>4162</v>
      </c>
    </row>
    <row r="6" spans="1:18" x14ac:dyDescent="0.25">
      <c r="A6" s="45" t="s">
        <v>6564</v>
      </c>
      <c r="B6" s="45" t="s">
        <v>6564</v>
      </c>
      <c r="C6" s="45" t="s">
        <v>4393</v>
      </c>
      <c r="D6" s="45" t="s">
        <v>4394</v>
      </c>
      <c r="E6" s="45" t="s">
        <v>6624</v>
      </c>
      <c r="F6" s="45" t="s">
        <v>2993</v>
      </c>
      <c r="G6" s="45" t="s">
        <v>3001</v>
      </c>
      <c r="H6" s="45" t="s">
        <v>2999</v>
      </c>
      <c r="I6" s="45" t="s">
        <v>3002</v>
      </c>
      <c r="J6" s="45" t="s">
        <v>3003</v>
      </c>
      <c r="K6" s="47">
        <v>-2700</v>
      </c>
      <c r="L6" s="45" t="s">
        <v>4210</v>
      </c>
      <c r="M6" s="45" t="s">
        <v>4395</v>
      </c>
      <c r="N6" s="45" t="s">
        <v>20</v>
      </c>
      <c r="O6" s="45" t="s">
        <v>26</v>
      </c>
      <c r="P6" s="46"/>
      <c r="Q6" s="45" t="s">
        <v>135</v>
      </c>
      <c r="R6" s="45" t="s">
        <v>4162</v>
      </c>
    </row>
    <row r="7" spans="1:18" x14ac:dyDescent="0.25">
      <c r="A7" s="45" t="s">
        <v>6564</v>
      </c>
      <c r="B7" s="45" t="s">
        <v>6564</v>
      </c>
      <c r="C7" s="45" t="s">
        <v>4393</v>
      </c>
      <c r="D7" s="45" t="s">
        <v>4394</v>
      </c>
      <c r="E7" s="45" t="s">
        <v>6624</v>
      </c>
      <c r="F7" s="45" t="s">
        <v>2381</v>
      </c>
      <c r="G7" s="45" t="s">
        <v>2385</v>
      </c>
      <c r="H7" s="45" t="s">
        <v>2383</v>
      </c>
      <c r="I7" s="45" t="s">
        <v>2284</v>
      </c>
      <c r="J7" s="45" t="s">
        <v>2386</v>
      </c>
      <c r="K7" s="47">
        <v>-2700</v>
      </c>
      <c r="L7" s="45" t="s">
        <v>4210</v>
      </c>
      <c r="M7" s="45" t="s">
        <v>4395</v>
      </c>
      <c r="N7" s="45" t="s">
        <v>20</v>
      </c>
      <c r="O7" s="45" t="s">
        <v>26</v>
      </c>
      <c r="P7" s="46"/>
      <c r="Q7" s="45" t="s">
        <v>135</v>
      </c>
      <c r="R7" s="45" t="s">
        <v>4162</v>
      </c>
    </row>
    <row r="8" spans="1:18" x14ac:dyDescent="0.25">
      <c r="A8" s="45" t="s">
        <v>6564</v>
      </c>
      <c r="B8" s="45" t="s">
        <v>6564</v>
      </c>
      <c r="C8" s="45" t="s">
        <v>4393</v>
      </c>
      <c r="D8" s="45" t="s">
        <v>4394</v>
      </c>
      <c r="E8" s="45" t="s">
        <v>6624</v>
      </c>
      <c r="F8" s="45" t="s">
        <v>1945</v>
      </c>
      <c r="G8" s="45" t="s">
        <v>1952</v>
      </c>
      <c r="H8" s="45" t="s">
        <v>1950</v>
      </c>
      <c r="I8" s="45" t="s">
        <v>1953</v>
      </c>
      <c r="J8" s="45" t="s">
        <v>1954</v>
      </c>
      <c r="K8" s="47">
        <v>-1230</v>
      </c>
      <c r="L8" s="45" t="s">
        <v>4210</v>
      </c>
      <c r="M8" s="45" t="s">
        <v>4395</v>
      </c>
      <c r="N8" s="45" t="s">
        <v>20</v>
      </c>
      <c r="O8" s="45" t="s">
        <v>26</v>
      </c>
      <c r="P8" s="46"/>
      <c r="Q8" s="45" t="s">
        <v>135</v>
      </c>
      <c r="R8" s="45" t="s">
        <v>4162</v>
      </c>
    </row>
    <row r="9" spans="1:18" x14ac:dyDescent="0.25">
      <c r="A9" s="45" t="s">
        <v>6564</v>
      </c>
      <c r="B9" s="45" t="s">
        <v>6564</v>
      </c>
      <c r="C9" s="45" t="s">
        <v>4393</v>
      </c>
      <c r="D9" s="45" t="s">
        <v>4394</v>
      </c>
      <c r="E9" s="45" t="s">
        <v>6624</v>
      </c>
      <c r="F9" s="45" t="s">
        <v>1696</v>
      </c>
      <c r="G9" s="45" t="s">
        <v>1699</v>
      </c>
      <c r="H9" s="45" t="s">
        <v>1697</v>
      </c>
      <c r="I9" s="45" t="s">
        <v>595</v>
      </c>
      <c r="J9" s="45" t="s">
        <v>1700</v>
      </c>
      <c r="K9" s="47">
        <v>-1600</v>
      </c>
      <c r="L9" s="45" t="s">
        <v>4210</v>
      </c>
      <c r="M9" s="45" t="s">
        <v>4395</v>
      </c>
      <c r="N9" s="45" t="s">
        <v>20</v>
      </c>
      <c r="O9" s="45" t="s">
        <v>26</v>
      </c>
      <c r="P9" s="46"/>
      <c r="Q9" s="45" t="s">
        <v>135</v>
      </c>
      <c r="R9" s="45" t="s">
        <v>4162</v>
      </c>
    </row>
    <row r="10" spans="1:18" x14ac:dyDescent="0.25">
      <c r="A10" s="45" t="s">
        <v>6564</v>
      </c>
      <c r="B10" s="45" t="s">
        <v>6564</v>
      </c>
      <c r="C10" s="45" t="s">
        <v>4393</v>
      </c>
      <c r="D10" s="45" t="s">
        <v>4394</v>
      </c>
      <c r="E10" s="45" t="s">
        <v>6624</v>
      </c>
      <c r="F10" s="45" t="s">
        <v>397</v>
      </c>
      <c r="G10" s="45" t="s">
        <v>400</v>
      </c>
      <c r="H10" s="45" t="s">
        <v>398</v>
      </c>
      <c r="I10" s="45" t="s">
        <v>401</v>
      </c>
      <c r="J10" s="45" t="s">
        <v>402</v>
      </c>
      <c r="K10" s="47">
        <v>-1070</v>
      </c>
      <c r="L10" s="45" t="s">
        <v>4210</v>
      </c>
      <c r="M10" s="45" t="s">
        <v>4395</v>
      </c>
      <c r="N10" s="45" t="s">
        <v>20</v>
      </c>
      <c r="O10" s="45" t="s">
        <v>26</v>
      </c>
      <c r="P10" s="46"/>
      <c r="Q10" s="45" t="s">
        <v>377</v>
      </c>
      <c r="R10" s="45" t="s">
        <v>4162</v>
      </c>
    </row>
    <row r="11" spans="1:18" x14ac:dyDescent="0.25">
      <c r="A11" s="45" t="s">
        <v>6564</v>
      </c>
      <c r="B11" s="45" t="s">
        <v>6564</v>
      </c>
      <c r="C11" s="45" t="s">
        <v>4393</v>
      </c>
      <c r="D11" s="45" t="s">
        <v>4394</v>
      </c>
      <c r="E11" s="45" t="s">
        <v>6624</v>
      </c>
      <c r="F11" s="45" t="s">
        <v>1495</v>
      </c>
      <c r="G11" s="45" t="s">
        <v>1502</v>
      </c>
      <c r="H11" s="45" t="s">
        <v>1500</v>
      </c>
      <c r="I11" s="45" t="s">
        <v>1503</v>
      </c>
      <c r="J11" s="45" t="s">
        <v>1504</v>
      </c>
      <c r="K11" s="47">
        <v>-1230</v>
      </c>
      <c r="L11" s="45" t="s">
        <v>4210</v>
      </c>
      <c r="M11" s="45" t="s">
        <v>4395</v>
      </c>
      <c r="N11" s="45" t="s">
        <v>20</v>
      </c>
      <c r="O11" s="45" t="s">
        <v>26</v>
      </c>
      <c r="P11" s="46"/>
      <c r="Q11" s="45" t="s">
        <v>377</v>
      </c>
      <c r="R11" s="45" t="s">
        <v>4162</v>
      </c>
    </row>
    <row r="12" spans="1:18" x14ac:dyDescent="0.25">
      <c r="A12" s="45" t="s">
        <v>6564</v>
      </c>
      <c r="B12" s="45" t="s">
        <v>6564</v>
      </c>
      <c r="C12" s="45" t="s">
        <v>4393</v>
      </c>
      <c r="D12" s="45" t="s">
        <v>4394</v>
      </c>
      <c r="E12" s="45" t="s">
        <v>6624</v>
      </c>
      <c r="F12" s="45" t="s">
        <v>2924</v>
      </c>
      <c r="G12" s="45" t="s">
        <v>2927</v>
      </c>
      <c r="H12" s="45" t="s">
        <v>2929</v>
      </c>
      <c r="I12" s="45" t="s">
        <v>1085</v>
      </c>
      <c r="J12" s="45" t="s">
        <v>2928</v>
      </c>
      <c r="K12" s="47">
        <v>-1900</v>
      </c>
      <c r="L12" s="45" t="s">
        <v>4210</v>
      </c>
      <c r="M12" s="45" t="s">
        <v>4395</v>
      </c>
      <c r="N12" s="45" t="s">
        <v>20</v>
      </c>
      <c r="O12" s="45" t="s">
        <v>26</v>
      </c>
      <c r="P12" s="46"/>
      <c r="Q12" s="45" t="s">
        <v>377</v>
      </c>
      <c r="R12" s="45" t="s">
        <v>4162</v>
      </c>
    </row>
    <row r="13" spans="1:18" x14ac:dyDescent="0.25">
      <c r="A13" s="45" t="s">
        <v>6564</v>
      </c>
      <c r="B13" s="45" t="s">
        <v>6564</v>
      </c>
      <c r="C13" s="45" t="s">
        <v>4393</v>
      </c>
      <c r="D13" s="45" t="s">
        <v>4394</v>
      </c>
      <c r="E13" s="45" t="s">
        <v>6624</v>
      </c>
      <c r="F13" s="45" t="s">
        <v>2717</v>
      </c>
      <c r="G13" s="45" t="s">
        <v>2720</v>
      </c>
      <c r="H13" s="45" t="s">
        <v>2718</v>
      </c>
      <c r="I13" s="45" t="s">
        <v>2721</v>
      </c>
      <c r="J13" s="45" t="s">
        <v>2722</v>
      </c>
      <c r="K13" s="47">
        <v>-2340</v>
      </c>
      <c r="L13" s="45" t="s">
        <v>4210</v>
      </c>
      <c r="M13" s="45" t="s">
        <v>4395</v>
      </c>
      <c r="N13" s="45" t="s">
        <v>20</v>
      </c>
      <c r="O13" s="45" t="s">
        <v>26</v>
      </c>
      <c r="P13" s="46"/>
      <c r="Q13" s="45" t="s">
        <v>377</v>
      </c>
      <c r="R13" s="45" t="s">
        <v>4162</v>
      </c>
    </row>
    <row r="14" spans="1:18" x14ac:dyDescent="0.25">
      <c r="A14" s="45" t="s">
        <v>6564</v>
      </c>
      <c r="B14" s="45" t="s">
        <v>6564</v>
      </c>
      <c r="C14" s="45" t="s">
        <v>4393</v>
      </c>
      <c r="D14" s="45" t="s">
        <v>4394</v>
      </c>
      <c r="E14" s="45" t="s">
        <v>6624</v>
      </c>
      <c r="F14" s="45" t="s">
        <v>373</v>
      </c>
      <c r="G14" s="45" t="s">
        <v>378</v>
      </c>
      <c r="H14" s="45" t="s">
        <v>374</v>
      </c>
      <c r="I14" s="45" t="s">
        <v>379</v>
      </c>
      <c r="J14" s="45" t="s">
        <v>380</v>
      </c>
      <c r="K14" s="47">
        <v>-1070</v>
      </c>
      <c r="L14" s="45" t="s">
        <v>4210</v>
      </c>
      <c r="M14" s="45" t="s">
        <v>4395</v>
      </c>
      <c r="N14" s="45" t="s">
        <v>20</v>
      </c>
      <c r="O14" s="45" t="s">
        <v>26</v>
      </c>
      <c r="P14" s="46"/>
      <c r="Q14" s="45" t="s">
        <v>377</v>
      </c>
      <c r="R14" s="45" t="s">
        <v>4162</v>
      </c>
    </row>
    <row r="15" spans="1:18" x14ac:dyDescent="0.25">
      <c r="A15" s="45" t="s">
        <v>6564</v>
      </c>
      <c r="B15" s="45" t="s">
        <v>6564</v>
      </c>
      <c r="C15" s="45" t="s">
        <v>4393</v>
      </c>
      <c r="D15" s="45" t="s">
        <v>4394</v>
      </c>
      <c r="E15" s="45" t="s">
        <v>6624</v>
      </c>
      <c r="F15" s="45" t="s">
        <v>1388</v>
      </c>
      <c r="G15" s="45" t="s">
        <v>1391</v>
      </c>
      <c r="H15" s="45" t="s">
        <v>1389</v>
      </c>
      <c r="I15" s="45" t="s">
        <v>1392</v>
      </c>
      <c r="J15" s="45" t="s">
        <v>1393</v>
      </c>
      <c r="K15" s="47">
        <v>-870</v>
      </c>
      <c r="L15" s="45" t="s">
        <v>4210</v>
      </c>
      <c r="M15" s="45" t="s">
        <v>4395</v>
      </c>
      <c r="N15" s="45" t="s">
        <v>20</v>
      </c>
      <c r="O15" s="45" t="s">
        <v>26</v>
      </c>
      <c r="P15" s="46"/>
      <c r="Q15" s="45" t="s">
        <v>377</v>
      </c>
      <c r="R15" s="45" t="s">
        <v>4162</v>
      </c>
    </row>
    <row r="16" spans="1:18" x14ac:dyDescent="0.25">
      <c r="A16" s="45" t="s">
        <v>6564</v>
      </c>
      <c r="B16" s="45" t="s">
        <v>6564</v>
      </c>
      <c r="C16" s="45" t="s">
        <v>4393</v>
      </c>
      <c r="D16" s="45" t="s">
        <v>4394</v>
      </c>
      <c r="E16" s="45" t="s">
        <v>6624</v>
      </c>
      <c r="F16" s="45" t="s">
        <v>1846</v>
      </c>
      <c r="G16" s="45" t="s">
        <v>1849</v>
      </c>
      <c r="H16" s="45" t="s">
        <v>1847</v>
      </c>
      <c r="I16" s="45" t="s">
        <v>189</v>
      </c>
      <c r="J16" s="45" t="s">
        <v>1850</v>
      </c>
      <c r="K16" s="47">
        <v>-1170</v>
      </c>
      <c r="L16" s="45" t="s">
        <v>4210</v>
      </c>
      <c r="M16" s="45" t="s">
        <v>4395</v>
      </c>
      <c r="N16" s="45" t="s">
        <v>20</v>
      </c>
      <c r="O16" s="45" t="s">
        <v>26</v>
      </c>
      <c r="P16" s="46"/>
      <c r="Q16" s="45" t="s">
        <v>377</v>
      </c>
      <c r="R16" s="45" t="s">
        <v>4162</v>
      </c>
    </row>
    <row r="17" spans="1:18" x14ac:dyDescent="0.25">
      <c r="A17" s="45" t="s">
        <v>6564</v>
      </c>
      <c r="B17" s="45" t="s">
        <v>6564</v>
      </c>
      <c r="C17" s="45" t="s">
        <v>4393</v>
      </c>
      <c r="D17" s="45" t="s">
        <v>4394</v>
      </c>
      <c r="E17" s="45" t="s">
        <v>6624</v>
      </c>
      <c r="F17" s="45" t="s">
        <v>2986</v>
      </c>
      <c r="G17" s="45" t="s">
        <v>2989</v>
      </c>
      <c r="H17" s="45" t="s">
        <v>2992</v>
      </c>
      <c r="I17" s="45" t="s">
        <v>2990</v>
      </c>
      <c r="J17" s="45" t="s">
        <v>2991</v>
      </c>
      <c r="K17" s="47">
        <v>-1300</v>
      </c>
      <c r="L17" s="45" t="s">
        <v>4210</v>
      </c>
      <c r="M17" s="45" t="s">
        <v>4395</v>
      </c>
      <c r="N17" s="45" t="s">
        <v>20</v>
      </c>
      <c r="O17" s="45" t="s">
        <v>26</v>
      </c>
      <c r="P17" s="46"/>
      <c r="Q17" s="45" t="s">
        <v>377</v>
      </c>
      <c r="R17" s="45" t="s">
        <v>4162</v>
      </c>
    </row>
    <row r="18" spans="1:18" x14ac:dyDescent="0.25">
      <c r="A18" s="45" t="s">
        <v>6564</v>
      </c>
      <c r="B18" s="45" t="s">
        <v>6564</v>
      </c>
      <c r="C18" s="45" t="s">
        <v>4393</v>
      </c>
      <c r="D18" s="45" t="s">
        <v>4394</v>
      </c>
      <c r="E18" s="45" t="s">
        <v>6624</v>
      </c>
      <c r="F18" s="45" t="s">
        <v>1517</v>
      </c>
      <c r="G18" s="45" t="s">
        <v>604</v>
      </c>
      <c r="H18" s="45" t="s">
        <v>1525</v>
      </c>
      <c r="I18" s="45" t="s">
        <v>605</v>
      </c>
      <c r="J18" s="45" t="s">
        <v>606</v>
      </c>
      <c r="K18" s="47">
        <v>-1690</v>
      </c>
      <c r="L18" s="45" t="s">
        <v>4210</v>
      </c>
      <c r="M18" s="45" t="s">
        <v>4395</v>
      </c>
      <c r="N18" s="45" t="s">
        <v>20</v>
      </c>
      <c r="O18" s="45" t="s">
        <v>26</v>
      </c>
      <c r="P18" s="46"/>
      <c r="Q18" s="45" t="s">
        <v>135</v>
      </c>
      <c r="R18" s="45" t="s">
        <v>4162</v>
      </c>
    </row>
    <row r="19" spans="1:18" x14ac:dyDescent="0.25">
      <c r="A19" s="45" t="s">
        <v>6564</v>
      </c>
      <c r="B19" s="45" t="s">
        <v>6564</v>
      </c>
      <c r="C19" s="45" t="s">
        <v>4393</v>
      </c>
      <c r="D19" s="45" t="s">
        <v>4394</v>
      </c>
      <c r="E19" s="45" t="s">
        <v>6624</v>
      </c>
      <c r="F19" s="45" t="s">
        <v>584</v>
      </c>
      <c r="G19" s="45" t="s">
        <v>587</v>
      </c>
      <c r="H19" s="45" t="s">
        <v>590</v>
      </c>
      <c r="I19" s="45" t="s">
        <v>588</v>
      </c>
      <c r="J19" s="45" t="s">
        <v>589</v>
      </c>
      <c r="K19" s="47">
        <v>-1800</v>
      </c>
      <c r="L19" s="45" t="s">
        <v>4210</v>
      </c>
      <c r="M19" s="45" t="s">
        <v>4395</v>
      </c>
      <c r="N19" s="45" t="s">
        <v>20</v>
      </c>
      <c r="O19" s="45" t="s">
        <v>26</v>
      </c>
      <c r="P19" s="46"/>
      <c r="Q19" s="45" t="s">
        <v>135</v>
      </c>
      <c r="R19" s="45" t="s">
        <v>4162</v>
      </c>
    </row>
    <row r="20" spans="1:18" x14ac:dyDescent="0.25">
      <c r="A20" s="45" t="s">
        <v>6564</v>
      </c>
      <c r="B20" s="45" t="s">
        <v>6564</v>
      </c>
      <c r="C20" s="45" t="s">
        <v>4393</v>
      </c>
      <c r="D20" s="45" t="s">
        <v>4394</v>
      </c>
      <c r="E20" s="45" t="s">
        <v>6624</v>
      </c>
      <c r="F20" s="45" t="s">
        <v>1623</v>
      </c>
      <c r="G20" s="45" t="s">
        <v>1626</v>
      </c>
      <c r="H20" s="45" t="s">
        <v>1624</v>
      </c>
      <c r="I20" s="45" t="s">
        <v>1627</v>
      </c>
      <c r="J20" s="45" t="s">
        <v>1628</v>
      </c>
      <c r="K20" s="47">
        <v>-1827</v>
      </c>
      <c r="L20" s="45" t="s">
        <v>4210</v>
      </c>
      <c r="M20" s="45" t="s">
        <v>4395</v>
      </c>
      <c r="N20" s="45" t="s">
        <v>20</v>
      </c>
      <c r="O20" s="45" t="s">
        <v>26</v>
      </c>
      <c r="P20" s="46"/>
      <c r="Q20" s="45" t="s">
        <v>135</v>
      </c>
      <c r="R20" s="45" t="s">
        <v>4162</v>
      </c>
    </row>
    <row r="21" spans="1:18" x14ac:dyDescent="0.25">
      <c r="A21" s="45" t="s">
        <v>6564</v>
      </c>
      <c r="B21" s="45" t="s">
        <v>6564</v>
      </c>
      <c r="C21" s="45" t="s">
        <v>4393</v>
      </c>
      <c r="D21" s="45" t="s">
        <v>4394</v>
      </c>
      <c r="E21" s="45" t="s">
        <v>6624</v>
      </c>
      <c r="F21" s="45" t="s">
        <v>3221</v>
      </c>
      <c r="G21" s="45" t="s">
        <v>3224</v>
      </c>
      <c r="H21" s="45" t="s">
        <v>3222</v>
      </c>
      <c r="I21" s="45" t="s">
        <v>189</v>
      </c>
      <c r="J21" s="45" t="s">
        <v>3225</v>
      </c>
      <c r="K21" s="47">
        <v>-1070</v>
      </c>
      <c r="L21" s="45" t="s">
        <v>4210</v>
      </c>
      <c r="M21" s="45" t="s">
        <v>4395</v>
      </c>
      <c r="N21" s="45" t="s">
        <v>20</v>
      </c>
      <c r="O21" s="45" t="s">
        <v>26</v>
      </c>
      <c r="P21" s="46"/>
      <c r="Q21" s="45" t="s">
        <v>377</v>
      </c>
      <c r="R21" s="45" t="s">
        <v>4162</v>
      </c>
    </row>
    <row r="22" spans="1:18" x14ac:dyDescent="0.25">
      <c r="A22" s="45" t="s">
        <v>6564</v>
      </c>
      <c r="B22" s="45" t="s">
        <v>6564</v>
      </c>
      <c r="C22" s="45" t="s">
        <v>4393</v>
      </c>
      <c r="D22" s="45" t="s">
        <v>4394</v>
      </c>
      <c r="E22" s="45" t="s">
        <v>6624</v>
      </c>
      <c r="F22" s="45" t="s">
        <v>1790</v>
      </c>
      <c r="G22" s="45" t="s">
        <v>1793</v>
      </c>
      <c r="H22" s="45" t="s">
        <v>1791</v>
      </c>
      <c r="I22" s="45" t="s">
        <v>1794</v>
      </c>
      <c r="J22" s="45" t="s">
        <v>1795</v>
      </c>
      <c r="K22" s="47">
        <v>-1400</v>
      </c>
      <c r="L22" s="45" t="s">
        <v>4210</v>
      </c>
      <c r="M22" s="45" t="s">
        <v>4395</v>
      </c>
      <c r="N22" s="45" t="s">
        <v>20</v>
      </c>
      <c r="O22" s="45" t="s">
        <v>26</v>
      </c>
      <c r="P22" s="46"/>
      <c r="Q22" s="45" t="s">
        <v>135</v>
      </c>
      <c r="R22" s="45" t="s">
        <v>4162</v>
      </c>
    </row>
    <row r="23" spans="1:18" x14ac:dyDescent="0.25">
      <c r="A23" s="45" t="s">
        <v>6564</v>
      </c>
      <c r="B23" s="45" t="s">
        <v>6564</v>
      </c>
      <c r="C23" s="45" t="s">
        <v>4393</v>
      </c>
      <c r="D23" s="45" t="s">
        <v>4394</v>
      </c>
      <c r="E23" s="45" t="s">
        <v>6624</v>
      </c>
      <c r="F23" s="45" t="s">
        <v>1913</v>
      </c>
      <c r="G23" s="45" t="s">
        <v>1916</v>
      </c>
      <c r="H23" s="45" t="s">
        <v>1914</v>
      </c>
      <c r="I23" s="45" t="s">
        <v>605</v>
      </c>
      <c r="J23" s="45" t="s">
        <v>1917</v>
      </c>
      <c r="K23" s="47">
        <v>-1720</v>
      </c>
      <c r="L23" s="45" t="s">
        <v>4210</v>
      </c>
      <c r="M23" s="45" t="s">
        <v>4395</v>
      </c>
      <c r="N23" s="45" t="s">
        <v>20</v>
      </c>
      <c r="O23" s="45" t="s">
        <v>26</v>
      </c>
      <c r="P23" s="46"/>
      <c r="Q23" s="45" t="s">
        <v>377</v>
      </c>
      <c r="R23" s="45" t="s">
        <v>4162</v>
      </c>
    </row>
    <row r="24" spans="1:18" x14ac:dyDescent="0.25">
      <c r="A24" s="45" t="s">
        <v>6564</v>
      </c>
      <c r="B24" s="45" t="s">
        <v>6564</v>
      </c>
      <c r="C24" s="45" t="s">
        <v>4393</v>
      </c>
      <c r="D24" s="45" t="s">
        <v>4394</v>
      </c>
      <c r="E24" s="45" t="s">
        <v>6624</v>
      </c>
      <c r="F24" s="45" t="s">
        <v>1809</v>
      </c>
      <c r="G24" s="45" t="s">
        <v>1812</v>
      </c>
      <c r="H24" s="45" t="s">
        <v>1810</v>
      </c>
      <c r="I24" s="45" t="s">
        <v>1813</v>
      </c>
      <c r="J24" s="45" t="s">
        <v>1814</v>
      </c>
      <c r="K24" s="47">
        <v>-870</v>
      </c>
      <c r="L24" s="45" t="s">
        <v>4210</v>
      </c>
      <c r="M24" s="45" t="s">
        <v>4395</v>
      </c>
      <c r="N24" s="45" t="s">
        <v>20</v>
      </c>
      <c r="O24" s="45" t="s">
        <v>26</v>
      </c>
      <c r="P24" s="46"/>
      <c r="Q24" s="45" t="s">
        <v>135</v>
      </c>
      <c r="R24" s="45" t="s">
        <v>4162</v>
      </c>
    </row>
    <row r="25" spans="1:18" x14ac:dyDescent="0.25">
      <c r="A25" s="45" t="s">
        <v>6564</v>
      </c>
      <c r="B25" s="45" t="s">
        <v>6564</v>
      </c>
      <c r="C25" s="45" t="s">
        <v>4393</v>
      </c>
      <c r="D25" s="45" t="s">
        <v>4394</v>
      </c>
      <c r="E25" s="45" t="s">
        <v>6624</v>
      </c>
      <c r="F25" s="45" t="s">
        <v>1584</v>
      </c>
      <c r="G25" s="45" t="s">
        <v>1587</v>
      </c>
      <c r="H25" s="45" t="s">
        <v>1585</v>
      </c>
      <c r="I25" s="45" t="s">
        <v>1588</v>
      </c>
      <c r="J25" s="45" t="s">
        <v>1589</v>
      </c>
      <c r="K25" s="47">
        <v>-870</v>
      </c>
      <c r="L25" s="45" t="s">
        <v>4210</v>
      </c>
      <c r="M25" s="45" t="s">
        <v>4395</v>
      </c>
      <c r="N25" s="45" t="s">
        <v>20</v>
      </c>
      <c r="O25" s="45" t="s">
        <v>26</v>
      </c>
      <c r="P25" s="46"/>
      <c r="Q25" s="45" t="s">
        <v>377</v>
      </c>
      <c r="R25" s="45" t="s">
        <v>4162</v>
      </c>
    </row>
    <row r="26" spans="1:18" x14ac:dyDescent="0.25">
      <c r="A26" s="45" t="s">
        <v>6564</v>
      </c>
      <c r="B26" s="45" t="s">
        <v>6564</v>
      </c>
      <c r="C26" s="45" t="s">
        <v>4393</v>
      </c>
      <c r="D26" s="45" t="s">
        <v>4394</v>
      </c>
      <c r="E26" s="45" t="s">
        <v>6624</v>
      </c>
      <c r="F26" s="45" t="s">
        <v>1630</v>
      </c>
      <c r="G26" s="45" t="s">
        <v>1633</v>
      </c>
      <c r="H26" s="45" t="s">
        <v>1631</v>
      </c>
      <c r="I26" s="45" t="s">
        <v>1588</v>
      </c>
      <c r="J26" s="45" t="s">
        <v>1634</v>
      </c>
      <c r="K26" s="47">
        <v>-870</v>
      </c>
      <c r="L26" s="45" t="s">
        <v>4210</v>
      </c>
      <c r="M26" s="45" t="s">
        <v>4395</v>
      </c>
      <c r="N26" s="45" t="s">
        <v>20</v>
      </c>
      <c r="O26" s="45" t="s">
        <v>26</v>
      </c>
      <c r="P26" s="46"/>
      <c r="Q26" s="45" t="s">
        <v>135</v>
      </c>
      <c r="R26" s="45" t="s">
        <v>4162</v>
      </c>
    </row>
    <row r="27" spans="1:18" x14ac:dyDescent="0.25">
      <c r="A27" s="45" t="s">
        <v>6564</v>
      </c>
      <c r="B27" s="45" t="s">
        <v>6564</v>
      </c>
      <c r="C27" s="45" t="s">
        <v>4393</v>
      </c>
      <c r="D27" s="45" t="s">
        <v>4394</v>
      </c>
      <c r="E27" s="45" t="s">
        <v>6624</v>
      </c>
      <c r="F27" s="45" t="s">
        <v>566</v>
      </c>
      <c r="G27" s="45" t="s">
        <v>569</v>
      </c>
      <c r="H27" s="45" t="s">
        <v>567</v>
      </c>
      <c r="I27" s="45" t="s">
        <v>570</v>
      </c>
      <c r="J27" s="45" t="s">
        <v>571</v>
      </c>
      <c r="K27" s="47">
        <v>-1070</v>
      </c>
      <c r="L27" s="45" t="s">
        <v>4210</v>
      </c>
      <c r="M27" s="45" t="s">
        <v>4395</v>
      </c>
      <c r="N27" s="45" t="s">
        <v>20</v>
      </c>
      <c r="O27" s="45" t="s">
        <v>26</v>
      </c>
      <c r="P27" s="46"/>
      <c r="Q27" s="45" t="s">
        <v>135</v>
      </c>
      <c r="R27" s="45" t="s">
        <v>4162</v>
      </c>
    </row>
    <row r="28" spans="1:18" x14ac:dyDescent="0.25">
      <c r="A28" s="45" t="s">
        <v>6564</v>
      </c>
      <c r="B28" s="45" t="s">
        <v>6564</v>
      </c>
      <c r="C28" s="45" t="s">
        <v>4393</v>
      </c>
      <c r="D28" s="45" t="s">
        <v>4394</v>
      </c>
      <c r="E28" s="45" t="s">
        <v>6624</v>
      </c>
      <c r="F28" s="45" t="s">
        <v>557</v>
      </c>
      <c r="G28" s="45" t="s">
        <v>560</v>
      </c>
      <c r="H28" s="45" t="s">
        <v>558</v>
      </c>
      <c r="I28" s="45" t="s">
        <v>259</v>
      </c>
      <c r="J28" s="45" t="s">
        <v>561</v>
      </c>
      <c r="K28" s="47">
        <v>-870</v>
      </c>
      <c r="L28" s="45" t="s">
        <v>4210</v>
      </c>
      <c r="M28" s="45" t="s">
        <v>4395</v>
      </c>
      <c r="N28" s="45" t="s">
        <v>20</v>
      </c>
      <c r="O28" s="45" t="s">
        <v>26</v>
      </c>
      <c r="P28" s="46"/>
      <c r="Q28" s="45" t="s">
        <v>135</v>
      </c>
      <c r="R28" s="45" t="s">
        <v>4162</v>
      </c>
    </row>
    <row r="29" spans="1:18" x14ac:dyDescent="0.25">
      <c r="A29" s="45" t="s">
        <v>6564</v>
      </c>
      <c r="B29" s="45" t="s">
        <v>6564</v>
      </c>
      <c r="C29" s="45" t="s">
        <v>4393</v>
      </c>
      <c r="D29" s="45" t="s">
        <v>4394</v>
      </c>
      <c r="E29" s="45" t="s">
        <v>6624</v>
      </c>
      <c r="F29" s="45" t="s">
        <v>1014</v>
      </c>
      <c r="G29" s="45" t="s">
        <v>1017</v>
      </c>
      <c r="H29" s="45" t="s">
        <v>1015</v>
      </c>
      <c r="I29" s="45" t="s">
        <v>1018</v>
      </c>
      <c r="J29" s="45" t="s">
        <v>1019</v>
      </c>
      <c r="K29" s="47">
        <v>-1070</v>
      </c>
      <c r="L29" s="45" t="s">
        <v>4210</v>
      </c>
      <c r="M29" s="45" t="s">
        <v>4395</v>
      </c>
      <c r="N29" s="45" t="s">
        <v>20</v>
      </c>
      <c r="O29" s="45" t="s">
        <v>26</v>
      </c>
      <c r="P29" s="46"/>
      <c r="Q29" s="45" t="s">
        <v>377</v>
      </c>
      <c r="R29" s="45" t="s">
        <v>4162</v>
      </c>
    </row>
    <row r="30" spans="1:18" x14ac:dyDescent="0.25">
      <c r="A30" s="45" t="s">
        <v>6564</v>
      </c>
      <c r="B30" s="45" t="s">
        <v>6564</v>
      </c>
      <c r="C30" s="45" t="s">
        <v>4393</v>
      </c>
      <c r="D30" s="45" t="s">
        <v>4394</v>
      </c>
      <c r="E30" s="45" t="s">
        <v>6624</v>
      </c>
      <c r="F30" s="45" t="s">
        <v>3551</v>
      </c>
      <c r="G30" s="45" t="s">
        <v>3554</v>
      </c>
      <c r="H30" s="45" t="s">
        <v>3557</v>
      </c>
      <c r="I30" s="45" t="s">
        <v>366</v>
      </c>
      <c r="J30" s="45" t="s">
        <v>3555</v>
      </c>
      <c r="K30" s="47">
        <v>-2800</v>
      </c>
      <c r="L30" s="45" t="s">
        <v>4210</v>
      </c>
      <c r="M30" s="45" t="s">
        <v>4395</v>
      </c>
      <c r="N30" s="45" t="s">
        <v>20</v>
      </c>
      <c r="O30" s="45" t="s">
        <v>26</v>
      </c>
      <c r="P30" s="46"/>
      <c r="Q30" s="45" t="s">
        <v>377</v>
      </c>
      <c r="R30" s="45" t="s">
        <v>4162</v>
      </c>
    </row>
    <row r="31" spans="1:18" x14ac:dyDescent="0.25">
      <c r="A31" s="45" t="s">
        <v>6564</v>
      </c>
      <c r="B31" s="45" t="s">
        <v>6564</v>
      </c>
      <c r="C31" s="45" t="s">
        <v>4393</v>
      </c>
      <c r="D31" s="45" t="s">
        <v>4394</v>
      </c>
      <c r="E31" s="45" t="s">
        <v>6624</v>
      </c>
      <c r="F31" s="45" t="s">
        <v>3596</v>
      </c>
      <c r="G31" s="45" t="s">
        <v>3599</v>
      </c>
      <c r="H31" s="45" t="s">
        <v>3597</v>
      </c>
      <c r="I31" s="45" t="s">
        <v>106</v>
      </c>
      <c r="J31" s="45" t="s">
        <v>3600</v>
      </c>
      <c r="K31" s="47">
        <v>-2000</v>
      </c>
      <c r="L31" s="45" t="s">
        <v>4210</v>
      </c>
      <c r="M31" s="45" t="s">
        <v>4395</v>
      </c>
      <c r="N31" s="45" t="s">
        <v>20</v>
      </c>
      <c r="O31" s="45" t="s">
        <v>26</v>
      </c>
      <c r="P31" s="46"/>
      <c r="Q31" s="45" t="s">
        <v>135</v>
      </c>
      <c r="R31" s="45" t="s">
        <v>4162</v>
      </c>
    </row>
    <row r="32" spans="1:18" x14ac:dyDescent="0.25">
      <c r="A32" s="45" t="s">
        <v>6564</v>
      </c>
      <c r="B32" s="45" t="s">
        <v>6564</v>
      </c>
      <c r="C32" s="45" t="s">
        <v>4393</v>
      </c>
      <c r="D32" s="45" t="s">
        <v>4394</v>
      </c>
      <c r="E32" s="45" t="s">
        <v>6624</v>
      </c>
      <c r="F32" s="45" t="s">
        <v>3458</v>
      </c>
      <c r="G32" s="45" t="s">
        <v>3461</v>
      </c>
      <c r="H32" s="45" t="s">
        <v>3459</v>
      </c>
      <c r="I32" s="45" t="s">
        <v>3462</v>
      </c>
      <c r="J32" s="45" t="s">
        <v>3463</v>
      </c>
      <c r="K32" s="47">
        <v>-1070</v>
      </c>
      <c r="L32" s="45" t="s">
        <v>4210</v>
      </c>
      <c r="M32" s="45" t="s">
        <v>4395</v>
      </c>
      <c r="N32" s="45" t="s">
        <v>20</v>
      </c>
      <c r="O32" s="45" t="s">
        <v>26</v>
      </c>
      <c r="P32" s="46"/>
      <c r="Q32" s="45" t="s">
        <v>377</v>
      </c>
      <c r="R32" s="45" t="s">
        <v>4162</v>
      </c>
    </row>
    <row r="33" spans="1:18" x14ac:dyDescent="0.25">
      <c r="A33" s="45" t="s">
        <v>6564</v>
      </c>
      <c r="B33" s="45" t="s">
        <v>6564</v>
      </c>
      <c r="C33" s="45" t="s">
        <v>4393</v>
      </c>
      <c r="D33" s="45" t="s">
        <v>4394</v>
      </c>
      <c r="E33" s="45" t="s">
        <v>6624</v>
      </c>
      <c r="F33" s="45" t="s">
        <v>3567</v>
      </c>
      <c r="G33" s="45" t="s">
        <v>3570</v>
      </c>
      <c r="H33" s="45" t="s">
        <v>3568</v>
      </c>
      <c r="I33" s="45" t="s">
        <v>3571</v>
      </c>
      <c r="J33" s="45" t="s">
        <v>3572</v>
      </c>
      <c r="K33" s="47">
        <v>-1070</v>
      </c>
      <c r="L33" s="45" t="s">
        <v>4210</v>
      </c>
      <c r="M33" s="45" t="s">
        <v>4395</v>
      </c>
      <c r="N33" s="45" t="s">
        <v>20</v>
      </c>
      <c r="O33" s="45" t="s">
        <v>26</v>
      </c>
      <c r="P33" s="46"/>
      <c r="Q33" s="45" t="s">
        <v>135</v>
      </c>
      <c r="R33" s="45" t="s">
        <v>4162</v>
      </c>
    </row>
    <row r="34" spans="1:18" x14ac:dyDescent="0.25">
      <c r="A34" s="45" t="s">
        <v>6564</v>
      </c>
      <c r="B34" s="45" t="s">
        <v>6564</v>
      </c>
      <c r="C34" s="45" t="s">
        <v>4393</v>
      </c>
      <c r="D34" s="45" t="s">
        <v>4394</v>
      </c>
      <c r="E34" s="45" t="s">
        <v>6624</v>
      </c>
      <c r="F34" s="45" t="s">
        <v>3864</v>
      </c>
      <c r="G34" s="45" t="s">
        <v>2941</v>
      </c>
      <c r="H34" s="45" t="s">
        <v>3865</v>
      </c>
      <c r="I34" s="45" t="s">
        <v>2942</v>
      </c>
      <c r="J34" s="45" t="s">
        <v>2943</v>
      </c>
      <c r="K34" s="47">
        <v>-1600</v>
      </c>
      <c r="L34" s="45" t="s">
        <v>4210</v>
      </c>
      <c r="M34" s="45" t="s">
        <v>4395</v>
      </c>
      <c r="N34" s="45" t="s">
        <v>20</v>
      </c>
      <c r="O34" s="45" t="s">
        <v>26</v>
      </c>
      <c r="P34" s="46"/>
      <c r="Q34" s="45" t="s">
        <v>377</v>
      </c>
      <c r="R34" s="45" t="s">
        <v>4162</v>
      </c>
    </row>
    <row r="35" spans="1:18" x14ac:dyDescent="0.25">
      <c r="A35" s="45" t="s">
        <v>6564</v>
      </c>
      <c r="B35" s="45" t="s">
        <v>6564</v>
      </c>
      <c r="C35" s="45" t="s">
        <v>4393</v>
      </c>
      <c r="D35" s="45" t="s">
        <v>4394</v>
      </c>
      <c r="E35" s="45" t="s">
        <v>6624</v>
      </c>
      <c r="F35" s="45" t="s">
        <v>3539</v>
      </c>
      <c r="G35" s="45" t="s">
        <v>3542</v>
      </c>
      <c r="H35" s="45" t="s">
        <v>3540</v>
      </c>
      <c r="I35" s="45" t="s">
        <v>1813</v>
      </c>
      <c r="J35" s="45" t="s">
        <v>3543</v>
      </c>
      <c r="K35" s="47">
        <v>-1070</v>
      </c>
      <c r="L35" s="45" t="s">
        <v>4210</v>
      </c>
      <c r="M35" s="45" t="s">
        <v>4395</v>
      </c>
      <c r="N35" s="45" t="s">
        <v>20</v>
      </c>
      <c r="O35" s="45" t="s">
        <v>26</v>
      </c>
      <c r="P35" s="46"/>
      <c r="Q35" s="45" t="s">
        <v>135</v>
      </c>
      <c r="R35" s="45" t="s">
        <v>4162</v>
      </c>
    </row>
    <row r="36" spans="1:18" x14ac:dyDescent="0.25">
      <c r="A36" s="45" t="s">
        <v>6564</v>
      </c>
      <c r="B36" s="45" t="s">
        <v>6564</v>
      </c>
      <c r="C36" s="45" t="s">
        <v>4393</v>
      </c>
      <c r="D36" s="45" t="s">
        <v>4394</v>
      </c>
      <c r="E36" s="45" t="s">
        <v>6624</v>
      </c>
      <c r="F36" s="45" t="s">
        <v>3055</v>
      </c>
      <c r="G36" s="45" t="s">
        <v>3058</v>
      </c>
      <c r="H36" s="45" t="s">
        <v>3056</v>
      </c>
      <c r="I36" s="45" t="s">
        <v>106</v>
      </c>
      <c r="J36" s="45" t="s">
        <v>3059</v>
      </c>
      <c r="K36" s="47">
        <v>-870</v>
      </c>
      <c r="L36" s="45" t="s">
        <v>4210</v>
      </c>
      <c r="M36" s="45" t="s">
        <v>4395</v>
      </c>
      <c r="N36" s="45" t="s">
        <v>20</v>
      </c>
      <c r="O36" s="45" t="s">
        <v>26</v>
      </c>
      <c r="P36" s="46"/>
      <c r="Q36" s="45" t="s">
        <v>135</v>
      </c>
      <c r="R36" s="45" t="s">
        <v>4162</v>
      </c>
    </row>
    <row r="37" spans="1:18" x14ac:dyDescent="0.25">
      <c r="A37" s="45" t="s">
        <v>6564</v>
      </c>
      <c r="B37" s="45" t="s">
        <v>6564</v>
      </c>
      <c r="C37" s="45" t="s">
        <v>4393</v>
      </c>
      <c r="D37" s="45" t="s">
        <v>4394</v>
      </c>
      <c r="E37" s="45" t="s">
        <v>6624</v>
      </c>
      <c r="F37" s="45" t="s">
        <v>4014</v>
      </c>
      <c r="G37" s="45" t="s">
        <v>4017</v>
      </c>
      <c r="H37" s="45" t="s">
        <v>4015</v>
      </c>
      <c r="I37" s="45" t="s">
        <v>4018</v>
      </c>
      <c r="J37" s="45" t="s">
        <v>4019</v>
      </c>
      <c r="K37" s="47">
        <v>-1400</v>
      </c>
      <c r="L37" s="45" t="s">
        <v>4210</v>
      </c>
      <c r="M37" s="45" t="s">
        <v>4395</v>
      </c>
      <c r="N37" s="45" t="s">
        <v>20</v>
      </c>
      <c r="O37" s="45" t="s">
        <v>26</v>
      </c>
      <c r="P37" s="46"/>
      <c r="Q37" s="45" t="s">
        <v>135</v>
      </c>
      <c r="R37" s="45" t="s">
        <v>4162</v>
      </c>
    </row>
    <row r="38" spans="1:18" x14ac:dyDescent="0.25">
      <c r="A38" s="45" t="s">
        <v>6564</v>
      </c>
      <c r="B38" s="45" t="s">
        <v>6564</v>
      </c>
      <c r="C38" s="45" t="s">
        <v>4393</v>
      </c>
      <c r="D38" s="45" t="s">
        <v>4394</v>
      </c>
      <c r="E38" s="45" t="s">
        <v>6624</v>
      </c>
      <c r="F38" s="45" t="s">
        <v>3039</v>
      </c>
      <c r="G38" s="45" t="s">
        <v>3042</v>
      </c>
      <c r="H38" s="45" t="s">
        <v>3040</v>
      </c>
      <c r="I38" s="45" t="s">
        <v>3008</v>
      </c>
      <c r="J38" s="45" t="s">
        <v>3043</v>
      </c>
      <c r="K38" s="47">
        <v>-870</v>
      </c>
      <c r="L38" s="45" t="s">
        <v>4210</v>
      </c>
      <c r="M38" s="45" t="s">
        <v>4395</v>
      </c>
      <c r="N38" s="45" t="s">
        <v>20</v>
      </c>
      <c r="O38" s="45" t="s">
        <v>26</v>
      </c>
      <c r="P38" s="46"/>
      <c r="Q38" s="45" t="s">
        <v>135</v>
      </c>
      <c r="R38" s="45" t="s">
        <v>4162</v>
      </c>
    </row>
    <row r="39" spans="1:18" x14ac:dyDescent="0.25">
      <c r="A39" s="45" t="s">
        <v>6564</v>
      </c>
      <c r="B39" s="45" t="s">
        <v>6564</v>
      </c>
      <c r="C39" s="45" t="s">
        <v>4393</v>
      </c>
      <c r="D39" s="45" t="s">
        <v>4394</v>
      </c>
      <c r="E39" s="45" t="s">
        <v>6624</v>
      </c>
      <c r="F39" s="45" t="s">
        <v>2094</v>
      </c>
      <c r="G39" s="45" t="s">
        <v>2097</v>
      </c>
      <c r="H39" s="45" t="s">
        <v>2095</v>
      </c>
      <c r="I39" s="45" t="s">
        <v>226</v>
      </c>
      <c r="J39" s="45" t="s">
        <v>2098</v>
      </c>
      <c r="K39" s="47">
        <v>-1170</v>
      </c>
      <c r="L39" s="45" t="s">
        <v>4210</v>
      </c>
      <c r="M39" s="45" t="s">
        <v>4395</v>
      </c>
      <c r="N39" s="45" t="s">
        <v>20</v>
      </c>
      <c r="O39" s="45" t="s">
        <v>26</v>
      </c>
      <c r="P39" s="46"/>
      <c r="Q39" s="45" t="s">
        <v>377</v>
      </c>
      <c r="R39" s="45" t="s">
        <v>4162</v>
      </c>
    </row>
    <row r="40" spans="1:18" x14ac:dyDescent="0.25">
      <c r="A40" s="45" t="s">
        <v>6564</v>
      </c>
      <c r="B40" s="45" t="s">
        <v>6564</v>
      </c>
      <c r="C40" s="45" t="s">
        <v>4393</v>
      </c>
      <c r="D40" s="45" t="s">
        <v>4394</v>
      </c>
      <c r="E40" s="45" t="s">
        <v>6624</v>
      </c>
      <c r="F40" s="45" t="s">
        <v>4005</v>
      </c>
      <c r="G40" s="45" t="s">
        <v>4008</v>
      </c>
      <c r="H40" s="45" t="s">
        <v>4006</v>
      </c>
      <c r="I40" s="45" t="s">
        <v>1392</v>
      </c>
      <c r="J40" s="45" t="s">
        <v>4009</v>
      </c>
      <c r="K40" s="47">
        <v>-1287</v>
      </c>
      <c r="L40" s="45" t="s">
        <v>4210</v>
      </c>
      <c r="M40" s="45" t="s">
        <v>4395</v>
      </c>
      <c r="N40" s="45" t="s">
        <v>20</v>
      </c>
      <c r="O40" s="45" t="s">
        <v>26</v>
      </c>
      <c r="P40" s="46"/>
      <c r="Q40" s="45" t="s">
        <v>135</v>
      </c>
      <c r="R40" s="45" t="s">
        <v>4162</v>
      </c>
    </row>
    <row r="41" spans="1:18" x14ac:dyDescent="0.25">
      <c r="A41" s="45" t="s">
        <v>6564</v>
      </c>
      <c r="B41" s="45" t="s">
        <v>6564</v>
      </c>
      <c r="C41" s="45" t="s">
        <v>4393</v>
      </c>
      <c r="D41" s="45" t="s">
        <v>4394</v>
      </c>
      <c r="E41" s="45" t="s">
        <v>6624</v>
      </c>
      <c r="F41" s="45" t="s">
        <v>3137</v>
      </c>
      <c r="G41" s="45" t="s">
        <v>3140</v>
      </c>
      <c r="H41" s="45" t="s">
        <v>3144</v>
      </c>
      <c r="I41" s="45" t="s">
        <v>3141</v>
      </c>
      <c r="J41" s="45" t="s">
        <v>3142</v>
      </c>
      <c r="K41" s="47">
        <v>-1087</v>
      </c>
      <c r="L41" s="45" t="s">
        <v>4210</v>
      </c>
      <c r="M41" s="45" t="s">
        <v>4395</v>
      </c>
      <c r="N41" s="45" t="s">
        <v>20</v>
      </c>
      <c r="O41" s="45" t="s">
        <v>26</v>
      </c>
      <c r="P41" s="46"/>
      <c r="Q41" s="45" t="s">
        <v>135</v>
      </c>
      <c r="R41" s="45" t="s">
        <v>4162</v>
      </c>
    </row>
    <row r="42" spans="1:18" x14ac:dyDescent="0.25">
      <c r="A42" s="45" t="s">
        <v>6564</v>
      </c>
      <c r="B42" s="45" t="s">
        <v>6564</v>
      </c>
      <c r="C42" s="45" t="s">
        <v>4393</v>
      </c>
      <c r="D42" s="45" t="s">
        <v>4394</v>
      </c>
      <c r="E42" s="45" t="s">
        <v>6624</v>
      </c>
      <c r="F42" s="45" t="s">
        <v>577</v>
      </c>
      <c r="G42" s="45" t="s">
        <v>580</v>
      </c>
      <c r="H42" s="45" t="s">
        <v>578</v>
      </c>
      <c r="I42" s="45" t="s">
        <v>581</v>
      </c>
      <c r="J42" s="45" t="s">
        <v>582</v>
      </c>
      <c r="K42" s="47">
        <v>-870</v>
      </c>
      <c r="L42" s="45" t="s">
        <v>4210</v>
      </c>
      <c r="M42" s="45" t="s">
        <v>4395</v>
      </c>
      <c r="N42" s="45" t="s">
        <v>20</v>
      </c>
      <c r="O42" s="45" t="s">
        <v>26</v>
      </c>
      <c r="P42" s="46"/>
      <c r="Q42" s="45" t="s">
        <v>135</v>
      </c>
      <c r="R42" s="45" t="s">
        <v>4162</v>
      </c>
    </row>
    <row r="43" spans="1:18" x14ac:dyDescent="0.25">
      <c r="A43" s="45" t="s">
        <v>6564</v>
      </c>
      <c r="B43" s="45" t="s">
        <v>6564</v>
      </c>
      <c r="C43" s="45" t="s">
        <v>4393</v>
      </c>
      <c r="D43" s="45" t="s">
        <v>4394</v>
      </c>
      <c r="E43" s="45" t="s">
        <v>6624</v>
      </c>
      <c r="F43" s="45" t="s">
        <v>1971</v>
      </c>
      <c r="G43" s="45" t="s">
        <v>1974</v>
      </c>
      <c r="H43" s="45" t="s">
        <v>1972</v>
      </c>
      <c r="I43" s="45" t="s">
        <v>1975</v>
      </c>
      <c r="J43" s="45" t="s">
        <v>1976</v>
      </c>
      <c r="K43" s="47">
        <v>-1720</v>
      </c>
      <c r="L43" s="45" t="s">
        <v>4210</v>
      </c>
      <c r="M43" s="45" t="s">
        <v>4395</v>
      </c>
      <c r="N43" s="45" t="s">
        <v>20</v>
      </c>
      <c r="O43" s="45" t="s">
        <v>26</v>
      </c>
      <c r="P43" s="46"/>
      <c r="Q43" s="45" t="s">
        <v>135</v>
      </c>
      <c r="R43" s="45" t="s">
        <v>4162</v>
      </c>
    </row>
    <row r="44" spans="1:18" x14ac:dyDescent="0.25">
      <c r="A44" s="45" t="s">
        <v>6564</v>
      </c>
      <c r="B44" s="45" t="s">
        <v>6564</v>
      </c>
      <c r="C44" s="45" t="s">
        <v>4393</v>
      </c>
      <c r="D44" s="45" t="s">
        <v>4394</v>
      </c>
      <c r="E44" s="45" t="s">
        <v>6624</v>
      </c>
      <c r="F44" s="45" t="s">
        <v>752</v>
      </c>
      <c r="G44" s="45" t="s">
        <v>755</v>
      </c>
      <c r="H44" s="45" t="s">
        <v>753</v>
      </c>
      <c r="I44" s="45" t="s">
        <v>756</v>
      </c>
      <c r="J44" s="45" t="s">
        <v>757</v>
      </c>
      <c r="K44" s="47">
        <v>-1600</v>
      </c>
      <c r="L44" s="45" t="s">
        <v>4210</v>
      </c>
      <c r="M44" s="45" t="s">
        <v>4395</v>
      </c>
      <c r="N44" s="45" t="s">
        <v>20</v>
      </c>
      <c r="O44" s="45" t="s">
        <v>26</v>
      </c>
      <c r="P44" s="46"/>
      <c r="Q44" s="45" t="s">
        <v>377</v>
      </c>
      <c r="R44" s="45" t="s">
        <v>4162</v>
      </c>
    </row>
    <row r="45" spans="1:18" x14ac:dyDescent="0.25">
      <c r="A45" s="45" t="s">
        <v>6564</v>
      </c>
      <c r="B45" s="45" t="s">
        <v>6564</v>
      </c>
      <c r="C45" s="45" t="s">
        <v>4393</v>
      </c>
      <c r="D45" s="45" t="s">
        <v>4394</v>
      </c>
      <c r="E45" s="45" t="s">
        <v>6624</v>
      </c>
      <c r="F45" s="45" t="s">
        <v>1365</v>
      </c>
      <c r="G45" s="45" t="s">
        <v>1368</v>
      </c>
      <c r="H45" s="45" t="s">
        <v>1366</v>
      </c>
      <c r="I45" s="45" t="s">
        <v>1369</v>
      </c>
      <c r="J45" s="45" t="s">
        <v>1370</v>
      </c>
      <c r="K45" s="47">
        <v>-1600</v>
      </c>
      <c r="L45" s="45" t="s">
        <v>4210</v>
      </c>
      <c r="M45" s="45" t="s">
        <v>4395</v>
      </c>
      <c r="N45" s="45" t="s">
        <v>20</v>
      </c>
      <c r="O45" s="45" t="s">
        <v>26</v>
      </c>
      <c r="P45" s="46"/>
      <c r="Q45" s="45" t="s">
        <v>135</v>
      </c>
      <c r="R45" s="45" t="s">
        <v>4162</v>
      </c>
    </row>
    <row r="46" spans="1:18" x14ac:dyDescent="0.25">
      <c r="A46" s="45" t="s">
        <v>6564</v>
      </c>
      <c r="B46" s="45" t="s">
        <v>6564</v>
      </c>
      <c r="C46" s="45" t="s">
        <v>4393</v>
      </c>
      <c r="D46" s="45" t="s">
        <v>4394</v>
      </c>
      <c r="E46" s="45" t="s">
        <v>6624</v>
      </c>
      <c r="F46" s="45" t="s">
        <v>844</v>
      </c>
      <c r="G46" s="45" t="s">
        <v>847</v>
      </c>
      <c r="H46" s="45" t="s">
        <v>849</v>
      </c>
      <c r="I46" s="45" t="s">
        <v>773</v>
      </c>
      <c r="J46" s="45" t="s">
        <v>848</v>
      </c>
      <c r="K46" s="47">
        <v>-1800</v>
      </c>
      <c r="L46" s="45" t="s">
        <v>4210</v>
      </c>
      <c r="M46" s="45" t="s">
        <v>4395</v>
      </c>
      <c r="N46" s="45" t="s">
        <v>20</v>
      </c>
      <c r="O46" s="45" t="s">
        <v>26</v>
      </c>
      <c r="P46" s="46"/>
      <c r="Q46" s="45" t="s">
        <v>135</v>
      </c>
      <c r="R46" s="45" t="s">
        <v>4162</v>
      </c>
    </row>
    <row r="47" spans="1:18" x14ac:dyDescent="0.25">
      <c r="A47" s="45" t="s">
        <v>6564</v>
      </c>
      <c r="B47" s="45" t="s">
        <v>6564</v>
      </c>
      <c r="C47" s="45" t="s">
        <v>4393</v>
      </c>
      <c r="D47" s="45" t="s">
        <v>4394</v>
      </c>
      <c r="E47" s="45" t="s">
        <v>6624</v>
      </c>
      <c r="F47" s="45" t="s">
        <v>4396</v>
      </c>
      <c r="G47" s="45" t="s">
        <v>655</v>
      </c>
      <c r="H47" s="45" t="s">
        <v>4397</v>
      </c>
      <c r="I47" s="45" t="s">
        <v>656</v>
      </c>
      <c r="J47" s="45" t="s">
        <v>657</v>
      </c>
      <c r="K47" s="47">
        <v>-1485</v>
      </c>
      <c r="L47" s="45" t="s">
        <v>4210</v>
      </c>
      <c r="M47" s="45" t="s">
        <v>4395</v>
      </c>
      <c r="N47" s="45" t="s">
        <v>20</v>
      </c>
      <c r="O47" s="45" t="s">
        <v>26</v>
      </c>
      <c r="P47" s="46"/>
      <c r="Q47" s="45" t="s">
        <v>377</v>
      </c>
      <c r="R47" s="45" t="s">
        <v>4162</v>
      </c>
    </row>
    <row r="48" spans="1:18" x14ac:dyDescent="0.25">
      <c r="A48" s="45" t="s">
        <v>6564</v>
      </c>
      <c r="B48" s="45" t="s">
        <v>6564</v>
      </c>
      <c r="C48" s="45" t="s">
        <v>4393</v>
      </c>
      <c r="D48" s="45" t="s">
        <v>4394</v>
      </c>
      <c r="E48" s="45" t="s">
        <v>6624</v>
      </c>
      <c r="F48" s="45" t="s">
        <v>2258</v>
      </c>
      <c r="G48" s="45" t="s">
        <v>2261</v>
      </c>
      <c r="H48" s="45" t="s">
        <v>2259</v>
      </c>
      <c r="I48" s="45" t="s">
        <v>2262</v>
      </c>
      <c r="J48" s="45" t="s">
        <v>2263</v>
      </c>
      <c r="K48" s="47">
        <v>-1575</v>
      </c>
      <c r="L48" s="45" t="s">
        <v>4210</v>
      </c>
      <c r="M48" s="45" t="s">
        <v>4395</v>
      </c>
      <c r="N48" s="45" t="s">
        <v>20</v>
      </c>
      <c r="O48" s="45" t="s">
        <v>26</v>
      </c>
      <c r="P48" s="46"/>
      <c r="Q48" s="45" t="s">
        <v>377</v>
      </c>
      <c r="R48" s="45" t="s">
        <v>4162</v>
      </c>
    </row>
    <row r="49" spans="1:18" x14ac:dyDescent="0.25">
      <c r="A49" s="45" t="s">
        <v>6564</v>
      </c>
      <c r="B49" s="45" t="s">
        <v>6564</v>
      </c>
      <c r="C49" s="45" t="s">
        <v>4393</v>
      </c>
      <c r="D49" s="45" t="s">
        <v>4394</v>
      </c>
      <c r="E49" s="45" t="s">
        <v>6624</v>
      </c>
      <c r="F49" s="45" t="s">
        <v>2247</v>
      </c>
      <c r="G49" s="45" t="s">
        <v>50</v>
      </c>
      <c r="H49" s="45" t="s">
        <v>2249</v>
      </c>
      <c r="I49" s="45" t="s">
        <v>51</v>
      </c>
      <c r="J49" s="45" t="s">
        <v>52</v>
      </c>
      <c r="K49" s="47">
        <v>-1900</v>
      </c>
      <c r="L49" s="45" t="s">
        <v>4210</v>
      </c>
      <c r="M49" s="45" t="s">
        <v>4395</v>
      </c>
      <c r="N49" s="45" t="s">
        <v>20</v>
      </c>
      <c r="O49" s="45" t="s">
        <v>26</v>
      </c>
      <c r="P49" s="46"/>
      <c r="Q49" s="45" t="s">
        <v>135</v>
      </c>
      <c r="R49" s="45" t="s">
        <v>4162</v>
      </c>
    </row>
    <row r="50" spans="1:18" x14ac:dyDescent="0.25">
      <c r="A50" s="45" t="s">
        <v>6564</v>
      </c>
      <c r="B50" s="45" t="s">
        <v>6564</v>
      </c>
      <c r="C50" s="45" t="s">
        <v>4393</v>
      </c>
      <c r="D50" s="45" t="s">
        <v>4394</v>
      </c>
      <c r="E50" s="45" t="s">
        <v>6624</v>
      </c>
      <c r="F50" s="45" t="s">
        <v>3320</v>
      </c>
      <c r="G50" s="45" t="s">
        <v>3323</v>
      </c>
      <c r="H50" s="45" t="s">
        <v>3327</v>
      </c>
      <c r="I50" s="45" t="s">
        <v>3324</v>
      </c>
      <c r="J50" s="45" t="s">
        <v>3325</v>
      </c>
      <c r="K50" s="47">
        <v>-1800</v>
      </c>
      <c r="L50" s="45" t="s">
        <v>4210</v>
      </c>
      <c r="M50" s="45" t="s">
        <v>4395</v>
      </c>
      <c r="N50" s="45" t="s">
        <v>20</v>
      </c>
      <c r="O50" s="45" t="s">
        <v>26</v>
      </c>
      <c r="P50" s="46"/>
      <c r="Q50" s="45" t="s">
        <v>135</v>
      </c>
      <c r="R50" s="45" t="s">
        <v>4162</v>
      </c>
    </row>
    <row r="51" spans="1:18" x14ac:dyDescent="0.25">
      <c r="A51" s="45" t="s">
        <v>6564</v>
      </c>
      <c r="B51" s="45" t="s">
        <v>6564</v>
      </c>
      <c r="C51" s="45" t="s">
        <v>4393</v>
      </c>
      <c r="D51" s="45" t="s">
        <v>4394</v>
      </c>
      <c r="E51" s="45" t="s">
        <v>6624</v>
      </c>
      <c r="F51" s="45" t="s">
        <v>2445</v>
      </c>
      <c r="G51" s="45" t="s">
        <v>2448</v>
      </c>
      <c r="H51" s="45" t="s">
        <v>2446</v>
      </c>
      <c r="I51" s="45" t="s">
        <v>189</v>
      </c>
      <c r="J51" s="45" t="s">
        <v>2449</v>
      </c>
      <c r="K51" s="47">
        <v>-1900</v>
      </c>
      <c r="L51" s="45" t="s">
        <v>4210</v>
      </c>
      <c r="M51" s="45" t="s">
        <v>4395</v>
      </c>
      <c r="N51" s="45" t="s">
        <v>20</v>
      </c>
      <c r="O51" s="45" t="s">
        <v>26</v>
      </c>
      <c r="P51" s="46"/>
      <c r="Q51" s="45" t="s">
        <v>377</v>
      </c>
      <c r="R51" s="45" t="s">
        <v>4162</v>
      </c>
    </row>
    <row r="52" spans="1:18" x14ac:dyDescent="0.25">
      <c r="A52" s="45" t="s">
        <v>6564</v>
      </c>
      <c r="B52" s="45" t="s">
        <v>6564</v>
      </c>
      <c r="C52" s="45" t="s">
        <v>4393</v>
      </c>
      <c r="D52" s="45" t="s">
        <v>4394</v>
      </c>
      <c r="E52" s="45" t="s">
        <v>6624</v>
      </c>
      <c r="F52" s="45" t="s">
        <v>3023</v>
      </c>
      <c r="G52" s="45" t="s">
        <v>3026</v>
      </c>
      <c r="H52" s="45" t="s">
        <v>3024</v>
      </c>
      <c r="I52" s="45" t="s">
        <v>3027</v>
      </c>
      <c r="J52" s="45" t="s">
        <v>3028</v>
      </c>
      <c r="K52" s="47">
        <v>-1600</v>
      </c>
      <c r="L52" s="45" t="s">
        <v>4210</v>
      </c>
      <c r="M52" s="45" t="s">
        <v>4395</v>
      </c>
      <c r="N52" s="45" t="s">
        <v>20</v>
      </c>
      <c r="O52" s="45" t="s">
        <v>26</v>
      </c>
      <c r="P52" s="46"/>
      <c r="Q52" s="45" t="s">
        <v>135</v>
      </c>
      <c r="R52" s="45" t="s">
        <v>4162</v>
      </c>
    </row>
    <row r="53" spans="1:18" x14ac:dyDescent="0.25">
      <c r="A53" s="45" t="s">
        <v>6564</v>
      </c>
      <c r="B53" s="45" t="s">
        <v>6564</v>
      </c>
      <c r="C53" s="45" t="s">
        <v>4393</v>
      </c>
      <c r="D53" s="45" t="s">
        <v>4394</v>
      </c>
      <c r="E53" s="45" t="s">
        <v>6624</v>
      </c>
      <c r="F53" s="45" t="s">
        <v>2696</v>
      </c>
      <c r="G53" s="45" t="s">
        <v>2699</v>
      </c>
      <c r="H53" s="45" t="s">
        <v>2697</v>
      </c>
      <c r="I53" s="45" t="s">
        <v>1588</v>
      </c>
      <c r="J53" s="45" t="s">
        <v>2700</v>
      </c>
      <c r="K53" s="47">
        <v>-1600</v>
      </c>
      <c r="L53" s="45" t="s">
        <v>4210</v>
      </c>
      <c r="M53" s="45" t="s">
        <v>4395</v>
      </c>
      <c r="N53" s="45" t="s">
        <v>20</v>
      </c>
      <c r="O53" s="45" t="s">
        <v>26</v>
      </c>
      <c r="P53" s="46"/>
      <c r="Q53" s="45" t="s">
        <v>377</v>
      </c>
      <c r="R53" s="45" t="s">
        <v>4162</v>
      </c>
    </row>
    <row r="54" spans="1:18" x14ac:dyDescent="0.25">
      <c r="A54" s="45" t="s">
        <v>6564</v>
      </c>
      <c r="B54" s="45" t="s">
        <v>6564</v>
      </c>
      <c r="C54" s="45" t="s">
        <v>4393</v>
      </c>
      <c r="D54" s="45" t="s">
        <v>4394</v>
      </c>
      <c r="E54" s="45" t="s">
        <v>6624</v>
      </c>
      <c r="F54" s="45" t="s">
        <v>2341</v>
      </c>
      <c r="G54" s="45" t="s">
        <v>2344</v>
      </c>
      <c r="H54" s="45" t="s">
        <v>2342</v>
      </c>
      <c r="I54" s="45" t="s">
        <v>2345</v>
      </c>
      <c r="J54" s="45" t="s">
        <v>2346</v>
      </c>
      <c r="K54" s="47">
        <v>-1200</v>
      </c>
      <c r="L54" s="45" t="s">
        <v>4210</v>
      </c>
      <c r="M54" s="45" t="s">
        <v>4395</v>
      </c>
      <c r="N54" s="45" t="s">
        <v>20</v>
      </c>
      <c r="O54" s="45" t="s">
        <v>26</v>
      </c>
      <c r="P54" s="46"/>
      <c r="Q54" s="45" t="s">
        <v>135</v>
      </c>
      <c r="R54" s="45" t="s">
        <v>4162</v>
      </c>
    </row>
    <row r="55" spans="1:18" x14ac:dyDescent="0.25">
      <c r="A55" s="45" t="s">
        <v>6564</v>
      </c>
      <c r="B55" s="45" t="s">
        <v>6564</v>
      </c>
      <c r="C55" s="45" t="s">
        <v>4393</v>
      </c>
      <c r="D55" s="45" t="s">
        <v>4394</v>
      </c>
      <c r="E55" s="45" t="s">
        <v>6624</v>
      </c>
      <c r="F55" s="45" t="s">
        <v>960</v>
      </c>
      <c r="G55" s="45" t="s">
        <v>963</v>
      </c>
      <c r="H55" s="45" t="s">
        <v>961</v>
      </c>
      <c r="I55" s="45" t="s">
        <v>964</v>
      </c>
      <c r="J55" s="45" t="s">
        <v>965</v>
      </c>
      <c r="K55" s="47">
        <v>-1100</v>
      </c>
      <c r="L55" s="45" t="s">
        <v>4210</v>
      </c>
      <c r="M55" s="45" t="s">
        <v>4395</v>
      </c>
      <c r="N55" s="45" t="s">
        <v>20</v>
      </c>
      <c r="O55" s="45" t="s">
        <v>26</v>
      </c>
      <c r="P55" s="46"/>
      <c r="Q55" s="45" t="s">
        <v>377</v>
      </c>
      <c r="R55" s="45" t="s">
        <v>4162</v>
      </c>
    </row>
    <row r="56" spans="1:18" x14ac:dyDescent="0.25">
      <c r="A56" s="45" t="s">
        <v>6564</v>
      </c>
      <c r="B56" s="45" t="s">
        <v>6564</v>
      </c>
      <c r="C56" s="45" t="s">
        <v>4393</v>
      </c>
      <c r="D56" s="45" t="s">
        <v>4394</v>
      </c>
      <c r="E56" s="45" t="s">
        <v>6624</v>
      </c>
      <c r="F56" s="45" t="s">
        <v>2362</v>
      </c>
      <c r="G56" s="45" t="s">
        <v>2365</v>
      </c>
      <c r="H56" s="45" t="s">
        <v>2363</v>
      </c>
      <c r="I56" s="45" t="s">
        <v>2366</v>
      </c>
      <c r="J56" s="45" t="s">
        <v>2367</v>
      </c>
      <c r="K56" s="47">
        <v>-1300</v>
      </c>
      <c r="L56" s="45" t="s">
        <v>4210</v>
      </c>
      <c r="M56" s="45" t="s">
        <v>4395</v>
      </c>
      <c r="N56" s="45" t="s">
        <v>20</v>
      </c>
      <c r="O56" s="45" t="s">
        <v>26</v>
      </c>
      <c r="P56" s="46"/>
      <c r="Q56" s="45" t="s">
        <v>135</v>
      </c>
      <c r="R56" s="45" t="s">
        <v>4162</v>
      </c>
    </row>
    <row r="57" spans="1:18" x14ac:dyDescent="0.25">
      <c r="A57" s="45" t="s">
        <v>6564</v>
      </c>
      <c r="B57" s="45" t="s">
        <v>6564</v>
      </c>
      <c r="C57" s="45" t="s">
        <v>4393</v>
      </c>
      <c r="D57" s="45" t="s">
        <v>4394</v>
      </c>
      <c r="E57" s="45" t="s">
        <v>6624</v>
      </c>
      <c r="F57" s="45" t="s">
        <v>3295</v>
      </c>
      <c r="G57" s="45" t="s">
        <v>3298</v>
      </c>
      <c r="H57" s="45" t="s">
        <v>3296</v>
      </c>
      <c r="I57" s="45" t="s">
        <v>106</v>
      </c>
      <c r="J57" s="45" t="s">
        <v>3299</v>
      </c>
      <c r="K57" s="47">
        <v>-2450</v>
      </c>
      <c r="L57" s="45" t="s">
        <v>4210</v>
      </c>
      <c r="M57" s="45" t="s">
        <v>4395</v>
      </c>
      <c r="N57" s="45" t="s">
        <v>20</v>
      </c>
      <c r="O57" s="45" t="s">
        <v>26</v>
      </c>
      <c r="P57" s="46"/>
      <c r="Q57" s="45" t="s">
        <v>377</v>
      </c>
      <c r="R57" s="45" t="s">
        <v>4162</v>
      </c>
    </row>
    <row r="58" spans="1:18" x14ac:dyDescent="0.25">
      <c r="A58" s="45" t="s">
        <v>6564</v>
      </c>
      <c r="B58" s="45" t="s">
        <v>6564</v>
      </c>
      <c r="C58" s="45" t="s">
        <v>4393</v>
      </c>
      <c r="D58" s="45" t="s">
        <v>4394</v>
      </c>
      <c r="E58" s="45" t="s">
        <v>6624</v>
      </c>
      <c r="F58" s="45" t="s">
        <v>4025</v>
      </c>
      <c r="G58" s="45" t="s">
        <v>4028</v>
      </c>
      <c r="H58" s="45" t="s">
        <v>4026</v>
      </c>
      <c r="I58" s="45" t="s">
        <v>1480</v>
      </c>
      <c r="J58" s="45" t="s">
        <v>4029</v>
      </c>
      <c r="K58" s="47">
        <v>-1890</v>
      </c>
      <c r="L58" s="45" t="s">
        <v>4210</v>
      </c>
      <c r="M58" s="45" t="s">
        <v>4395</v>
      </c>
      <c r="N58" s="45" t="s">
        <v>20</v>
      </c>
      <c r="O58" s="45" t="s">
        <v>26</v>
      </c>
      <c r="P58" s="46"/>
      <c r="Q58" s="45" t="s">
        <v>135</v>
      </c>
      <c r="R58" s="45" t="s">
        <v>4162</v>
      </c>
    </row>
    <row r="59" spans="1:18" x14ac:dyDescent="0.25">
      <c r="A59" s="45" t="s">
        <v>6564</v>
      </c>
      <c r="B59" s="45" t="s">
        <v>6564</v>
      </c>
      <c r="C59" s="45" t="s">
        <v>4393</v>
      </c>
      <c r="D59" s="45" t="s">
        <v>4394</v>
      </c>
      <c r="E59" s="45" t="s">
        <v>6624</v>
      </c>
      <c r="F59" s="45" t="s">
        <v>2166</v>
      </c>
      <c r="G59" s="45" t="s">
        <v>2169</v>
      </c>
      <c r="H59" s="45" t="s">
        <v>2167</v>
      </c>
      <c r="I59" s="45" t="s">
        <v>2170</v>
      </c>
      <c r="J59" s="45" t="s">
        <v>2171</v>
      </c>
      <c r="K59" s="47">
        <v>-2300</v>
      </c>
      <c r="L59" s="45" t="s">
        <v>4210</v>
      </c>
      <c r="M59" s="45" t="s">
        <v>4395</v>
      </c>
      <c r="N59" s="45" t="s">
        <v>20</v>
      </c>
      <c r="O59" s="45" t="s">
        <v>26</v>
      </c>
      <c r="P59" s="46"/>
      <c r="Q59" s="45" t="s">
        <v>377</v>
      </c>
      <c r="R59" s="45" t="s">
        <v>4162</v>
      </c>
    </row>
    <row r="60" spans="1:18" x14ac:dyDescent="0.25">
      <c r="A60" s="45" t="s">
        <v>6564</v>
      </c>
      <c r="B60" s="45" t="s">
        <v>6564</v>
      </c>
      <c r="C60" s="45" t="s">
        <v>4393</v>
      </c>
      <c r="D60" s="45" t="s">
        <v>4394</v>
      </c>
      <c r="E60" s="45" t="s">
        <v>6624</v>
      </c>
      <c r="F60" s="45" t="s">
        <v>591</v>
      </c>
      <c r="G60" s="45" t="s">
        <v>594</v>
      </c>
      <c r="H60" s="45" t="s">
        <v>597</v>
      </c>
      <c r="I60" s="45" t="s">
        <v>595</v>
      </c>
      <c r="J60" s="45" t="s">
        <v>596</v>
      </c>
      <c r="K60" s="47">
        <v>-1600</v>
      </c>
      <c r="L60" s="45" t="s">
        <v>4210</v>
      </c>
      <c r="M60" s="45" t="s">
        <v>4395</v>
      </c>
      <c r="N60" s="45" t="s">
        <v>20</v>
      </c>
      <c r="O60" s="45" t="s">
        <v>26</v>
      </c>
      <c r="P60" s="46"/>
      <c r="Q60" s="45" t="s">
        <v>135</v>
      </c>
      <c r="R60" s="45" t="s">
        <v>4162</v>
      </c>
    </row>
    <row r="61" spans="1:18" x14ac:dyDescent="0.25">
      <c r="A61" s="45" t="s">
        <v>6564</v>
      </c>
      <c r="B61" s="45" t="s">
        <v>6564</v>
      </c>
      <c r="C61" s="45" t="s">
        <v>4393</v>
      </c>
      <c r="D61" s="45" t="s">
        <v>4394</v>
      </c>
      <c r="E61" s="45" t="s">
        <v>6624</v>
      </c>
      <c r="F61" s="45" t="s">
        <v>2240</v>
      </c>
      <c r="G61" s="45" t="s">
        <v>2244</v>
      </c>
      <c r="H61" s="45" t="s">
        <v>2241</v>
      </c>
      <c r="I61" s="45" t="s">
        <v>2245</v>
      </c>
      <c r="J61" s="45" t="s">
        <v>2246</v>
      </c>
      <c r="K61" s="47">
        <v>-1900</v>
      </c>
      <c r="L61" s="45" t="s">
        <v>4210</v>
      </c>
      <c r="M61" s="45" t="s">
        <v>4395</v>
      </c>
      <c r="N61" s="45" t="s">
        <v>20</v>
      </c>
      <c r="O61" s="45" t="s">
        <v>26</v>
      </c>
      <c r="P61" s="46"/>
      <c r="Q61" s="45" t="s">
        <v>135</v>
      </c>
      <c r="R61" s="45" t="s">
        <v>4162</v>
      </c>
    </row>
    <row r="62" spans="1:18" x14ac:dyDescent="0.25">
      <c r="A62" s="45" t="s">
        <v>6564</v>
      </c>
      <c r="B62" s="45" t="s">
        <v>6564</v>
      </c>
      <c r="C62" s="45" t="s">
        <v>4393</v>
      </c>
      <c r="D62" s="45" t="s">
        <v>4394</v>
      </c>
      <c r="E62" s="45" t="s">
        <v>6624</v>
      </c>
      <c r="F62" s="45" t="s">
        <v>460</v>
      </c>
      <c r="G62" s="45" t="s">
        <v>463</v>
      </c>
      <c r="H62" s="45" t="s">
        <v>461</v>
      </c>
      <c r="I62" s="45" t="s">
        <v>464</v>
      </c>
      <c r="J62" s="45" t="s">
        <v>465</v>
      </c>
      <c r="K62" s="47">
        <v>-2082</v>
      </c>
      <c r="L62" s="45" t="s">
        <v>4210</v>
      </c>
      <c r="M62" s="45" t="s">
        <v>4395</v>
      </c>
      <c r="N62" s="45" t="s">
        <v>20</v>
      </c>
      <c r="O62" s="45" t="s">
        <v>26</v>
      </c>
      <c r="P62" s="46"/>
      <c r="Q62" s="45" t="s">
        <v>377</v>
      </c>
      <c r="R62" s="45" t="s">
        <v>4162</v>
      </c>
    </row>
    <row r="63" spans="1:18" x14ac:dyDescent="0.25">
      <c r="A63" s="45" t="s">
        <v>6564</v>
      </c>
      <c r="B63" s="45" t="s">
        <v>6564</v>
      </c>
      <c r="C63" s="45" t="s">
        <v>4393</v>
      </c>
      <c r="D63" s="45" t="s">
        <v>4394</v>
      </c>
      <c r="E63" s="45" t="s">
        <v>6624</v>
      </c>
      <c r="F63" s="45" t="s">
        <v>2944</v>
      </c>
      <c r="G63" s="45" t="s">
        <v>2811</v>
      </c>
      <c r="H63" s="45" t="s">
        <v>2945</v>
      </c>
      <c r="I63" s="45" t="s">
        <v>2812</v>
      </c>
      <c r="J63" s="45" t="s">
        <v>2813</v>
      </c>
      <c r="K63" s="47">
        <v>-1450</v>
      </c>
      <c r="L63" s="45" t="s">
        <v>4210</v>
      </c>
      <c r="M63" s="45" t="s">
        <v>4395</v>
      </c>
      <c r="N63" s="45" t="s">
        <v>20</v>
      </c>
      <c r="O63" s="45" t="s">
        <v>26</v>
      </c>
      <c r="P63" s="46"/>
      <c r="Q63" s="45" t="s">
        <v>377</v>
      </c>
      <c r="R63" s="45" t="s">
        <v>4162</v>
      </c>
    </row>
    <row r="64" spans="1:18" x14ac:dyDescent="0.25">
      <c r="A64" s="45" t="s">
        <v>6564</v>
      </c>
      <c r="B64" s="45" t="s">
        <v>6564</v>
      </c>
      <c r="C64" s="45" t="s">
        <v>4393</v>
      </c>
      <c r="D64" s="45" t="s">
        <v>4394</v>
      </c>
      <c r="E64" s="45" t="s">
        <v>6624</v>
      </c>
      <c r="F64" s="45" t="s">
        <v>544</v>
      </c>
      <c r="G64" s="45" t="s">
        <v>553</v>
      </c>
      <c r="H64" s="45" t="s">
        <v>550</v>
      </c>
      <c r="I64" s="45" t="s">
        <v>554</v>
      </c>
      <c r="J64" s="45" t="s">
        <v>555</v>
      </c>
      <c r="K64" s="47">
        <v>-1890</v>
      </c>
      <c r="L64" s="45" t="s">
        <v>4210</v>
      </c>
      <c r="M64" s="45" t="s">
        <v>4395</v>
      </c>
      <c r="N64" s="45" t="s">
        <v>20</v>
      </c>
      <c r="O64" s="45" t="s">
        <v>26</v>
      </c>
      <c r="P64" s="46"/>
      <c r="Q64" s="45" t="s">
        <v>135</v>
      </c>
      <c r="R64" s="45" t="s">
        <v>4162</v>
      </c>
    </row>
    <row r="65" spans="1:18" x14ac:dyDescent="0.25">
      <c r="A65" s="45" t="s">
        <v>6564</v>
      </c>
      <c r="B65" s="45" t="s">
        <v>6564</v>
      </c>
      <c r="C65" s="45" t="s">
        <v>4393</v>
      </c>
      <c r="D65" s="45" t="s">
        <v>4394</v>
      </c>
      <c r="E65" s="45" t="s">
        <v>6624</v>
      </c>
      <c r="F65" s="45" t="s">
        <v>544</v>
      </c>
      <c r="G65" s="45" t="s">
        <v>553</v>
      </c>
      <c r="H65" s="45" t="s">
        <v>550</v>
      </c>
      <c r="I65" s="45" t="s">
        <v>554</v>
      </c>
      <c r="J65" s="45" t="s">
        <v>555</v>
      </c>
      <c r="K65" s="47">
        <v>-2340</v>
      </c>
      <c r="L65" s="45" t="s">
        <v>4210</v>
      </c>
      <c r="M65" s="45" t="s">
        <v>4398</v>
      </c>
      <c r="N65" s="45" t="s">
        <v>20</v>
      </c>
      <c r="O65" s="45" t="s">
        <v>26</v>
      </c>
      <c r="P65" s="46"/>
      <c r="Q65" s="45" t="s">
        <v>135</v>
      </c>
      <c r="R65" s="45" t="s">
        <v>4162</v>
      </c>
    </row>
    <row r="66" spans="1:18" x14ac:dyDescent="0.25">
      <c r="A66" s="45" t="s">
        <v>6564</v>
      </c>
      <c r="B66" s="45" t="s">
        <v>6564</v>
      </c>
      <c r="C66" s="45" t="s">
        <v>4393</v>
      </c>
      <c r="D66" s="45" t="s">
        <v>4394</v>
      </c>
      <c r="E66" s="45" t="s">
        <v>6624</v>
      </c>
      <c r="F66" s="45" t="s">
        <v>3520</v>
      </c>
      <c r="G66" s="45" t="s">
        <v>3523</v>
      </c>
      <c r="H66" s="45" t="s">
        <v>3527</v>
      </c>
      <c r="I66" s="45" t="s">
        <v>3524</v>
      </c>
      <c r="J66" s="45" t="s">
        <v>3525</v>
      </c>
      <c r="K66" s="47">
        <v>-1800</v>
      </c>
      <c r="L66" s="45" t="s">
        <v>4210</v>
      </c>
      <c r="M66" s="45" t="s">
        <v>4395</v>
      </c>
      <c r="N66" s="45" t="s">
        <v>20</v>
      </c>
      <c r="O66" s="45" t="s">
        <v>26</v>
      </c>
      <c r="P66" s="46"/>
      <c r="Q66" s="45" t="s">
        <v>135</v>
      </c>
      <c r="R66" s="45" t="s">
        <v>4162</v>
      </c>
    </row>
    <row r="67" spans="1:18" x14ac:dyDescent="0.25">
      <c r="A67" s="45" t="s">
        <v>6564</v>
      </c>
      <c r="B67" s="45" t="s">
        <v>6564</v>
      </c>
      <c r="C67" s="45" t="s">
        <v>4393</v>
      </c>
      <c r="D67" s="45" t="s">
        <v>4394</v>
      </c>
      <c r="E67" s="46"/>
      <c r="F67" s="45" t="s">
        <v>522</v>
      </c>
      <c r="G67" s="45" t="s">
        <v>530</v>
      </c>
      <c r="H67" s="45" t="s">
        <v>528</v>
      </c>
      <c r="I67" s="45" t="s">
        <v>531</v>
      </c>
      <c r="J67" s="45" t="s">
        <v>532</v>
      </c>
      <c r="K67" s="47">
        <v>-1890</v>
      </c>
      <c r="L67" s="45" t="s">
        <v>4210</v>
      </c>
      <c r="M67" s="45" t="s">
        <v>4395</v>
      </c>
      <c r="N67" s="45" t="s">
        <v>20</v>
      </c>
      <c r="O67" s="45" t="s">
        <v>26</v>
      </c>
      <c r="P67" s="46"/>
      <c r="Q67" s="45" t="s">
        <v>135</v>
      </c>
      <c r="R67" s="45" t="s">
        <v>4162</v>
      </c>
    </row>
    <row r="68" spans="1:18" x14ac:dyDescent="0.25">
      <c r="A68" s="45" t="s">
        <v>6564</v>
      </c>
      <c r="B68" s="45" t="s">
        <v>6564</v>
      </c>
      <c r="C68" s="45" t="s">
        <v>4393</v>
      </c>
      <c r="D68" s="45" t="s">
        <v>4394</v>
      </c>
      <c r="E68" s="45" t="s">
        <v>6624</v>
      </c>
      <c r="F68" s="45" t="s">
        <v>1526</v>
      </c>
      <c r="G68" s="45" t="s">
        <v>1533</v>
      </c>
      <c r="H68" s="45" t="s">
        <v>1532</v>
      </c>
      <c r="I68" s="45" t="s">
        <v>621</v>
      </c>
      <c r="J68" s="45" t="s">
        <v>1534</v>
      </c>
      <c r="K68" s="47">
        <v>-1980</v>
      </c>
      <c r="L68" s="45" t="s">
        <v>4210</v>
      </c>
      <c r="M68" s="45" t="s">
        <v>4395</v>
      </c>
      <c r="N68" s="45" t="s">
        <v>20</v>
      </c>
      <c r="O68" s="45" t="s">
        <v>26</v>
      </c>
      <c r="P68" s="46"/>
      <c r="Q68" s="45" t="s">
        <v>135</v>
      </c>
      <c r="R68" s="45" t="s">
        <v>4162</v>
      </c>
    </row>
    <row r="69" spans="1:18" x14ac:dyDescent="0.25">
      <c r="A69" s="45" t="s">
        <v>6564</v>
      </c>
      <c r="B69" s="45" t="s">
        <v>6564</v>
      </c>
      <c r="C69" s="45" t="s">
        <v>4393</v>
      </c>
      <c r="D69" s="45" t="s">
        <v>4394</v>
      </c>
      <c r="E69" s="45" t="s">
        <v>6624</v>
      </c>
      <c r="F69" s="45" t="s">
        <v>1526</v>
      </c>
      <c r="G69" s="45" t="s">
        <v>1533</v>
      </c>
      <c r="H69" s="45" t="s">
        <v>1532</v>
      </c>
      <c r="I69" s="45" t="s">
        <v>621</v>
      </c>
      <c r="J69" s="45" t="s">
        <v>1534</v>
      </c>
      <c r="K69" s="47">
        <v>-831.33</v>
      </c>
      <c r="L69" s="45" t="s">
        <v>4210</v>
      </c>
      <c r="M69" s="45" t="s">
        <v>4398</v>
      </c>
      <c r="N69" s="45" t="s">
        <v>20</v>
      </c>
      <c r="O69" s="45" t="s">
        <v>26</v>
      </c>
      <c r="P69" s="46"/>
      <c r="Q69" s="45" t="s">
        <v>135</v>
      </c>
      <c r="R69" s="45" t="s">
        <v>4162</v>
      </c>
    </row>
    <row r="70" spans="1:18" x14ac:dyDescent="0.25">
      <c r="A70" s="45" t="s">
        <v>6564</v>
      </c>
      <c r="B70" s="45" t="s">
        <v>6564</v>
      </c>
      <c r="C70" s="45" t="s">
        <v>4393</v>
      </c>
      <c r="D70" s="45" t="s">
        <v>4394</v>
      </c>
      <c r="E70" s="45" t="s">
        <v>6624</v>
      </c>
      <c r="F70" s="45" t="s">
        <v>499</v>
      </c>
      <c r="G70" s="45" t="s">
        <v>507</v>
      </c>
      <c r="H70" s="45" t="s">
        <v>505</v>
      </c>
      <c r="I70" s="45" t="s">
        <v>508</v>
      </c>
      <c r="J70" s="45" t="s">
        <v>509</v>
      </c>
      <c r="K70" s="47">
        <v>-1890</v>
      </c>
      <c r="L70" s="45" t="s">
        <v>4210</v>
      </c>
      <c r="M70" s="45" t="s">
        <v>4395</v>
      </c>
      <c r="N70" s="45" t="s">
        <v>20</v>
      </c>
      <c r="O70" s="45" t="s">
        <v>26</v>
      </c>
      <c r="P70" s="46"/>
      <c r="Q70" s="45" t="s">
        <v>377</v>
      </c>
      <c r="R70" s="45" t="s">
        <v>4162</v>
      </c>
    </row>
    <row r="71" spans="1:18" x14ac:dyDescent="0.25">
      <c r="A71" s="45" t="s">
        <v>6564</v>
      </c>
      <c r="B71" s="45" t="s">
        <v>6564</v>
      </c>
      <c r="C71" s="45" t="s">
        <v>4393</v>
      </c>
      <c r="D71" s="45" t="s">
        <v>4394</v>
      </c>
      <c r="E71" s="45" t="s">
        <v>6624</v>
      </c>
      <c r="F71" s="45" t="s">
        <v>2824</v>
      </c>
      <c r="G71" s="45" t="s">
        <v>2827</v>
      </c>
      <c r="H71" s="45" t="s">
        <v>2825</v>
      </c>
      <c r="I71" s="45" t="s">
        <v>2828</v>
      </c>
      <c r="J71" s="45" t="s">
        <v>2829</v>
      </c>
      <c r="K71" s="47">
        <v>-3280</v>
      </c>
      <c r="L71" s="45" t="s">
        <v>4210</v>
      </c>
      <c r="M71" s="45" t="s">
        <v>4395</v>
      </c>
      <c r="N71" s="45" t="s">
        <v>20</v>
      </c>
      <c r="O71" s="45" t="s">
        <v>26</v>
      </c>
      <c r="P71" s="46"/>
      <c r="Q71" s="45" t="s">
        <v>377</v>
      </c>
      <c r="R71" s="45" t="s">
        <v>4162</v>
      </c>
    </row>
    <row r="72" spans="1:18" x14ac:dyDescent="0.25">
      <c r="A72" s="45" t="s">
        <v>6564</v>
      </c>
      <c r="B72" s="45" t="s">
        <v>6564</v>
      </c>
      <c r="C72" s="45" t="s">
        <v>4393</v>
      </c>
      <c r="D72" s="45" t="s">
        <v>4394</v>
      </c>
      <c r="E72" s="45" t="s">
        <v>6624</v>
      </c>
      <c r="F72" s="45" t="s">
        <v>638</v>
      </c>
      <c r="G72" s="45" t="s">
        <v>302</v>
      </c>
      <c r="H72" s="45" t="s">
        <v>1552</v>
      </c>
      <c r="I72" s="45" t="s">
        <v>303</v>
      </c>
      <c r="J72" s="45" t="s">
        <v>304</v>
      </c>
      <c r="K72" s="47">
        <v>-1890</v>
      </c>
      <c r="L72" s="45" t="s">
        <v>4210</v>
      </c>
      <c r="M72" s="45" t="s">
        <v>4395</v>
      </c>
      <c r="N72" s="45" t="s">
        <v>20</v>
      </c>
      <c r="O72" s="45" t="s">
        <v>26</v>
      </c>
      <c r="P72" s="46"/>
      <c r="Q72" s="45" t="s">
        <v>135</v>
      </c>
      <c r="R72" s="45" t="s">
        <v>4162</v>
      </c>
    </row>
    <row r="73" spans="1:18" x14ac:dyDescent="0.25">
      <c r="A73" s="45" t="s">
        <v>6564</v>
      </c>
      <c r="B73" s="45" t="s">
        <v>6564</v>
      </c>
      <c r="C73" s="45" t="s">
        <v>4393</v>
      </c>
      <c r="D73" s="45" t="s">
        <v>4394</v>
      </c>
      <c r="E73" s="45" t="s">
        <v>6624</v>
      </c>
      <c r="F73" s="45" t="s">
        <v>668</v>
      </c>
      <c r="G73" s="45" t="s">
        <v>676</v>
      </c>
      <c r="H73" s="45" t="s">
        <v>674</v>
      </c>
      <c r="I73" s="45" t="s">
        <v>395</v>
      </c>
      <c r="J73" s="45" t="s">
        <v>677</v>
      </c>
      <c r="K73" s="47">
        <v>-1890</v>
      </c>
      <c r="L73" s="45" t="s">
        <v>4210</v>
      </c>
      <c r="M73" s="45" t="s">
        <v>4395</v>
      </c>
      <c r="N73" s="45" t="s">
        <v>20</v>
      </c>
      <c r="O73" s="45" t="s">
        <v>26</v>
      </c>
      <c r="P73" s="46"/>
      <c r="Q73" s="45" t="s">
        <v>135</v>
      </c>
      <c r="R73" s="45" t="s">
        <v>4162</v>
      </c>
    </row>
    <row r="74" spans="1:18" x14ac:dyDescent="0.25">
      <c r="A74" s="45" t="s">
        <v>6564</v>
      </c>
      <c r="B74" s="45" t="s">
        <v>6564</v>
      </c>
      <c r="C74" s="45" t="s">
        <v>4393</v>
      </c>
      <c r="D74" s="45" t="s">
        <v>4394</v>
      </c>
      <c r="E74" s="45" t="s">
        <v>6624</v>
      </c>
      <c r="F74" s="45" t="s">
        <v>404</v>
      </c>
      <c r="G74" s="45" t="s">
        <v>412</v>
      </c>
      <c r="H74" s="45" t="s">
        <v>410</v>
      </c>
      <c r="I74" s="45" t="s">
        <v>413</v>
      </c>
      <c r="J74" s="45" t="s">
        <v>414</v>
      </c>
      <c r="K74" s="47">
        <v>-1680</v>
      </c>
      <c r="L74" s="45" t="s">
        <v>4210</v>
      </c>
      <c r="M74" s="45" t="s">
        <v>4395</v>
      </c>
      <c r="N74" s="45" t="s">
        <v>20</v>
      </c>
      <c r="O74" s="45" t="s">
        <v>26</v>
      </c>
      <c r="P74" s="46"/>
      <c r="Q74" s="45" t="s">
        <v>135</v>
      </c>
      <c r="R74" s="45" t="s">
        <v>4162</v>
      </c>
    </row>
    <row r="75" spans="1:18" x14ac:dyDescent="0.25">
      <c r="A75" s="45" t="s">
        <v>6564</v>
      </c>
      <c r="B75" s="45" t="s">
        <v>6564</v>
      </c>
      <c r="C75" s="45" t="s">
        <v>4393</v>
      </c>
      <c r="D75" s="45" t="s">
        <v>4394</v>
      </c>
      <c r="E75" s="45" t="s">
        <v>6624</v>
      </c>
      <c r="F75" s="45" t="s">
        <v>3788</v>
      </c>
      <c r="G75" s="45" t="s">
        <v>3791</v>
      </c>
      <c r="H75" s="45" t="s">
        <v>3789</v>
      </c>
      <c r="I75" s="45" t="s">
        <v>831</v>
      </c>
      <c r="J75" s="45" t="s">
        <v>3792</v>
      </c>
      <c r="K75" s="47">
        <v>-1890</v>
      </c>
      <c r="L75" s="45" t="s">
        <v>4210</v>
      </c>
      <c r="M75" s="45" t="s">
        <v>4395</v>
      </c>
      <c r="N75" s="45" t="s">
        <v>20</v>
      </c>
      <c r="O75" s="45" t="s">
        <v>26</v>
      </c>
      <c r="P75" s="46"/>
      <c r="Q75" s="45" t="s">
        <v>135</v>
      </c>
      <c r="R75" s="45" t="s">
        <v>4162</v>
      </c>
    </row>
    <row r="76" spans="1:18" x14ac:dyDescent="0.25">
      <c r="A76" s="45" t="s">
        <v>6564</v>
      </c>
      <c r="B76" s="45" t="s">
        <v>6564</v>
      </c>
      <c r="C76" s="45" t="s">
        <v>4393</v>
      </c>
      <c r="D76" s="45" t="s">
        <v>4394</v>
      </c>
      <c r="E76" s="45" t="s">
        <v>6624</v>
      </c>
      <c r="F76" s="45" t="s">
        <v>1466</v>
      </c>
      <c r="G76" s="45" t="s">
        <v>1469</v>
      </c>
      <c r="H76" s="45" t="s">
        <v>1467</v>
      </c>
      <c r="I76" s="45" t="s">
        <v>1470</v>
      </c>
      <c r="J76" s="45" t="s">
        <v>1471</v>
      </c>
      <c r="K76" s="47">
        <v>-1600</v>
      </c>
      <c r="L76" s="45" t="s">
        <v>4210</v>
      </c>
      <c r="M76" s="45" t="s">
        <v>4395</v>
      </c>
      <c r="N76" s="45" t="s">
        <v>20</v>
      </c>
      <c r="O76" s="45" t="s">
        <v>26</v>
      </c>
      <c r="P76" s="46"/>
      <c r="Q76" s="45" t="s">
        <v>135</v>
      </c>
      <c r="R76" s="45" t="s">
        <v>4162</v>
      </c>
    </row>
    <row r="77" spans="1:18" x14ac:dyDescent="0.25">
      <c r="A77" s="45" t="s">
        <v>6564</v>
      </c>
      <c r="B77" s="45" t="s">
        <v>6564</v>
      </c>
      <c r="C77" s="45" t="s">
        <v>4393</v>
      </c>
      <c r="D77" s="45" t="s">
        <v>4394</v>
      </c>
      <c r="E77" s="45" t="s">
        <v>6624</v>
      </c>
      <c r="F77" s="45" t="s">
        <v>899</v>
      </c>
      <c r="G77" s="45" t="s">
        <v>902</v>
      </c>
      <c r="H77" s="45" t="s">
        <v>900</v>
      </c>
      <c r="I77" s="45" t="s">
        <v>903</v>
      </c>
      <c r="J77" s="45" t="s">
        <v>904</v>
      </c>
      <c r="K77" s="47">
        <v>-1890</v>
      </c>
      <c r="L77" s="45" t="s">
        <v>4210</v>
      </c>
      <c r="M77" s="45" t="s">
        <v>4395</v>
      </c>
      <c r="N77" s="45" t="s">
        <v>20</v>
      </c>
      <c r="O77" s="45" t="s">
        <v>26</v>
      </c>
      <c r="P77" s="46"/>
      <c r="Q77" s="45" t="s">
        <v>135</v>
      </c>
      <c r="R77" s="45" t="s">
        <v>4162</v>
      </c>
    </row>
    <row r="78" spans="1:18" x14ac:dyDescent="0.25">
      <c r="A78" s="45" t="s">
        <v>6564</v>
      </c>
      <c r="B78" s="45" t="s">
        <v>6564</v>
      </c>
      <c r="C78" s="45" t="s">
        <v>4393</v>
      </c>
      <c r="D78" s="45" t="s">
        <v>4394</v>
      </c>
      <c r="E78" s="45" t="s">
        <v>6624</v>
      </c>
      <c r="F78" s="45" t="s">
        <v>476</v>
      </c>
      <c r="G78" s="45" t="s">
        <v>484</v>
      </c>
      <c r="H78" s="45" t="s">
        <v>482</v>
      </c>
      <c r="I78" s="45" t="s">
        <v>485</v>
      </c>
      <c r="J78" s="45" t="s">
        <v>486</v>
      </c>
      <c r="K78" s="47">
        <v>-1680</v>
      </c>
      <c r="L78" s="45" t="s">
        <v>4210</v>
      </c>
      <c r="M78" s="45" t="s">
        <v>4395</v>
      </c>
      <c r="N78" s="45" t="s">
        <v>20</v>
      </c>
      <c r="O78" s="45" t="s">
        <v>26</v>
      </c>
      <c r="P78" s="46"/>
      <c r="Q78" s="45" t="s">
        <v>135</v>
      </c>
      <c r="R78" s="45" t="s">
        <v>4162</v>
      </c>
    </row>
    <row r="79" spans="1:18" x14ac:dyDescent="0.25">
      <c r="A79" s="45" t="s">
        <v>6564</v>
      </c>
      <c r="B79" s="45" t="s">
        <v>6564</v>
      </c>
      <c r="C79" s="45" t="s">
        <v>4393</v>
      </c>
      <c r="D79" s="45" t="s">
        <v>4394</v>
      </c>
      <c r="E79" s="45" t="s">
        <v>6624</v>
      </c>
      <c r="F79" s="45" t="s">
        <v>1929</v>
      </c>
      <c r="G79" s="45" t="s">
        <v>1937</v>
      </c>
      <c r="H79" s="45" t="s">
        <v>1935</v>
      </c>
      <c r="I79" s="45" t="s">
        <v>1938</v>
      </c>
      <c r="J79" s="45" t="s">
        <v>1939</v>
      </c>
      <c r="K79" s="47">
        <v>-2580</v>
      </c>
      <c r="L79" s="45" t="s">
        <v>4210</v>
      </c>
      <c r="M79" s="45" t="s">
        <v>4395</v>
      </c>
      <c r="N79" s="45" t="s">
        <v>20</v>
      </c>
      <c r="O79" s="45" t="s">
        <v>26</v>
      </c>
      <c r="P79" s="46"/>
      <c r="Q79" s="45" t="s">
        <v>135</v>
      </c>
      <c r="R79" s="45" t="s">
        <v>4162</v>
      </c>
    </row>
    <row r="80" spans="1:18" x14ac:dyDescent="0.25">
      <c r="A80" s="45" t="s">
        <v>6564</v>
      </c>
      <c r="B80" s="45" t="s">
        <v>6564</v>
      </c>
      <c r="C80" s="45" t="s">
        <v>4393</v>
      </c>
      <c r="D80" s="45" t="s">
        <v>4394</v>
      </c>
      <c r="E80" s="45" t="s">
        <v>6624</v>
      </c>
      <c r="F80" s="45" t="s">
        <v>3659</v>
      </c>
      <c r="G80" s="45" t="s">
        <v>3662</v>
      </c>
      <c r="H80" s="45" t="s">
        <v>3666</v>
      </c>
      <c r="I80" s="45" t="s">
        <v>3663</v>
      </c>
      <c r="J80" s="45" t="s">
        <v>3664</v>
      </c>
      <c r="K80" s="47">
        <v>-1800</v>
      </c>
      <c r="L80" s="45" t="s">
        <v>4210</v>
      </c>
      <c r="M80" s="45" t="s">
        <v>4395</v>
      </c>
      <c r="N80" s="45" t="s">
        <v>20</v>
      </c>
      <c r="O80" s="45" t="s">
        <v>26</v>
      </c>
      <c r="P80" s="46"/>
      <c r="Q80" s="45" t="s">
        <v>377</v>
      </c>
      <c r="R80" s="45" t="s">
        <v>4162</v>
      </c>
    </row>
    <row r="81" spans="1:18" x14ac:dyDescent="0.25">
      <c r="A81" s="45" t="s">
        <v>6564</v>
      </c>
      <c r="B81" s="45" t="s">
        <v>6564</v>
      </c>
      <c r="C81" s="45" t="s">
        <v>4393</v>
      </c>
      <c r="D81" s="45" t="s">
        <v>4394</v>
      </c>
      <c r="E81" s="45" t="s">
        <v>6624</v>
      </c>
      <c r="F81" s="45" t="s">
        <v>678</v>
      </c>
      <c r="G81" s="45" t="s">
        <v>686</v>
      </c>
      <c r="H81" s="45" t="s">
        <v>684</v>
      </c>
      <c r="I81" s="45" t="s">
        <v>687</v>
      </c>
      <c r="J81" s="45" t="s">
        <v>688</v>
      </c>
      <c r="K81" s="47">
        <v>-1890</v>
      </c>
      <c r="L81" s="45" t="s">
        <v>4210</v>
      </c>
      <c r="M81" s="45" t="s">
        <v>4395</v>
      </c>
      <c r="N81" s="45" t="s">
        <v>20</v>
      </c>
      <c r="O81" s="45" t="s">
        <v>26</v>
      </c>
      <c r="P81" s="46"/>
      <c r="Q81" s="45" t="s">
        <v>135</v>
      </c>
      <c r="R81" s="45" t="s">
        <v>4162</v>
      </c>
    </row>
    <row r="82" spans="1:18" x14ac:dyDescent="0.25">
      <c r="A82" s="45" t="s">
        <v>6564</v>
      </c>
      <c r="B82" s="45" t="s">
        <v>6564</v>
      </c>
      <c r="C82" s="45" t="s">
        <v>4393</v>
      </c>
      <c r="D82" s="45" t="s">
        <v>4394</v>
      </c>
      <c r="E82" s="45" t="s">
        <v>6624</v>
      </c>
      <c r="F82" s="45" t="s">
        <v>3744</v>
      </c>
      <c r="G82" s="45" t="s">
        <v>3737</v>
      </c>
      <c r="H82" s="45" t="s">
        <v>3750</v>
      </c>
      <c r="I82" s="45" t="s">
        <v>3738</v>
      </c>
      <c r="J82" s="45" t="s">
        <v>3739</v>
      </c>
      <c r="K82" s="47">
        <v>-1890</v>
      </c>
      <c r="L82" s="45" t="s">
        <v>4210</v>
      </c>
      <c r="M82" s="45" t="s">
        <v>4395</v>
      </c>
      <c r="N82" s="45" t="s">
        <v>20</v>
      </c>
      <c r="O82" s="45" t="s">
        <v>26</v>
      </c>
      <c r="P82" s="46"/>
      <c r="Q82" s="45" t="s">
        <v>377</v>
      </c>
      <c r="R82" s="45" t="s">
        <v>4162</v>
      </c>
    </row>
    <row r="83" spans="1:18" x14ac:dyDescent="0.25">
      <c r="A83" s="45" t="s">
        <v>6564</v>
      </c>
      <c r="B83" s="45" t="s">
        <v>6564</v>
      </c>
      <c r="C83" s="45" t="s">
        <v>4393</v>
      </c>
      <c r="D83" s="45" t="s">
        <v>4394</v>
      </c>
      <c r="E83" s="45" t="s">
        <v>6624</v>
      </c>
      <c r="F83" s="45" t="s">
        <v>3832</v>
      </c>
      <c r="G83" s="45" t="s">
        <v>3840</v>
      </c>
      <c r="H83" s="45" t="s">
        <v>3838</v>
      </c>
      <c r="I83" s="45" t="s">
        <v>3841</v>
      </c>
      <c r="J83" s="45" t="s">
        <v>3842</v>
      </c>
      <c r="K83" s="47">
        <v>-1890</v>
      </c>
      <c r="L83" s="45" t="s">
        <v>4210</v>
      </c>
      <c r="M83" s="45" t="s">
        <v>4395</v>
      </c>
      <c r="N83" s="45" t="s">
        <v>20</v>
      </c>
      <c r="O83" s="45" t="s">
        <v>26</v>
      </c>
      <c r="P83" s="46"/>
      <c r="Q83" s="45" t="s">
        <v>135</v>
      </c>
      <c r="R83" s="45" t="s">
        <v>4162</v>
      </c>
    </row>
    <row r="84" spans="1:18" x14ac:dyDescent="0.25">
      <c r="A84" s="45" t="s">
        <v>6564</v>
      </c>
      <c r="B84" s="45" t="s">
        <v>6564</v>
      </c>
      <c r="C84" s="45" t="s">
        <v>4393</v>
      </c>
      <c r="D84" s="45" t="s">
        <v>4394</v>
      </c>
      <c r="E84" s="45" t="s">
        <v>6624</v>
      </c>
      <c r="F84" s="45" t="s">
        <v>3801</v>
      </c>
      <c r="G84" s="45" t="s">
        <v>3808</v>
      </c>
      <c r="H84" s="45" t="s">
        <v>3806</v>
      </c>
      <c r="I84" s="45" t="s">
        <v>244</v>
      </c>
      <c r="J84" s="45" t="s">
        <v>3809</v>
      </c>
      <c r="K84" s="47">
        <v>-1890</v>
      </c>
      <c r="L84" s="45" t="s">
        <v>4210</v>
      </c>
      <c r="M84" s="45" t="s">
        <v>4395</v>
      </c>
      <c r="N84" s="45" t="s">
        <v>20</v>
      </c>
      <c r="O84" s="45" t="s">
        <v>26</v>
      </c>
      <c r="P84" s="46"/>
      <c r="Q84" s="45" t="s">
        <v>135</v>
      </c>
      <c r="R84" s="45" t="s">
        <v>4162</v>
      </c>
    </row>
    <row r="85" spans="1:18" x14ac:dyDescent="0.25">
      <c r="A85" s="45" t="s">
        <v>6564</v>
      </c>
      <c r="B85" s="45" t="s">
        <v>6564</v>
      </c>
      <c r="C85" s="45" t="s">
        <v>4393</v>
      </c>
      <c r="D85" s="45" t="s">
        <v>4394</v>
      </c>
      <c r="E85" s="45" t="s">
        <v>6624</v>
      </c>
      <c r="F85" s="45" t="s">
        <v>3649</v>
      </c>
      <c r="G85" s="45" t="s">
        <v>3657</v>
      </c>
      <c r="H85" s="45" t="s">
        <v>3655</v>
      </c>
      <c r="I85" s="45" t="s">
        <v>3019</v>
      </c>
      <c r="J85" s="45" t="s">
        <v>3658</v>
      </c>
      <c r="K85" s="47">
        <v>-1890</v>
      </c>
      <c r="L85" s="45" t="s">
        <v>4210</v>
      </c>
      <c r="M85" s="45" t="s">
        <v>4395</v>
      </c>
      <c r="N85" s="45" t="s">
        <v>20</v>
      </c>
      <c r="O85" s="45" t="s">
        <v>26</v>
      </c>
      <c r="P85" s="46"/>
      <c r="Q85" s="45" t="s">
        <v>135</v>
      </c>
      <c r="R85" s="45" t="s">
        <v>4162</v>
      </c>
    </row>
    <row r="86" spans="1:18" x14ac:dyDescent="0.25">
      <c r="A86" s="45" t="s">
        <v>6564</v>
      </c>
      <c r="B86" s="45" t="s">
        <v>6564</v>
      </c>
      <c r="C86" s="45" t="s">
        <v>4393</v>
      </c>
      <c r="D86" s="45" t="s">
        <v>4394</v>
      </c>
      <c r="E86" s="45" t="s">
        <v>6624</v>
      </c>
      <c r="F86" s="45" t="s">
        <v>3721</v>
      </c>
      <c r="G86" s="45" t="s">
        <v>3724</v>
      </c>
      <c r="H86" s="45" t="s">
        <v>3722</v>
      </c>
      <c r="I86" s="45" t="s">
        <v>1353</v>
      </c>
      <c r="J86" s="45" t="s">
        <v>3725</v>
      </c>
      <c r="K86" s="47">
        <v>-1900</v>
      </c>
      <c r="L86" s="45" t="s">
        <v>4210</v>
      </c>
      <c r="M86" s="45" t="s">
        <v>4395</v>
      </c>
      <c r="N86" s="45" t="s">
        <v>20</v>
      </c>
      <c r="O86" s="45" t="s">
        <v>26</v>
      </c>
      <c r="P86" s="46"/>
      <c r="Q86" s="45" t="s">
        <v>135</v>
      </c>
      <c r="R86" s="45" t="s">
        <v>4162</v>
      </c>
    </row>
    <row r="87" spans="1:18" x14ac:dyDescent="0.25">
      <c r="A87" s="45" t="s">
        <v>6564</v>
      </c>
      <c r="B87" s="45" t="s">
        <v>6564</v>
      </c>
      <c r="C87" s="45" t="s">
        <v>4393</v>
      </c>
      <c r="D87" s="45" t="s">
        <v>4394</v>
      </c>
      <c r="E87" s="46"/>
      <c r="F87" s="45" t="s">
        <v>1741</v>
      </c>
      <c r="G87" s="45" t="s">
        <v>1752</v>
      </c>
      <c r="H87" s="45" t="s">
        <v>1749</v>
      </c>
      <c r="I87" s="45" t="s">
        <v>303</v>
      </c>
      <c r="J87" s="45" t="s">
        <v>1753</v>
      </c>
      <c r="K87" s="47">
        <v>-1890</v>
      </c>
      <c r="L87" s="45" t="s">
        <v>4210</v>
      </c>
      <c r="M87" s="45" t="s">
        <v>4395</v>
      </c>
      <c r="N87" s="45" t="s">
        <v>20</v>
      </c>
      <c r="O87" s="45" t="s">
        <v>26</v>
      </c>
      <c r="P87" s="46"/>
      <c r="Q87" s="45" t="s">
        <v>135</v>
      </c>
      <c r="R87" s="45" t="s">
        <v>4162</v>
      </c>
    </row>
    <row r="88" spans="1:18" x14ac:dyDescent="0.25">
      <c r="A88" s="45" t="s">
        <v>6564</v>
      </c>
      <c r="B88" s="45" t="s">
        <v>6564</v>
      </c>
      <c r="C88" s="45" t="s">
        <v>4393</v>
      </c>
      <c r="D88" s="45" t="s">
        <v>4394</v>
      </c>
      <c r="E88" s="45" t="s">
        <v>6624</v>
      </c>
      <c r="F88" s="45" t="s">
        <v>362</v>
      </c>
      <c r="G88" s="45" t="s">
        <v>370</v>
      </c>
      <c r="H88" s="45" t="s">
        <v>368</v>
      </c>
      <c r="I88" s="45" t="s">
        <v>371</v>
      </c>
      <c r="J88" s="45" t="s">
        <v>372</v>
      </c>
      <c r="K88" s="47">
        <v>-1680</v>
      </c>
      <c r="L88" s="45" t="s">
        <v>4210</v>
      </c>
      <c r="M88" s="45" t="s">
        <v>4395</v>
      </c>
      <c r="N88" s="45" t="s">
        <v>20</v>
      </c>
      <c r="O88" s="45" t="s">
        <v>26</v>
      </c>
      <c r="P88" s="46"/>
      <c r="Q88" s="45" t="s">
        <v>135</v>
      </c>
      <c r="R88" s="45" t="s">
        <v>4162</v>
      </c>
    </row>
    <row r="89" spans="1:18" x14ac:dyDescent="0.25">
      <c r="A89" s="45" t="s">
        <v>6564</v>
      </c>
      <c r="B89" s="45" t="s">
        <v>6564</v>
      </c>
      <c r="C89" s="45" t="s">
        <v>4393</v>
      </c>
      <c r="D89" s="45" t="s">
        <v>4394</v>
      </c>
      <c r="E89" s="45" t="s">
        <v>6624</v>
      </c>
      <c r="F89" s="45" t="s">
        <v>3643</v>
      </c>
      <c r="G89" s="45" t="s">
        <v>3646</v>
      </c>
      <c r="H89" s="45" t="s">
        <v>3644</v>
      </c>
      <c r="I89" s="45" t="s">
        <v>3647</v>
      </c>
      <c r="J89" s="45" t="s">
        <v>3648</v>
      </c>
      <c r="K89" s="47">
        <v>-1890</v>
      </c>
      <c r="L89" s="45" t="s">
        <v>4210</v>
      </c>
      <c r="M89" s="45" t="s">
        <v>4395</v>
      </c>
      <c r="N89" s="45" t="s">
        <v>20</v>
      </c>
      <c r="O89" s="45" t="s">
        <v>26</v>
      </c>
      <c r="P89" s="46"/>
      <c r="Q89" s="45" t="s">
        <v>135</v>
      </c>
      <c r="R89" s="45" t="s">
        <v>4162</v>
      </c>
    </row>
    <row r="90" spans="1:18" x14ac:dyDescent="0.25">
      <c r="A90" s="45" t="s">
        <v>6564</v>
      </c>
      <c r="B90" s="45" t="s">
        <v>6564</v>
      </c>
      <c r="C90" s="45" t="s">
        <v>4393</v>
      </c>
      <c r="D90" s="45" t="s">
        <v>4394</v>
      </c>
      <c r="E90" s="45" t="s">
        <v>6624</v>
      </c>
      <c r="F90" s="45" t="s">
        <v>730</v>
      </c>
      <c r="G90" s="45" t="s">
        <v>739</v>
      </c>
      <c r="H90" s="45" t="s">
        <v>736</v>
      </c>
      <c r="I90" s="45" t="s">
        <v>740</v>
      </c>
      <c r="J90" s="45" t="s">
        <v>741</v>
      </c>
      <c r="K90" s="47">
        <v>-1680</v>
      </c>
      <c r="L90" s="45" t="s">
        <v>4210</v>
      </c>
      <c r="M90" s="45" t="s">
        <v>4395</v>
      </c>
      <c r="N90" s="45" t="s">
        <v>20</v>
      </c>
      <c r="O90" s="45" t="s">
        <v>26</v>
      </c>
      <c r="P90" s="46"/>
      <c r="Q90" s="45" t="s">
        <v>135</v>
      </c>
      <c r="R90" s="45" t="s">
        <v>4162</v>
      </c>
    </row>
    <row r="91" spans="1:18" x14ac:dyDescent="0.25">
      <c r="A91" s="45" t="s">
        <v>6564</v>
      </c>
      <c r="B91" s="45" t="s">
        <v>6564</v>
      </c>
      <c r="C91" s="45" t="s">
        <v>4393</v>
      </c>
      <c r="D91" s="45" t="s">
        <v>4394</v>
      </c>
      <c r="E91" s="45" t="s">
        <v>6624</v>
      </c>
      <c r="F91" s="45" t="s">
        <v>719</v>
      </c>
      <c r="G91" s="45" t="s">
        <v>727</v>
      </c>
      <c r="H91" s="45" t="s">
        <v>725</v>
      </c>
      <c r="I91" s="45" t="s">
        <v>728</v>
      </c>
      <c r="J91" s="45" t="s">
        <v>6625</v>
      </c>
      <c r="K91" s="47">
        <v>-1680</v>
      </c>
      <c r="L91" s="45" t="s">
        <v>4210</v>
      </c>
      <c r="M91" s="45" t="s">
        <v>4395</v>
      </c>
      <c r="N91" s="45" t="s">
        <v>20</v>
      </c>
      <c r="O91" s="45" t="s">
        <v>26</v>
      </c>
      <c r="P91" s="46"/>
      <c r="Q91" s="45" t="s">
        <v>135</v>
      </c>
      <c r="R91" s="45" t="s">
        <v>4162</v>
      </c>
    </row>
    <row r="92" spans="1:18" x14ac:dyDescent="0.25">
      <c r="A92" s="45" t="s">
        <v>6564</v>
      </c>
      <c r="B92" s="45" t="s">
        <v>6564</v>
      </c>
      <c r="C92" s="45" t="s">
        <v>4393</v>
      </c>
      <c r="D92" s="45" t="s">
        <v>4394</v>
      </c>
      <c r="E92" s="45" t="s">
        <v>6624</v>
      </c>
      <c r="F92" s="45" t="s">
        <v>822</v>
      </c>
      <c r="G92" s="45" t="s">
        <v>830</v>
      </c>
      <c r="H92" s="45" t="s">
        <v>828</v>
      </c>
      <c r="I92" s="45" t="s">
        <v>831</v>
      </c>
      <c r="J92" s="45" t="s">
        <v>832</v>
      </c>
      <c r="K92" s="47">
        <v>-1890</v>
      </c>
      <c r="L92" s="45" t="s">
        <v>4210</v>
      </c>
      <c r="M92" s="45" t="s">
        <v>4395</v>
      </c>
      <c r="N92" s="45" t="s">
        <v>20</v>
      </c>
      <c r="O92" s="45" t="s">
        <v>26</v>
      </c>
      <c r="P92" s="46"/>
      <c r="Q92" s="45" t="s">
        <v>135</v>
      </c>
      <c r="R92" s="45" t="s">
        <v>4162</v>
      </c>
    </row>
    <row r="93" spans="1:18" x14ac:dyDescent="0.25">
      <c r="A93" s="45" t="s">
        <v>6564</v>
      </c>
      <c r="B93" s="45" t="s">
        <v>6564</v>
      </c>
      <c r="C93" s="45" t="s">
        <v>4393</v>
      </c>
      <c r="D93" s="45" t="s">
        <v>4394</v>
      </c>
      <c r="E93" s="45" t="s">
        <v>6624</v>
      </c>
      <c r="F93" s="45" t="s">
        <v>767</v>
      </c>
      <c r="G93" s="45" t="s">
        <v>129</v>
      </c>
      <c r="H93" s="45" t="s">
        <v>768</v>
      </c>
      <c r="I93" s="45" t="s">
        <v>130</v>
      </c>
      <c r="J93" s="45" t="s">
        <v>131</v>
      </c>
      <c r="K93" s="47">
        <v>-1680</v>
      </c>
      <c r="L93" s="45" t="s">
        <v>4210</v>
      </c>
      <c r="M93" s="45" t="s">
        <v>4395</v>
      </c>
      <c r="N93" s="45" t="s">
        <v>20</v>
      </c>
      <c r="O93" s="45" t="s">
        <v>26</v>
      </c>
      <c r="P93" s="46"/>
      <c r="Q93" s="45" t="s">
        <v>135</v>
      </c>
      <c r="R93" s="45" t="s">
        <v>4162</v>
      </c>
    </row>
    <row r="94" spans="1:18" x14ac:dyDescent="0.25">
      <c r="A94" s="45" t="s">
        <v>6564</v>
      </c>
      <c r="B94" s="45" t="s">
        <v>6564</v>
      </c>
      <c r="C94" s="45" t="s">
        <v>4393</v>
      </c>
      <c r="D94" s="45" t="s">
        <v>4394</v>
      </c>
      <c r="E94" s="45" t="s">
        <v>6624</v>
      </c>
      <c r="F94" s="45" t="s">
        <v>767</v>
      </c>
      <c r="G94" s="45" t="s">
        <v>129</v>
      </c>
      <c r="H94" s="45" t="s">
        <v>768</v>
      </c>
      <c r="I94" s="45" t="s">
        <v>130</v>
      </c>
      <c r="J94" s="45" t="s">
        <v>131</v>
      </c>
      <c r="K94" s="47">
        <v>-2130</v>
      </c>
      <c r="L94" s="45" t="s">
        <v>4210</v>
      </c>
      <c r="M94" s="45" t="s">
        <v>4398</v>
      </c>
      <c r="N94" s="45" t="s">
        <v>20</v>
      </c>
      <c r="O94" s="45" t="s">
        <v>26</v>
      </c>
      <c r="P94" s="46"/>
      <c r="Q94" s="45" t="s">
        <v>135</v>
      </c>
      <c r="R94" s="45" t="s">
        <v>4162</v>
      </c>
    </row>
    <row r="95" spans="1:18" x14ac:dyDescent="0.25">
      <c r="A95" s="45" t="s">
        <v>6564</v>
      </c>
      <c r="B95" s="45" t="s">
        <v>6564</v>
      </c>
      <c r="C95" s="45" t="s">
        <v>4393</v>
      </c>
      <c r="D95" s="45" t="s">
        <v>4394</v>
      </c>
      <c r="E95" s="45" t="s">
        <v>6624</v>
      </c>
      <c r="F95" s="45" t="s">
        <v>999</v>
      </c>
      <c r="G95" s="45" t="s">
        <v>1005</v>
      </c>
      <c r="H95" s="45" t="s">
        <v>1003</v>
      </c>
      <c r="I95" s="45" t="s">
        <v>1006</v>
      </c>
      <c r="J95" s="45" t="s">
        <v>1007</v>
      </c>
      <c r="K95" s="47">
        <v>-1800</v>
      </c>
      <c r="L95" s="45" t="s">
        <v>4210</v>
      </c>
      <c r="M95" s="45" t="s">
        <v>4395</v>
      </c>
      <c r="N95" s="45" t="s">
        <v>20</v>
      </c>
      <c r="O95" s="45" t="s">
        <v>26</v>
      </c>
      <c r="P95" s="46"/>
      <c r="Q95" s="45" t="s">
        <v>135</v>
      </c>
      <c r="R95" s="45" t="s">
        <v>4162</v>
      </c>
    </row>
    <row r="96" spans="1:18" x14ac:dyDescent="0.25">
      <c r="A96" s="45" t="s">
        <v>6564</v>
      </c>
      <c r="B96" s="45" t="s">
        <v>6564</v>
      </c>
      <c r="C96" s="45" t="s">
        <v>4393</v>
      </c>
      <c r="D96" s="45" t="s">
        <v>4394</v>
      </c>
      <c r="E96" s="45" t="s">
        <v>6624</v>
      </c>
      <c r="F96" s="45" t="s">
        <v>742</v>
      </c>
      <c r="G96" s="45" t="s">
        <v>749</v>
      </c>
      <c r="H96" s="45" t="s">
        <v>747</v>
      </c>
      <c r="I96" s="45" t="s">
        <v>750</v>
      </c>
      <c r="J96" s="45" t="s">
        <v>751</v>
      </c>
      <c r="K96" s="47">
        <v>-1890</v>
      </c>
      <c r="L96" s="45" t="s">
        <v>4210</v>
      </c>
      <c r="M96" s="45" t="s">
        <v>4395</v>
      </c>
      <c r="N96" s="45" t="s">
        <v>20</v>
      </c>
      <c r="O96" s="45" t="s">
        <v>26</v>
      </c>
      <c r="P96" s="46"/>
      <c r="Q96" s="45" t="s">
        <v>135</v>
      </c>
      <c r="R96" s="45" t="s">
        <v>4162</v>
      </c>
    </row>
    <row r="97" spans="1:18" x14ac:dyDescent="0.25">
      <c r="A97" s="45" t="s">
        <v>6564</v>
      </c>
      <c r="B97" s="45" t="s">
        <v>6564</v>
      </c>
      <c r="C97" s="45" t="s">
        <v>4393</v>
      </c>
      <c r="D97" s="45" t="s">
        <v>4394</v>
      </c>
      <c r="E97" s="45" t="s">
        <v>6624</v>
      </c>
      <c r="F97" s="45" t="s">
        <v>2233</v>
      </c>
      <c r="G97" s="45" t="s">
        <v>2237</v>
      </c>
      <c r="H97" s="45" t="s">
        <v>2239</v>
      </c>
      <c r="I97" s="45" t="s">
        <v>1392</v>
      </c>
      <c r="J97" s="45" t="s">
        <v>2238</v>
      </c>
      <c r="K97" s="47">
        <v>-2090</v>
      </c>
      <c r="L97" s="45" t="s">
        <v>4210</v>
      </c>
      <c r="M97" s="45" t="s">
        <v>4395</v>
      </c>
      <c r="N97" s="45" t="s">
        <v>20</v>
      </c>
      <c r="O97" s="45" t="s">
        <v>26</v>
      </c>
      <c r="P97" s="46"/>
      <c r="Q97" s="45" t="s">
        <v>135</v>
      </c>
      <c r="R97" s="45" t="s">
        <v>4162</v>
      </c>
    </row>
    <row r="98" spans="1:18" x14ac:dyDescent="0.25">
      <c r="A98" s="45" t="s">
        <v>6564</v>
      </c>
      <c r="B98" s="45" t="s">
        <v>6564</v>
      </c>
      <c r="C98" s="45" t="s">
        <v>4393</v>
      </c>
      <c r="D98" s="45" t="s">
        <v>4394</v>
      </c>
      <c r="E98" s="45" t="s">
        <v>6624</v>
      </c>
      <c r="F98" s="45" t="s">
        <v>905</v>
      </c>
      <c r="G98" s="45" t="s">
        <v>913</v>
      </c>
      <c r="H98" s="45" t="s">
        <v>911</v>
      </c>
      <c r="I98" s="45" t="s">
        <v>914</v>
      </c>
      <c r="J98" s="45" t="s">
        <v>915</v>
      </c>
      <c r="K98" s="47">
        <v>-1890</v>
      </c>
      <c r="L98" s="45" t="s">
        <v>4210</v>
      </c>
      <c r="M98" s="45" t="s">
        <v>4395</v>
      </c>
      <c r="N98" s="45" t="s">
        <v>20</v>
      </c>
      <c r="O98" s="45" t="s">
        <v>26</v>
      </c>
      <c r="P98" s="46"/>
      <c r="Q98" s="45" t="s">
        <v>135</v>
      </c>
      <c r="R98" s="45" t="s">
        <v>4162</v>
      </c>
    </row>
    <row r="99" spans="1:18" x14ac:dyDescent="0.25">
      <c r="A99" s="45" t="s">
        <v>6564</v>
      </c>
      <c r="B99" s="45" t="s">
        <v>6564</v>
      </c>
      <c r="C99" s="45" t="s">
        <v>4393</v>
      </c>
      <c r="D99" s="45" t="s">
        <v>4394</v>
      </c>
      <c r="E99" s="45" t="s">
        <v>6624</v>
      </c>
      <c r="F99" s="45" t="s">
        <v>1413</v>
      </c>
      <c r="G99" s="45" t="s">
        <v>1422</v>
      </c>
      <c r="H99" s="45" t="s">
        <v>1420</v>
      </c>
      <c r="I99" s="45" t="s">
        <v>1423</v>
      </c>
      <c r="J99" s="45" t="s">
        <v>1424</v>
      </c>
      <c r="K99" s="47">
        <v>-1680</v>
      </c>
      <c r="L99" s="45" t="s">
        <v>4210</v>
      </c>
      <c r="M99" s="45" t="s">
        <v>4395</v>
      </c>
      <c r="N99" s="45" t="s">
        <v>20</v>
      </c>
      <c r="O99" s="45" t="s">
        <v>26</v>
      </c>
      <c r="P99" s="46"/>
      <c r="Q99" s="45" t="s">
        <v>135</v>
      </c>
      <c r="R99" s="45" t="s">
        <v>4162</v>
      </c>
    </row>
    <row r="100" spans="1:18" x14ac:dyDescent="0.25">
      <c r="A100" s="45" t="s">
        <v>6564</v>
      </c>
      <c r="B100" s="45" t="s">
        <v>6564</v>
      </c>
      <c r="C100" s="45" t="s">
        <v>4393</v>
      </c>
      <c r="D100" s="45" t="s">
        <v>4394</v>
      </c>
      <c r="E100" s="45" t="s">
        <v>6624</v>
      </c>
      <c r="F100" s="45" t="s">
        <v>973</v>
      </c>
      <c r="G100" s="45" t="s">
        <v>981</v>
      </c>
      <c r="H100" s="45" t="s">
        <v>979</v>
      </c>
      <c r="I100" s="45" t="s">
        <v>943</v>
      </c>
      <c r="J100" s="45" t="s">
        <v>982</v>
      </c>
      <c r="K100" s="47">
        <v>-1800</v>
      </c>
      <c r="L100" s="45" t="s">
        <v>4210</v>
      </c>
      <c r="M100" s="45" t="s">
        <v>4395</v>
      </c>
      <c r="N100" s="45" t="s">
        <v>20</v>
      </c>
      <c r="O100" s="45" t="s">
        <v>26</v>
      </c>
      <c r="P100" s="46"/>
      <c r="Q100" s="45" t="s">
        <v>135</v>
      </c>
      <c r="R100" s="45" t="s">
        <v>4162</v>
      </c>
    </row>
    <row r="101" spans="1:18" x14ac:dyDescent="0.25">
      <c r="A101" s="45" t="s">
        <v>6564</v>
      </c>
      <c r="B101" s="45" t="s">
        <v>6564</v>
      </c>
      <c r="C101" s="45" t="s">
        <v>4393</v>
      </c>
      <c r="D101" s="45" t="s">
        <v>4394</v>
      </c>
      <c r="E101" s="45" t="s">
        <v>6624</v>
      </c>
      <c r="F101" s="45" t="s">
        <v>1032</v>
      </c>
      <c r="G101" s="45" t="s">
        <v>1040</v>
      </c>
      <c r="H101" s="45" t="s">
        <v>1038</v>
      </c>
      <c r="I101" s="45" t="s">
        <v>1041</v>
      </c>
      <c r="J101" s="45" t="s">
        <v>1042</v>
      </c>
      <c r="K101" s="47">
        <v>-1890</v>
      </c>
      <c r="L101" s="45" t="s">
        <v>4210</v>
      </c>
      <c r="M101" s="45" t="s">
        <v>4395</v>
      </c>
      <c r="N101" s="45" t="s">
        <v>20</v>
      </c>
      <c r="O101" s="45" t="s">
        <v>26</v>
      </c>
      <c r="P101" s="46"/>
      <c r="Q101" s="45" t="s">
        <v>135</v>
      </c>
      <c r="R101" s="45" t="s">
        <v>4162</v>
      </c>
    </row>
    <row r="102" spans="1:18" x14ac:dyDescent="0.25">
      <c r="A102" s="45" t="s">
        <v>6564</v>
      </c>
      <c r="B102" s="45" t="s">
        <v>6564</v>
      </c>
      <c r="C102" s="45" t="s">
        <v>4393</v>
      </c>
      <c r="D102" s="45" t="s">
        <v>4394</v>
      </c>
      <c r="E102" s="45" t="s">
        <v>6624</v>
      </c>
      <c r="F102" s="45" t="s">
        <v>784</v>
      </c>
      <c r="G102" s="45" t="s">
        <v>791</v>
      </c>
      <c r="H102" s="45" t="s">
        <v>789</v>
      </c>
      <c r="I102" s="45" t="s">
        <v>728</v>
      </c>
      <c r="J102" s="45" t="s">
        <v>792</v>
      </c>
      <c r="K102" s="47">
        <v>-1890</v>
      </c>
      <c r="L102" s="45" t="s">
        <v>4210</v>
      </c>
      <c r="M102" s="45" t="s">
        <v>4395</v>
      </c>
      <c r="N102" s="45" t="s">
        <v>20</v>
      </c>
      <c r="O102" s="45" t="s">
        <v>26</v>
      </c>
      <c r="P102" s="46"/>
      <c r="Q102" s="45" t="s">
        <v>135</v>
      </c>
      <c r="R102" s="45" t="s">
        <v>4162</v>
      </c>
    </row>
    <row r="103" spans="1:18" x14ac:dyDescent="0.25">
      <c r="A103" s="45" t="s">
        <v>6564</v>
      </c>
      <c r="B103" s="45" t="s">
        <v>6564</v>
      </c>
      <c r="C103" s="45" t="s">
        <v>4393</v>
      </c>
      <c r="D103" s="45" t="s">
        <v>4394</v>
      </c>
      <c r="E103" s="45" t="s">
        <v>6624</v>
      </c>
      <c r="F103" s="45" t="s">
        <v>784</v>
      </c>
      <c r="G103" s="45" t="s">
        <v>791</v>
      </c>
      <c r="H103" s="45" t="s">
        <v>789</v>
      </c>
      <c r="I103" s="45" t="s">
        <v>728</v>
      </c>
      <c r="J103" s="45" t="s">
        <v>792</v>
      </c>
      <c r="K103" s="47">
        <v>-2340</v>
      </c>
      <c r="L103" s="45" t="s">
        <v>4210</v>
      </c>
      <c r="M103" s="45" t="s">
        <v>4398</v>
      </c>
      <c r="N103" s="45" t="s">
        <v>20</v>
      </c>
      <c r="O103" s="45" t="s">
        <v>26</v>
      </c>
      <c r="P103" s="46"/>
      <c r="Q103" s="45" t="s">
        <v>135</v>
      </c>
      <c r="R103" s="45" t="s">
        <v>4162</v>
      </c>
    </row>
    <row r="104" spans="1:18" x14ac:dyDescent="0.25">
      <c r="A104" s="45" t="s">
        <v>6564</v>
      </c>
      <c r="B104" s="45" t="s">
        <v>6564</v>
      </c>
      <c r="C104" s="45" t="s">
        <v>4393</v>
      </c>
      <c r="D104" s="45" t="s">
        <v>4394</v>
      </c>
      <c r="E104" s="45" t="s">
        <v>6624</v>
      </c>
      <c r="F104" s="45" t="s">
        <v>801</v>
      </c>
      <c r="G104" s="45" t="s">
        <v>809</v>
      </c>
      <c r="H104" s="45" t="s">
        <v>807</v>
      </c>
      <c r="I104" s="45" t="s">
        <v>810</v>
      </c>
      <c r="J104" s="45" t="s">
        <v>811</v>
      </c>
      <c r="K104" s="47">
        <v>-1890</v>
      </c>
      <c r="L104" s="45" t="s">
        <v>4210</v>
      </c>
      <c r="M104" s="45" t="s">
        <v>4395</v>
      </c>
      <c r="N104" s="45" t="s">
        <v>20</v>
      </c>
      <c r="O104" s="45" t="s">
        <v>26</v>
      </c>
      <c r="P104" s="46"/>
      <c r="Q104" s="45" t="s">
        <v>135</v>
      </c>
      <c r="R104" s="45" t="s">
        <v>4162</v>
      </c>
    </row>
    <row r="105" spans="1:18" x14ac:dyDescent="0.25">
      <c r="A105" s="45" t="s">
        <v>6564</v>
      </c>
      <c r="B105" s="45" t="s">
        <v>6564</v>
      </c>
      <c r="C105" s="45" t="s">
        <v>4393</v>
      </c>
      <c r="D105" s="45" t="s">
        <v>4394</v>
      </c>
      <c r="E105" s="45" t="s">
        <v>6624</v>
      </c>
      <c r="F105" s="45" t="s">
        <v>2393</v>
      </c>
      <c r="G105" s="45" t="s">
        <v>2115</v>
      </c>
      <c r="H105" s="45" t="s">
        <v>2396</v>
      </c>
      <c r="I105" s="45" t="s">
        <v>2398</v>
      </c>
      <c r="J105" s="45" t="s">
        <v>2399</v>
      </c>
      <c r="K105" s="47">
        <v>-1760</v>
      </c>
      <c r="L105" s="45" t="s">
        <v>4210</v>
      </c>
      <c r="M105" s="45" t="s">
        <v>4395</v>
      </c>
      <c r="N105" s="45" t="s">
        <v>20</v>
      </c>
      <c r="O105" s="45" t="s">
        <v>26</v>
      </c>
      <c r="P105" s="46"/>
      <c r="Q105" s="45" t="s">
        <v>377</v>
      </c>
      <c r="R105" s="45" t="s">
        <v>4162</v>
      </c>
    </row>
    <row r="106" spans="1:18" x14ac:dyDescent="0.25">
      <c r="A106" s="45" t="s">
        <v>6564</v>
      </c>
      <c r="B106" s="45" t="s">
        <v>6564</v>
      </c>
      <c r="C106" s="45" t="s">
        <v>4393</v>
      </c>
      <c r="D106" s="45" t="s">
        <v>4394</v>
      </c>
      <c r="E106" s="45" t="s">
        <v>6624</v>
      </c>
      <c r="F106" s="45" t="s">
        <v>533</v>
      </c>
      <c r="G106" s="45" t="s">
        <v>542</v>
      </c>
      <c r="H106" s="45" t="s">
        <v>539</v>
      </c>
      <c r="I106" s="46"/>
      <c r="J106" s="45" t="s">
        <v>543</v>
      </c>
      <c r="K106" s="47">
        <v>-1680</v>
      </c>
      <c r="L106" s="45" t="s">
        <v>4210</v>
      </c>
      <c r="M106" s="45" t="s">
        <v>4395</v>
      </c>
      <c r="N106" s="45" t="s">
        <v>20</v>
      </c>
      <c r="O106" s="45" t="s">
        <v>26</v>
      </c>
      <c r="P106" s="46"/>
      <c r="Q106" s="45" t="s">
        <v>135</v>
      </c>
      <c r="R106" s="45" t="s">
        <v>4162</v>
      </c>
    </row>
    <row r="107" spans="1:18" x14ac:dyDescent="0.25">
      <c r="A107" s="45" t="s">
        <v>6564</v>
      </c>
      <c r="B107" s="45" t="s">
        <v>6564</v>
      </c>
      <c r="C107" s="45" t="s">
        <v>4393</v>
      </c>
      <c r="D107" s="45" t="s">
        <v>4394</v>
      </c>
      <c r="E107" s="45" t="s">
        <v>6624</v>
      </c>
      <c r="F107" s="45" t="s">
        <v>3428</v>
      </c>
      <c r="G107" s="45" t="s">
        <v>3437</v>
      </c>
      <c r="H107" s="45" t="s">
        <v>3435</v>
      </c>
      <c r="I107" s="45" t="s">
        <v>3438</v>
      </c>
      <c r="J107" s="45" t="s">
        <v>3439</v>
      </c>
      <c r="K107" s="47">
        <v>-1680</v>
      </c>
      <c r="L107" s="45" t="s">
        <v>4210</v>
      </c>
      <c r="M107" s="45" t="s">
        <v>4395</v>
      </c>
      <c r="N107" s="45" t="s">
        <v>20</v>
      </c>
      <c r="O107" s="45" t="s">
        <v>26</v>
      </c>
      <c r="P107" s="46"/>
      <c r="Q107" s="45" t="s">
        <v>135</v>
      </c>
      <c r="R107" s="45" t="s">
        <v>4162</v>
      </c>
    </row>
    <row r="108" spans="1:18" x14ac:dyDescent="0.25">
      <c r="A108" s="45" t="s">
        <v>6564</v>
      </c>
      <c r="B108" s="45" t="s">
        <v>6564</v>
      </c>
      <c r="C108" s="45" t="s">
        <v>4393</v>
      </c>
      <c r="D108" s="45" t="s">
        <v>4394</v>
      </c>
      <c r="E108" s="45" t="s">
        <v>6624</v>
      </c>
      <c r="F108" s="45" t="s">
        <v>3428</v>
      </c>
      <c r="G108" s="45" t="s">
        <v>3437</v>
      </c>
      <c r="H108" s="45" t="s">
        <v>3435</v>
      </c>
      <c r="I108" s="45" t="s">
        <v>3438</v>
      </c>
      <c r="J108" s="45" t="s">
        <v>3439</v>
      </c>
      <c r="K108" s="47">
        <v>-1880</v>
      </c>
      <c r="L108" s="45" t="s">
        <v>4210</v>
      </c>
      <c r="M108" s="45" t="s">
        <v>4398</v>
      </c>
      <c r="N108" s="45" t="s">
        <v>20</v>
      </c>
      <c r="O108" s="45" t="s">
        <v>26</v>
      </c>
      <c r="P108" s="46"/>
      <c r="Q108" s="45" t="s">
        <v>135</v>
      </c>
      <c r="R108" s="45" t="s">
        <v>4162</v>
      </c>
    </row>
    <row r="109" spans="1:18" x14ac:dyDescent="0.25">
      <c r="A109" s="45" t="s">
        <v>6564</v>
      </c>
      <c r="B109" s="45" t="s">
        <v>6564</v>
      </c>
      <c r="C109" s="45" t="s">
        <v>4393</v>
      </c>
      <c r="D109" s="45" t="s">
        <v>4394</v>
      </c>
      <c r="E109" s="45" t="s">
        <v>6624</v>
      </c>
      <c r="F109" s="45" t="s">
        <v>3813</v>
      </c>
      <c r="G109" s="45" t="s">
        <v>3817</v>
      </c>
      <c r="H109" s="45" t="s">
        <v>3815</v>
      </c>
      <c r="I109" s="45" t="s">
        <v>1480</v>
      </c>
      <c r="J109" s="45" t="s">
        <v>3818</v>
      </c>
      <c r="K109" s="47">
        <v>-1890</v>
      </c>
      <c r="L109" s="45" t="s">
        <v>4210</v>
      </c>
      <c r="M109" s="45" t="s">
        <v>4395</v>
      </c>
      <c r="N109" s="45" t="s">
        <v>20</v>
      </c>
      <c r="O109" s="45" t="s">
        <v>26</v>
      </c>
      <c r="P109" s="46"/>
      <c r="Q109" s="45" t="s">
        <v>135</v>
      </c>
      <c r="R109" s="45" t="s">
        <v>4162</v>
      </c>
    </row>
    <row r="110" spans="1:18" x14ac:dyDescent="0.25">
      <c r="A110" s="45" t="s">
        <v>6623</v>
      </c>
      <c r="B110" s="45" t="s">
        <v>6564</v>
      </c>
      <c r="C110" s="45" t="s">
        <v>4393</v>
      </c>
      <c r="D110" s="45" t="s">
        <v>4394</v>
      </c>
      <c r="E110" s="46"/>
      <c r="F110" s="45" t="s">
        <v>522</v>
      </c>
      <c r="G110" s="45" t="s">
        <v>530</v>
      </c>
      <c r="H110" s="45" t="s">
        <v>528</v>
      </c>
      <c r="I110" s="45" t="s">
        <v>531</v>
      </c>
      <c r="J110" s="45" t="s">
        <v>532</v>
      </c>
      <c r="K110" s="47">
        <v>-2340</v>
      </c>
      <c r="L110" s="45" t="s">
        <v>4210</v>
      </c>
      <c r="M110" s="45" t="s">
        <v>4398</v>
      </c>
      <c r="N110" s="45" t="s">
        <v>20</v>
      </c>
      <c r="O110" s="45" t="s">
        <v>26</v>
      </c>
      <c r="P110" s="46"/>
      <c r="Q110" s="45" t="s">
        <v>135</v>
      </c>
      <c r="R110" s="45" t="s">
        <v>4162</v>
      </c>
    </row>
    <row r="111" spans="1:18" x14ac:dyDescent="0.25">
      <c r="A111" s="45" t="s">
        <v>6564</v>
      </c>
      <c r="B111" s="45" t="s">
        <v>6564</v>
      </c>
      <c r="C111" s="45" t="s">
        <v>4393</v>
      </c>
      <c r="D111" s="45" t="s">
        <v>4394</v>
      </c>
      <c r="E111" s="46"/>
      <c r="F111" s="45" t="s">
        <v>1741</v>
      </c>
      <c r="G111" s="45" t="s">
        <v>1752</v>
      </c>
      <c r="H111" s="45" t="s">
        <v>1749</v>
      </c>
      <c r="I111" s="45" t="s">
        <v>303</v>
      </c>
      <c r="J111" s="45" t="s">
        <v>1753</v>
      </c>
      <c r="K111" s="47">
        <v>-2340</v>
      </c>
      <c r="L111" s="45" t="s">
        <v>4210</v>
      </c>
      <c r="M111" s="45" t="s">
        <v>4398</v>
      </c>
      <c r="N111" s="45" t="s">
        <v>20</v>
      </c>
      <c r="O111" s="45" t="s">
        <v>26</v>
      </c>
      <c r="P111" s="46"/>
      <c r="Q111" s="45" t="s">
        <v>135</v>
      </c>
      <c r="R111" s="45" t="s">
        <v>4162</v>
      </c>
    </row>
    <row r="112" spans="1:18" x14ac:dyDescent="0.25">
      <c r="A112" s="45" t="s">
        <v>6564</v>
      </c>
      <c r="B112" s="45" t="s">
        <v>6564</v>
      </c>
      <c r="C112" s="45" t="s">
        <v>4393</v>
      </c>
      <c r="D112" s="45" t="s">
        <v>4394</v>
      </c>
      <c r="E112" s="45" t="s">
        <v>6626</v>
      </c>
      <c r="F112" s="45" t="s">
        <v>2060</v>
      </c>
      <c r="G112" s="45" t="s">
        <v>2007</v>
      </c>
      <c r="H112" s="45" t="s">
        <v>2062</v>
      </c>
      <c r="I112" s="45" t="s">
        <v>2008</v>
      </c>
      <c r="J112" s="45" t="s">
        <v>2009</v>
      </c>
      <c r="K112" s="47">
        <v>-1750</v>
      </c>
      <c r="L112" s="45" t="s">
        <v>4210</v>
      </c>
      <c r="M112" s="45" t="s">
        <v>4400</v>
      </c>
      <c r="N112" s="45" t="s">
        <v>20</v>
      </c>
      <c r="O112" s="45" t="s">
        <v>26</v>
      </c>
      <c r="P112" s="46"/>
      <c r="Q112" s="45" t="s">
        <v>135</v>
      </c>
      <c r="R112" s="45" t="s">
        <v>4162</v>
      </c>
    </row>
    <row r="113" spans="1:18" x14ac:dyDescent="0.25">
      <c r="A113" s="45" t="s">
        <v>6564</v>
      </c>
      <c r="B113" s="45" t="s">
        <v>6564</v>
      </c>
      <c r="C113" s="45" t="s">
        <v>4393</v>
      </c>
      <c r="D113" s="45" t="s">
        <v>4394</v>
      </c>
      <c r="E113" s="46"/>
      <c r="F113" s="45" t="s">
        <v>4401</v>
      </c>
      <c r="G113" s="45" t="s">
        <v>3348</v>
      </c>
      <c r="H113" s="45" t="s">
        <v>4402</v>
      </c>
      <c r="I113" s="45" t="s">
        <v>3349</v>
      </c>
      <c r="J113" s="45" t="s">
        <v>3350</v>
      </c>
      <c r="K113" s="47">
        <v>-1942.19</v>
      </c>
      <c r="L113" s="45" t="s">
        <v>4210</v>
      </c>
      <c r="M113" s="45" t="s">
        <v>4395</v>
      </c>
      <c r="N113" s="45" t="s">
        <v>20</v>
      </c>
      <c r="O113" s="45" t="s">
        <v>26</v>
      </c>
      <c r="P113" s="46"/>
      <c r="Q113" s="45" t="s">
        <v>377</v>
      </c>
      <c r="R113" s="45" t="s">
        <v>4162</v>
      </c>
    </row>
    <row r="114" spans="1:18" x14ac:dyDescent="0.25">
      <c r="A114" s="45" t="s">
        <v>6564</v>
      </c>
      <c r="B114" s="45" t="s">
        <v>6564</v>
      </c>
      <c r="C114" s="45" t="s">
        <v>4393</v>
      </c>
      <c r="D114" s="45" t="s">
        <v>4394</v>
      </c>
      <c r="E114" s="45" t="s">
        <v>6626</v>
      </c>
      <c r="F114" s="45" t="s">
        <v>2731</v>
      </c>
      <c r="G114" s="45" t="s">
        <v>2734</v>
      </c>
      <c r="H114" s="45" t="s">
        <v>2732</v>
      </c>
      <c r="I114" s="45" t="s">
        <v>395</v>
      </c>
      <c r="J114" s="45" t="s">
        <v>2735</v>
      </c>
      <c r="K114" s="47">
        <v>-1890</v>
      </c>
      <c r="L114" s="45" t="s">
        <v>4210</v>
      </c>
      <c r="M114" s="45" t="s">
        <v>4400</v>
      </c>
      <c r="N114" s="45" t="s">
        <v>20</v>
      </c>
      <c r="O114" s="45" t="s">
        <v>26</v>
      </c>
      <c r="P114" s="46"/>
      <c r="Q114" s="45" t="s">
        <v>377</v>
      </c>
      <c r="R114" s="45" t="s">
        <v>4162</v>
      </c>
    </row>
    <row r="115" spans="1:18" x14ac:dyDescent="0.25">
      <c r="A115" s="45" t="s">
        <v>6564</v>
      </c>
      <c r="B115" s="45" t="s">
        <v>6564</v>
      </c>
      <c r="C115" s="45" t="s">
        <v>4393</v>
      </c>
      <c r="D115" s="45" t="s">
        <v>4394</v>
      </c>
      <c r="E115" s="45" t="s">
        <v>6626</v>
      </c>
      <c r="F115" s="45" t="s">
        <v>1960</v>
      </c>
      <c r="G115" s="45" t="s">
        <v>1968</v>
      </c>
      <c r="H115" s="45" t="s">
        <v>1966</v>
      </c>
      <c r="I115" s="45" t="s">
        <v>1969</v>
      </c>
      <c r="J115" s="45" t="s">
        <v>1970</v>
      </c>
      <c r="K115" s="47">
        <v>-1680</v>
      </c>
      <c r="L115" s="45" t="s">
        <v>4210</v>
      </c>
      <c r="M115" s="45" t="s">
        <v>4400</v>
      </c>
      <c r="N115" s="45" t="s">
        <v>20</v>
      </c>
      <c r="O115" s="45" t="s">
        <v>26</v>
      </c>
      <c r="P115" s="46"/>
      <c r="Q115" s="45" t="s">
        <v>377</v>
      </c>
      <c r="R115" s="45" t="s">
        <v>4162</v>
      </c>
    </row>
    <row r="116" spans="1:18" x14ac:dyDescent="0.25">
      <c r="A116" s="45" t="s">
        <v>6564</v>
      </c>
      <c r="B116" s="45" t="s">
        <v>6564</v>
      </c>
      <c r="C116" s="45" t="s">
        <v>4393</v>
      </c>
      <c r="D116" s="45" t="s">
        <v>4394</v>
      </c>
      <c r="E116" s="45" t="s">
        <v>6626</v>
      </c>
      <c r="F116" s="45" t="s">
        <v>879</v>
      </c>
      <c r="G116" s="45" t="s">
        <v>445</v>
      </c>
      <c r="H116" s="45" t="s">
        <v>885</v>
      </c>
      <c r="I116" s="45" t="s">
        <v>887</v>
      </c>
      <c r="J116" s="45" t="s">
        <v>888</v>
      </c>
      <c r="K116" s="47">
        <v>-1890</v>
      </c>
      <c r="L116" s="45" t="s">
        <v>4210</v>
      </c>
      <c r="M116" s="45" t="s">
        <v>4400</v>
      </c>
      <c r="N116" s="45" t="s">
        <v>20</v>
      </c>
      <c r="O116" s="45" t="s">
        <v>26</v>
      </c>
      <c r="P116" s="46"/>
      <c r="Q116" s="45" t="s">
        <v>377</v>
      </c>
      <c r="R116" s="45" t="s">
        <v>4162</v>
      </c>
    </row>
    <row r="117" spans="1:18" x14ac:dyDescent="0.25">
      <c r="A117" s="45" t="s">
        <v>6564</v>
      </c>
      <c r="B117" s="45" t="s">
        <v>6564</v>
      </c>
      <c r="C117" s="45" t="s">
        <v>4393</v>
      </c>
      <c r="D117" s="45" t="s">
        <v>4394</v>
      </c>
      <c r="E117" s="45" t="s">
        <v>6626</v>
      </c>
      <c r="F117" s="45" t="s">
        <v>1190</v>
      </c>
      <c r="G117" s="45" t="s">
        <v>1193</v>
      </c>
      <c r="H117" s="45" t="s">
        <v>1191</v>
      </c>
      <c r="I117" s="46"/>
      <c r="J117" s="45" t="s">
        <v>1194</v>
      </c>
      <c r="K117" s="47">
        <v>-1890</v>
      </c>
      <c r="L117" s="45" t="s">
        <v>4210</v>
      </c>
      <c r="M117" s="45" t="s">
        <v>4400</v>
      </c>
      <c r="N117" s="45" t="s">
        <v>20</v>
      </c>
      <c r="O117" s="45" t="s">
        <v>26</v>
      </c>
      <c r="P117" s="46"/>
      <c r="Q117" s="45" t="s">
        <v>377</v>
      </c>
      <c r="R117" s="45" t="s">
        <v>4162</v>
      </c>
    </row>
    <row r="118" spans="1:18" x14ac:dyDescent="0.25">
      <c r="A118" s="45" t="s">
        <v>6564</v>
      </c>
      <c r="B118" s="45" t="s">
        <v>6564</v>
      </c>
      <c r="C118" s="45" t="s">
        <v>4393</v>
      </c>
      <c r="D118" s="45" t="s">
        <v>4394</v>
      </c>
      <c r="E118" s="45" t="s">
        <v>6626</v>
      </c>
      <c r="F118" s="45" t="s">
        <v>2269</v>
      </c>
      <c r="G118" s="45" t="s">
        <v>2276</v>
      </c>
      <c r="H118" s="45" t="s">
        <v>2274</v>
      </c>
      <c r="I118" s="45" t="s">
        <v>2277</v>
      </c>
      <c r="J118" s="45" t="s">
        <v>2278</v>
      </c>
      <c r="K118" s="47">
        <v>-1680</v>
      </c>
      <c r="L118" s="45" t="s">
        <v>4210</v>
      </c>
      <c r="M118" s="45" t="s">
        <v>4400</v>
      </c>
      <c r="N118" s="45" t="s">
        <v>20</v>
      </c>
      <c r="O118" s="45" t="s">
        <v>26</v>
      </c>
      <c r="P118" s="46"/>
      <c r="Q118" s="45" t="s">
        <v>377</v>
      </c>
      <c r="R118" s="45" t="s">
        <v>4162</v>
      </c>
    </row>
    <row r="119" spans="1:18" x14ac:dyDescent="0.25">
      <c r="A119" s="45" t="s">
        <v>6564</v>
      </c>
      <c r="B119" s="45" t="s">
        <v>6564</v>
      </c>
      <c r="C119" s="45" t="s">
        <v>4393</v>
      </c>
      <c r="D119" s="45" t="s">
        <v>4394</v>
      </c>
      <c r="E119" s="45" t="s">
        <v>6626</v>
      </c>
      <c r="F119" s="45" t="s">
        <v>769</v>
      </c>
      <c r="G119" s="45" t="s">
        <v>777</v>
      </c>
      <c r="H119" s="45" t="s">
        <v>775</v>
      </c>
      <c r="I119" s="45" t="s">
        <v>778</v>
      </c>
      <c r="J119" s="45" t="s">
        <v>779</v>
      </c>
      <c r="K119" s="47">
        <v>-1890</v>
      </c>
      <c r="L119" s="45" t="s">
        <v>4210</v>
      </c>
      <c r="M119" s="45" t="s">
        <v>4400</v>
      </c>
      <c r="N119" s="45" t="s">
        <v>20</v>
      </c>
      <c r="O119" s="45" t="s">
        <v>26</v>
      </c>
      <c r="P119" s="46"/>
      <c r="Q119" s="45" t="s">
        <v>377</v>
      </c>
      <c r="R119" s="45" t="s">
        <v>4162</v>
      </c>
    </row>
    <row r="120" spans="1:18" x14ac:dyDescent="0.25">
      <c r="A120" s="45" t="s">
        <v>6564</v>
      </c>
      <c r="B120" s="45" t="s">
        <v>6564</v>
      </c>
      <c r="C120" s="45" t="s">
        <v>4393</v>
      </c>
      <c r="D120" s="45" t="s">
        <v>4394</v>
      </c>
      <c r="E120" s="45" t="s">
        <v>6628</v>
      </c>
      <c r="F120" s="45" t="s">
        <v>1032</v>
      </c>
      <c r="G120" s="45" t="s">
        <v>1040</v>
      </c>
      <c r="H120" s="45" t="s">
        <v>1038</v>
      </c>
      <c r="I120" s="45" t="s">
        <v>1041</v>
      </c>
      <c r="J120" s="45" t="s">
        <v>1042</v>
      </c>
      <c r="K120" s="47">
        <v>-806.34</v>
      </c>
      <c r="L120" s="45" t="s">
        <v>4210</v>
      </c>
      <c r="M120" s="45" t="s">
        <v>4405</v>
      </c>
      <c r="N120" s="45" t="s">
        <v>20</v>
      </c>
      <c r="O120" s="45" t="s">
        <v>26</v>
      </c>
      <c r="P120" s="46"/>
      <c r="Q120" s="45" t="s">
        <v>135</v>
      </c>
      <c r="R120" s="45" t="s">
        <v>4162</v>
      </c>
    </row>
    <row r="121" spans="1:18" x14ac:dyDescent="0.25">
      <c r="A121" s="45" t="s">
        <v>6564</v>
      </c>
      <c r="B121" s="45" t="s">
        <v>6564</v>
      </c>
      <c r="C121" s="45" t="s">
        <v>4393</v>
      </c>
      <c r="D121" s="45" t="s">
        <v>4394</v>
      </c>
      <c r="E121" s="45" t="s">
        <v>6628</v>
      </c>
      <c r="F121" s="45" t="s">
        <v>533</v>
      </c>
      <c r="G121" s="45" t="s">
        <v>542</v>
      </c>
      <c r="H121" s="45" t="s">
        <v>539</v>
      </c>
      <c r="I121" s="46"/>
      <c r="J121" s="45" t="s">
        <v>543</v>
      </c>
      <c r="K121" s="47">
        <v>-868.33</v>
      </c>
      <c r="L121" s="45" t="s">
        <v>4210</v>
      </c>
      <c r="M121" s="45" t="s">
        <v>4405</v>
      </c>
      <c r="N121" s="45" t="s">
        <v>20</v>
      </c>
      <c r="O121" s="45" t="s">
        <v>26</v>
      </c>
      <c r="P121" s="46"/>
      <c r="Q121" s="45" t="s">
        <v>135</v>
      </c>
      <c r="R121" s="45" t="s">
        <v>4162</v>
      </c>
    </row>
    <row r="122" spans="1:18" x14ac:dyDescent="0.25">
      <c r="A122" s="45" t="s">
        <v>6564</v>
      </c>
      <c r="B122" s="45" t="s">
        <v>6564</v>
      </c>
      <c r="C122" s="45" t="s">
        <v>4393</v>
      </c>
      <c r="D122" s="45" t="s">
        <v>4394</v>
      </c>
      <c r="E122" s="45" t="s">
        <v>6626</v>
      </c>
      <c r="F122" s="45" t="s">
        <v>3822</v>
      </c>
      <c r="G122" s="45" t="s">
        <v>2774</v>
      </c>
      <c r="H122" s="45" t="s">
        <v>3828</v>
      </c>
      <c r="I122" s="45" t="s">
        <v>831</v>
      </c>
      <c r="J122" s="45" t="s">
        <v>2775</v>
      </c>
      <c r="K122" s="47">
        <v>-1890</v>
      </c>
      <c r="L122" s="45" t="s">
        <v>4210</v>
      </c>
      <c r="M122" s="45" t="s">
        <v>4400</v>
      </c>
      <c r="N122" s="45" t="s">
        <v>20</v>
      </c>
      <c r="O122" s="45" t="s">
        <v>26</v>
      </c>
      <c r="P122" s="46"/>
      <c r="Q122" s="45" t="s">
        <v>135</v>
      </c>
      <c r="R122" s="45" t="s">
        <v>4162</v>
      </c>
    </row>
    <row r="123" spans="1:18" x14ac:dyDescent="0.25">
      <c r="A123" s="45" t="s">
        <v>6564</v>
      </c>
      <c r="B123" s="45" t="s">
        <v>6564</v>
      </c>
      <c r="C123" s="45" t="s">
        <v>4393</v>
      </c>
      <c r="D123" s="45" t="s">
        <v>4394</v>
      </c>
      <c r="E123" s="45" t="s">
        <v>6626</v>
      </c>
      <c r="F123" s="45" t="s">
        <v>2040</v>
      </c>
      <c r="G123" s="45" t="s">
        <v>2044</v>
      </c>
      <c r="H123" s="45" t="s">
        <v>2047</v>
      </c>
      <c r="I123" s="45" t="s">
        <v>189</v>
      </c>
      <c r="J123" s="45" t="s">
        <v>2045</v>
      </c>
      <c r="K123" s="47">
        <v>-1170</v>
      </c>
      <c r="L123" s="45" t="s">
        <v>4210</v>
      </c>
      <c r="M123" s="45" t="s">
        <v>4400</v>
      </c>
      <c r="N123" s="45" t="s">
        <v>20</v>
      </c>
      <c r="O123" s="45" t="s">
        <v>26</v>
      </c>
      <c r="P123" s="46"/>
      <c r="Q123" s="45" t="s">
        <v>377</v>
      </c>
      <c r="R123" s="45" t="s">
        <v>4162</v>
      </c>
    </row>
    <row r="124" spans="1:18" x14ac:dyDescent="0.25">
      <c r="J124" s="17"/>
      <c r="K124" s="58">
        <f>SUM(K2:K123)</f>
        <v>-205621.19</v>
      </c>
    </row>
  </sheetData>
  <autoFilter ref="A1:R1" xr:uid="{FBC8EDD1-7ABA-4F03-AA6E-2B1A56F64FA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F A A B Q S w M E F A A C A A g A K 6 4 z V X a j w r e k A A A A 9 g A A A B I A H A B D b 2 5 m a W c v U G F j a 2 F n Z S 5 4 b W w g o h g A K K A U A A A A A A A A A A A A A A A A A A A A A A A A A A A A h Y 9 B D o I w F E S v Q r q n L Z g Y J J 8 S 4 1 Y S E 4 1 x 2 5 Q K j f A x t A h 3 c + G R v I I Y R d 2 5 n D d v M X O / 3 i A d 6 s q 7 6 N a a B h M S U E 4 8 j a r J D R Y J 6 d z R j 0 g q Y C P V S R b a G 2 W 0 8 W D z h J T O n W P G + r 6 n / Y w 2 b c F C z g N 2 y N Z b V e p a k o 9 s / s u + Q e s k K k 0 E 7 F 9 j R E g D H t F F N K c c 2 A Q h M / g V w n H v s / 2 B s O o q 1 7 V a a P S X O 2 B T B P b + I B 5 Q S w M E F A A C A A g A K 6 4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u M 1 X I Z g z 8 0 A I A A I U S A A A T A B w A R m 9 y b X V s Y X M v U 2 V j d G l v b j E u b S C i G A A o o B Q A A A A A A A A A A A A A A A A A A A A A A A A A A A D t V k 1 P 2 0 A Q v U f K f 1 i Z S 5 B c i 3 V D + K h y C E 5 a P g P F o U j F P S z 2 Q K z a u 9 b u O h C h / P e u M S m J z W K a l h Z U c r H 9 x v a 8 m c x 7 Y w G + D B l F b n 7 E H + q 1 e k 0 M C Y c A c R D A R y T D B W q j C G S 9 h t T P Z S n 3 Q S G O G F l d 5 q c x U N n 4 G E Z g O Y x K d S E a R n f T 2 + 7 t 9 / r o x N 3 y T g + P 9 3 b 6 n 7 w t I s A h c e L Z F u r C C C K W Z M 9 6 X S I J O g g v + W 0 y r 2 m h v c 7 g 8 H T H 6 X l Y S A T X C e P S m + V j + W J k L J t n X Y j C O J T A 2 4 Z p m M h h U R p T 0 b a x i X r U Z 0 F I L 9 u t 1 Z U V d f 0 5 Z R J c O Y 6 g f X 9 q 9 R m F b 8 t m X t m S 4 Q w J v Q Q 0 G C d g q A o H 5 F z d M + C E i g v G 4 / z 1 W V A 0 8 i 6 Y N z d G j m K V X q o I k n A t J y a a 4 r Y G f 6 / B m x p 8 d Y o H R M I M 3 t L g a x p 8 X Y N v a P L i F V 1 A V z H W l Y x 1 N W N d 0 X h V F 2 j p A m u 6 w L o u o K v c 1 l V u z 1 c + K Y 5 P c D s / 6 C q U Q 7 T P f B J V z d L 8 3 K l E 5 Y 7 R N D 4 H P l E s D K D v O i d G d V L 8 x K w P 0 J 2 h c N + F M o V 6 L a T V L G Y 9 R W Z E i P 9 i P G W W T 4 W n 4 P V / 5 y k F r d o a f G F P K e A 6 c e m 0 p Z P W f + Y p z 2 k E + P d U O C f C A B I m Q v k i B D j l U i U + + + U t d J 3 4 C n h T g 7 9 a 8 T 3 j m G / o p / w v r T v 8 y L q r p G A v T A H / S b H b c 2 p f M h I y z h S 5 H y r Z N f D a s v H L w n c 2 v R P 1 8 S 2 8 3 T Q K i Q s J q P K U x N k V j R g J h F d M U S X n R b / P j z i L V S x A 2 0 A C R e i + 4 X e R O 3 y q Z n R 2 h 3 e i y F W 9 I V y 0 J U / L D h E 8 x S I e y J / 5 h T t k i e o I 6 p M Y S h I 6 c o / Q M V w A B + q X o w f A f Z V f P n J L x / d Z S m V Z m x x u n R U p o 4 V Z j 5 F h n P v M Q J 1 8 V f 0 r P f q F R G m G 7 l D Z a l p Z b f k b U 5 5 R G J d r y P 9 d d A B y y I J S 2 J V E p q I E H 4 f i O 3 J 9 x g u p J t o h L s z t z z 3 V s B e Y 2 b d l 9 b a s 3 p b V a 1 h W P w B Q S w E C L Q A U A A I A C A A r r j N V d q P C t 6 Q A A A D 2 A A A A E g A A A A A A A A A A A A A A A A A A A A A A Q 2 9 u Z m l n L 1 B h Y 2 t h Z 2 U u e G 1 s U E s B A i 0 A F A A C A A g A K 6 4 z V Q / K 6 a u k A A A A 6 Q A A A B M A A A A A A A A A A A A A A A A A 8 A A A A F t D b 2 5 0 Z W 5 0 X 1 R 5 c G V z X S 5 4 b W x Q S w E C L Q A U A A I A C A A r r j N V y G Y M / N A C A A C F E g A A E w A A A A A A A A A A A A A A A A D h A Q A A R m 9 y b X V s Y X M v U 2 V j d G l v b j E u b V B L B Q Y A A A A A A w A D A M I A A A D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U g A A A A A A A A 1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Z X J 2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Z X J 2 Y X R p b 2 5 z L 0 F 1 d G 9 S Z W 1 v d m V k Q 2 9 s d W 1 u c z E u e 0 N v b H V t b j E s M H 0 m c X V v d D s s J n F 1 b 3 Q 7 U 2 V j d G l v b j E v c m V z Z X J 2 Y X R p b 2 5 z L 0 F 1 d G 9 S Z W 1 v d m V k Q 2 9 s d W 1 u c z E u e 0 N v b H V t b j I s M X 0 m c X V v d D s s J n F 1 b 3 Q 7 U 2 V j d G l v b j E v c m V z Z X J 2 Y X R p b 2 5 z L 0 F 1 d G 9 S Z W 1 v d m V k Q 2 9 s d W 1 u c z E u e 0 N v b H V t b j M s M n 0 m c X V v d D s s J n F 1 b 3 Q 7 U 2 V j d G l v b j E v c m V z Z X J 2 Y X R p b 2 5 z L 0 F 1 d G 9 S Z W 1 v d m V k Q 2 9 s d W 1 u c z E u e 0 N v b H V t b j Q s M 3 0 m c X V v d D s s J n F 1 b 3 Q 7 U 2 V j d G l v b j E v c m V z Z X J 2 Y X R p b 2 5 z L 0 F 1 d G 9 S Z W 1 v d m V k Q 2 9 s d W 1 u c z E u e 0 N v b H V t b j U s N H 0 m c X V v d D s s J n F 1 b 3 Q 7 U 2 V j d G l v b j E v c m V z Z X J 2 Y X R p b 2 5 z L 0 F 1 d G 9 S Z W 1 v d m V k Q 2 9 s d W 1 u c z E u e 0 N v b H V t b j Y s N X 0 m c X V v d D s s J n F 1 b 3 Q 7 U 2 V j d G l v b j E v c m V z Z X J 2 Y X R p b 2 5 z L 0 F 1 d G 9 S Z W 1 v d m V k Q 2 9 s d W 1 u c z E u e 0 N v b H V t b j c s N n 0 m c X V v d D s s J n F 1 b 3 Q 7 U 2 V j d G l v b j E v c m V z Z X J 2 Y X R p b 2 5 z L 0 F 1 d G 9 S Z W 1 v d m V k Q 2 9 s d W 1 u c z E u e 0 N v b H V t b j g s N 3 0 m c X V v d D s s J n F 1 b 3 Q 7 U 2 V j d G l v b j E v c m V z Z X J 2 Y X R p b 2 5 z L 0 F 1 d G 9 S Z W 1 v d m V k Q 2 9 s d W 1 u c z E u e 0 N v b H V t b j k s O H 0 m c X V v d D s s J n F 1 b 3 Q 7 U 2 V j d G l v b j E v c m V z Z X J 2 Y X R p b 2 5 z L 0 F 1 d G 9 S Z W 1 v d m V k Q 2 9 s d W 1 u c z E u e 0 N v b H V t b j E w L D l 9 J n F 1 b 3 Q 7 L C Z x d W 9 0 O 1 N l Y 3 R p b 2 4 x L 3 J l c 2 V y d m F 0 a W 9 u c y 9 B d X R v U m V t b 3 Z l Z E N v b H V t b n M x L n t D b 2 x 1 b W 4 x M S w x M H 0 m c X V v d D s s J n F 1 b 3 Q 7 U 2 V j d G l v b j E v c m V z Z X J 2 Y X R p b 2 5 z L 0 F 1 d G 9 S Z W 1 v d m V k Q 2 9 s d W 1 u c z E u e 0 N v b H V t b j E y L D E x f S Z x d W 9 0 O y w m c X V v d D t T Z W N 0 a W 9 u M S 9 y Z X N l c n Z h d G l v b n M v Q X V 0 b 1 J l b W 9 2 Z W R D b 2 x 1 b W 5 z M S 5 7 Q 2 9 s d W 1 u M T M s M T J 9 J n F 1 b 3 Q 7 L C Z x d W 9 0 O 1 N l Y 3 R p b 2 4 x L 3 J l c 2 V y d m F 0 a W 9 u c y 9 B d X R v U m V t b 3 Z l Z E N v b H V t b n M x L n t D b 2 x 1 b W 4 x N C w x M 3 0 m c X V v d D s s J n F 1 b 3 Q 7 U 2 V j d G l v b j E v c m V z Z X J 2 Y X R p b 2 5 z L 0 F 1 d G 9 S Z W 1 v d m V k Q 2 9 s d W 1 u c z E u e 0 N v b H V t b j E 1 L D E 0 f S Z x d W 9 0 O y w m c X V v d D t T Z W N 0 a W 9 u M S 9 y Z X N l c n Z h d G l v b n M v Q X V 0 b 1 J l b W 9 2 Z W R D b 2 x 1 b W 5 z M S 5 7 Q 2 9 s d W 1 u M T Y s M T V 9 J n F 1 b 3 Q 7 L C Z x d W 9 0 O 1 N l Y 3 R p b 2 4 x L 3 J l c 2 V y d m F 0 a W 9 u c y 9 B d X R v U m V t b 3 Z l Z E N v b H V t b n M x L n t D b 2 x 1 b W 4 x N y w x N n 0 m c X V v d D s s J n F 1 b 3 Q 7 U 2 V j d G l v b j E v c m V z Z X J 2 Y X R p b 2 5 z L 0 F 1 d G 9 S Z W 1 v d m V k Q 2 9 s d W 1 u c z E u e 0 N v b H V t b j E 4 L D E 3 f S Z x d W 9 0 O y w m c X V v d D t T Z W N 0 a W 9 u M S 9 y Z X N l c n Z h d G l v b n M v Q X V 0 b 1 J l b W 9 2 Z W R D b 2 x 1 b W 5 z M S 5 7 Q 2 9 s d W 1 u M T k s M T h 9 J n F 1 b 3 Q 7 L C Z x d W 9 0 O 1 N l Y 3 R p b 2 4 x L 3 J l c 2 V y d m F 0 a W 9 u c y 9 B d X R v U m V t b 3 Z l Z E N v b H V t b n M x L n t D b 2 x 1 b W 4 y M C w x O X 0 m c X V v d D s s J n F 1 b 3 Q 7 U 2 V j d G l v b j E v c m V z Z X J 2 Y X R p b 2 5 z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m V z Z X J 2 Y X R p b 2 5 z L 0 F 1 d G 9 S Z W 1 v d m V k Q 2 9 s d W 1 u c z E u e 0 N v b H V t b j E s M H 0 m c X V v d D s s J n F 1 b 3 Q 7 U 2 V j d G l v b j E v c m V z Z X J 2 Y X R p b 2 5 z L 0 F 1 d G 9 S Z W 1 v d m V k Q 2 9 s d W 1 u c z E u e 0 N v b H V t b j I s M X 0 m c X V v d D s s J n F 1 b 3 Q 7 U 2 V j d G l v b j E v c m V z Z X J 2 Y X R p b 2 5 z L 0 F 1 d G 9 S Z W 1 v d m V k Q 2 9 s d W 1 u c z E u e 0 N v b H V t b j M s M n 0 m c X V v d D s s J n F 1 b 3 Q 7 U 2 V j d G l v b j E v c m V z Z X J 2 Y X R p b 2 5 z L 0 F 1 d G 9 S Z W 1 v d m V k Q 2 9 s d W 1 u c z E u e 0 N v b H V t b j Q s M 3 0 m c X V v d D s s J n F 1 b 3 Q 7 U 2 V j d G l v b j E v c m V z Z X J 2 Y X R p b 2 5 z L 0 F 1 d G 9 S Z W 1 v d m V k Q 2 9 s d W 1 u c z E u e 0 N v b H V t b j U s N H 0 m c X V v d D s s J n F 1 b 3 Q 7 U 2 V j d G l v b j E v c m V z Z X J 2 Y X R p b 2 5 z L 0 F 1 d G 9 S Z W 1 v d m V k Q 2 9 s d W 1 u c z E u e 0 N v b H V t b j Y s N X 0 m c X V v d D s s J n F 1 b 3 Q 7 U 2 V j d G l v b j E v c m V z Z X J 2 Y X R p b 2 5 z L 0 F 1 d G 9 S Z W 1 v d m V k Q 2 9 s d W 1 u c z E u e 0 N v b H V t b j c s N n 0 m c X V v d D s s J n F 1 b 3 Q 7 U 2 V j d G l v b j E v c m V z Z X J 2 Y X R p b 2 5 z L 0 F 1 d G 9 S Z W 1 v d m V k Q 2 9 s d W 1 u c z E u e 0 N v b H V t b j g s N 3 0 m c X V v d D s s J n F 1 b 3 Q 7 U 2 V j d G l v b j E v c m V z Z X J 2 Y X R p b 2 5 z L 0 F 1 d G 9 S Z W 1 v d m V k Q 2 9 s d W 1 u c z E u e 0 N v b H V t b j k s O H 0 m c X V v d D s s J n F 1 b 3 Q 7 U 2 V j d G l v b j E v c m V z Z X J 2 Y X R p b 2 5 z L 0 F 1 d G 9 S Z W 1 v d m V k Q 2 9 s d W 1 u c z E u e 0 N v b H V t b j E w L D l 9 J n F 1 b 3 Q 7 L C Z x d W 9 0 O 1 N l Y 3 R p b 2 4 x L 3 J l c 2 V y d m F 0 a W 9 u c y 9 B d X R v U m V t b 3 Z l Z E N v b H V t b n M x L n t D b 2 x 1 b W 4 x M S w x M H 0 m c X V v d D s s J n F 1 b 3 Q 7 U 2 V j d G l v b j E v c m V z Z X J 2 Y X R p b 2 5 z L 0 F 1 d G 9 S Z W 1 v d m V k Q 2 9 s d W 1 u c z E u e 0 N v b H V t b j E y L D E x f S Z x d W 9 0 O y w m c X V v d D t T Z W N 0 a W 9 u M S 9 y Z X N l c n Z h d G l v b n M v Q X V 0 b 1 J l b W 9 2 Z W R D b 2 x 1 b W 5 z M S 5 7 Q 2 9 s d W 1 u M T M s M T J 9 J n F 1 b 3 Q 7 L C Z x d W 9 0 O 1 N l Y 3 R p b 2 4 x L 3 J l c 2 V y d m F 0 a W 9 u c y 9 B d X R v U m V t b 3 Z l Z E N v b H V t b n M x L n t D b 2 x 1 b W 4 x N C w x M 3 0 m c X V v d D s s J n F 1 b 3 Q 7 U 2 V j d G l v b j E v c m V z Z X J 2 Y X R p b 2 5 z L 0 F 1 d G 9 S Z W 1 v d m V k Q 2 9 s d W 1 u c z E u e 0 N v b H V t b j E 1 L D E 0 f S Z x d W 9 0 O y w m c X V v d D t T Z W N 0 a W 9 u M S 9 y Z X N l c n Z h d G l v b n M v Q X V 0 b 1 J l b W 9 2 Z W R D b 2 x 1 b W 5 z M S 5 7 Q 2 9 s d W 1 u M T Y s M T V 9 J n F 1 b 3 Q 7 L C Z x d W 9 0 O 1 N l Y 3 R p b 2 4 x L 3 J l c 2 V y d m F 0 a W 9 u c y 9 B d X R v U m V t b 3 Z l Z E N v b H V t b n M x L n t D b 2 x 1 b W 4 x N y w x N n 0 m c X V v d D s s J n F 1 b 3 Q 7 U 2 V j d G l v b j E v c m V z Z X J 2 Y X R p b 2 5 z L 0 F 1 d G 9 S Z W 1 v d m V k Q 2 9 s d W 1 u c z E u e 0 N v b H V t b j E 4 L D E 3 f S Z x d W 9 0 O y w m c X V v d D t T Z W N 0 a W 9 u M S 9 y Z X N l c n Z h d G l v b n M v Q X V 0 b 1 J l b W 9 2 Z W R D b 2 x 1 b W 5 z M S 5 7 Q 2 9 s d W 1 u M T k s M T h 9 J n F 1 b 3 Q 7 L C Z x d W 9 0 O 1 N l Y 3 R p b 2 4 x L 3 J l c 2 V y d m F 0 a W 9 u c y 9 B d X R v U m V t b 3 Z l Z E N v b H V t b n M x L n t D b 2 x 1 b W 4 y M C w x O X 0 m c X V v d D s s J n F 1 b 3 Q 7 U 2 V j d G l v b j E v c m V z Z X J 2 Y X R p b 2 5 z L 0 F 1 d G 9 S Z W 1 v d m V k Q 2 9 s d W 1 u c z E u e 0 N v b H V t b j I x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Q 2 9 s d W 1 u V H l w Z X M i I F Z h b H V l P S J z Q m d Z R 0 J n a 0 p D U W t H Q m d Z R 0 J R W U d C Z 1 l H Q m d V R y I g L z 4 8 R W 5 0 c n k g V H l w Z T 0 i R m l s b E x h c 3 R V c G R h d G V k I i B W Y W x 1 Z T 0 i Z D I w M j I t M D k t M T l U M D c 6 N D E 6 N D c u M z I 5 M j A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l c n Z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Z X J 2 Y X R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l c n Z h d G l v b n M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Z X J 2 Y X R p b 2 5 z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2 F j d G l v b n M v Q X V 0 b 1 J l b W 9 2 Z W R D b 2 x 1 b W 5 z M S 5 7 Q 2 9 s d W 1 u M S w w f S Z x d W 9 0 O y w m c X V v d D t T Z W N 0 a W 9 u M S 9 0 c m F u c 2 F j d G l v b n M v Q X V 0 b 1 J l b W 9 2 Z W R D b 2 x 1 b W 5 z M S 5 7 Q 2 9 s d W 1 u M i w x f S Z x d W 9 0 O y w m c X V v d D t T Z W N 0 a W 9 u M S 9 0 c m F u c 2 F j d G l v b n M v Q X V 0 b 1 J l b W 9 2 Z W R D b 2 x 1 b W 5 z M S 5 7 Q 2 9 s d W 1 u M y w y f S Z x d W 9 0 O y w m c X V v d D t T Z W N 0 a W 9 u M S 9 0 c m F u c 2 F j d G l v b n M v Q X V 0 b 1 J l b W 9 2 Z W R D b 2 x 1 b W 5 z M S 5 7 Q 2 9 s d W 1 u N C w z f S Z x d W 9 0 O y w m c X V v d D t T Z W N 0 a W 9 u M S 9 0 c m F u c 2 F j d G l v b n M v Q X V 0 b 1 J l b W 9 2 Z W R D b 2 x 1 b W 5 z M S 5 7 Q 2 9 s d W 1 u N S w 0 f S Z x d W 9 0 O y w m c X V v d D t T Z W N 0 a W 9 u M S 9 0 c m F u c 2 F j d G l v b n M v Q X V 0 b 1 J l b W 9 2 Z W R D b 2 x 1 b W 5 z M S 5 7 Q 2 9 s d W 1 u N i w 1 f S Z x d W 9 0 O y w m c X V v d D t T Z W N 0 a W 9 u M S 9 0 c m F u c 2 F j d G l v b n M v Q X V 0 b 1 J l b W 9 2 Z W R D b 2 x 1 b W 5 z M S 5 7 Q 2 9 s d W 1 u N y w 2 f S Z x d W 9 0 O y w m c X V v d D t T Z W N 0 a W 9 u M S 9 0 c m F u c 2 F j d G l v b n M v Q X V 0 b 1 J l b W 9 2 Z W R D b 2 x 1 b W 5 z M S 5 7 Q 2 9 s d W 1 u O C w 3 f S Z x d W 9 0 O y w m c X V v d D t T Z W N 0 a W 9 u M S 9 0 c m F u c 2 F j d G l v b n M v Q X V 0 b 1 J l b W 9 2 Z W R D b 2 x 1 b W 5 z M S 5 7 Q 2 9 s d W 1 u O S w 4 f S Z x d W 9 0 O y w m c X V v d D t T Z W N 0 a W 9 u M S 9 0 c m F u c 2 F j d G l v b n M v Q X V 0 b 1 J l b W 9 2 Z W R D b 2 x 1 b W 5 z M S 5 7 Q 2 9 s d W 1 u M T A s O X 0 m c X V v d D s s J n F 1 b 3 Q 7 U 2 V j d G l v b j E v d H J h b n N h Y 3 R p b 2 5 z L 0 F 1 d G 9 S Z W 1 v d m V k Q 2 9 s d W 1 u c z E u e 0 N v b H V t b j E x L D E w f S Z x d W 9 0 O y w m c X V v d D t T Z W N 0 a W 9 u M S 9 0 c m F u c 2 F j d G l v b n M v Q X V 0 b 1 J l b W 9 2 Z W R D b 2 x 1 b W 5 z M S 5 7 Q 2 9 s d W 1 u M T I s M T F 9 J n F 1 b 3 Q 7 L C Z x d W 9 0 O 1 N l Y 3 R p b 2 4 x L 3 R y Y W 5 z Y W N 0 a W 9 u c y 9 B d X R v U m V t b 3 Z l Z E N v b H V t b n M x L n t D b 2 x 1 b W 4 x M y w x M n 0 m c X V v d D s s J n F 1 b 3 Q 7 U 2 V j d G l v b j E v d H J h b n N h Y 3 R p b 2 5 z L 0 F 1 d G 9 S Z W 1 v d m V k Q 2 9 s d W 1 u c z E u e 0 N v b H V t b j E 0 L D E z f S Z x d W 9 0 O y w m c X V v d D t T Z W N 0 a W 9 u M S 9 0 c m F u c 2 F j d G l v b n M v Q X V 0 b 1 J l b W 9 2 Z W R D b 2 x 1 b W 5 z M S 5 7 Q 2 9 s d W 1 u M T U s M T R 9 J n F 1 b 3 Q 7 L C Z x d W 9 0 O 1 N l Y 3 R p b 2 4 x L 3 R y Y W 5 z Y W N 0 a W 9 u c y 9 B d X R v U m V t b 3 Z l Z E N v b H V t b n M x L n t D b 2 x 1 b W 4 x N i w x N X 0 m c X V v d D s s J n F 1 b 3 Q 7 U 2 V j d G l v b j E v d H J h b n N h Y 3 R p b 2 5 z L 0 F 1 d G 9 S Z W 1 v d m V k Q 2 9 s d W 1 u c z E u e 0 N v b H V t b j E 3 L D E 2 f S Z x d W 9 0 O y w m c X V v d D t T Z W N 0 a W 9 u M S 9 0 c m F u c 2 F j d G l v b n M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0 c m F u c 2 F j d G l v b n M v Q X V 0 b 1 J l b W 9 2 Z W R D b 2 x 1 b W 5 z M S 5 7 Q 2 9 s d W 1 u M S w w f S Z x d W 9 0 O y w m c X V v d D t T Z W N 0 a W 9 u M S 9 0 c m F u c 2 F j d G l v b n M v Q X V 0 b 1 J l b W 9 2 Z W R D b 2 x 1 b W 5 z M S 5 7 Q 2 9 s d W 1 u M i w x f S Z x d W 9 0 O y w m c X V v d D t T Z W N 0 a W 9 u M S 9 0 c m F u c 2 F j d G l v b n M v Q X V 0 b 1 J l b W 9 2 Z W R D b 2 x 1 b W 5 z M S 5 7 Q 2 9 s d W 1 u M y w y f S Z x d W 9 0 O y w m c X V v d D t T Z W N 0 a W 9 u M S 9 0 c m F u c 2 F j d G l v b n M v Q X V 0 b 1 J l b W 9 2 Z W R D b 2 x 1 b W 5 z M S 5 7 Q 2 9 s d W 1 u N C w z f S Z x d W 9 0 O y w m c X V v d D t T Z W N 0 a W 9 u M S 9 0 c m F u c 2 F j d G l v b n M v Q X V 0 b 1 J l b W 9 2 Z W R D b 2 x 1 b W 5 z M S 5 7 Q 2 9 s d W 1 u N S w 0 f S Z x d W 9 0 O y w m c X V v d D t T Z W N 0 a W 9 u M S 9 0 c m F u c 2 F j d G l v b n M v Q X V 0 b 1 J l b W 9 2 Z W R D b 2 x 1 b W 5 z M S 5 7 Q 2 9 s d W 1 u N i w 1 f S Z x d W 9 0 O y w m c X V v d D t T Z W N 0 a W 9 u M S 9 0 c m F u c 2 F j d G l v b n M v Q X V 0 b 1 J l b W 9 2 Z W R D b 2 x 1 b W 5 z M S 5 7 Q 2 9 s d W 1 u N y w 2 f S Z x d W 9 0 O y w m c X V v d D t T Z W N 0 a W 9 u M S 9 0 c m F u c 2 F j d G l v b n M v Q X V 0 b 1 J l b W 9 2 Z W R D b 2 x 1 b W 5 z M S 5 7 Q 2 9 s d W 1 u O C w 3 f S Z x d W 9 0 O y w m c X V v d D t T Z W N 0 a W 9 u M S 9 0 c m F u c 2 F j d G l v b n M v Q X V 0 b 1 J l b W 9 2 Z W R D b 2 x 1 b W 5 z M S 5 7 Q 2 9 s d W 1 u O S w 4 f S Z x d W 9 0 O y w m c X V v d D t T Z W N 0 a W 9 u M S 9 0 c m F u c 2 F j d G l v b n M v Q X V 0 b 1 J l b W 9 2 Z W R D b 2 x 1 b W 5 z M S 5 7 Q 2 9 s d W 1 u M T A s O X 0 m c X V v d D s s J n F 1 b 3 Q 7 U 2 V j d G l v b j E v d H J h b n N h Y 3 R p b 2 5 z L 0 F 1 d G 9 S Z W 1 v d m V k Q 2 9 s d W 1 u c z E u e 0 N v b H V t b j E x L D E w f S Z x d W 9 0 O y w m c X V v d D t T Z W N 0 a W 9 u M S 9 0 c m F u c 2 F j d G l v b n M v Q X V 0 b 1 J l b W 9 2 Z W R D b 2 x 1 b W 5 z M S 5 7 Q 2 9 s d W 1 u M T I s M T F 9 J n F 1 b 3 Q 7 L C Z x d W 9 0 O 1 N l Y 3 R p b 2 4 x L 3 R y Y W 5 z Y W N 0 a W 9 u c y 9 B d X R v U m V t b 3 Z l Z E N v b H V t b n M x L n t D b 2 x 1 b W 4 x M y w x M n 0 m c X V v d D s s J n F 1 b 3 Q 7 U 2 V j d G l v b j E v d H J h b n N h Y 3 R p b 2 5 z L 0 F 1 d G 9 S Z W 1 v d m V k Q 2 9 s d W 1 u c z E u e 0 N v b H V t b j E 0 L D E z f S Z x d W 9 0 O y w m c X V v d D t T Z W N 0 a W 9 u M S 9 0 c m F u c 2 F j d G l v b n M v Q X V 0 b 1 J l b W 9 2 Z W R D b 2 x 1 b W 5 z M S 5 7 Q 2 9 s d W 1 u M T U s M T R 9 J n F 1 b 3 Q 7 L C Z x d W 9 0 O 1 N l Y 3 R p b 2 4 x L 3 R y Y W 5 z Y W N 0 a W 9 u c y 9 B d X R v U m V t b 3 Z l Z E N v b H V t b n M x L n t D b 2 x 1 b W 4 x N i w x N X 0 m c X V v d D s s J n F 1 b 3 Q 7 U 2 V j d G l v b j E v d H J h b n N h Y 3 R p b 2 5 z L 0 F 1 d G 9 S Z W 1 v d m V k Q 2 9 s d W 1 u c z E u e 0 N v b H V t b j E 3 L D E 2 f S Z x d W 9 0 O y w m c X V v d D t T Z W N 0 a W 9 u M S 9 0 c m F u c 2 F j d G l v b n M v Q X V 0 b 1 J l b W 9 2 Z W R D b 2 x 1 b W 5 z M S 5 7 Q 2 9 s d W 1 u M T g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D b 2 x 1 b W 5 U e X B l c y I g V m F s d W U 9 I n N D U W t H Q m d Z R 0 J n W U d C Z 1 V H Q m d Z R 0 J n W U c i I C 8 + P E V u d H J 5 I F R 5 c G U 9 I k Z p b G x M Y X N 0 V X B k Y X R l Z C I g V m F s d W U 9 I m Q y M D I y L T A 5 L T E 5 V D A 3 O j Q 3 O j E w L j U z M z Q x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b 3 N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B v c 2 l 0 c y 9 B d X R v U m V t b 3 Z l Z E N v b H V t b n M x L n t D b 2 x 1 b W 4 x L D B 9 J n F 1 b 3 Q 7 L C Z x d W 9 0 O 1 N l Y 3 R p b 2 4 x L 2 R l c G 9 z a X R z L 0 F 1 d G 9 S Z W 1 v d m V k Q 2 9 s d W 1 u c z E u e 0 N v b H V t b j I s M X 0 m c X V v d D s s J n F 1 b 3 Q 7 U 2 V j d G l v b j E v Z G V w b 3 N p d H M v Q X V 0 b 1 J l b W 9 2 Z W R D b 2 x 1 b W 5 z M S 5 7 Q 2 9 s d W 1 u M y w y f S Z x d W 9 0 O y w m c X V v d D t T Z W N 0 a W 9 u M S 9 k Z X B v c 2 l 0 c y 9 B d X R v U m V t b 3 Z l Z E N v b H V t b n M x L n t D b 2 x 1 b W 4 0 L D N 9 J n F 1 b 3 Q 7 L C Z x d W 9 0 O 1 N l Y 3 R p b 2 4 x L 2 R l c G 9 z a X R z L 0 F 1 d G 9 S Z W 1 v d m V k Q 2 9 s d W 1 u c z E u e 0 N v b H V t b j U s N H 0 m c X V v d D s s J n F 1 b 3 Q 7 U 2 V j d G l v b j E v Z G V w b 3 N p d H M v Q X V 0 b 1 J l b W 9 2 Z W R D b 2 x 1 b W 5 z M S 5 7 Q 2 9 s d W 1 u N i w 1 f S Z x d W 9 0 O y w m c X V v d D t T Z W N 0 a W 9 u M S 9 k Z X B v c 2 l 0 c y 9 B d X R v U m V t b 3 Z l Z E N v b H V t b n M x L n t D b 2 x 1 b W 4 3 L D Z 9 J n F 1 b 3 Q 7 L C Z x d W 9 0 O 1 N l Y 3 R p b 2 4 x L 2 R l c G 9 z a X R z L 0 F 1 d G 9 S Z W 1 v d m V k Q 2 9 s d W 1 u c z E u e 0 N v b H V t b j g s N 3 0 m c X V v d D s s J n F 1 b 3 Q 7 U 2 V j d G l v b j E v Z G V w b 3 N p d H M v Q X V 0 b 1 J l b W 9 2 Z W R D b 2 x 1 b W 5 z M S 5 7 Q 2 9 s d W 1 u O S w 4 f S Z x d W 9 0 O y w m c X V v d D t T Z W N 0 a W 9 u M S 9 k Z X B v c 2 l 0 c y 9 B d X R v U m V t b 3 Z l Z E N v b H V t b n M x L n t D b 2 x 1 b W 4 x M C w 5 f S Z x d W 9 0 O y w m c X V v d D t T Z W N 0 a W 9 u M S 9 k Z X B v c 2 l 0 c y 9 B d X R v U m V t b 3 Z l Z E N v b H V t b n M x L n t D b 2 x 1 b W 4 x M S w x M H 0 m c X V v d D s s J n F 1 b 3 Q 7 U 2 V j d G l v b j E v Z G V w b 3 N p d H M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Z X B v c 2 l 0 c y 9 B d X R v U m V t b 3 Z l Z E N v b H V t b n M x L n t D b 2 x 1 b W 4 x L D B 9 J n F 1 b 3 Q 7 L C Z x d W 9 0 O 1 N l Y 3 R p b 2 4 x L 2 R l c G 9 z a X R z L 0 F 1 d G 9 S Z W 1 v d m V k Q 2 9 s d W 1 u c z E u e 0 N v b H V t b j I s M X 0 m c X V v d D s s J n F 1 b 3 Q 7 U 2 V j d G l v b j E v Z G V w b 3 N p d H M v Q X V 0 b 1 J l b W 9 2 Z W R D b 2 x 1 b W 5 z M S 5 7 Q 2 9 s d W 1 u M y w y f S Z x d W 9 0 O y w m c X V v d D t T Z W N 0 a W 9 u M S 9 k Z X B v c 2 l 0 c y 9 B d X R v U m V t b 3 Z l Z E N v b H V t b n M x L n t D b 2 x 1 b W 4 0 L D N 9 J n F 1 b 3 Q 7 L C Z x d W 9 0 O 1 N l Y 3 R p b 2 4 x L 2 R l c G 9 z a X R z L 0 F 1 d G 9 S Z W 1 v d m V k Q 2 9 s d W 1 u c z E u e 0 N v b H V t b j U s N H 0 m c X V v d D s s J n F 1 b 3 Q 7 U 2 V j d G l v b j E v Z G V w b 3 N p d H M v Q X V 0 b 1 J l b W 9 2 Z W R D b 2 x 1 b W 5 z M S 5 7 Q 2 9 s d W 1 u N i w 1 f S Z x d W 9 0 O y w m c X V v d D t T Z W N 0 a W 9 u M S 9 k Z X B v c 2 l 0 c y 9 B d X R v U m V t b 3 Z l Z E N v b H V t b n M x L n t D b 2 x 1 b W 4 3 L D Z 9 J n F 1 b 3 Q 7 L C Z x d W 9 0 O 1 N l Y 3 R p b 2 4 x L 2 R l c G 9 z a X R z L 0 F 1 d G 9 S Z W 1 v d m V k Q 2 9 s d W 1 u c z E u e 0 N v b H V t b j g s N 3 0 m c X V v d D s s J n F 1 b 3 Q 7 U 2 V j d G l v b j E v Z G V w b 3 N p d H M v Q X V 0 b 1 J l b W 9 2 Z W R D b 2 x 1 b W 5 z M S 5 7 Q 2 9 s d W 1 u O S w 4 f S Z x d W 9 0 O y w m c X V v d D t T Z W N 0 a W 9 u M S 9 k Z X B v c 2 l 0 c y 9 B d X R v U m V t b 3 Z l Z E N v b H V t b n M x L n t D b 2 x 1 b W 4 x M C w 5 f S Z x d W 9 0 O y w m c X V v d D t T Z W N 0 a W 9 u M S 9 k Z X B v c 2 l 0 c y 9 B d X R v U m V t b 3 Z l Z E N v b H V t b n M x L n t D b 2 x 1 b W 4 x M S w x M H 0 m c X V v d D s s J n F 1 b 3 Q 7 U 2 V j d G l v b j E v Z G V w b 3 N p d H M v Q X V 0 b 1 J l b W 9 2 Z W R D b 2 x 1 b W 5 z M S 5 7 Q 2 9 s d W 1 u M T I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D b 2 x 1 b W 5 U e X B l c y I g V m F s d W U 9 I n N C Z 2 t K Q 1 F Z R 0 J n W U Z C U V V H I i A v P j x F b n R y e S B U e X B l P S J G a W x s T G F z d F V w Z G F 0 Z W Q i I F Z h b H V l P S J k M j A y M i 0 w O S 0 x O V Q w N z o 1 M j o z O C 4 1 M T Y x M j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w b 3 N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b 3 N p d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9 z a X R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9 z a X R z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v c 2 l 0 c y 9 D a G F u Z 2 V k J T I w V H l w Z S U y M H d p d G g l M j B M b 2 N h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E x p c 3 Q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5 b W V u d E x p c 3 R f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V Q w O D o 0 N D o x M C 4 2 O D Q 4 O T E z W i I g L z 4 8 R W 5 0 c n k g V H l w Z T 0 i R m l s b E N v b H V t b l R 5 c G V z I i B W Y W x 1 Z T 0 i c 0 J n W U d C Z 2 N H Q X d Z R 0 J n T T 0 i I C 8 + P E V u d H J 5 I F R 5 c G U 9 I k Z p b G x D b 2 x 1 b W 5 O Y W 1 l c y I g V m F s d W U 9 I n N b J n F 1 b 3 Q 7 U 2 h v c H B l c i B O Y W 1 l J n F 1 b 3 Q 7 L C Z x d W 9 0 O 1 B T U C B S Z W Z l c m V u Y 2 U m c X V v d D s s J n F 1 b 3 Q 7 T W V y Y 2 h h b n Q g U m V m Z X J l b m N l J n F 1 b 3 Q 7 L C Z x d W 9 0 O 0 F j Y 2 9 1 b n Q m c X V v d D s s J n F 1 b 3 Q 7 Q 3 J l Y X R p b 2 4 g R G F 0 Z S Z x d W 9 0 O y w m c X V v d D t U a W 1 l W m 9 u Z S Z x d W 9 0 O y w m c X V v d D t W Y W x 1 Z S Z x d W 9 0 O y w m c X V v d D t D d X J y Z W 5 j e S Z x d W 9 0 O y w m c X V v d D t Q Y X l t Z W 5 0 I E 1 l d G h v Z C Z x d W 9 0 O y w m c X V v d D t T d G F 0 d X M m c X V v d D s s J n F 1 b 3 Q 7 U m l z a y B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t Z W 5 0 T G l z d C A o M T c p L 0 F 1 d G 9 S Z W 1 v d m V k Q 2 9 s d W 1 u c z E u e 1 N o b 3 B w Z X I g T m F t Z S w w f S Z x d W 9 0 O y w m c X V v d D t T Z W N 0 a W 9 u M S 9 w Y X l t Z W 5 0 T G l z d C A o M T c p L 0 F 1 d G 9 S Z W 1 v d m V k Q 2 9 s d W 1 u c z E u e 1 B T U C B S Z W Z l c m V u Y 2 U s M X 0 m c X V v d D s s J n F 1 b 3 Q 7 U 2 V j d G l v b j E v c G F 5 b W V u d E x p c 3 Q g K D E 3 K S 9 B d X R v U m V t b 3 Z l Z E N v b H V t b n M x L n t N Z X J j a G F u d C B S Z W Z l c m V u Y 2 U s M n 0 m c X V v d D s s J n F 1 b 3 Q 7 U 2 V j d G l v b j E v c G F 5 b W V u d E x p c 3 Q g K D E 3 K S 9 B d X R v U m V t b 3 Z l Z E N v b H V t b n M x L n t B Y 2 N v d W 5 0 L D N 9 J n F 1 b 3 Q 7 L C Z x d W 9 0 O 1 N l Y 3 R p b 2 4 x L 3 B h e W 1 l b n R M a X N 0 I C g x N y k v Q X V 0 b 1 J l b W 9 2 Z W R D b 2 x 1 b W 5 z M S 5 7 Q 3 J l Y X R p b 2 4 g R G F 0 Z S w 0 f S Z x d W 9 0 O y w m c X V v d D t T Z W N 0 a W 9 u M S 9 w Y X l t Z W 5 0 T G l z d C A o M T c p L 0 F 1 d G 9 S Z W 1 v d m V k Q 2 9 s d W 1 u c z E u e 1 R p b W V a b 2 5 l L D V 9 J n F 1 b 3 Q 7 L C Z x d W 9 0 O 1 N l Y 3 R p b 2 4 x L 3 B h e W 1 l b n R M a X N 0 I C g x N y k v Q X V 0 b 1 J l b W 9 2 Z W R D b 2 x 1 b W 5 z M S 5 7 V m F s d W U s N n 0 m c X V v d D s s J n F 1 b 3 Q 7 U 2 V j d G l v b j E v c G F 5 b W V u d E x p c 3 Q g K D E 3 K S 9 B d X R v U m V t b 3 Z l Z E N v b H V t b n M x L n t D d X J y Z W 5 j e S w 3 f S Z x d W 9 0 O y w m c X V v d D t T Z W N 0 a W 9 u M S 9 w Y X l t Z W 5 0 T G l z d C A o M T c p L 0 F 1 d G 9 S Z W 1 v d m V k Q 2 9 s d W 1 u c z E u e 1 B h e W 1 l b n Q g T W V 0 a G 9 k L D h 9 J n F 1 b 3 Q 7 L C Z x d W 9 0 O 1 N l Y 3 R p b 2 4 x L 3 B h e W 1 l b n R M a X N 0 I C g x N y k v Q X V 0 b 1 J l b W 9 2 Z W R D b 2 x 1 b W 5 z M S 5 7 U 3 R h d H V z L D l 9 J n F 1 b 3 Q 7 L C Z x d W 9 0 O 1 N l Y 3 R p b 2 4 x L 3 B h e W 1 l b n R M a X N 0 I C g x N y k v Q X V 0 b 1 J l b W 9 2 Z W R D b 2 x 1 b W 5 z M S 5 7 U m l z a y B T Y 2 9 y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h e W 1 l b n R M a X N 0 I C g x N y k v Q X V 0 b 1 J l b W 9 2 Z W R D b 2 x 1 b W 5 z M S 5 7 U 2 h v c H B l c i B O Y W 1 l L D B 9 J n F 1 b 3 Q 7 L C Z x d W 9 0 O 1 N l Y 3 R p b 2 4 x L 3 B h e W 1 l b n R M a X N 0 I C g x N y k v Q X V 0 b 1 J l b W 9 2 Z W R D b 2 x 1 b W 5 z M S 5 7 U F N Q I F J l Z m V y Z W 5 j Z S w x f S Z x d W 9 0 O y w m c X V v d D t T Z W N 0 a W 9 u M S 9 w Y X l t Z W 5 0 T G l z d C A o M T c p L 0 F 1 d G 9 S Z W 1 v d m V k Q 2 9 s d W 1 u c z E u e 0 1 l c m N o Y W 5 0 I F J l Z m V y Z W 5 j Z S w y f S Z x d W 9 0 O y w m c X V v d D t T Z W N 0 a W 9 u M S 9 w Y X l t Z W 5 0 T G l z d C A o M T c p L 0 F 1 d G 9 S Z W 1 v d m V k Q 2 9 s d W 1 u c z E u e 0 F j Y 2 9 1 b n Q s M 3 0 m c X V v d D s s J n F 1 b 3 Q 7 U 2 V j d G l v b j E v c G F 5 b W V u d E x p c 3 Q g K D E 3 K S 9 B d X R v U m V t b 3 Z l Z E N v b H V t b n M x L n t D c m V h d G l v b i B E Y X R l L D R 9 J n F 1 b 3 Q 7 L C Z x d W 9 0 O 1 N l Y 3 R p b 2 4 x L 3 B h e W 1 l b n R M a X N 0 I C g x N y k v Q X V 0 b 1 J l b W 9 2 Z W R D b 2 x 1 b W 5 z M S 5 7 V G l t Z V p v b m U s N X 0 m c X V v d D s s J n F 1 b 3 Q 7 U 2 V j d G l v b j E v c G F 5 b W V u d E x p c 3 Q g K D E 3 K S 9 B d X R v U m V t b 3 Z l Z E N v b H V t b n M x L n t W Y W x 1 Z S w 2 f S Z x d W 9 0 O y w m c X V v d D t T Z W N 0 a W 9 u M S 9 w Y X l t Z W 5 0 T G l z d C A o M T c p L 0 F 1 d G 9 S Z W 1 v d m V k Q 2 9 s d W 1 u c z E u e 0 N 1 c n J l b m N 5 L D d 9 J n F 1 b 3 Q 7 L C Z x d W 9 0 O 1 N l Y 3 R p b 2 4 x L 3 B h e W 1 l b n R M a X N 0 I C g x N y k v Q X V 0 b 1 J l b W 9 2 Z W R D b 2 x 1 b W 5 z M S 5 7 U G F 5 b W V u d C B N Z X R o b 2 Q s O H 0 m c X V v d D s s J n F 1 b 3 Q 7 U 2 V j d G l v b j E v c G F 5 b W V u d E x p c 3 Q g K D E 3 K S 9 B d X R v U m V t b 3 Z l Z E N v b H V t b n M x L n t T d G F 0 d X M s O X 0 m c X V v d D s s J n F 1 b 3 Q 7 U 2 V j d G l v b j E v c G F 5 b W V u d E x p c 3 Q g K D E 3 K S 9 B d X R v U m V t b 3 Z l Z E N v b H V t b n M x L n t S a X N r I F N j b 3 J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5 b W V u d E x p c 3 Q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M a X N 0 J T I w K D E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T G l z d C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v c 2 l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G 9 z a X R z L 0 F 1 d G 9 S Z W 1 v d m V k Q 2 9 s d W 1 u c z E u e 0 N v b H V t b j E s M H 0 m c X V v d D s s J n F 1 b 3 Q 7 U 2 V j d G l v b j E v Z G V w b 3 N p d H M v Q X V 0 b 1 J l b W 9 2 Z W R D b 2 x 1 b W 5 z M S 5 7 Q 2 9 s d W 1 u M i w x f S Z x d W 9 0 O y w m c X V v d D t T Z W N 0 a W 9 u M S 9 k Z X B v c 2 l 0 c y 9 B d X R v U m V t b 3 Z l Z E N v b H V t b n M x L n t D b 2 x 1 b W 4 z L D J 9 J n F 1 b 3 Q 7 L C Z x d W 9 0 O 1 N l Y 3 R p b 2 4 x L 2 R l c G 9 z a X R z L 0 F 1 d G 9 S Z W 1 v d m V k Q 2 9 s d W 1 u c z E u e 0 N v b H V t b j Q s M 3 0 m c X V v d D s s J n F 1 b 3 Q 7 U 2 V j d G l v b j E v Z G V w b 3 N p d H M v Q X V 0 b 1 J l b W 9 2 Z W R D b 2 x 1 b W 5 z M S 5 7 Q 2 9 s d W 1 u N S w 0 f S Z x d W 9 0 O y w m c X V v d D t T Z W N 0 a W 9 u M S 9 k Z X B v c 2 l 0 c y 9 B d X R v U m V t b 3 Z l Z E N v b H V t b n M x L n t D b 2 x 1 b W 4 2 L D V 9 J n F 1 b 3 Q 7 L C Z x d W 9 0 O 1 N l Y 3 R p b 2 4 x L 2 R l c G 9 z a X R z L 0 F 1 d G 9 S Z W 1 v d m V k Q 2 9 s d W 1 u c z E u e 0 N v b H V t b j c s N n 0 m c X V v d D s s J n F 1 b 3 Q 7 U 2 V j d G l v b j E v Z G V w b 3 N p d H M v Q X V 0 b 1 J l b W 9 2 Z W R D b 2 x 1 b W 5 z M S 5 7 Q 2 9 s d W 1 u O C w 3 f S Z x d W 9 0 O y w m c X V v d D t T Z W N 0 a W 9 u M S 9 k Z X B v c 2 l 0 c y 9 B d X R v U m V t b 3 Z l Z E N v b H V t b n M x L n t D b 2 x 1 b W 4 5 L D h 9 J n F 1 b 3 Q 7 L C Z x d W 9 0 O 1 N l Y 3 R p b 2 4 x L 2 R l c G 9 z a X R z L 0 F 1 d G 9 S Z W 1 v d m V k Q 2 9 s d W 1 u c z E u e 0 N v b H V t b j E w L D l 9 J n F 1 b 3 Q 7 L C Z x d W 9 0 O 1 N l Y 3 R p b 2 4 x L 2 R l c G 9 z a X R z L 0 F 1 d G 9 S Z W 1 v d m V k Q 2 9 s d W 1 u c z E u e 0 N v b H V t b j E x L D E w f S Z x d W 9 0 O y w m c X V v d D t T Z W N 0 a W 9 u M S 9 k Z X B v c 2 l 0 c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l c G 9 z a X R z L 0 F 1 d G 9 S Z W 1 v d m V k Q 2 9 s d W 1 u c z E u e 0 N v b H V t b j E s M H 0 m c X V v d D s s J n F 1 b 3 Q 7 U 2 V j d G l v b j E v Z G V w b 3 N p d H M v Q X V 0 b 1 J l b W 9 2 Z W R D b 2 x 1 b W 5 z M S 5 7 Q 2 9 s d W 1 u M i w x f S Z x d W 9 0 O y w m c X V v d D t T Z W N 0 a W 9 u M S 9 k Z X B v c 2 l 0 c y 9 B d X R v U m V t b 3 Z l Z E N v b H V t b n M x L n t D b 2 x 1 b W 4 z L D J 9 J n F 1 b 3 Q 7 L C Z x d W 9 0 O 1 N l Y 3 R p b 2 4 x L 2 R l c G 9 z a X R z L 0 F 1 d G 9 S Z W 1 v d m V k Q 2 9 s d W 1 u c z E u e 0 N v b H V t b j Q s M 3 0 m c X V v d D s s J n F 1 b 3 Q 7 U 2 V j d G l v b j E v Z G V w b 3 N p d H M v Q X V 0 b 1 J l b W 9 2 Z W R D b 2 x 1 b W 5 z M S 5 7 Q 2 9 s d W 1 u N S w 0 f S Z x d W 9 0 O y w m c X V v d D t T Z W N 0 a W 9 u M S 9 k Z X B v c 2 l 0 c y 9 B d X R v U m V t b 3 Z l Z E N v b H V t b n M x L n t D b 2 x 1 b W 4 2 L D V 9 J n F 1 b 3 Q 7 L C Z x d W 9 0 O 1 N l Y 3 R p b 2 4 x L 2 R l c G 9 z a X R z L 0 F 1 d G 9 S Z W 1 v d m V k Q 2 9 s d W 1 u c z E u e 0 N v b H V t b j c s N n 0 m c X V v d D s s J n F 1 b 3 Q 7 U 2 V j d G l v b j E v Z G V w b 3 N p d H M v Q X V 0 b 1 J l b W 9 2 Z W R D b 2 x 1 b W 5 z M S 5 7 Q 2 9 s d W 1 u O C w 3 f S Z x d W 9 0 O y w m c X V v d D t T Z W N 0 a W 9 u M S 9 k Z X B v c 2 l 0 c y 9 B d X R v U m V t b 3 Z l Z E N v b H V t b n M x L n t D b 2 x 1 b W 4 5 L D h 9 J n F 1 b 3 Q 7 L C Z x d W 9 0 O 1 N l Y 3 R p b 2 4 x L 2 R l c G 9 z a X R z L 0 F 1 d G 9 S Z W 1 v d m V k Q 2 9 s d W 1 u c z E u e 0 N v b H V t b j E w L D l 9 J n F 1 b 3 Q 7 L C Z x d W 9 0 O 1 N l Y 3 R p b 2 4 x L 2 R l c G 9 z a X R z L 0 F 1 d G 9 S Z W 1 v d m V k Q 2 9 s d W 1 u c z E u e 0 N v b H V t b j E x L D E w f S Z x d W 9 0 O y w m c X V v d D t T Z W N 0 a W 9 u M S 9 k Z X B v c 2 l 0 c y 9 B d X R v U m V t b 3 Z l Z E N v b H V t b n M x L n t D b 2 x 1 b W 4 x M i w x M X 0 m c X V v d D t d L C Z x d W 9 0 O 1 J l b G F 0 a W 9 u c 2 h p c E l u Z m 8 m c X V v d D s 6 W 1 1 9 I i A v P j x F b n R y e S B U e X B l P S J G a W x s Q 2 9 1 b n Q i I F Z h b H V l P S J s M z k y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a 0 p D U V l H Q m d Z R k J R V U c i I C 8 + P E V u d H J 5 I F R 5 c G U 9 I k Z p b G x M Y X N 0 V X B k Y X R l Z C I g V m F s d W U 9 I m Q y M D I y L T A 5 L T E 5 V D A 3 O j U y O j M 4 L j U x N j E y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w b 3 N p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b 3 N p d H M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9 z a X R z J T I w K D I p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9 z a X R z J T I w K D I p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v c 2 l 0 c y U y M C g y K S 9 D a G F u Z 2 V k J T I w V H l w Z S U y M H d p d G g l M j B M b 2 N h b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R I N e L d d F F t 7 b u u 9 + h F K 8 A A A A A A g A A A A A A E G Y A A A A B A A A g A A A A 3 o Y H 4 F w s L Z I f 9 I 0 s y / / Z P v K G y + w d 7 2 O M / J W 4 I S 4 c o g 0 A A A A A D o A A A A A C A A A g A A A A a Q l 4 + u 6 i K q R z M S E P A J f F L c F D g l U c w L z a v t k 3 d + e 3 r / x Q A A A A I i 8 J 8 t 9 Y w T U s d l d X t X f O 0 Y K J Y S H X v M M 0 c F Q x P w u J O H j O 5 B T S i Q m 3 Z 7 H a Y P N 3 F 4 p p C U a 9 l c 4 C X 0 T / o D X l 9 Q E 1 h 4 9 T t K P d 0 1 l c c x j P L Z h 1 8 x l A A A A A h u U g i S r 4 7 T 9 h T 7 T x B Z 2 0 h B D 7 W f s X X a k w f 5 / Y 2 V X X t i O Q u X F N f q g D O X B D q m d J 0 z W + N r g Y C / X 8 + Z v o 2 b G Z R N H v i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5E2265A5A1E4FBF4F18B28A21CA60" ma:contentTypeVersion="7" ma:contentTypeDescription="Create a new document." ma:contentTypeScope="" ma:versionID="f613935f2b4c753d0088c813e886f76b">
  <xsd:schema xmlns:xsd="http://www.w3.org/2001/XMLSchema" xmlns:xs="http://www.w3.org/2001/XMLSchema" xmlns:p="http://schemas.microsoft.com/office/2006/metadata/properties" xmlns:ns3="324ccb6c-ab94-43a1-af19-8a32ac293a0a" xmlns:ns4="8f98dcaa-3cc2-4f50-83e5-a098b07c27c3" targetNamespace="http://schemas.microsoft.com/office/2006/metadata/properties" ma:root="true" ma:fieldsID="c20b9ef9f7452cf0821bb35cb05ac4e5" ns3:_="" ns4:_="">
    <xsd:import namespace="324ccb6c-ab94-43a1-af19-8a32ac293a0a"/>
    <xsd:import namespace="8f98dcaa-3cc2-4f50-83e5-a098b07c27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ccb6c-ab94-43a1-af19-8a32ac293a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8dcaa-3cc2-4f50-83e5-a098b07c27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F3C9F7-B867-46FA-AD0A-95FBD73F1DB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9E7B392-0562-4839-9D92-859B38ED4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4ccb6c-ab94-43a1-af19-8a32ac293a0a"/>
    <ds:schemaRef ds:uri="8f98dcaa-3cc2-4f50-83e5-a098b07c2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E55BFC-B4E6-42B4-B272-5CD598BCD28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BC8CD94-A241-456D-AFD2-CDC8A992F8DB}">
  <ds:schemaRefs>
    <ds:schemaRef ds:uri="http://purl.org/dc/dcmitype/"/>
    <ds:schemaRef ds:uri="324ccb6c-ab94-43a1-af19-8a32ac293a0a"/>
    <ds:schemaRef ds:uri="http://purl.org/dc/elements/1.1/"/>
    <ds:schemaRef ds:uri="http://purl.org/dc/terms/"/>
    <ds:schemaRef ds:uri="8f98dcaa-3cc2-4f50-83e5-a098b07c27c3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KY all bookings 19.09.2022</vt:lpstr>
      <vt:lpstr>Reservations</vt:lpstr>
      <vt:lpstr>RPM All Transactions</vt:lpstr>
      <vt:lpstr>Check End Date</vt:lpstr>
      <vt:lpstr>Sheet1</vt:lpstr>
      <vt:lpstr>RPM Opening Balance</vt:lpstr>
      <vt:lpstr>KX Resident Ledger</vt:lpstr>
      <vt:lpstr>RPM All Deposits</vt:lpstr>
      <vt:lpstr>RPM Depo from KX</vt:lpstr>
      <vt:lpstr>KX Deposit Ledger</vt:lpstr>
      <vt:lpstr>RPM Credit Cards</vt:lpstr>
      <vt:lpstr>Adyen</vt:lpstr>
      <vt:lpstr>RPM Admin Fee</vt:lpstr>
      <vt:lpstr>KX Admin 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VAN</dc:creator>
  <cp:lastModifiedBy>phuclb</cp:lastModifiedBy>
  <dcterms:created xsi:type="dcterms:W3CDTF">2022-09-19T07:42:16Z</dcterms:created>
  <dcterms:modified xsi:type="dcterms:W3CDTF">2022-09-20T10:09:10Z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0x010100E0E5E2265A5A1E4FBF4F18B28A21CA60</vt:lpwstr>
  </property>
</Properties>
</file>