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794a4c2bdec76a3d/Desktop/Seng201tut/"/>
    </mc:Choice>
  </mc:AlternateContent>
  <xr:revisionPtr revIDLastSave="72" documentId="11_D0538E3FAF1DC34A65E5169CFC7C2A7D4109C813" xr6:coauthVersionLast="44" xr6:coauthVersionMax="44" xr10:uidLastSave="{F29C800F-4602-4A7F-BDAE-2219B7330640}"/>
  <bookViews>
    <workbookView xWindow="9885" yWindow="1050" windowWidth="13365" windowHeight="11835" tabRatio="638" firstSheet="4" activeTab="6" xr2:uid="{00000000-000D-0000-FFFF-FFFF00000000}"/>
  </bookViews>
  <sheets>
    <sheet name="Demo checklist" sheetId="2" r:id="rId1"/>
    <sheet name="Rubric items" sheetId="1" r:id="rId2"/>
    <sheet name="Project marks" sheetId="5" r:id="rId3"/>
    <sheet name="Students reordered" sheetId="4" r:id="rId4"/>
    <sheet name="LEARN grades" sheetId="6" r:id="rId5"/>
    <sheet name="Demo time slots" sheetId="7" r:id="rId6"/>
    <sheet name="LEARN Choose" sheetId="8" r:id="rId7"/>
  </sheets>
  <definedNames>
    <definedName name="_xlnm._FilterDatabase" localSheetId="6" hidden="1">'LEARN Choose'!$A$1:$H$223</definedName>
    <definedName name="_xlnm._FilterDatabase" localSheetId="3" hidden="1">'Students reordered'!$A$1:$E$1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" i="7" l="1"/>
  <c r="E46" i="7"/>
  <c r="F46" i="7"/>
  <c r="G46" i="7"/>
  <c r="D46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2" i="7"/>
  <c r="I46" i="7" s="1"/>
  <c r="C38" i="7"/>
  <c r="B39" i="7" s="1"/>
  <c r="C39" i="7" s="1"/>
  <c r="B40" i="7" s="1"/>
  <c r="C40" i="7" s="1"/>
  <c r="B41" i="7" s="1"/>
  <c r="C41" i="7" s="1"/>
  <c r="B42" i="7" s="1"/>
  <c r="C42" i="7" s="1"/>
  <c r="B43" i="7" s="1"/>
  <c r="C43" i="7" s="1"/>
  <c r="B44" i="7" s="1"/>
  <c r="C44" i="7" s="1"/>
  <c r="B45" i="7" s="1"/>
  <c r="C45" i="7" s="1"/>
  <c r="C30" i="7"/>
  <c r="B31" i="7" s="1"/>
  <c r="C31" i="7" s="1"/>
  <c r="B32" i="7" s="1"/>
  <c r="C32" i="7" s="1"/>
  <c r="B33" i="7" s="1"/>
  <c r="C33" i="7" s="1"/>
  <c r="B34" i="7" s="1"/>
  <c r="C34" i="7" s="1"/>
  <c r="B35" i="7" s="1"/>
  <c r="C35" i="7" s="1"/>
  <c r="B36" i="7" s="1"/>
  <c r="C36" i="7" s="1"/>
  <c r="B37" i="7" s="1"/>
  <c r="C37" i="7" s="1"/>
  <c r="C26" i="7"/>
  <c r="B27" i="7" s="1"/>
  <c r="C27" i="7" s="1"/>
  <c r="B28" i="7" s="1"/>
  <c r="C28" i="7" s="1"/>
  <c r="B29" i="7" s="1"/>
  <c r="C29" i="7" s="1"/>
  <c r="C18" i="7"/>
  <c r="B19" i="7" s="1"/>
  <c r="C19" i="7" s="1"/>
  <c r="B20" i="7" s="1"/>
  <c r="C20" i="7" s="1"/>
  <c r="B21" i="7" s="1"/>
  <c r="C21" i="7" s="1"/>
  <c r="B22" i="7" s="1"/>
  <c r="C22" i="7" s="1"/>
  <c r="B23" i="7" s="1"/>
  <c r="C23" i="7" s="1"/>
  <c r="B24" i="7" s="1"/>
  <c r="C24" i="7" s="1"/>
  <c r="B25" i="7" s="1"/>
  <c r="C25" i="7" s="1"/>
  <c r="C14" i="7"/>
  <c r="B15" i="7" s="1"/>
  <c r="C15" i="7" s="1"/>
  <c r="B16" i="7" s="1"/>
  <c r="C16" i="7" s="1"/>
  <c r="B17" i="7" s="1"/>
  <c r="C17" i="7" s="1"/>
  <c r="C6" i="7"/>
  <c r="B7" i="7" s="1"/>
  <c r="C7" i="7" s="1"/>
  <c r="B8" i="7" s="1"/>
  <c r="C8" i="7" s="1"/>
  <c r="B9" i="7" s="1"/>
  <c r="C9" i="7" s="1"/>
  <c r="B10" i="7" s="1"/>
  <c r="C10" i="7" s="1"/>
  <c r="B11" i="7" s="1"/>
  <c r="C11" i="7" s="1"/>
  <c r="B12" i="7" s="1"/>
  <c r="C12" i="7" s="1"/>
  <c r="B13" i="7" s="1"/>
  <c r="C13" i="7" s="1"/>
  <c r="C2" i="7"/>
  <c r="B3" i="7" s="1"/>
  <c r="C3" i="7" s="1"/>
  <c r="B4" i="7" s="1"/>
  <c r="C4" i="7" s="1"/>
  <c r="B5" i="7" s="1"/>
  <c r="C5" i="7" s="1"/>
  <c r="E6" i="5" l="1"/>
  <c r="G6" i="5"/>
  <c r="I6" i="5"/>
  <c r="K6" i="5"/>
  <c r="M6" i="5"/>
  <c r="O6" i="5"/>
  <c r="Q6" i="5"/>
  <c r="S6" i="5"/>
  <c r="U6" i="5"/>
  <c r="W6" i="5"/>
  <c r="Y6" i="5"/>
  <c r="AA6" i="5"/>
  <c r="AC6" i="5"/>
  <c r="AE6" i="5"/>
  <c r="AG6" i="5"/>
  <c r="AI6" i="5"/>
  <c r="AK6" i="5"/>
  <c r="AM6" i="5"/>
  <c r="AO6" i="5"/>
  <c r="AQ6" i="5"/>
  <c r="AS6" i="5"/>
  <c r="AU6" i="5"/>
  <c r="AW6" i="5"/>
  <c r="AY6" i="5"/>
  <c r="BA6" i="5"/>
  <c r="BC6" i="5"/>
  <c r="BE6" i="5"/>
  <c r="BG6" i="5"/>
  <c r="BI6" i="5"/>
  <c r="BK6" i="5"/>
  <c r="BM6" i="5"/>
  <c r="BO6" i="5"/>
  <c r="BQ6" i="5"/>
  <c r="BS6" i="5"/>
  <c r="BU6" i="5"/>
  <c r="BW6" i="5"/>
  <c r="BY6" i="5"/>
  <c r="CA6" i="5"/>
  <c r="CC6" i="5"/>
  <c r="CE6" i="5"/>
  <c r="CG6" i="5"/>
  <c r="CI6" i="5"/>
  <c r="CK6" i="5"/>
  <c r="CM6" i="5"/>
  <c r="CO6" i="5"/>
  <c r="CQ6" i="5"/>
  <c r="CS6" i="5"/>
  <c r="CU6" i="5"/>
  <c r="CW6" i="5"/>
  <c r="CY6" i="5"/>
  <c r="DA6" i="5"/>
  <c r="DC6" i="5"/>
  <c r="DE6" i="5"/>
  <c r="DG6" i="5"/>
  <c r="DI6" i="5"/>
  <c r="DK6" i="5"/>
  <c r="DM6" i="5"/>
  <c r="DO6" i="5"/>
  <c r="DQ6" i="5"/>
  <c r="DS6" i="5"/>
  <c r="DU6" i="5"/>
  <c r="DW6" i="5"/>
  <c r="DY6" i="5"/>
  <c r="EA6" i="5"/>
  <c r="EC6" i="5"/>
  <c r="EE6" i="5"/>
  <c r="EG6" i="5"/>
  <c r="EI6" i="5"/>
  <c r="EK6" i="5"/>
  <c r="EM6" i="5"/>
  <c r="EO6" i="5"/>
  <c r="EQ6" i="5"/>
  <c r="ES6" i="5"/>
  <c r="EU6" i="5"/>
  <c r="EW6" i="5"/>
  <c r="EY6" i="5"/>
  <c r="FA6" i="5"/>
  <c r="FC6" i="5"/>
  <c r="FE6" i="5"/>
  <c r="FG6" i="5"/>
  <c r="FI6" i="5"/>
  <c r="FK6" i="5"/>
  <c r="FM6" i="5"/>
  <c r="FO6" i="5"/>
  <c r="FQ6" i="5"/>
  <c r="FS6" i="5"/>
  <c r="FU6" i="5"/>
  <c r="FW6" i="5"/>
  <c r="FY6" i="5"/>
  <c r="GA6" i="5"/>
  <c r="GC6" i="5"/>
  <c r="GE6" i="5"/>
  <c r="GG6" i="5"/>
  <c r="GI6" i="5"/>
  <c r="GK6" i="5"/>
  <c r="GM6" i="5"/>
  <c r="GO6" i="5"/>
  <c r="GQ6" i="5"/>
  <c r="GS6" i="5"/>
  <c r="GU6" i="5"/>
  <c r="GW6" i="5"/>
  <c r="GY6" i="5"/>
  <c r="HA6" i="5"/>
  <c r="HC6" i="5"/>
  <c r="HE6" i="5"/>
  <c r="HG6" i="5"/>
  <c r="HI6" i="5"/>
  <c r="HK6" i="5"/>
  <c r="HM6" i="5"/>
  <c r="HO6" i="5"/>
  <c r="HQ6" i="5"/>
  <c r="HS6" i="5"/>
  <c r="HU6" i="5"/>
  <c r="HW6" i="5"/>
  <c r="E9" i="5"/>
  <c r="G9" i="5"/>
  <c r="I9" i="5"/>
  <c r="K9" i="5"/>
  <c r="M9" i="5"/>
  <c r="O9" i="5"/>
  <c r="Q9" i="5"/>
  <c r="S9" i="5"/>
  <c r="U9" i="5"/>
  <c r="W9" i="5"/>
  <c r="Y9" i="5"/>
  <c r="AA9" i="5"/>
  <c r="AC9" i="5"/>
  <c r="AE9" i="5"/>
  <c r="AG9" i="5"/>
  <c r="AI9" i="5"/>
  <c r="AK9" i="5"/>
  <c r="AM9" i="5"/>
  <c r="AO9" i="5"/>
  <c r="AQ9" i="5"/>
  <c r="AS9" i="5"/>
  <c r="AU9" i="5"/>
  <c r="AW9" i="5"/>
  <c r="AY9" i="5"/>
  <c r="BA9" i="5"/>
  <c r="BC9" i="5"/>
  <c r="BE9" i="5"/>
  <c r="BG9" i="5"/>
  <c r="BI9" i="5"/>
  <c r="BK9" i="5"/>
  <c r="BM9" i="5"/>
  <c r="BO9" i="5"/>
  <c r="BQ9" i="5"/>
  <c r="BS9" i="5"/>
  <c r="BU9" i="5"/>
  <c r="BW9" i="5"/>
  <c r="BY9" i="5"/>
  <c r="CA9" i="5"/>
  <c r="CC9" i="5"/>
  <c r="CE9" i="5"/>
  <c r="CG9" i="5"/>
  <c r="CI9" i="5"/>
  <c r="CK9" i="5"/>
  <c r="CM9" i="5"/>
  <c r="CO9" i="5"/>
  <c r="CQ9" i="5"/>
  <c r="CS9" i="5"/>
  <c r="CU9" i="5"/>
  <c r="CW9" i="5"/>
  <c r="CY9" i="5"/>
  <c r="DA9" i="5"/>
  <c r="DC9" i="5"/>
  <c r="DE9" i="5"/>
  <c r="DG9" i="5"/>
  <c r="DI9" i="5"/>
  <c r="DK9" i="5"/>
  <c r="DM9" i="5"/>
  <c r="DO9" i="5"/>
  <c r="DQ9" i="5"/>
  <c r="DS9" i="5"/>
  <c r="DU9" i="5"/>
  <c r="DW9" i="5"/>
  <c r="DY9" i="5"/>
  <c r="EA9" i="5"/>
  <c r="EC9" i="5"/>
  <c r="EE9" i="5"/>
  <c r="EG9" i="5"/>
  <c r="EI9" i="5"/>
  <c r="EK9" i="5"/>
  <c r="EM9" i="5"/>
  <c r="EO9" i="5"/>
  <c r="EQ9" i="5"/>
  <c r="ES9" i="5"/>
  <c r="EU9" i="5"/>
  <c r="EW9" i="5"/>
  <c r="EY9" i="5"/>
  <c r="FA9" i="5"/>
  <c r="FC9" i="5"/>
  <c r="FE9" i="5"/>
  <c r="FG9" i="5"/>
  <c r="FI9" i="5"/>
  <c r="FK9" i="5"/>
  <c r="FM9" i="5"/>
  <c r="FO9" i="5"/>
  <c r="FQ9" i="5"/>
  <c r="FS9" i="5"/>
  <c r="FU9" i="5"/>
  <c r="FW9" i="5"/>
  <c r="FY9" i="5"/>
  <c r="GA9" i="5"/>
  <c r="GC9" i="5"/>
  <c r="GE9" i="5"/>
  <c r="GG9" i="5"/>
  <c r="GI9" i="5"/>
  <c r="GK9" i="5"/>
  <c r="GM9" i="5"/>
  <c r="GO9" i="5"/>
  <c r="GQ9" i="5"/>
  <c r="GS9" i="5"/>
  <c r="GU9" i="5"/>
  <c r="GW9" i="5"/>
  <c r="GY9" i="5"/>
  <c r="HA9" i="5"/>
  <c r="HC9" i="5"/>
  <c r="HE9" i="5"/>
  <c r="HG9" i="5"/>
  <c r="HI9" i="5"/>
  <c r="HK9" i="5"/>
  <c r="HM9" i="5"/>
  <c r="HO9" i="5"/>
  <c r="HQ9" i="5"/>
  <c r="HS9" i="5"/>
  <c r="HU9" i="5"/>
  <c r="HW9" i="5"/>
  <c r="E18" i="5"/>
  <c r="G18" i="5"/>
  <c r="I18" i="5"/>
  <c r="K18" i="5"/>
  <c r="M18" i="5"/>
  <c r="O18" i="5"/>
  <c r="Q18" i="5"/>
  <c r="S18" i="5"/>
  <c r="U18" i="5"/>
  <c r="W18" i="5"/>
  <c r="Y18" i="5"/>
  <c r="AA18" i="5"/>
  <c r="AC18" i="5"/>
  <c r="AE18" i="5"/>
  <c r="AG18" i="5"/>
  <c r="AI18" i="5"/>
  <c r="AK18" i="5"/>
  <c r="AM18" i="5"/>
  <c r="AO18" i="5"/>
  <c r="AQ18" i="5"/>
  <c r="AS18" i="5"/>
  <c r="AU18" i="5"/>
  <c r="AW18" i="5"/>
  <c r="AY18" i="5"/>
  <c r="BA18" i="5"/>
  <c r="BC18" i="5"/>
  <c r="BE18" i="5"/>
  <c r="BG18" i="5"/>
  <c r="BI18" i="5"/>
  <c r="BK18" i="5"/>
  <c r="BM18" i="5"/>
  <c r="BO18" i="5"/>
  <c r="BQ18" i="5"/>
  <c r="BS18" i="5"/>
  <c r="BU18" i="5"/>
  <c r="BW18" i="5"/>
  <c r="BY18" i="5"/>
  <c r="CA18" i="5"/>
  <c r="CC18" i="5"/>
  <c r="CE18" i="5"/>
  <c r="CG18" i="5"/>
  <c r="CI18" i="5"/>
  <c r="CK18" i="5"/>
  <c r="CM18" i="5"/>
  <c r="CO18" i="5"/>
  <c r="CQ18" i="5"/>
  <c r="CS18" i="5"/>
  <c r="CU18" i="5"/>
  <c r="CW18" i="5"/>
  <c r="CY18" i="5"/>
  <c r="DA18" i="5"/>
  <c r="DC18" i="5"/>
  <c r="DE18" i="5"/>
  <c r="DG18" i="5"/>
  <c r="DI18" i="5"/>
  <c r="DK18" i="5"/>
  <c r="DM18" i="5"/>
  <c r="DO18" i="5"/>
  <c r="DQ18" i="5"/>
  <c r="DS18" i="5"/>
  <c r="DU18" i="5"/>
  <c r="DW18" i="5"/>
  <c r="DY18" i="5"/>
  <c r="EA18" i="5"/>
  <c r="EC18" i="5"/>
  <c r="EE18" i="5"/>
  <c r="EG18" i="5"/>
  <c r="EI18" i="5"/>
  <c r="EK18" i="5"/>
  <c r="EM18" i="5"/>
  <c r="EO18" i="5"/>
  <c r="EQ18" i="5"/>
  <c r="ES18" i="5"/>
  <c r="EU18" i="5"/>
  <c r="EW18" i="5"/>
  <c r="EY18" i="5"/>
  <c r="FA18" i="5"/>
  <c r="FC18" i="5"/>
  <c r="FE18" i="5"/>
  <c r="FG18" i="5"/>
  <c r="FI18" i="5"/>
  <c r="FK18" i="5"/>
  <c r="FM18" i="5"/>
  <c r="FO18" i="5"/>
  <c r="FQ18" i="5"/>
  <c r="FS18" i="5"/>
  <c r="FU18" i="5"/>
  <c r="FW18" i="5"/>
  <c r="FY18" i="5"/>
  <c r="GA18" i="5"/>
  <c r="GC18" i="5"/>
  <c r="GE18" i="5"/>
  <c r="GG18" i="5"/>
  <c r="GI18" i="5"/>
  <c r="GK18" i="5"/>
  <c r="GM18" i="5"/>
  <c r="GO18" i="5"/>
  <c r="GQ18" i="5"/>
  <c r="GS18" i="5"/>
  <c r="GU18" i="5"/>
  <c r="GW18" i="5"/>
  <c r="GY18" i="5"/>
  <c r="HA18" i="5"/>
  <c r="HC18" i="5"/>
  <c r="HE18" i="5"/>
  <c r="HG18" i="5"/>
  <c r="HI18" i="5"/>
  <c r="HK18" i="5"/>
  <c r="HM18" i="5"/>
  <c r="HO18" i="5"/>
  <c r="HQ18" i="5"/>
  <c r="HS18" i="5"/>
  <c r="HU18" i="5"/>
  <c r="HW18" i="5"/>
  <c r="E22" i="5"/>
  <c r="G22" i="5"/>
  <c r="I22" i="5"/>
  <c r="K22" i="5"/>
  <c r="M22" i="5"/>
  <c r="O22" i="5"/>
  <c r="Q22" i="5"/>
  <c r="S22" i="5"/>
  <c r="U22" i="5"/>
  <c r="W22" i="5"/>
  <c r="Y22" i="5"/>
  <c r="AA22" i="5"/>
  <c r="AC22" i="5"/>
  <c r="AE22" i="5"/>
  <c r="AG22" i="5"/>
  <c r="AI22" i="5"/>
  <c r="AK22" i="5"/>
  <c r="AM22" i="5"/>
  <c r="AO22" i="5"/>
  <c r="AQ22" i="5"/>
  <c r="AS22" i="5"/>
  <c r="AU22" i="5"/>
  <c r="AW22" i="5"/>
  <c r="AY22" i="5"/>
  <c r="BA22" i="5"/>
  <c r="BC22" i="5"/>
  <c r="BE22" i="5"/>
  <c r="BG22" i="5"/>
  <c r="BI22" i="5"/>
  <c r="BK22" i="5"/>
  <c r="BM22" i="5"/>
  <c r="BO22" i="5"/>
  <c r="BQ22" i="5"/>
  <c r="BS22" i="5"/>
  <c r="BU22" i="5"/>
  <c r="BW22" i="5"/>
  <c r="BY22" i="5"/>
  <c r="CA22" i="5"/>
  <c r="CC22" i="5"/>
  <c r="CE22" i="5"/>
  <c r="CG22" i="5"/>
  <c r="CI22" i="5"/>
  <c r="CK22" i="5"/>
  <c r="CM22" i="5"/>
  <c r="CO22" i="5"/>
  <c r="CQ22" i="5"/>
  <c r="CS22" i="5"/>
  <c r="CU22" i="5"/>
  <c r="CW22" i="5"/>
  <c r="CY22" i="5"/>
  <c r="DA22" i="5"/>
  <c r="DC22" i="5"/>
  <c r="DE22" i="5"/>
  <c r="DG22" i="5"/>
  <c r="DI22" i="5"/>
  <c r="DK22" i="5"/>
  <c r="DM22" i="5"/>
  <c r="DO22" i="5"/>
  <c r="DQ22" i="5"/>
  <c r="DS22" i="5"/>
  <c r="DU22" i="5"/>
  <c r="DW22" i="5"/>
  <c r="DY22" i="5"/>
  <c r="EA22" i="5"/>
  <c r="EC22" i="5"/>
  <c r="EE22" i="5"/>
  <c r="EG22" i="5"/>
  <c r="EI22" i="5"/>
  <c r="EK22" i="5"/>
  <c r="EM22" i="5"/>
  <c r="EO22" i="5"/>
  <c r="EQ22" i="5"/>
  <c r="ES22" i="5"/>
  <c r="EU22" i="5"/>
  <c r="EW22" i="5"/>
  <c r="EY22" i="5"/>
  <c r="FA22" i="5"/>
  <c r="FC22" i="5"/>
  <c r="FE22" i="5"/>
  <c r="FG22" i="5"/>
  <c r="FI22" i="5"/>
  <c r="FK22" i="5"/>
  <c r="FM22" i="5"/>
  <c r="FO22" i="5"/>
  <c r="FQ22" i="5"/>
  <c r="FS22" i="5"/>
  <c r="FU22" i="5"/>
  <c r="FW22" i="5"/>
  <c r="FY22" i="5"/>
  <c r="GA22" i="5"/>
  <c r="GC22" i="5"/>
  <c r="GE22" i="5"/>
  <c r="GG22" i="5"/>
  <c r="GI22" i="5"/>
  <c r="GK22" i="5"/>
  <c r="GM22" i="5"/>
  <c r="GO22" i="5"/>
  <c r="GQ22" i="5"/>
  <c r="GS22" i="5"/>
  <c r="GU22" i="5"/>
  <c r="GW22" i="5"/>
  <c r="GY22" i="5"/>
  <c r="HA22" i="5"/>
  <c r="HC22" i="5"/>
  <c r="HE22" i="5"/>
  <c r="HG22" i="5"/>
  <c r="HI22" i="5"/>
  <c r="HK22" i="5"/>
  <c r="HM22" i="5"/>
  <c r="HO22" i="5"/>
  <c r="HQ22" i="5"/>
  <c r="HS22" i="5"/>
  <c r="HU22" i="5"/>
  <c r="HW22" i="5"/>
  <c r="E27" i="5"/>
  <c r="G27" i="5"/>
  <c r="I27" i="5"/>
  <c r="K27" i="5"/>
  <c r="M27" i="5"/>
  <c r="O27" i="5"/>
  <c r="Q27" i="5"/>
  <c r="S27" i="5"/>
  <c r="U27" i="5"/>
  <c r="W27" i="5"/>
  <c r="Y27" i="5"/>
  <c r="AA27" i="5"/>
  <c r="AC27" i="5"/>
  <c r="AE27" i="5"/>
  <c r="AG27" i="5"/>
  <c r="AI27" i="5"/>
  <c r="AK27" i="5"/>
  <c r="AM27" i="5"/>
  <c r="AO27" i="5"/>
  <c r="AQ27" i="5"/>
  <c r="AS27" i="5"/>
  <c r="AU27" i="5"/>
  <c r="AW27" i="5"/>
  <c r="AY27" i="5"/>
  <c r="BA27" i="5"/>
  <c r="BC27" i="5"/>
  <c r="BE27" i="5"/>
  <c r="BG27" i="5"/>
  <c r="BI27" i="5"/>
  <c r="BK27" i="5"/>
  <c r="BM27" i="5"/>
  <c r="BO27" i="5"/>
  <c r="BQ27" i="5"/>
  <c r="BS27" i="5"/>
  <c r="BU27" i="5"/>
  <c r="BW27" i="5"/>
  <c r="BY27" i="5"/>
  <c r="CA27" i="5"/>
  <c r="CC27" i="5"/>
  <c r="CE27" i="5"/>
  <c r="CG27" i="5"/>
  <c r="CI27" i="5"/>
  <c r="CK27" i="5"/>
  <c r="CM27" i="5"/>
  <c r="CO27" i="5"/>
  <c r="CQ27" i="5"/>
  <c r="CS27" i="5"/>
  <c r="CU27" i="5"/>
  <c r="CW27" i="5"/>
  <c r="CY27" i="5"/>
  <c r="DA27" i="5"/>
  <c r="DC27" i="5"/>
  <c r="DE27" i="5"/>
  <c r="DG27" i="5"/>
  <c r="DI27" i="5"/>
  <c r="DK27" i="5"/>
  <c r="DM27" i="5"/>
  <c r="DO27" i="5"/>
  <c r="DQ27" i="5"/>
  <c r="DS27" i="5"/>
  <c r="DU27" i="5"/>
  <c r="DW27" i="5"/>
  <c r="DY27" i="5"/>
  <c r="EA27" i="5"/>
  <c r="EC27" i="5"/>
  <c r="EE27" i="5"/>
  <c r="EG27" i="5"/>
  <c r="EI27" i="5"/>
  <c r="EK27" i="5"/>
  <c r="EM27" i="5"/>
  <c r="EO27" i="5"/>
  <c r="EQ27" i="5"/>
  <c r="ES27" i="5"/>
  <c r="EU27" i="5"/>
  <c r="EW27" i="5"/>
  <c r="EY27" i="5"/>
  <c r="FA27" i="5"/>
  <c r="FC27" i="5"/>
  <c r="FE27" i="5"/>
  <c r="FG27" i="5"/>
  <c r="FI27" i="5"/>
  <c r="FK27" i="5"/>
  <c r="FM27" i="5"/>
  <c r="FO27" i="5"/>
  <c r="FQ27" i="5"/>
  <c r="FS27" i="5"/>
  <c r="FU27" i="5"/>
  <c r="FW27" i="5"/>
  <c r="FY27" i="5"/>
  <c r="GA27" i="5"/>
  <c r="GC27" i="5"/>
  <c r="GE27" i="5"/>
  <c r="GG27" i="5"/>
  <c r="GI27" i="5"/>
  <c r="GK27" i="5"/>
  <c r="GM27" i="5"/>
  <c r="GO27" i="5"/>
  <c r="GQ27" i="5"/>
  <c r="GS27" i="5"/>
  <c r="GU27" i="5"/>
  <c r="GW27" i="5"/>
  <c r="GY27" i="5"/>
  <c r="HA27" i="5"/>
  <c r="HC27" i="5"/>
  <c r="HE27" i="5"/>
  <c r="HG27" i="5"/>
  <c r="HI27" i="5"/>
  <c r="HK27" i="5"/>
  <c r="HM27" i="5"/>
  <c r="HO27" i="5"/>
  <c r="HQ27" i="5"/>
  <c r="HS27" i="5"/>
  <c r="HU27" i="5"/>
  <c r="HW27" i="5"/>
  <c r="E29" i="5"/>
  <c r="G29" i="5"/>
  <c r="I29" i="5"/>
  <c r="K29" i="5"/>
  <c r="M29" i="5"/>
  <c r="O29" i="5"/>
  <c r="Q29" i="5"/>
  <c r="S29" i="5"/>
  <c r="U29" i="5"/>
  <c r="W29" i="5"/>
  <c r="Y29" i="5"/>
  <c r="AA29" i="5"/>
  <c r="AC29" i="5"/>
  <c r="AE29" i="5"/>
  <c r="AG29" i="5"/>
  <c r="AI29" i="5"/>
  <c r="AK29" i="5"/>
  <c r="AM29" i="5"/>
  <c r="AO29" i="5"/>
  <c r="AQ29" i="5"/>
  <c r="AS29" i="5"/>
  <c r="AU29" i="5"/>
  <c r="AW29" i="5"/>
  <c r="AY29" i="5"/>
  <c r="BA29" i="5"/>
  <c r="BC29" i="5"/>
  <c r="BE29" i="5"/>
  <c r="BG29" i="5"/>
  <c r="BI29" i="5"/>
  <c r="BK29" i="5"/>
  <c r="BM29" i="5"/>
  <c r="BO29" i="5"/>
  <c r="BQ29" i="5"/>
  <c r="BS29" i="5"/>
  <c r="BU29" i="5"/>
  <c r="BW29" i="5"/>
  <c r="BY29" i="5"/>
  <c r="CA29" i="5"/>
  <c r="CC29" i="5"/>
  <c r="CE29" i="5"/>
  <c r="CG29" i="5"/>
  <c r="CI29" i="5"/>
  <c r="CK29" i="5"/>
  <c r="CM29" i="5"/>
  <c r="CO29" i="5"/>
  <c r="CQ29" i="5"/>
  <c r="CS29" i="5"/>
  <c r="CU29" i="5"/>
  <c r="CW29" i="5"/>
  <c r="CY29" i="5"/>
  <c r="DA29" i="5"/>
  <c r="DC29" i="5"/>
  <c r="DE29" i="5"/>
  <c r="DG29" i="5"/>
  <c r="DI29" i="5"/>
  <c r="DK29" i="5"/>
  <c r="DM29" i="5"/>
  <c r="DO29" i="5"/>
  <c r="DQ29" i="5"/>
  <c r="DS29" i="5"/>
  <c r="DU29" i="5"/>
  <c r="DW29" i="5"/>
  <c r="DY29" i="5"/>
  <c r="EA29" i="5"/>
  <c r="EC29" i="5"/>
  <c r="EE29" i="5"/>
  <c r="EG29" i="5"/>
  <c r="EI29" i="5"/>
  <c r="EK29" i="5"/>
  <c r="EM29" i="5"/>
  <c r="EO29" i="5"/>
  <c r="EQ29" i="5"/>
  <c r="ES29" i="5"/>
  <c r="EU29" i="5"/>
  <c r="EW29" i="5"/>
  <c r="EY29" i="5"/>
  <c r="FA29" i="5"/>
  <c r="FC29" i="5"/>
  <c r="FE29" i="5"/>
  <c r="FG29" i="5"/>
  <c r="FI29" i="5"/>
  <c r="FK29" i="5"/>
  <c r="FM29" i="5"/>
  <c r="FO29" i="5"/>
  <c r="FQ29" i="5"/>
  <c r="FS29" i="5"/>
  <c r="FU29" i="5"/>
  <c r="FW29" i="5"/>
  <c r="FY29" i="5"/>
  <c r="GA29" i="5"/>
  <c r="GC29" i="5"/>
  <c r="GE29" i="5"/>
  <c r="GG29" i="5"/>
  <c r="GI29" i="5"/>
  <c r="GK29" i="5"/>
  <c r="GM29" i="5"/>
  <c r="GO29" i="5"/>
  <c r="GQ29" i="5"/>
  <c r="GS29" i="5"/>
  <c r="GU29" i="5"/>
  <c r="GW29" i="5"/>
  <c r="GY29" i="5"/>
  <c r="HA29" i="5"/>
  <c r="HC29" i="5"/>
  <c r="HE29" i="5"/>
  <c r="HG29" i="5"/>
  <c r="HI29" i="5"/>
  <c r="HK29" i="5"/>
  <c r="HM29" i="5"/>
  <c r="HO29" i="5"/>
  <c r="HQ29" i="5"/>
  <c r="HS29" i="5"/>
  <c r="HU29" i="5"/>
  <c r="HW29" i="5"/>
  <c r="E31" i="5"/>
  <c r="G31" i="5"/>
  <c r="I31" i="5"/>
  <c r="K31" i="5"/>
  <c r="M31" i="5"/>
  <c r="O31" i="5"/>
  <c r="Q31" i="5"/>
  <c r="S31" i="5"/>
  <c r="U31" i="5"/>
  <c r="W31" i="5"/>
  <c r="Y31" i="5"/>
  <c r="AA31" i="5"/>
  <c r="AC31" i="5"/>
  <c r="AE31" i="5"/>
  <c r="AG31" i="5"/>
  <c r="AI31" i="5"/>
  <c r="AK31" i="5"/>
  <c r="AM31" i="5"/>
  <c r="AO31" i="5"/>
  <c r="AQ31" i="5"/>
  <c r="AS31" i="5"/>
  <c r="AU31" i="5"/>
  <c r="AW31" i="5"/>
  <c r="AY31" i="5"/>
  <c r="BA31" i="5"/>
  <c r="BC31" i="5"/>
  <c r="BE31" i="5"/>
  <c r="BG31" i="5"/>
  <c r="BI31" i="5"/>
  <c r="BK31" i="5"/>
  <c r="BM31" i="5"/>
  <c r="BO31" i="5"/>
  <c r="BQ31" i="5"/>
  <c r="BS31" i="5"/>
  <c r="BU31" i="5"/>
  <c r="BW31" i="5"/>
  <c r="BY31" i="5"/>
  <c r="CA31" i="5"/>
  <c r="CC31" i="5"/>
  <c r="CE31" i="5"/>
  <c r="CG31" i="5"/>
  <c r="CI31" i="5"/>
  <c r="CK31" i="5"/>
  <c r="CM31" i="5"/>
  <c r="CO31" i="5"/>
  <c r="CQ31" i="5"/>
  <c r="CS31" i="5"/>
  <c r="CU31" i="5"/>
  <c r="CW31" i="5"/>
  <c r="CY31" i="5"/>
  <c r="DA31" i="5"/>
  <c r="DC31" i="5"/>
  <c r="DE31" i="5"/>
  <c r="DG31" i="5"/>
  <c r="DI31" i="5"/>
  <c r="DK31" i="5"/>
  <c r="DM31" i="5"/>
  <c r="DO31" i="5"/>
  <c r="DQ31" i="5"/>
  <c r="DS31" i="5"/>
  <c r="DU31" i="5"/>
  <c r="DW31" i="5"/>
  <c r="DY31" i="5"/>
  <c r="EA31" i="5"/>
  <c r="EC31" i="5"/>
  <c r="EE31" i="5"/>
  <c r="EG31" i="5"/>
  <c r="EI31" i="5"/>
  <c r="EK31" i="5"/>
  <c r="EM31" i="5"/>
  <c r="EO31" i="5"/>
  <c r="EQ31" i="5"/>
  <c r="ES31" i="5"/>
  <c r="EU31" i="5"/>
  <c r="EW31" i="5"/>
  <c r="EY31" i="5"/>
  <c r="FA31" i="5"/>
  <c r="FC31" i="5"/>
  <c r="FE31" i="5"/>
  <c r="FG31" i="5"/>
  <c r="FI31" i="5"/>
  <c r="FK31" i="5"/>
  <c r="FM31" i="5"/>
  <c r="FO31" i="5"/>
  <c r="FQ31" i="5"/>
  <c r="FS31" i="5"/>
  <c r="FU31" i="5"/>
  <c r="FW31" i="5"/>
  <c r="FY31" i="5"/>
  <c r="GA31" i="5"/>
  <c r="GC31" i="5"/>
  <c r="GE31" i="5"/>
  <c r="GG31" i="5"/>
  <c r="GI31" i="5"/>
  <c r="GK31" i="5"/>
  <c r="GM31" i="5"/>
  <c r="GO31" i="5"/>
  <c r="GQ31" i="5"/>
  <c r="GS31" i="5"/>
  <c r="GU31" i="5"/>
  <c r="GW31" i="5"/>
  <c r="GY31" i="5"/>
  <c r="HA31" i="5"/>
  <c r="HC31" i="5"/>
  <c r="HE31" i="5"/>
  <c r="HG31" i="5"/>
  <c r="HI31" i="5"/>
  <c r="HK31" i="5"/>
  <c r="HM31" i="5"/>
  <c r="HO31" i="5"/>
  <c r="HQ31" i="5"/>
  <c r="HS31" i="5"/>
  <c r="HU31" i="5"/>
  <c r="HW31" i="5"/>
  <c r="E36" i="5"/>
  <c r="G36" i="5"/>
  <c r="I36" i="5"/>
  <c r="K36" i="5"/>
  <c r="M36" i="5"/>
  <c r="O36" i="5"/>
  <c r="Q36" i="5"/>
  <c r="S36" i="5"/>
  <c r="U36" i="5"/>
  <c r="W36" i="5"/>
  <c r="Y36" i="5"/>
  <c r="AA36" i="5"/>
  <c r="AC36" i="5"/>
  <c r="AE36" i="5"/>
  <c r="AG36" i="5"/>
  <c r="AI36" i="5"/>
  <c r="AK36" i="5"/>
  <c r="AM36" i="5"/>
  <c r="AO36" i="5"/>
  <c r="AQ36" i="5"/>
  <c r="AS36" i="5"/>
  <c r="AU36" i="5"/>
  <c r="AW36" i="5"/>
  <c r="AY36" i="5"/>
  <c r="BA36" i="5"/>
  <c r="BC36" i="5"/>
  <c r="BE36" i="5"/>
  <c r="BG36" i="5"/>
  <c r="BI36" i="5"/>
  <c r="BK36" i="5"/>
  <c r="BM36" i="5"/>
  <c r="BO36" i="5"/>
  <c r="BQ36" i="5"/>
  <c r="BS36" i="5"/>
  <c r="BU36" i="5"/>
  <c r="BW36" i="5"/>
  <c r="BY36" i="5"/>
  <c r="CA36" i="5"/>
  <c r="CC36" i="5"/>
  <c r="CE36" i="5"/>
  <c r="CG36" i="5"/>
  <c r="CI36" i="5"/>
  <c r="CK36" i="5"/>
  <c r="CM36" i="5"/>
  <c r="CO36" i="5"/>
  <c r="CQ36" i="5"/>
  <c r="CS36" i="5"/>
  <c r="CU36" i="5"/>
  <c r="CW36" i="5"/>
  <c r="CY36" i="5"/>
  <c r="DA36" i="5"/>
  <c r="DC36" i="5"/>
  <c r="DE36" i="5"/>
  <c r="DG36" i="5"/>
  <c r="DI36" i="5"/>
  <c r="DK36" i="5"/>
  <c r="DM36" i="5"/>
  <c r="DO36" i="5"/>
  <c r="DQ36" i="5"/>
  <c r="DS36" i="5"/>
  <c r="DU36" i="5"/>
  <c r="DW36" i="5"/>
  <c r="DY36" i="5"/>
  <c r="EA36" i="5"/>
  <c r="EC36" i="5"/>
  <c r="EE36" i="5"/>
  <c r="EG36" i="5"/>
  <c r="EI36" i="5"/>
  <c r="EK36" i="5"/>
  <c r="EM36" i="5"/>
  <c r="EO36" i="5"/>
  <c r="EQ36" i="5"/>
  <c r="ES36" i="5"/>
  <c r="EU36" i="5"/>
  <c r="EW36" i="5"/>
  <c r="EY36" i="5"/>
  <c r="FA36" i="5"/>
  <c r="FC36" i="5"/>
  <c r="FE36" i="5"/>
  <c r="FG36" i="5"/>
  <c r="FI36" i="5"/>
  <c r="FK36" i="5"/>
  <c r="FM36" i="5"/>
  <c r="FO36" i="5"/>
  <c r="FQ36" i="5"/>
  <c r="FS36" i="5"/>
  <c r="FU36" i="5"/>
  <c r="FW36" i="5"/>
  <c r="FY36" i="5"/>
  <c r="GA36" i="5"/>
  <c r="GC36" i="5"/>
  <c r="GE36" i="5"/>
  <c r="GG36" i="5"/>
  <c r="GI36" i="5"/>
  <c r="GK36" i="5"/>
  <c r="GM36" i="5"/>
  <c r="GO36" i="5"/>
  <c r="GQ36" i="5"/>
  <c r="GS36" i="5"/>
  <c r="GU36" i="5"/>
  <c r="GW36" i="5"/>
  <c r="GY36" i="5"/>
  <c r="HA36" i="5"/>
  <c r="HC36" i="5"/>
  <c r="HE36" i="5"/>
  <c r="HG36" i="5"/>
  <c r="HI36" i="5"/>
  <c r="HK36" i="5"/>
  <c r="HM36" i="5"/>
  <c r="HO36" i="5"/>
  <c r="HQ36" i="5"/>
  <c r="HS36" i="5"/>
  <c r="HU36" i="5"/>
  <c r="HW36" i="5"/>
  <c r="C6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DB41" i="5"/>
  <c r="DC41" i="5"/>
  <c r="DD41" i="5"/>
  <c r="DE41" i="5"/>
  <c r="DF41" i="5"/>
  <c r="DG41" i="5"/>
  <c r="DH41" i="5"/>
  <c r="DI41" i="5"/>
  <c r="DJ41" i="5"/>
  <c r="DK41" i="5"/>
  <c r="DL41" i="5"/>
  <c r="DM41" i="5"/>
  <c r="DN41" i="5"/>
  <c r="DO41" i="5"/>
  <c r="DP41" i="5"/>
  <c r="DQ41" i="5"/>
  <c r="DR41" i="5"/>
  <c r="DS41" i="5"/>
  <c r="DT41" i="5"/>
  <c r="DU41" i="5"/>
  <c r="DV41" i="5"/>
  <c r="DW41" i="5"/>
  <c r="DX41" i="5"/>
  <c r="DY41" i="5"/>
  <c r="DZ41" i="5"/>
  <c r="EA41" i="5"/>
  <c r="EB41" i="5"/>
  <c r="EC41" i="5"/>
  <c r="ED41" i="5"/>
  <c r="EE41" i="5"/>
  <c r="EF41" i="5"/>
  <c r="EG41" i="5"/>
  <c r="EH41" i="5"/>
  <c r="EI41" i="5"/>
  <c r="EJ41" i="5"/>
  <c r="EK41" i="5"/>
  <c r="EL41" i="5"/>
  <c r="EM41" i="5"/>
  <c r="EN41" i="5"/>
  <c r="EO41" i="5"/>
  <c r="EP41" i="5"/>
  <c r="EQ41" i="5"/>
  <c r="ER41" i="5"/>
  <c r="ES41" i="5"/>
  <c r="ET41" i="5"/>
  <c r="EU41" i="5"/>
  <c r="EV41" i="5"/>
  <c r="EW41" i="5"/>
  <c r="EX41" i="5"/>
  <c r="EY41" i="5"/>
  <c r="EZ41" i="5"/>
  <c r="FA41" i="5"/>
  <c r="FB41" i="5"/>
  <c r="FC41" i="5"/>
  <c r="FD41" i="5"/>
  <c r="FE41" i="5"/>
  <c r="FF41" i="5"/>
  <c r="FG41" i="5"/>
  <c r="FH41" i="5"/>
  <c r="FI41" i="5"/>
  <c r="FJ41" i="5"/>
  <c r="FK41" i="5"/>
  <c r="FL41" i="5"/>
  <c r="FM41" i="5"/>
  <c r="FN41" i="5"/>
  <c r="FO41" i="5"/>
  <c r="FP41" i="5"/>
  <c r="FQ41" i="5"/>
  <c r="FR41" i="5"/>
  <c r="FS41" i="5"/>
  <c r="FT41" i="5"/>
  <c r="FU41" i="5"/>
  <c r="FV41" i="5"/>
  <c r="FW41" i="5"/>
  <c r="FX41" i="5"/>
  <c r="FY41" i="5"/>
  <c r="FZ41" i="5"/>
  <c r="GA41" i="5"/>
  <c r="GB41" i="5"/>
  <c r="GC41" i="5"/>
  <c r="GD41" i="5"/>
  <c r="GE41" i="5"/>
  <c r="GF41" i="5"/>
  <c r="GG41" i="5"/>
  <c r="GH41" i="5"/>
  <c r="GI41" i="5"/>
  <c r="GJ41" i="5"/>
  <c r="GK41" i="5"/>
  <c r="GL41" i="5"/>
  <c r="GM41" i="5"/>
  <c r="GN41" i="5"/>
  <c r="GO41" i="5"/>
  <c r="GP41" i="5"/>
  <c r="GQ41" i="5"/>
  <c r="GR41" i="5"/>
  <c r="GS41" i="5"/>
  <c r="GT41" i="5"/>
  <c r="GU41" i="5"/>
  <c r="GV41" i="5"/>
  <c r="GW41" i="5"/>
  <c r="GX41" i="5"/>
  <c r="GY41" i="5"/>
  <c r="GZ41" i="5"/>
  <c r="HA41" i="5"/>
  <c r="HB41" i="5"/>
  <c r="HC41" i="5"/>
  <c r="HD41" i="5"/>
  <c r="HE41" i="5"/>
  <c r="HF41" i="5"/>
  <c r="HG41" i="5"/>
  <c r="HH41" i="5"/>
  <c r="HI41" i="5"/>
  <c r="HJ41" i="5"/>
  <c r="HK41" i="5"/>
  <c r="HL41" i="5"/>
  <c r="HM41" i="5"/>
  <c r="HN41" i="5"/>
  <c r="HO41" i="5"/>
  <c r="HP41" i="5"/>
  <c r="HQ41" i="5"/>
  <c r="HR41" i="5"/>
  <c r="HS41" i="5"/>
  <c r="HT41" i="5"/>
  <c r="HU41" i="5"/>
  <c r="HV41" i="5"/>
  <c r="HW41" i="5"/>
  <c r="HX41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DQ48" i="5"/>
  <c r="DR48" i="5"/>
  <c r="DS48" i="5"/>
  <c r="DT48" i="5"/>
  <c r="DU48" i="5"/>
  <c r="DV48" i="5"/>
  <c r="DW48" i="5"/>
  <c r="DX48" i="5"/>
  <c r="DY48" i="5"/>
  <c r="DZ48" i="5"/>
  <c r="EA48" i="5"/>
  <c r="EB48" i="5"/>
  <c r="EC48" i="5"/>
  <c r="ED48" i="5"/>
  <c r="EE48" i="5"/>
  <c r="EF48" i="5"/>
  <c r="EG48" i="5"/>
  <c r="EH48" i="5"/>
  <c r="EI48" i="5"/>
  <c r="EJ48" i="5"/>
  <c r="EK48" i="5"/>
  <c r="EL48" i="5"/>
  <c r="EM48" i="5"/>
  <c r="EN48" i="5"/>
  <c r="EO48" i="5"/>
  <c r="EP48" i="5"/>
  <c r="EQ48" i="5"/>
  <c r="ER48" i="5"/>
  <c r="ES48" i="5"/>
  <c r="ET48" i="5"/>
  <c r="EU48" i="5"/>
  <c r="EV48" i="5"/>
  <c r="EW48" i="5"/>
  <c r="EX48" i="5"/>
  <c r="EY48" i="5"/>
  <c r="EZ48" i="5"/>
  <c r="FA48" i="5"/>
  <c r="FB48" i="5"/>
  <c r="FC48" i="5"/>
  <c r="FD48" i="5"/>
  <c r="FE48" i="5"/>
  <c r="FF48" i="5"/>
  <c r="FG48" i="5"/>
  <c r="FH48" i="5"/>
  <c r="FI48" i="5"/>
  <c r="FJ48" i="5"/>
  <c r="FK48" i="5"/>
  <c r="FL48" i="5"/>
  <c r="FM48" i="5"/>
  <c r="FN48" i="5"/>
  <c r="FO48" i="5"/>
  <c r="FP48" i="5"/>
  <c r="FQ48" i="5"/>
  <c r="FR48" i="5"/>
  <c r="FS48" i="5"/>
  <c r="FT48" i="5"/>
  <c r="FU48" i="5"/>
  <c r="FV48" i="5"/>
  <c r="FW48" i="5"/>
  <c r="FX48" i="5"/>
  <c r="FY48" i="5"/>
  <c r="FZ48" i="5"/>
  <c r="GA48" i="5"/>
  <c r="GB48" i="5"/>
  <c r="GC48" i="5"/>
  <c r="GD48" i="5"/>
  <c r="GE48" i="5"/>
  <c r="GF48" i="5"/>
  <c r="GG48" i="5"/>
  <c r="GH48" i="5"/>
  <c r="GI48" i="5"/>
  <c r="GJ48" i="5"/>
  <c r="GK48" i="5"/>
  <c r="GL48" i="5"/>
  <c r="GM48" i="5"/>
  <c r="GN48" i="5"/>
  <c r="GO48" i="5"/>
  <c r="GP48" i="5"/>
  <c r="GQ48" i="5"/>
  <c r="GR48" i="5"/>
  <c r="GS48" i="5"/>
  <c r="GT48" i="5"/>
  <c r="GU48" i="5"/>
  <c r="GV48" i="5"/>
  <c r="GW48" i="5"/>
  <c r="GX48" i="5"/>
  <c r="GY48" i="5"/>
  <c r="GZ48" i="5"/>
  <c r="HA48" i="5"/>
  <c r="HB48" i="5"/>
  <c r="HC48" i="5"/>
  <c r="HD48" i="5"/>
  <c r="HE48" i="5"/>
  <c r="HF48" i="5"/>
  <c r="HG48" i="5"/>
  <c r="HH48" i="5"/>
  <c r="HI48" i="5"/>
  <c r="HJ48" i="5"/>
  <c r="HK48" i="5"/>
  <c r="HL48" i="5"/>
  <c r="HM48" i="5"/>
  <c r="HN48" i="5"/>
  <c r="HO48" i="5"/>
  <c r="HP48" i="5"/>
  <c r="HQ48" i="5"/>
  <c r="HR48" i="5"/>
  <c r="HS48" i="5"/>
  <c r="HT48" i="5"/>
  <c r="HU48" i="5"/>
  <c r="HV48" i="5"/>
  <c r="HW48" i="5"/>
  <c r="HX48" i="5"/>
  <c r="G41" i="5"/>
  <c r="H41" i="5"/>
  <c r="I41" i="5"/>
  <c r="J41" i="5"/>
  <c r="K41" i="5"/>
  <c r="G48" i="5"/>
  <c r="H48" i="5"/>
  <c r="I48" i="5"/>
  <c r="J48" i="5"/>
  <c r="K48" i="5"/>
  <c r="F48" i="5"/>
  <c r="E48" i="5"/>
  <c r="F41" i="5"/>
  <c r="E41" i="5"/>
  <c r="C63" i="5"/>
  <c r="C62" i="5"/>
  <c r="C61" i="5"/>
  <c r="C60" i="5"/>
  <c r="C59" i="5"/>
  <c r="C58" i="5"/>
  <c r="C57" i="5"/>
  <c r="D48" i="5"/>
  <c r="C48" i="5"/>
  <c r="A39" i="5"/>
  <c r="A38" i="5"/>
  <c r="A37" i="5"/>
  <c r="A35" i="5"/>
  <c r="A34" i="5"/>
  <c r="A33" i="5"/>
  <c r="A32" i="5"/>
  <c r="A30" i="5"/>
  <c r="A28" i="5"/>
  <c r="A26" i="5"/>
  <c r="A25" i="5"/>
  <c r="A24" i="5"/>
  <c r="A23" i="5"/>
  <c r="A21" i="5"/>
  <c r="A20" i="5"/>
  <c r="A19" i="5"/>
  <c r="A17" i="5"/>
  <c r="A16" i="5"/>
  <c r="A15" i="5"/>
  <c r="A14" i="5"/>
  <c r="A13" i="5"/>
  <c r="A12" i="5"/>
  <c r="A11" i="5"/>
  <c r="A10" i="5"/>
  <c r="A8" i="5"/>
  <c r="A7" i="5"/>
  <c r="HZ6" i="5" l="1"/>
  <c r="C18" i="5"/>
  <c r="D41" i="5" l="1"/>
  <c r="C41" i="5"/>
  <c r="HZ7" i="5" l="1"/>
  <c r="IA7" i="5"/>
  <c r="HZ8" i="5"/>
  <c r="IA8" i="5"/>
  <c r="D57" i="5" l="1"/>
  <c r="D60" i="5" s="1"/>
  <c r="D61" i="5" s="1"/>
  <c r="D64" i="5" s="1"/>
  <c r="D65" i="5" s="1"/>
  <c r="HZ42" i="5" l="1"/>
  <c r="IA42" i="5"/>
  <c r="HZ43" i="5"/>
  <c r="IA43" i="5"/>
  <c r="HZ10" i="5"/>
  <c r="IA10" i="5"/>
  <c r="HZ11" i="5"/>
  <c r="IA11" i="5"/>
  <c r="HZ12" i="5"/>
  <c r="IA12" i="5"/>
  <c r="HZ13" i="5"/>
  <c r="IA13" i="5"/>
  <c r="HZ14" i="5"/>
  <c r="IA14" i="5"/>
  <c r="HZ15" i="5"/>
  <c r="IA15" i="5"/>
  <c r="HZ16" i="5"/>
  <c r="IA16" i="5"/>
  <c r="HZ17" i="5"/>
  <c r="IA17" i="5"/>
  <c r="HZ19" i="5"/>
  <c r="IA19" i="5"/>
  <c r="HZ20" i="5"/>
  <c r="IA20" i="5"/>
  <c r="HZ21" i="5"/>
  <c r="IA21" i="5"/>
  <c r="HZ23" i="5"/>
  <c r="IA23" i="5"/>
  <c r="HZ24" i="5"/>
  <c r="IA24" i="5"/>
  <c r="HZ25" i="5"/>
  <c r="IA25" i="5"/>
  <c r="HZ26" i="5"/>
  <c r="IA26" i="5"/>
  <c r="HZ28" i="5"/>
  <c r="IA28" i="5"/>
  <c r="HZ30" i="5"/>
  <c r="IA30" i="5"/>
  <c r="HZ32" i="5"/>
  <c r="IA32" i="5"/>
  <c r="HZ34" i="5"/>
  <c r="IA34" i="5"/>
  <c r="HZ35" i="5"/>
  <c r="IA35" i="5"/>
  <c r="HZ37" i="5"/>
  <c r="IA37" i="5"/>
  <c r="HZ38" i="5"/>
  <c r="IA38" i="5"/>
  <c r="HZ39" i="5"/>
  <c r="IA39" i="5"/>
  <c r="IA44" i="5"/>
  <c r="HZ44" i="5"/>
  <c r="C36" i="5" l="1"/>
  <c r="C31" i="5"/>
  <c r="C29" i="5"/>
  <c r="C27" i="5"/>
  <c r="C22" i="5"/>
  <c r="C9" i="5"/>
  <c r="C55" i="5" s="1"/>
  <c r="L55" i="5" l="1"/>
  <c r="K55" i="5"/>
  <c r="AJ55" i="5"/>
  <c r="AI55" i="5"/>
  <c r="AZ55" i="5"/>
  <c r="AY55" i="5"/>
  <c r="BX55" i="5"/>
  <c r="BW55" i="5"/>
  <c r="CU55" i="5"/>
  <c r="CV55" i="5"/>
  <c r="DK55" i="5"/>
  <c r="DL55" i="5"/>
  <c r="EI55" i="5"/>
  <c r="EJ55" i="5"/>
  <c r="FO55" i="5"/>
  <c r="FP55" i="5"/>
  <c r="GM55" i="5"/>
  <c r="GN55" i="5"/>
  <c r="HL55" i="5"/>
  <c r="HL57" i="5" s="1"/>
  <c r="HL60" i="5" s="1"/>
  <c r="HL61" i="5" s="1"/>
  <c r="HL64" i="5" s="1"/>
  <c r="HL65" i="5" s="1"/>
  <c r="HK55" i="5"/>
  <c r="N55" i="5"/>
  <c r="M55" i="5"/>
  <c r="BJ55" i="5"/>
  <c r="BI55" i="5"/>
  <c r="AB55" i="5"/>
  <c r="AB57" i="5" s="1"/>
  <c r="AB60" i="5" s="1"/>
  <c r="AB61" i="5" s="1"/>
  <c r="AB64" i="5" s="1"/>
  <c r="AB65" i="5" s="1"/>
  <c r="AB67" i="5" s="1"/>
  <c r="AA55" i="5"/>
  <c r="BH55" i="5"/>
  <c r="BG55" i="5"/>
  <c r="CE55" i="5"/>
  <c r="CF55" i="5"/>
  <c r="DC55" i="5"/>
  <c r="DD55" i="5"/>
  <c r="EA55" i="5"/>
  <c r="EB55" i="5"/>
  <c r="EY55" i="5"/>
  <c r="EZ55" i="5"/>
  <c r="FW55" i="5"/>
  <c r="FX55" i="5"/>
  <c r="GV55" i="5"/>
  <c r="GU55" i="5"/>
  <c r="HT55" i="5"/>
  <c r="HS55" i="5"/>
  <c r="V55" i="5"/>
  <c r="U55" i="5"/>
  <c r="AL55" i="5"/>
  <c r="AK55" i="5"/>
  <c r="BB55" i="5"/>
  <c r="BA55" i="5"/>
  <c r="BZ55" i="5"/>
  <c r="BY55" i="5"/>
  <c r="CP55" i="5"/>
  <c r="CP57" i="5" s="1"/>
  <c r="CP60" i="5" s="1"/>
  <c r="CP61" i="5" s="1"/>
  <c r="CP64" i="5" s="1"/>
  <c r="CP65" i="5" s="1"/>
  <c r="CO55" i="5"/>
  <c r="CO57" i="5" s="1"/>
  <c r="CO60" i="5" s="1"/>
  <c r="CO61" i="5" s="1"/>
  <c r="CO64" i="5" s="1"/>
  <c r="CO65" i="5" s="1"/>
  <c r="DE55" i="5"/>
  <c r="DF55" i="5"/>
  <c r="DV55" i="5"/>
  <c r="DU55" i="5"/>
  <c r="EL55" i="5"/>
  <c r="EK55" i="5"/>
  <c r="FA55" i="5"/>
  <c r="FB55" i="5"/>
  <c r="FR55" i="5"/>
  <c r="FQ55" i="5"/>
  <c r="GH55" i="5"/>
  <c r="GG55" i="5"/>
  <c r="GW55" i="5"/>
  <c r="GX55" i="5"/>
  <c r="HV55" i="5"/>
  <c r="HV57" i="5" s="1"/>
  <c r="HV60" i="5" s="1"/>
  <c r="HV61" i="5" s="1"/>
  <c r="HV64" i="5" s="1"/>
  <c r="HV65" i="5" s="1"/>
  <c r="HU55" i="5"/>
  <c r="HU57" i="5" s="1"/>
  <c r="HU60" i="5" s="1"/>
  <c r="HU61" i="5" s="1"/>
  <c r="HU64" i="5" s="1"/>
  <c r="HU65" i="5" s="1"/>
  <c r="H55" i="5"/>
  <c r="G55" i="5"/>
  <c r="P55" i="5"/>
  <c r="O55" i="5"/>
  <c r="X55" i="5"/>
  <c r="W55" i="5"/>
  <c r="AF55" i="5"/>
  <c r="AE55" i="5"/>
  <c r="AN55" i="5"/>
  <c r="AM55" i="5"/>
  <c r="AV55" i="5"/>
  <c r="AU55" i="5"/>
  <c r="BD55" i="5"/>
  <c r="BC55" i="5"/>
  <c r="BL55" i="5"/>
  <c r="BK55" i="5"/>
  <c r="BT55" i="5"/>
  <c r="BS55" i="5"/>
  <c r="CB55" i="5"/>
  <c r="CA55" i="5"/>
  <c r="CI55" i="5"/>
  <c r="CJ55" i="5"/>
  <c r="CQ55" i="5"/>
  <c r="CR55" i="5"/>
  <c r="CY55" i="5"/>
  <c r="CZ55" i="5"/>
  <c r="DG55" i="5"/>
  <c r="DH55" i="5"/>
  <c r="DO55" i="5"/>
  <c r="DP55" i="5"/>
  <c r="DW55" i="5"/>
  <c r="DX55" i="5"/>
  <c r="EE55" i="5"/>
  <c r="EF55" i="5"/>
  <c r="EM55" i="5"/>
  <c r="EN55" i="5"/>
  <c r="EU55" i="5"/>
  <c r="EV55" i="5"/>
  <c r="FC55" i="5"/>
  <c r="FD55" i="5"/>
  <c r="FK55" i="5"/>
  <c r="FL55" i="5"/>
  <c r="FS55" i="5"/>
  <c r="FT55" i="5"/>
  <c r="GA55" i="5"/>
  <c r="GB55" i="5"/>
  <c r="GI55" i="5"/>
  <c r="GJ55" i="5"/>
  <c r="GR55" i="5"/>
  <c r="GQ55" i="5"/>
  <c r="GZ55" i="5"/>
  <c r="GY55" i="5"/>
  <c r="HH55" i="5"/>
  <c r="HG55" i="5"/>
  <c r="HP55" i="5"/>
  <c r="HO55" i="5"/>
  <c r="HX55" i="5"/>
  <c r="HX57" i="5" s="1"/>
  <c r="HX60" i="5" s="1"/>
  <c r="HX61" i="5" s="1"/>
  <c r="HX64" i="5" s="1"/>
  <c r="HX65" i="5" s="1"/>
  <c r="HW55" i="5"/>
  <c r="HW57" i="5" s="1"/>
  <c r="HW60" i="5" s="1"/>
  <c r="HW61" i="5" s="1"/>
  <c r="HW64" i="5" s="1"/>
  <c r="HW65" i="5" s="1"/>
  <c r="T55" i="5"/>
  <c r="S55" i="5"/>
  <c r="AR55" i="5"/>
  <c r="AQ55" i="5"/>
  <c r="BP55" i="5"/>
  <c r="BO55" i="5"/>
  <c r="CM55" i="5"/>
  <c r="CN55" i="5"/>
  <c r="DS55" i="5"/>
  <c r="DT55" i="5"/>
  <c r="EQ55" i="5"/>
  <c r="ER55" i="5"/>
  <c r="FG55" i="5"/>
  <c r="FH55" i="5"/>
  <c r="GE55" i="5"/>
  <c r="GF55" i="5"/>
  <c r="HD55" i="5"/>
  <c r="HC55" i="5"/>
  <c r="F55" i="5"/>
  <c r="E55" i="5"/>
  <c r="AD55" i="5"/>
  <c r="AC55" i="5"/>
  <c r="AT55" i="5"/>
  <c r="AS55" i="5"/>
  <c r="BQ55" i="5"/>
  <c r="BR55" i="5"/>
  <c r="CG55" i="5"/>
  <c r="CH55" i="5"/>
  <c r="CX55" i="5"/>
  <c r="CW55" i="5"/>
  <c r="DN55" i="5"/>
  <c r="DM55" i="5"/>
  <c r="EC55" i="5"/>
  <c r="ED55" i="5"/>
  <c r="ET55" i="5"/>
  <c r="ES55" i="5"/>
  <c r="FJ55" i="5"/>
  <c r="FI55" i="5"/>
  <c r="FY55" i="5"/>
  <c r="FZ55" i="5"/>
  <c r="GP55" i="5"/>
  <c r="GO55" i="5"/>
  <c r="HF55" i="5"/>
  <c r="HE55" i="5"/>
  <c r="HM55" i="5"/>
  <c r="HM57" i="5" s="1"/>
  <c r="HM60" i="5" s="1"/>
  <c r="HM61" i="5" s="1"/>
  <c r="HM64" i="5" s="1"/>
  <c r="HM65" i="5" s="1"/>
  <c r="HN55" i="5"/>
  <c r="HN57" i="5" s="1"/>
  <c r="HN60" i="5" s="1"/>
  <c r="HN61" i="5" s="1"/>
  <c r="HN64" i="5" s="1"/>
  <c r="HN65" i="5" s="1"/>
  <c r="J55" i="5"/>
  <c r="I55" i="5"/>
  <c r="R55" i="5"/>
  <c r="Q55" i="5"/>
  <c r="Z55" i="5"/>
  <c r="Y55" i="5"/>
  <c r="AH55" i="5"/>
  <c r="AG55" i="5"/>
  <c r="AP55" i="5"/>
  <c r="AO55" i="5"/>
  <c r="AX55" i="5"/>
  <c r="AW55" i="5"/>
  <c r="BF55" i="5"/>
  <c r="BE55" i="5"/>
  <c r="BN55" i="5"/>
  <c r="BM55" i="5"/>
  <c r="BU55" i="5"/>
  <c r="BV55" i="5"/>
  <c r="CC55" i="5"/>
  <c r="CD55" i="5"/>
  <c r="CK55" i="5"/>
  <c r="CL55" i="5"/>
  <c r="CS55" i="5"/>
  <c r="CT55" i="5"/>
  <c r="DA55" i="5"/>
  <c r="DB55" i="5"/>
  <c r="DI55" i="5"/>
  <c r="DJ55" i="5"/>
  <c r="DQ55" i="5"/>
  <c r="DR55" i="5"/>
  <c r="DY55" i="5"/>
  <c r="DZ55" i="5"/>
  <c r="EG55" i="5"/>
  <c r="EH55" i="5"/>
  <c r="EO55" i="5"/>
  <c r="EP55" i="5"/>
  <c r="EW55" i="5"/>
  <c r="EX55" i="5"/>
  <c r="FE55" i="5"/>
  <c r="FF55" i="5"/>
  <c r="FM55" i="5"/>
  <c r="FN55" i="5"/>
  <c r="FN57" i="5" s="1"/>
  <c r="FN60" i="5" s="1"/>
  <c r="FN61" i="5" s="1"/>
  <c r="FN64" i="5" s="1"/>
  <c r="FN65" i="5" s="1"/>
  <c r="FN67" i="5" s="1"/>
  <c r="FU55" i="5"/>
  <c r="FV55" i="5"/>
  <c r="GC55" i="5"/>
  <c r="GD55" i="5"/>
  <c r="GK55" i="5"/>
  <c r="GL55" i="5"/>
  <c r="GS55" i="5"/>
  <c r="GT55" i="5"/>
  <c r="HB55" i="5"/>
  <c r="HA55" i="5"/>
  <c r="HI55" i="5"/>
  <c r="HJ55" i="5"/>
  <c r="HR55" i="5"/>
  <c r="HQ55" i="5"/>
  <c r="HZ27" i="5"/>
  <c r="IA27" i="5"/>
  <c r="IA6" i="5"/>
  <c r="HZ18" i="5"/>
  <c r="IA18" i="5"/>
  <c r="HZ31" i="5"/>
  <c r="IA31" i="5"/>
  <c r="IA9" i="5"/>
  <c r="HZ9" i="5"/>
  <c r="HZ29" i="5"/>
  <c r="IA29" i="5"/>
  <c r="HZ36" i="5"/>
  <c r="IA36" i="5"/>
  <c r="HZ22" i="5"/>
  <c r="IA22" i="5"/>
  <c r="C64" i="5" l="1"/>
  <c r="C65" i="5" s="1"/>
  <c r="HJ57" i="5"/>
  <c r="HJ60" i="5" s="1"/>
  <c r="HJ61" i="5" s="1"/>
  <c r="HJ64" i="5" s="1"/>
  <c r="HJ65" i="5" s="1"/>
  <c r="HJ67" i="5" s="1"/>
  <c r="EX57" i="5"/>
  <c r="EX60" i="5" s="1"/>
  <c r="EX61" i="5" s="1"/>
  <c r="EX64" i="5" s="1"/>
  <c r="EX65" i="5" s="1"/>
  <c r="EX67" i="5" s="1"/>
  <c r="DB57" i="5"/>
  <c r="DB60" i="5" s="1"/>
  <c r="DB61" i="5" s="1"/>
  <c r="DB64" i="5" s="1"/>
  <c r="DB65" i="5" s="1"/>
  <c r="DB67" i="5" s="1"/>
  <c r="BE57" i="5"/>
  <c r="BE60" i="5" s="1"/>
  <c r="BE61" i="5" s="1"/>
  <c r="BE64" i="5" s="1"/>
  <c r="BE65" i="5" s="1"/>
  <c r="BE67" i="5" s="1"/>
  <c r="I57" i="5"/>
  <c r="I60" i="5" s="1"/>
  <c r="I61" i="5" s="1"/>
  <c r="I64" i="5" s="1"/>
  <c r="I65" i="5" s="1"/>
  <c r="I67" i="5" s="1"/>
  <c r="ES57" i="5"/>
  <c r="ES60" i="5" s="1"/>
  <c r="ES61" i="5" s="1"/>
  <c r="ES64" i="5" s="1"/>
  <c r="ES65" i="5" s="1"/>
  <c r="ES67" i="5" s="1"/>
  <c r="AS57" i="5"/>
  <c r="AS60" i="5" s="1"/>
  <c r="AS61" i="5" s="1"/>
  <c r="AS64" i="5" s="1"/>
  <c r="AS65" i="5" s="1"/>
  <c r="AS67" i="5" s="1"/>
  <c r="GF57" i="5"/>
  <c r="GF60" i="5" s="1"/>
  <c r="GF61" i="5" s="1"/>
  <c r="GF64" i="5" s="1"/>
  <c r="GF65" i="5" s="1"/>
  <c r="GF67" i="5" s="1"/>
  <c r="CN57" i="5"/>
  <c r="CN60" i="5" s="1"/>
  <c r="CN61" i="5" s="1"/>
  <c r="CN64" i="5" s="1"/>
  <c r="CN65" i="5" s="1"/>
  <c r="CN67" i="5" s="1"/>
  <c r="HG57" i="5"/>
  <c r="HG60" i="5" s="1"/>
  <c r="HG61" i="5" s="1"/>
  <c r="HG64" i="5" s="1"/>
  <c r="HG65" i="5" s="1"/>
  <c r="HG67" i="5" s="1"/>
  <c r="GB57" i="5"/>
  <c r="GB60" i="5" s="1"/>
  <c r="GB61" i="5" s="1"/>
  <c r="GB64" i="5" s="1"/>
  <c r="GB65" i="5" s="1"/>
  <c r="GB67" i="5" s="1"/>
  <c r="EF57" i="5"/>
  <c r="EF60" i="5" s="1"/>
  <c r="EF61" i="5" s="1"/>
  <c r="EF64" i="5" s="1"/>
  <c r="EF65" i="5" s="1"/>
  <c r="EF67" i="5" s="1"/>
  <c r="CZ57" i="5"/>
  <c r="CZ60" i="5" s="1"/>
  <c r="CZ61" i="5" s="1"/>
  <c r="CZ64" i="5" s="1"/>
  <c r="CZ65" i="5" s="1"/>
  <c r="CZ67" i="5" s="1"/>
  <c r="BS57" i="5"/>
  <c r="BS60" i="5" s="1"/>
  <c r="BS61" i="5" s="1"/>
  <c r="BS64" i="5" s="1"/>
  <c r="BS65" i="5" s="1"/>
  <c r="BS67" i="5" s="1"/>
  <c r="AM57" i="5"/>
  <c r="AM60" i="5" s="1"/>
  <c r="AM61" i="5" s="1"/>
  <c r="AM64" i="5" s="1"/>
  <c r="AM65" i="5" s="1"/>
  <c r="AM67" i="5" s="1"/>
  <c r="G57" i="5"/>
  <c r="G60" i="5" s="1"/>
  <c r="G61" i="5" s="1"/>
  <c r="G64" i="5" s="1"/>
  <c r="G65" i="5" s="1"/>
  <c r="G67" i="5" s="1"/>
  <c r="FQ57" i="5"/>
  <c r="FQ60" i="5" s="1"/>
  <c r="FQ61" i="5" s="1"/>
  <c r="FQ64" i="5" s="1"/>
  <c r="FQ65" i="5" s="1"/>
  <c r="FQ67" i="5" s="1"/>
  <c r="DF57" i="5"/>
  <c r="DF60" i="5" s="1"/>
  <c r="DF61" i="5" s="1"/>
  <c r="DF64" i="5" s="1"/>
  <c r="DF65" i="5" s="1"/>
  <c r="DF67" i="5" s="1"/>
  <c r="BY57" i="5"/>
  <c r="BY60" i="5" s="1"/>
  <c r="BY61" i="5" s="1"/>
  <c r="BY64" i="5" s="1"/>
  <c r="BY65" i="5" s="1"/>
  <c r="BY67" i="5" s="1"/>
  <c r="HS57" i="5"/>
  <c r="HS60" i="5" s="1"/>
  <c r="HS61" i="5" s="1"/>
  <c r="HS64" i="5" s="1"/>
  <c r="HS65" i="5" s="1"/>
  <c r="HS67" i="5" s="1"/>
  <c r="FX57" i="5"/>
  <c r="FX60" i="5" s="1"/>
  <c r="FX61" i="5" s="1"/>
  <c r="FX64" i="5" s="1"/>
  <c r="FX65" i="5" s="1"/>
  <c r="FX67" i="5" s="1"/>
  <c r="EB57" i="5"/>
  <c r="EB60" i="5" s="1"/>
  <c r="EB61" i="5" s="1"/>
  <c r="EB64" i="5" s="1"/>
  <c r="EB65" i="5" s="1"/>
  <c r="EB67" i="5" s="1"/>
  <c r="CF57" i="5"/>
  <c r="CF60" i="5" s="1"/>
  <c r="CF61" i="5" s="1"/>
  <c r="CF64" i="5" s="1"/>
  <c r="CF65" i="5" s="1"/>
  <c r="CF67" i="5" s="1"/>
  <c r="AA57" i="5"/>
  <c r="AA60" i="5" s="1"/>
  <c r="AA61" i="5" s="1"/>
  <c r="AA64" i="5" s="1"/>
  <c r="AA65" i="5" s="1"/>
  <c r="AA67" i="5" s="1"/>
  <c r="M57" i="5"/>
  <c r="M60" i="5" s="1"/>
  <c r="M61" i="5" s="1"/>
  <c r="M64" i="5" s="1"/>
  <c r="M65" i="5" s="1"/>
  <c r="M67" i="5" s="1"/>
  <c r="GN57" i="5"/>
  <c r="GN60" i="5" s="1"/>
  <c r="GN61" i="5" s="1"/>
  <c r="GN64" i="5" s="1"/>
  <c r="GN65" i="5" s="1"/>
  <c r="GN67" i="5" s="1"/>
  <c r="EJ57" i="5"/>
  <c r="EJ60" i="5" s="1"/>
  <c r="EJ61" i="5" s="1"/>
  <c r="EJ64" i="5" s="1"/>
  <c r="EJ65" i="5" s="1"/>
  <c r="EJ67" i="5" s="1"/>
  <c r="CV57" i="5"/>
  <c r="CV60" i="5" s="1"/>
  <c r="CV61" i="5" s="1"/>
  <c r="CV64" i="5" s="1"/>
  <c r="CV65" i="5" s="1"/>
  <c r="CV67" i="5" s="1"/>
  <c r="AY57" i="5"/>
  <c r="AY60" i="5" s="1"/>
  <c r="AY61" i="5" s="1"/>
  <c r="AY64" i="5" s="1"/>
  <c r="AY65" i="5" s="1"/>
  <c r="AY67" i="5" s="1"/>
  <c r="K57" i="5"/>
  <c r="K60" i="5" s="1"/>
  <c r="K61" i="5" s="1"/>
  <c r="K64" i="5" s="1"/>
  <c r="K65" i="5" s="1"/>
  <c r="K67" i="5" s="1"/>
  <c r="GS57" i="5"/>
  <c r="GS60" i="5" s="1"/>
  <c r="GS61" i="5" s="1"/>
  <c r="GS64" i="5" s="1"/>
  <c r="GS65" i="5" s="1"/>
  <c r="GS67" i="5" s="1"/>
  <c r="FM57" i="5"/>
  <c r="FM60" i="5" s="1"/>
  <c r="FM61" i="5" s="1"/>
  <c r="FM64" i="5" s="1"/>
  <c r="FM65" i="5" s="1"/>
  <c r="FM67" i="5" s="1"/>
  <c r="EG57" i="5"/>
  <c r="EG60" i="5" s="1"/>
  <c r="EG61" i="5" s="1"/>
  <c r="EG64" i="5" s="1"/>
  <c r="EG65" i="5" s="1"/>
  <c r="EG67" i="5" s="1"/>
  <c r="DA57" i="5"/>
  <c r="DA60" i="5" s="1"/>
  <c r="DA61" i="5" s="1"/>
  <c r="DA64" i="5" s="1"/>
  <c r="DA65" i="5" s="1"/>
  <c r="DA67" i="5" s="1"/>
  <c r="BU57" i="5"/>
  <c r="BU60" i="5" s="1"/>
  <c r="BU61" i="5" s="1"/>
  <c r="BU64" i="5" s="1"/>
  <c r="BU65" i="5" s="1"/>
  <c r="BU67" i="5" s="1"/>
  <c r="AP57" i="5"/>
  <c r="AP60" i="5" s="1"/>
  <c r="AP61" i="5" s="1"/>
  <c r="AP64" i="5" s="1"/>
  <c r="AP65" i="5" s="1"/>
  <c r="AP67" i="5" s="1"/>
  <c r="J57" i="5"/>
  <c r="J60" i="5" s="1"/>
  <c r="J61" i="5" s="1"/>
  <c r="J64" i="5" s="1"/>
  <c r="J65" i="5" s="1"/>
  <c r="J67" i="5" s="1"/>
  <c r="FY57" i="5"/>
  <c r="FY60" i="5" s="1"/>
  <c r="FY61" i="5" s="1"/>
  <c r="FY64" i="5" s="1"/>
  <c r="FY65" i="5" s="1"/>
  <c r="FY67" i="5" s="1"/>
  <c r="CG57" i="5"/>
  <c r="CG60" i="5" s="1"/>
  <c r="CG61" i="5" s="1"/>
  <c r="CG64" i="5" s="1"/>
  <c r="CG65" i="5" s="1"/>
  <c r="CG67" i="5" s="1"/>
  <c r="F57" i="5"/>
  <c r="F60" i="5" s="1"/>
  <c r="F61" i="5" s="1"/>
  <c r="F64" i="5" s="1"/>
  <c r="F65" i="5" s="1"/>
  <c r="F67" i="5" s="1"/>
  <c r="EQ57" i="5"/>
  <c r="EQ60" i="5" s="1"/>
  <c r="EQ61" i="5" s="1"/>
  <c r="EQ64" i="5" s="1"/>
  <c r="EQ65" i="5" s="1"/>
  <c r="EQ67" i="5" s="1"/>
  <c r="CM57" i="5"/>
  <c r="CM60" i="5" s="1"/>
  <c r="CM61" i="5" s="1"/>
  <c r="CM64" i="5" s="1"/>
  <c r="CM65" i="5" s="1"/>
  <c r="CM67" i="5" s="1"/>
  <c r="AR57" i="5"/>
  <c r="AR60" i="5" s="1"/>
  <c r="AR61" i="5" s="1"/>
  <c r="AR64" i="5" s="1"/>
  <c r="AR65" i="5" s="1"/>
  <c r="AR67" i="5" s="1"/>
  <c r="HH57" i="5"/>
  <c r="HH60" i="5" s="1"/>
  <c r="HH61" i="5" s="1"/>
  <c r="HH64" i="5" s="1"/>
  <c r="HH65" i="5" s="1"/>
  <c r="HH67" i="5" s="1"/>
  <c r="GA57" i="5"/>
  <c r="GA60" i="5" s="1"/>
  <c r="GA61" i="5" s="1"/>
  <c r="GA64" i="5" s="1"/>
  <c r="GA65" i="5" s="1"/>
  <c r="GA67" i="5" s="1"/>
  <c r="EU57" i="5"/>
  <c r="EU60" i="5" s="1"/>
  <c r="EU61" i="5" s="1"/>
  <c r="EU64" i="5" s="1"/>
  <c r="EU65" i="5" s="1"/>
  <c r="EU67" i="5" s="1"/>
  <c r="DO57" i="5"/>
  <c r="DO60" i="5" s="1"/>
  <c r="DO61" i="5" s="1"/>
  <c r="DO64" i="5" s="1"/>
  <c r="DO65" i="5" s="1"/>
  <c r="DO67" i="5" s="1"/>
  <c r="CI57" i="5"/>
  <c r="CI60" i="5" s="1"/>
  <c r="CI61" i="5" s="1"/>
  <c r="CI64" i="5" s="1"/>
  <c r="CI65" i="5" s="1"/>
  <c r="CI67" i="5" s="1"/>
  <c r="BD57" i="5"/>
  <c r="BD60" i="5" s="1"/>
  <c r="BD61" i="5" s="1"/>
  <c r="BD64" i="5" s="1"/>
  <c r="BD65" i="5" s="1"/>
  <c r="BD67" i="5" s="1"/>
  <c r="X57" i="5"/>
  <c r="X60" i="5" s="1"/>
  <c r="X61" i="5" s="1"/>
  <c r="X64" i="5" s="1"/>
  <c r="X65" i="5" s="1"/>
  <c r="X67" i="5" s="1"/>
  <c r="H57" i="5"/>
  <c r="H60" i="5" s="1"/>
  <c r="H61" i="5" s="1"/>
  <c r="H64" i="5" s="1"/>
  <c r="H65" i="5" s="1"/>
  <c r="H67" i="5" s="1"/>
  <c r="FR57" i="5"/>
  <c r="FR60" i="5" s="1"/>
  <c r="FR61" i="5" s="1"/>
  <c r="FR64" i="5" s="1"/>
  <c r="FR65" i="5" s="1"/>
  <c r="FR67" i="5" s="1"/>
  <c r="EL57" i="5"/>
  <c r="EL60" i="5" s="1"/>
  <c r="EL61" i="5" s="1"/>
  <c r="EL64" i="5" s="1"/>
  <c r="EL65" i="5" s="1"/>
  <c r="EL67" i="5" s="1"/>
  <c r="DE57" i="5"/>
  <c r="DE60" i="5" s="1"/>
  <c r="DE61" i="5" s="1"/>
  <c r="DE64" i="5" s="1"/>
  <c r="DE65" i="5" s="1"/>
  <c r="DE67" i="5" s="1"/>
  <c r="BZ57" i="5"/>
  <c r="BZ60" i="5" s="1"/>
  <c r="BZ61" i="5" s="1"/>
  <c r="BZ64" i="5" s="1"/>
  <c r="BZ65" i="5" s="1"/>
  <c r="BZ67" i="5" s="1"/>
  <c r="AL57" i="5"/>
  <c r="AL60" i="5" s="1"/>
  <c r="AL61" i="5" s="1"/>
  <c r="AL64" i="5" s="1"/>
  <c r="AL65" i="5" s="1"/>
  <c r="AL67" i="5" s="1"/>
  <c r="HT57" i="5"/>
  <c r="HT60" i="5" s="1"/>
  <c r="HT61" i="5" s="1"/>
  <c r="HT64" i="5" s="1"/>
  <c r="HT65" i="5" s="1"/>
  <c r="HT67" i="5" s="1"/>
  <c r="FW57" i="5"/>
  <c r="FW60" i="5" s="1"/>
  <c r="FW61" i="5" s="1"/>
  <c r="FW64" i="5" s="1"/>
  <c r="FW65" i="5" s="1"/>
  <c r="FW67" i="5" s="1"/>
  <c r="EA57" i="5"/>
  <c r="EA60" i="5" s="1"/>
  <c r="EA61" i="5" s="1"/>
  <c r="EA64" i="5" s="1"/>
  <c r="EA65" i="5" s="1"/>
  <c r="EA67" i="5" s="1"/>
  <c r="CE57" i="5"/>
  <c r="CE60" i="5" s="1"/>
  <c r="CE61" i="5" s="1"/>
  <c r="CE64" i="5" s="1"/>
  <c r="CE65" i="5" s="1"/>
  <c r="CE67" i="5" s="1"/>
  <c r="N57" i="5"/>
  <c r="N60" i="5" s="1"/>
  <c r="N61" i="5" s="1"/>
  <c r="N64" i="5" s="1"/>
  <c r="N65" i="5" s="1"/>
  <c r="N67" i="5" s="1"/>
  <c r="GM57" i="5"/>
  <c r="GM60" i="5" s="1"/>
  <c r="GM61" i="5" s="1"/>
  <c r="GM64" i="5" s="1"/>
  <c r="GM65" i="5" s="1"/>
  <c r="GM67" i="5" s="1"/>
  <c r="EI57" i="5"/>
  <c r="EI60" i="5" s="1"/>
  <c r="EI61" i="5" s="1"/>
  <c r="EI64" i="5" s="1"/>
  <c r="EI65" i="5" s="1"/>
  <c r="EI67" i="5" s="1"/>
  <c r="CU57" i="5"/>
  <c r="CU60" i="5" s="1"/>
  <c r="CU61" i="5" s="1"/>
  <c r="CU64" i="5" s="1"/>
  <c r="CU65" i="5" s="1"/>
  <c r="CU67" i="5" s="1"/>
  <c r="AZ57" i="5"/>
  <c r="AZ60" i="5" s="1"/>
  <c r="AZ61" i="5" s="1"/>
  <c r="AZ64" i="5" s="1"/>
  <c r="AZ65" i="5" s="1"/>
  <c r="AZ67" i="5" s="1"/>
  <c r="L57" i="5"/>
  <c r="L60" i="5" s="1"/>
  <c r="L61" i="5" s="1"/>
  <c r="L64" i="5" s="1"/>
  <c r="L65" i="5" s="1"/>
  <c r="L67" i="5" s="1"/>
  <c r="GT57" i="5"/>
  <c r="GT60" i="5" s="1"/>
  <c r="GT61" i="5" s="1"/>
  <c r="GT64" i="5" s="1"/>
  <c r="GT65" i="5" s="1"/>
  <c r="GT67" i="5" s="1"/>
  <c r="DR57" i="5"/>
  <c r="DR60" i="5" s="1"/>
  <c r="DR61" i="5" s="1"/>
  <c r="DR64" i="5" s="1"/>
  <c r="DR65" i="5" s="1"/>
  <c r="DR67" i="5" s="1"/>
  <c r="BV57" i="5"/>
  <c r="BV60" i="5" s="1"/>
  <c r="BV61" i="5" s="1"/>
  <c r="BV64" i="5" s="1"/>
  <c r="BV65" i="5" s="1"/>
  <c r="BV67" i="5" s="1"/>
  <c r="Y57" i="5"/>
  <c r="Y60" i="5" s="1"/>
  <c r="Y61" i="5" s="1"/>
  <c r="Y64" i="5" s="1"/>
  <c r="Y65" i="5" s="1"/>
  <c r="Y67" i="5" s="1"/>
  <c r="FZ57" i="5"/>
  <c r="FZ60" i="5" s="1"/>
  <c r="FZ61" i="5" s="1"/>
  <c r="FZ64" i="5" s="1"/>
  <c r="FZ65" i="5" s="1"/>
  <c r="FZ67" i="5" s="1"/>
  <c r="CH57" i="5"/>
  <c r="CH60" i="5" s="1"/>
  <c r="CH61" i="5" s="1"/>
  <c r="CH64" i="5" s="1"/>
  <c r="CH65" i="5" s="1"/>
  <c r="CH67" i="5" s="1"/>
  <c r="E57" i="5"/>
  <c r="E60" i="5" s="1"/>
  <c r="E61" i="5" s="1"/>
  <c r="E64" i="5" s="1"/>
  <c r="E65" i="5" s="1"/>
  <c r="E67" i="5" s="1"/>
  <c r="ER57" i="5"/>
  <c r="ER60" i="5" s="1"/>
  <c r="ER61" i="5" s="1"/>
  <c r="ER64" i="5" s="1"/>
  <c r="ER65" i="5" s="1"/>
  <c r="ER67" i="5" s="1"/>
  <c r="AQ57" i="5"/>
  <c r="AQ60" i="5" s="1"/>
  <c r="AQ61" i="5" s="1"/>
  <c r="AQ65" i="5" s="1"/>
  <c r="AQ67" i="5" s="1"/>
  <c r="GQ57" i="5"/>
  <c r="GQ60" i="5" s="1"/>
  <c r="GQ61" i="5" s="1"/>
  <c r="GQ64" i="5" s="1"/>
  <c r="GQ65" i="5" s="1"/>
  <c r="GQ67" i="5" s="1"/>
  <c r="EV57" i="5"/>
  <c r="EV60" i="5" s="1"/>
  <c r="EV61" i="5" s="1"/>
  <c r="EV64" i="5" s="1"/>
  <c r="EV65" i="5" s="1"/>
  <c r="EV67" i="5" s="1"/>
  <c r="DP57" i="5"/>
  <c r="DP60" i="5" s="1"/>
  <c r="DP61" i="5" s="1"/>
  <c r="DP64" i="5" s="1"/>
  <c r="DP65" i="5" s="1"/>
  <c r="DP67" i="5" s="1"/>
  <c r="CJ57" i="5"/>
  <c r="CJ60" i="5" s="1"/>
  <c r="CJ61" i="5" s="1"/>
  <c r="CJ64" i="5" s="1"/>
  <c r="CJ65" i="5" s="1"/>
  <c r="CJ67" i="5" s="1"/>
  <c r="BC57" i="5"/>
  <c r="BC60" i="5" s="1"/>
  <c r="BC61" i="5" s="1"/>
  <c r="BC64" i="5" s="1"/>
  <c r="BC65" i="5" s="1"/>
  <c r="BC67" i="5" s="1"/>
  <c r="W57" i="5"/>
  <c r="W60" i="5" s="1"/>
  <c r="W61" i="5" s="1"/>
  <c r="W64" i="5" s="1"/>
  <c r="W65" i="5" s="1"/>
  <c r="W67" i="5" s="1"/>
  <c r="GX57" i="5"/>
  <c r="GX60" i="5" s="1"/>
  <c r="GX61" i="5" s="1"/>
  <c r="GX64" i="5" s="1"/>
  <c r="GX65" i="5" s="1"/>
  <c r="GX67" i="5" s="1"/>
  <c r="EK57" i="5"/>
  <c r="EK60" i="5" s="1"/>
  <c r="EK61" i="5" s="1"/>
  <c r="EK64" i="5" s="1"/>
  <c r="EK65" i="5" s="1"/>
  <c r="EK67" i="5" s="1"/>
  <c r="AK57" i="5"/>
  <c r="AK60" i="5" s="1"/>
  <c r="AK61" i="5" s="1"/>
  <c r="AK64" i="5" s="1"/>
  <c r="AK65" i="5" s="1"/>
  <c r="AK67" i="5" s="1"/>
  <c r="HI57" i="5"/>
  <c r="HI60" i="5" s="1"/>
  <c r="HI61" i="5" s="1"/>
  <c r="HI64" i="5" s="1"/>
  <c r="HI65" i="5" s="1"/>
  <c r="HI67" i="5" s="1"/>
  <c r="GC57" i="5"/>
  <c r="GC60" i="5" s="1"/>
  <c r="GC61" i="5" s="1"/>
  <c r="GC64" i="5" s="1"/>
  <c r="GC65" i="5" s="1"/>
  <c r="GC67" i="5" s="1"/>
  <c r="EW57" i="5"/>
  <c r="EW60" i="5" s="1"/>
  <c r="EW61" i="5" s="1"/>
  <c r="EW64" i="5" s="1"/>
  <c r="EW65" i="5" s="1"/>
  <c r="EW67" i="5" s="1"/>
  <c r="DQ57" i="5"/>
  <c r="DQ60" i="5" s="1"/>
  <c r="DQ61" i="5" s="1"/>
  <c r="DQ64" i="5" s="1"/>
  <c r="DQ65" i="5" s="1"/>
  <c r="DQ67" i="5" s="1"/>
  <c r="CK57" i="5"/>
  <c r="CK60" i="5" s="1"/>
  <c r="CK61" i="5" s="1"/>
  <c r="CK64" i="5" s="1"/>
  <c r="CK65" i="5" s="1"/>
  <c r="CK67" i="5" s="1"/>
  <c r="BF57" i="5"/>
  <c r="BF60" i="5" s="1"/>
  <c r="BF61" i="5" s="1"/>
  <c r="BF64" i="5" s="1"/>
  <c r="BF65" i="5" s="1"/>
  <c r="BF67" i="5" s="1"/>
  <c r="Z57" i="5"/>
  <c r="Z60" i="5" s="1"/>
  <c r="Z61" i="5" s="1"/>
  <c r="Z64" i="5" s="1"/>
  <c r="Z65" i="5" s="1"/>
  <c r="Z67" i="5" s="1"/>
  <c r="HF57" i="5"/>
  <c r="HF60" i="5" s="1"/>
  <c r="HF61" i="5" s="1"/>
  <c r="HF64" i="5" s="1"/>
  <c r="HF65" i="5" s="1"/>
  <c r="HF67" i="5" s="1"/>
  <c r="ET57" i="5"/>
  <c r="ET60" i="5" s="1"/>
  <c r="ET61" i="5" s="1"/>
  <c r="ET64" i="5" s="1"/>
  <c r="ET65" i="5" s="1"/>
  <c r="ET67" i="5" s="1"/>
  <c r="DN57" i="5"/>
  <c r="DN60" i="5" s="1"/>
  <c r="DN61" i="5" s="1"/>
  <c r="DN64" i="5" s="1"/>
  <c r="DN65" i="5" s="1"/>
  <c r="DN67" i="5" s="1"/>
  <c r="AT57" i="5"/>
  <c r="AT60" i="5" s="1"/>
  <c r="AT61" i="5" s="1"/>
  <c r="AT64" i="5" s="1"/>
  <c r="AT65" i="5" s="1"/>
  <c r="AT67" i="5" s="1"/>
  <c r="GE57" i="5"/>
  <c r="GE60" i="5" s="1"/>
  <c r="GE61" i="5" s="1"/>
  <c r="GE64" i="5" s="1"/>
  <c r="GE65" i="5" s="1"/>
  <c r="GE67" i="5" s="1"/>
  <c r="GR57" i="5"/>
  <c r="GR60" i="5" s="1"/>
  <c r="GR61" i="5" s="1"/>
  <c r="GR64" i="5" s="1"/>
  <c r="GR65" i="5" s="1"/>
  <c r="GR67" i="5" s="1"/>
  <c r="FK57" i="5"/>
  <c r="FK60" i="5" s="1"/>
  <c r="FK61" i="5" s="1"/>
  <c r="FK65" i="5" s="1"/>
  <c r="FK67" i="5" s="1"/>
  <c r="EE57" i="5"/>
  <c r="EE60" i="5" s="1"/>
  <c r="EE61" i="5" s="1"/>
  <c r="EE64" i="5" s="1"/>
  <c r="EE65" i="5" s="1"/>
  <c r="EE67" i="5" s="1"/>
  <c r="CY57" i="5"/>
  <c r="CY60" i="5" s="1"/>
  <c r="CY61" i="5" s="1"/>
  <c r="CY64" i="5" s="1"/>
  <c r="CY65" i="5" s="1"/>
  <c r="CY67" i="5" s="1"/>
  <c r="BT57" i="5"/>
  <c r="BT60" i="5" s="1"/>
  <c r="BT61" i="5" s="1"/>
  <c r="BT64" i="5" s="1"/>
  <c r="BT65" i="5" s="1"/>
  <c r="BT67" i="5" s="1"/>
  <c r="AN57" i="5"/>
  <c r="AN60" i="5" s="1"/>
  <c r="AN61" i="5" s="1"/>
  <c r="AN64" i="5" s="1"/>
  <c r="AN65" i="5" s="1"/>
  <c r="AN67" i="5" s="1"/>
  <c r="GW57" i="5"/>
  <c r="GW60" i="5" s="1"/>
  <c r="GW61" i="5" s="1"/>
  <c r="GW64" i="5" s="1"/>
  <c r="GW65" i="5" s="1"/>
  <c r="GW67" i="5" s="1"/>
  <c r="HQ57" i="5"/>
  <c r="HQ60" i="5" s="1"/>
  <c r="HQ61" i="5" s="1"/>
  <c r="HQ64" i="5" s="1"/>
  <c r="HQ65" i="5" s="1"/>
  <c r="HQ67" i="5" s="1"/>
  <c r="HA57" i="5"/>
  <c r="HA60" i="5" s="1"/>
  <c r="HA61" i="5" s="1"/>
  <c r="HA64" i="5" s="1"/>
  <c r="HA65" i="5" s="1"/>
  <c r="HA67" i="5" s="1"/>
  <c r="GL57" i="5"/>
  <c r="GL60" i="5" s="1"/>
  <c r="GL61" i="5" s="1"/>
  <c r="GL64" i="5" s="1"/>
  <c r="GL65" i="5" s="1"/>
  <c r="GL67" i="5" s="1"/>
  <c r="FV57" i="5"/>
  <c r="FV60" i="5" s="1"/>
  <c r="FV61" i="5" s="1"/>
  <c r="FV64" i="5" s="1"/>
  <c r="FV65" i="5" s="1"/>
  <c r="FV67" i="5" s="1"/>
  <c r="FF57" i="5"/>
  <c r="FF60" i="5" s="1"/>
  <c r="FF61" i="5" s="1"/>
  <c r="FF64" i="5" s="1"/>
  <c r="FF65" i="5" s="1"/>
  <c r="FF67" i="5" s="1"/>
  <c r="EP57" i="5"/>
  <c r="EP60" i="5" s="1"/>
  <c r="EP61" i="5" s="1"/>
  <c r="EP64" i="5" s="1"/>
  <c r="EP65" i="5" s="1"/>
  <c r="EP67" i="5" s="1"/>
  <c r="DZ57" i="5"/>
  <c r="DZ60" i="5" s="1"/>
  <c r="DZ61" i="5" s="1"/>
  <c r="DZ64" i="5" s="1"/>
  <c r="DZ65" i="5" s="1"/>
  <c r="DZ67" i="5" s="1"/>
  <c r="DJ57" i="5"/>
  <c r="DJ60" i="5" s="1"/>
  <c r="DJ61" i="5" s="1"/>
  <c r="DJ64" i="5" s="1"/>
  <c r="DJ65" i="5" s="1"/>
  <c r="DJ67" i="5" s="1"/>
  <c r="CT57" i="5"/>
  <c r="CT60" i="5" s="1"/>
  <c r="CT61" i="5" s="1"/>
  <c r="CT64" i="5" s="1"/>
  <c r="CT65" i="5" s="1"/>
  <c r="CT67" i="5" s="1"/>
  <c r="CD57" i="5"/>
  <c r="CD60" i="5" s="1"/>
  <c r="CD61" i="5" s="1"/>
  <c r="CD64" i="5" s="1"/>
  <c r="CD65" i="5" s="1"/>
  <c r="CD67" i="5" s="1"/>
  <c r="BM57" i="5"/>
  <c r="BM60" i="5" s="1"/>
  <c r="BM61" i="5" s="1"/>
  <c r="BM64" i="5" s="1"/>
  <c r="BM65" i="5" s="1"/>
  <c r="BM67" i="5" s="1"/>
  <c r="AW57" i="5"/>
  <c r="AW60" i="5" s="1"/>
  <c r="AW61" i="5" s="1"/>
  <c r="AW64" i="5" s="1"/>
  <c r="AW65" i="5" s="1"/>
  <c r="AW67" i="5" s="1"/>
  <c r="AG57" i="5"/>
  <c r="AG60" i="5" s="1"/>
  <c r="AG61" i="5" s="1"/>
  <c r="AG64" i="5" s="1"/>
  <c r="AG65" i="5" s="1"/>
  <c r="AG67" i="5" s="1"/>
  <c r="Q57" i="5"/>
  <c r="Q60" i="5" s="1"/>
  <c r="Q61" i="5" s="1"/>
  <c r="Q64" i="5" s="1"/>
  <c r="Q65" i="5" s="1"/>
  <c r="Q67" i="5" s="1"/>
  <c r="GO57" i="5"/>
  <c r="GO60" i="5" s="1"/>
  <c r="GO61" i="5" s="1"/>
  <c r="GO64" i="5" s="1"/>
  <c r="GO65" i="5" s="1"/>
  <c r="GO67" i="5" s="1"/>
  <c r="FI57" i="5"/>
  <c r="FI60" i="5" s="1"/>
  <c r="FI61" i="5" s="1"/>
  <c r="FI64" i="5" s="1"/>
  <c r="FI65" i="5" s="1"/>
  <c r="FI67" i="5" s="1"/>
  <c r="ED57" i="5"/>
  <c r="ED60" i="5" s="1"/>
  <c r="ED61" i="5" s="1"/>
  <c r="ED64" i="5" s="1"/>
  <c r="ED65" i="5" s="1"/>
  <c r="ED67" i="5" s="1"/>
  <c r="CW57" i="5"/>
  <c r="CW60" i="5" s="1"/>
  <c r="CW61" i="5" s="1"/>
  <c r="CW64" i="5" s="1"/>
  <c r="CW65" i="5" s="1"/>
  <c r="CW67" i="5" s="1"/>
  <c r="BR57" i="5"/>
  <c r="BR60" i="5" s="1"/>
  <c r="BR61" i="5" s="1"/>
  <c r="BR64" i="5" s="1"/>
  <c r="BR65" i="5" s="1"/>
  <c r="BR67" i="5" s="1"/>
  <c r="AC57" i="5"/>
  <c r="AC60" i="5" s="1"/>
  <c r="AC61" i="5" s="1"/>
  <c r="AC64" i="5" s="1"/>
  <c r="AC65" i="5" s="1"/>
  <c r="AC67" i="5" s="1"/>
  <c r="HC57" i="5"/>
  <c r="HC60" i="5" s="1"/>
  <c r="HC61" i="5" s="1"/>
  <c r="HC64" i="5" s="1"/>
  <c r="HC65" i="5" s="1"/>
  <c r="HC67" i="5" s="1"/>
  <c r="FH57" i="5"/>
  <c r="FH60" i="5" s="1"/>
  <c r="FH61" i="5" s="1"/>
  <c r="FH64" i="5" s="1"/>
  <c r="FH65" i="5" s="1"/>
  <c r="FH67" i="5" s="1"/>
  <c r="DT57" i="5"/>
  <c r="DT60" i="5" s="1"/>
  <c r="DT61" i="5" s="1"/>
  <c r="DT64" i="5" s="1"/>
  <c r="DT65" i="5" s="1"/>
  <c r="DT67" i="5" s="1"/>
  <c r="BO57" i="5"/>
  <c r="BO60" i="5" s="1"/>
  <c r="BO61" i="5" s="1"/>
  <c r="BO64" i="5" s="1"/>
  <c r="BO65" i="5" s="1"/>
  <c r="BO67" i="5" s="1"/>
  <c r="S57" i="5"/>
  <c r="S60" i="5" s="1"/>
  <c r="S61" i="5" s="1"/>
  <c r="S64" i="5" s="1"/>
  <c r="S65" i="5" s="1"/>
  <c r="S67" i="5" s="1"/>
  <c r="HO57" i="5"/>
  <c r="HO60" i="5" s="1"/>
  <c r="HO61" i="5" s="1"/>
  <c r="HO64" i="5" s="1"/>
  <c r="HO65" i="5" s="1"/>
  <c r="HO67" i="5" s="1"/>
  <c r="GY57" i="5"/>
  <c r="GY60" i="5" s="1"/>
  <c r="GY61" i="5" s="1"/>
  <c r="GY64" i="5" s="1"/>
  <c r="GY65" i="5" s="1"/>
  <c r="GY67" i="5" s="1"/>
  <c r="GJ57" i="5"/>
  <c r="GJ60" i="5" s="1"/>
  <c r="GJ61" i="5" s="1"/>
  <c r="GJ64" i="5" s="1"/>
  <c r="GJ65" i="5" s="1"/>
  <c r="GJ67" i="5" s="1"/>
  <c r="FT57" i="5"/>
  <c r="FT60" i="5" s="1"/>
  <c r="FT61" i="5" s="1"/>
  <c r="FT65" i="5" s="1"/>
  <c r="FT67" i="5" s="1"/>
  <c r="FD57" i="5"/>
  <c r="FD60" i="5" s="1"/>
  <c r="FD61" i="5" s="1"/>
  <c r="FD64" i="5" s="1"/>
  <c r="FD65" i="5" s="1"/>
  <c r="FD67" i="5" s="1"/>
  <c r="EN57" i="5"/>
  <c r="EN60" i="5" s="1"/>
  <c r="EN61" i="5" s="1"/>
  <c r="EN64" i="5" s="1"/>
  <c r="EN65" i="5" s="1"/>
  <c r="EN67" i="5" s="1"/>
  <c r="DX57" i="5"/>
  <c r="DX60" i="5" s="1"/>
  <c r="DX61" i="5" s="1"/>
  <c r="DX64" i="5" s="1"/>
  <c r="DX65" i="5" s="1"/>
  <c r="DX67" i="5" s="1"/>
  <c r="DH57" i="5"/>
  <c r="DH60" i="5" s="1"/>
  <c r="DH61" i="5" s="1"/>
  <c r="DH64" i="5" s="1"/>
  <c r="DH65" i="5" s="1"/>
  <c r="DH67" i="5" s="1"/>
  <c r="CR57" i="5"/>
  <c r="CR60" i="5" s="1"/>
  <c r="CR61" i="5" s="1"/>
  <c r="CR64" i="5" s="1"/>
  <c r="CR65" i="5" s="1"/>
  <c r="CR67" i="5" s="1"/>
  <c r="CA57" i="5"/>
  <c r="CA60" i="5" s="1"/>
  <c r="CA61" i="5" s="1"/>
  <c r="CA64" i="5" s="1"/>
  <c r="CA65" i="5" s="1"/>
  <c r="CA67" i="5" s="1"/>
  <c r="BK57" i="5"/>
  <c r="BK60" i="5" s="1"/>
  <c r="BK61" i="5" s="1"/>
  <c r="BK64" i="5" s="1"/>
  <c r="BK65" i="5" s="1"/>
  <c r="BK67" i="5" s="1"/>
  <c r="AU57" i="5"/>
  <c r="AU60" i="5" s="1"/>
  <c r="AU61" i="5" s="1"/>
  <c r="AU64" i="5" s="1"/>
  <c r="AU65" i="5" s="1"/>
  <c r="AU67" i="5" s="1"/>
  <c r="AE57" i="5"/>
  <c r="AE60" i="5" s="1"/>
  <c r="AE61" i="5" s="1"/>
  <c r="AE64" i="5" s="1"/>
  <c r="AE65" i="5" s="1"/>
  <c r="AE67" i="5" s="1"/>
  <c r="O57" i="5"/>
  <c r="O60" i="5" s="1"/>
  <c r="O61" i="5" s="1"/>
  <c r="O64" i="5" s="1"/>
  <c r="O65" i="5" s="1"/>
  <c r="O67" i="5" s="1"/>
  <c r="GG57" i="5"/>
  <c r="GG60" i="5" s="1"/>
  <c r="GG61" i="5" s="1"/>
  <c r="GG64" i="5" s="1"/>
  <c r="GG65" i="5" s="1"/>
  <c r="GG67" i="5" s="1"/>
  <c r="FB57" i="5"/>
  <c r="FB60" i="5" s="1"/>
  <c r="FB61" i="5" s="1"/>
  <c r="FB64" i="5" s="1"/>
  <c r="FB65" i="5" s="1"/>
  <c r="FB67" i="5" s="1"/>
  <c r="DU57" i="5"/>
  <c r="DU60" i="5" s="1"/>
  <c r="DU61" i="5" s="1"/>
  <c r="DU64" i="5" s="1"/>
  <c r="DU65" i="5" s="1"/>
  <c r="DU67" i="5" s="1"/>
  <c r="BA57" i="5"/>
  <c r="BA60" i="5" s="1"/>
  <c r="BA61" i="5" s="1"/>
  <c r="BA64" i="5" s="1"/>
  <c r="BA65" i="5" s="1"/>
  <c r="BA67" i="5" s="1"/>
  <c r="U57" i="5"/>
  <c r="U60" i="5" s="1"/>
  <c r="U61" i="5" s="1"/>
  <c r="U64" i="5" s="1"/>
  <c r="U65" i="5" s="1"/>
  <c r="U67" i="5" s="1"/>
  <c r="GU57" i="5"/>
  <c r="GU60" i="5" s="1"/>
  <c r="GU61" i="5" s="1"/>
  <c r="GU64" i="5" s="1"/>
  <c r="GU65" i="5" s="1"/>
  <c r="GU67" i="5" s="1"/>
  <c r="EZ57" i="5"/>
  <c r="EZ60" i="5" s="1"/>
  <c r="EZ61" i="5" s="1"/>
  <c r="EZ64" i="5" s="1"/>
  <c r="EZ65" i="5" s="1"/>
  <c r="EZ67" i="5" s="1"/>
  <c r="DD57" i="5"/>
  <c r="DD60" i="5" s="1"/>
  <c r="DD61" i="5" s="1"/>
  <c r="DD64" i="5" s="1"/>
  <c r="DD65" i="5" s="1"/>
  <c r="DD67" i="5" s="1"/>
  <c r="BG57" i="5"/>
  <c r="BG60" i="5" s="1"/>
  <c r="BG61" i="5" s="1"/>
  <c r="BG64" i="5" s="1"/>
  <c r="BG65" i="5" s="1"/>
  <c r="BG67" i="5" s="1"/>
  <c r="BI57" i="5"/>
  <c r="BI60" i="5" s="1"/>
  <c r="BI61" i="5" s="1"/>
  <c r="BI64" i="5" s="1"/>
  <c r="BI65" i="5" s="1"/>
  <c r="BI67" i="5" s="1"/>
  <c r="HK57" i="5"/>
  <c r="HK60" i="5" s="1"/>
  <c r="HK61" i="5" s="1"/>
  <c r="HK64" i="5" s="1"/>
  <c r="HK65" i="5" s="1"/>
  <c r="HK67" i="5" s="1"/>
  <c r="FP57" i="5"/>
  <c r="FP60" i="5" s="1"/>
  <c r="FP61" i="5" s="1"/>
  <c r="FP64" i="5" s="1"/>
  <c r="FP65" i="5" s="1"/>
  <c r="FP67" i="5" s="1"/>
  <c r="DL57" i="5"/>
  <c r="DL60" i="5" s="1"/>
  <c r="DL61" i="5" s="1"/>
  <c r="DL64" i="5" s="1"/>
  <c r="DL65" i="5" s="1"/>
  <c r="DL67" i="5" s="1"/>
  <c r="BW57" i="5"/>
  <c r="BW60" i="5" s="1"/>
  <c r="BW61" i="5" s="1"/>
  <c r="BW64" i="5" s="1"/>
  <c r="BW65" i="5" s="1"/>
  <c r="BW67" i="5" s="1"/>
  <c r="AI57" i="5"/>
  <c r="AI60" i="5" s="1"/>
  <c r="AI61" i="5" s="1"/>
  <c r="AI64" i="5" s="1"/>
  <c r="AI65" i="5" s="1"/>
  <c r="AI67" i="5" s="1"/>
  <c r="D67" i="5"/>
  <c r="C67" i="5"/>
  <c r="GD57" i="5"/>
  <c r="GD60" i="5" s="1"/>
  <c r="GD61" i="5" s="1"/>
  <c r="GD64" i="5" s="1"/>
  <c r="GD65" i="5" s="1"/>
  <c r="GD67" i="5" s="1"/>
  <c r="EH57" i="5"/>
  <c r="EH60" i="5" s="1"/>
  <c r="EH61" i="5" s="1"/>
  <c r="EH64" i="5" s="1"/>
  <c r="EH65" i="5" s="1"/>
  <c r="EH67" i="5" s="1"/>
  <c r="CL57" i="5"/>
  <c r="CL60" i="5" s="1"/>
  <c r="CL61" i="5" s="1"/>
  <c r="CL64" i="5" s="1"/>
  <c r="CL65" i="5" s="1"/>
  <c r="CL67" i="5" s="1"/>
  <c r="AO57" i="5"/>
  <c r="AO60" i="5" s="1"/>
  <c r="AO61" i="5" s="1"/>
  <c r="AO64" i="5" s="1"/>
  <c r="AO65" i="5" s="1"/>
  <c r="AO67" i="5" s="1"/>
  <c r="HE57" i="5"/>
  <c r="HE60" i="5" s="1"/>
  <c r="HE61" i="5" s="1"/>
  <c r="HE64" i="5" s="1"/>
  <c r="HE65" i="5" s="1"/>
  <c r="HE67" i="5" s="1"/>
  <c r="DM57" i="5"/>
  <c r="DM60" i="5" s="1"/>
  <c r="DM61" i="5" s="1"/>
  <c r="DM64" i="5" s="1"/>
  <c r="DM65" i="5" s="1"/>
  <c r="DM67" i="5" s="1"/>
  <c r="FL57" i="5"/>
  <c r="FL60" i="5" s="1"/>
  <c r="FL61" i="5" s="1"/>
  <c r="FL64" i="5" s="1"/>
  <c r="FL65" i="5" s="1"/>
  <c r="FL67" i="5" s="1"/>
  <c r="HR57" i="5"/>
  <c r="HR60" i="5" s="1"/>
  <c r="HR61" i="5" s="1"/>
  <c r="HR64" i="5" s="1"/>
  <c r="HR65" i="5" s="1"/>
  <c r="HR67" i="5" s="1"/>
  <c r="HB57" i="5"/>
  <c r="HB60" i="5" s="1"/>
  <c r="HB61" i="5" s="1"/>
  <c r="HB64" i="5" s="1"/>
  <c r="HB65" i="5" s="1"/>
  <c r="HB67" i="5" s="1"/>
  <c r="GK57" i="5"/>
  <c r="GK60" i="5" s="1"/>
  <c r="GK61" i="5" s="1"/>
  <c r="GK64" i="5" s="1"/>
  <c r="GK65" i="5" s="1"/>
  <c r="GK67" i="5" s="1"/>
  <c r="FU57" i="5"/>
  <c r="FU60" i="5" s="1"/>
  <c r="FU61" i="5" s="1"/>
  <c r="FU64" i="5" s="1"/>
  <c r="FU65" i="5" s="1"/>
  <c r="FU67" i="5" s="1"/>
  <c r="FE57" i="5"/>
  <c r="FE60" i="5" s="1"/>
  <c r="FE61" i="5" s="1"/>
  <c r="FE64" i="5" s="1"/>
  <c r="FE65" i="5" s="1"/>
  <c r="FE67" i="5" s="1"/>
  <c r="EO57" i="5"/>
  <c r="EO60" i="5" s="1"/>
  <c r="EO61" i="5" s="1"/>
  <c r="EO64" i="5" s="1"/>
  <c r="EO65" i="5" s="1"/>
  <c r="EO67" i="5" s="1"/>
  <c r="DY57" i="5"/>
  <c r="DY60" i="5" s="1"/>
  <c r="DY61" i="5" s="1"/>
  <c r="DY64" i="5" s="1"/>
  <c r="DY65" i="5" s="1"/>
  <c r="DY67" i="5" s="1"/>
  <c r="DI57" i="5"/>
  <c r="DI60" i="5" s="1"/>
  <c r="DI61" i="5" s="1"/>
  <c r="DI64" i="5" s="1"/>
  <c r="DI65" i="5" s="1"/>
  <c r="DI67" i="5" s="1"/>
  <c r="CS57" i="5"/>
  <c r="CS60" i="5" s="1"/>
  <c r="CS61" i="5" s="1"/>
  <c r="CS64" i="5" s="1"/>
  <c r="CS65" i="5" s="1"/>
  <c r="CS67" i="5" s="1"/>
  <c r="CC57" i="5"/>
  <c r="CC60" i="5" s="1"/>
  <c r="CC61" i="5" s="1"/>
  <c r="CC64" i="5" s="1"/>
  <c r="CC65" i="5" s="1"/>
  <c r="CC67" i="5" s="1"/>
  <c r="BN57" i="5"/>
  <c r="BN60" i="5" s="1"/>
  <c r="BN61" i="5" s="1"/>
  <c r="BN64" i="5" s="1"/>
  <c r="BN65" i="5" s="1"/>
  <c r="BN67" i="5" s="1"/>
  <c r="AX57" i="5"/>
  <c r="AX60" i="5" s="1"/>
  <c r="AX61" i="5" s="1"/>
  <c r="AX64" i="5" s="1"/>
  <c r="AX65" i="5" s="1"/>
  <c r="AX67" i="5" s="1"/>
  <c r="AH57" i="5"/>
  <c r="AH60" i="5" s="1"/>
  <c r="AH61" i="5" s="1"/>
  <c r="AH64" i="5" s="1"/>
  <c r="AH65" i="5" s="1"/>
  <c r="AH67" i="5" s="1"/>
  <c r="R57" i="5"/>
  <c r="R60" i="5" s="1"/>
  <c r="R61" i="5" s="1"/>
  <c r="R64" i="5" s="1"/>
  <c r="R65" i="5" s="1"/>
  <c r="R67" i="5" s="1"/>
  <c r="GP57" i="5"/>
  <c r="GP60" i="5" s="1"/>
  <c r="GP61" i="5" s="1"/>
  <c r="GP64" i="5" s="1"/>
  <c r="GP65" i="5" s="1"/>
  <c r="GP67" i="5" s="1"/>
  <c r="FJ57" i="5"/>
  <c r="FJ60" i="5" s="1"/>
  <c r="FJ61" i="5" s="1"/>
  <c r="FJ64" i="5" s="1"/>
  <c r="FJ65" i="5" s="1"/>
  <c r="FJ67" i="5" s="1"/>
  <c r="EC57" i="5"/>
  <c r="EC60" i="5" s="1"/>
  <c r="EC61" i="5" s="1"/>
  <c r="EC64" i="5" s="1"/>
  <c r="EC65" i="5" s="1"/>
  <c r="EC67" i="5" s="1"/>
  <c r="CX57" i="5"/>
  <c r="CX60" i="5" s="1"/>
  <c r="CX61" i="5" s="1"/>
  <c r="CX64" i="5" s="1"/>
  <c r="CX65" i="5" s="1"/>
  <c r="CX67" i="5" s="1"/>
  <c r="BQ57" i="5"/>
  <c r="BQ60" i="5" s="1"/>
  <c r="BQ61" i="5" s="1"/>
  <c r="BQ64" i="5" s="1"/>
  <c r="BQ65" i="5" s="1"/>
  <c r="BQ67" i="5" s="1"/>
  <c r="AD57" i="5"/>
  <c r="AD60" i="5" s="1"/>
  <c r="AD61" i="5" s="1"/>
  <c r="AD64" i="5" s="1"/>
  <c r="AD65" i="5" s="1"/>
  <c r="AD67" i="5" s="1"/>
  <c r="HD57" i="5"/>
  <c r="HD60" i="5" s="1"/>
  <c r="HD61" i="5" s="1"/>
  <c r="HD64" i="5" s="1"/>
  <c r="HD65" i="5" s="1"/>
  <c r="HD67" i="5" s="1"/>
  <c r="FG57" i="5"/>
  <c r="FG60" i="5" s="1"/>
  <c r="FG61" i="5" s="1"/>
  <c r="FG64" i="5" s="1"/>
  <c r="FG65" i="5" s="1"/>
  <c r="FG67" i="5" s="1"/>
  <c r="DS57" i="5"/>
  <c r="DS60" i="5" s="1"/>
  <c r="DS61" i="5" s="1"/>
  <c r="DS64" i="5" s="1"/>
  <c r="DS65" i="5" s="1"/>
  <c r="DS67" i="5" s="1"/>
  <c r="BP57" i="5"/>
  <c r="BP60" i="5" s="1"/>
  <c r="BP61" i="5" s="1"/>
  <c r="BP64" i="5" s="1"/>
  <c r="BP65" i="5" s="1"/>
  <c r="BP67" i="5" s="1"/>
  <c r="T57" i="5"/>
  <c r="T60" i="5" s="1"/>
  <c r="T61" i="5" s="1"/>
  <c r="T64" i="5" s="1"/>
  <c r="T65" i="5" s="1"/>
  <c r="T67" i="5" s="1"/>
  <c r="HP57" i="5"/>
  <c r="HP60" i="5" s="1"/>
  <c r="HP61" i="5" s="1"/>
  <c r="HP64" i="5" s="1"/>
  <c r="HP65" i="5" s="1"/>
  <c r="HP67" i="5" s="1"/>
  <c r="GZ57" i="5"/>
  <c r="GZ60" i="5" s="1"/>
  <c r="GZ61" i="5" s="1"/>
  <c r="GZ64" i="5" s="1"/>
  <c r="GZ65" i="5" s="1"/>
  <c r="GZ67" i="5" s="1"/>
  <c r="GI57" i="5"/>
  <c r="GI60" i="5" s="1"/>
  <c r="GI61" i="5" s="1"/>
  <c r="GI64" i="5" s="1"/>
  <c r="GI65" i="5" s="1"/>
  <c r="GI67" i="5" s="1"/>
  <c r="FS57" i="5"/>
  <c r="FS60" i="5" s="1"/>
  <c r="FS61" i="5" s="1"/>
  <c r="FS64" i="5" s="1"/>
  <c r="FS65" i="5" s="1"/>
  <c r="FS67" i="5" s="1"/>
  <c r="FC57" i="5"/>
  <c r="FC60" i="5" s="1"/>
  <c r="FC61" i="5" s="1"/>
  <c r="FC64" i="5" s="1"/>
  <c r="FC65" i="5" s="1"/>
  <c r="FC67" i="5" s="1"/>
  <c r="EM57" i="5"/>
  <c r="EM60" i="5" s="1"/>
  <c r="EM61" i="5" s="1"/>
  <c r="EM64" i="5" s="1"/>
  <c r="EM65" i="5" s="1"/>
  <c r="EM67" i="5" s="1"/>
  <c r="DW57" i="5"/>
  <c r="DW60" i="5" s="1"/>
  <c r="DW61" i="5" s="1"/>
  <c r="DW64" i="5" s="1"/>
  <c r="DW65" i="5" s="1"/>
  <c r="DW67" i="5" s="1"/>
  <c r="DG57" i="5"/>
  <c r="DG60" i="5" s="1"/>
  <c r="DG61" i="5" s="1"/>
  <c r="DG64" i="5" s="1"/>
  <c r="DG65" i="5" s="1"/>
  <c r="DG67" i="5" s="1"/>
  <c r="CQ57" i="5"/>
  <c r="CQ60" i="5" s="1"/>
  <c r="CQ61" i="5" s="1"/>
  <c r="CQ64" i="5" s="1"/>
  <c r="CQ65" i="5" s="1"/>
  <c r="CQ67" i="5" s="1"/>
  <c r="CB57" i="5"/>
  <c r="CB60" i="5" s="1"/>
  <c r="CB61" i="5" s="1"/>
  <c r="CB64" i="5" s="1"/>
  <c r="CB65" i="5" s="1"/>
  <c r="CB67" i="5" s="1"/>
  <c r="BL57" i="5"/>
  <c r="BL60" i="5" s="1"/>
  <c r="BL61" i="5" s="1"/>
  <c r="BL64" i="5" s="1"/>
  <c r="BL65" i="5" s="1"/>
  <c r="BL67" i="5" s="1"/>
  <c r="AV57" i="5"/>
  <c r="AV60" i="5" s="1"/>
  <c r="AV61" i="5" s="1"/>
  <c r="AV64" i="5" s="1"/>
  <c r="AV65" i="5" s="1"/>
  <c r="AV67" i="5" s="1"/>
  <c r="AF57" i="5"/>
  <c r="AF60" i="5" s="1"/>
  <c r="AF61" i="5" s="1"/>
  <c r="AF64" i="5" s="1"/>
  <c r="AF65" i="5" s="1"/>
  <c r="AF67" i="5" s="1"/>
  <c r="P57" i="5"/>
  <c r="P60" i="5" s="1"/>
  <c r="P61" i="5" s="1"/>
  <c r="P64" i="5" s="1"/>
  <c r="P65" i="5" s="1"/>
  <c r="P67" i="5" s="1"/>
  <c r="GH57" i="5"/>
  <c r="GH60" i="5" s="1"/>
  <c r="GH61" i="5" s="1"/>
  <c r="GH64" i="5" s="1"/>
  <c r="GH65" i="5" s="1"/>
  <c r="GH67" i="5" s="1"/>
  <c r="FA57" i="5"/>
  <c r="FA60" i="5" s="1"/>
  <c r="FA61" i="5" s="1"/>
  <c r="FA64" i="5" s="1"/>
  <c r="FA65" i="5" s="1"/>
  <c r="FA67" i="5" s="1"/>
  <c r="DV57" i="5"/>
  <c r="DV60" i="5" s="1"/>
  <c r="DV61" i="5" s="1"/>
  <c r="DV64" i="5" s="1"/>
  <c r="DV65" i="5" s="1"/>
  <c r="DV67" i="5" s="1"/>
  <c r="BB57" i="5"/>
  <c r="BB60" i="5" s="1"/>
  <c r="BB61" i="5" s="1"/>
  <c r="BB64" i="5" s="1"/>
  <c r="BB65" i="5" s="1"/>
  <c r="BB67" i="5" s="1"/>
  <c r="V57" i="5"/>
  <c r="V60" i="5" s="1"/>
  <c r="V61" i="5" s="1"/>
  <c r="V64" i="5" s="1"/>
  <c r="V65" i="5" s="1"/>
  <c r="V67" i="5" s="1"/>
  <c r="GV57" i="5"/>
  <c r="GV60" i="5" s="1"/>
  <c r="GV61" i="5" s="1"/>
  <c r="GV64" i="5" s="1"/>
  <c r="GV65" i="5" s="1"/>
  <c r="GV67" i="5" s="1"/>
  <c r="EY57" i="5"/>
  <c r="EY60" i="5" s="1"/>
  <c r="EY61" i="5" s="1"/>
  <c r="EY64" i="5" s="1"/>
  <c r="EY65" i="5" s="1"/>
  <c r="EY67" i="5" s="1"/>
  <c r="DC57" i="5"/>
  <c r="DC60" i="5" s="1"/>
  <c r="DC61" i="5" s="1"/>
  <c r="DC64" i="5" s="1"/>
  <c r="DC65" i="5" s="1"/>
  <c r="DC67" i="5" s="1"/>
  <c r="BH57" i="5"/>
  <c r="BH60" i="5" s="1"/>
  <c r="BH61" i="5" s="1"/>
  <c r="BH64" i="5" s="1"/>
  <c r="BH65" i="5" s="1"/>
  <c r="BH67" i="5" s="1"/>
  <c r="BJ57" i="5"/>
  <c r="BJ60" i="5" s="1"/>
  <c r="BJ61" i="5" s="1"/>
  <c r="BJ64" i="5" s="1"/>
  <c r="BJ65" i="5" s="1"/>
  <c r="BJ67" i="5" s="1"/>
  <c r="FO57" i="5"/>
  <c r="FO60" i="5" s="1"/>
  <c r="FO61" i="5" s="1"/>
  <c r="FO64" i="5" s="1"/>
  <c r="FO65" i="5" s="1"/>
  <c r="FO67" i="5" s="1"/>
  <c r="DK57" i="5"/>
  <c r="DK60" i="5" s="1"/>
  <c r="DK61" i="5" s="1"/>
  <c r="DK64" i="5" s="1"/>
  <c r="DK65" i="5" s="1"/>
  <c r="DK67" i="5" s="1"/>
  <c r="BX57" i="5"/>
  <c r="BX60" i="5" s="1"/>
  <c r="BX61" i="5" s="1"/>
  <c r="BX64" i="5" s="1"/>
  <c r="BX65" i="5" s="1"/>
  <c r="BX67" i="5" s="1"/>
  <c r="AJ57" i="5"/>
  <c r="AJ60" i="5" s="1"/>
  <c r="AJ61" i="5" s="1"/>
  <c r="AJ64" i="5" s="1"/>
  <c r="AJ65" i="5" s="1"/>
  <c r="AJ67" i="5" s="1"/>
  <c r="HL67" i="5"/>
  <c r="HM67" i="5"/>
  <c r="HN67" i="5"/>
  <c r="CO67" i="5"/>
  <c r="CP67" i="5"/>
  <c r="HU67" i="5"/>
  <c r="HV67" i="5" l="1"/>
  <c r="HW67" i="5" l="1"/>
  <c r="HX67" i="5" l="1"/>
  <c r="B14" i="1" l="1"/>
  <c r="B5" i="1" l="1"/>
  <c r="B30" i="1"/>
  <c r="B28" i="1"/>
  <c r="B23" i="1"/>
  <c r="B2" i="1" l="1"/>
  <c r="B40" i="1"/>
  <c r="B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Morales</author>
  </authors>
  <commentList>
    <comment ref="W8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Miguel Morales:</t>
        </r>
        <r>
          <rPr>
            <sz val="9"/>
            <color indexed="81"/>
            <rFont val="Tahoma"/>
            <charset val="1"/>
          </rPr>
          <t xml:space="preserve">
Failed to follow submission instructions (RAR instead of ZIP)</t>
        </r>
      </text>
    </comment>
    <comment ref="GY8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Miguel Morales:</t>
        </r>
        <r>
          <rPr>
            <sz val="9"/>
            <color indexed="81"/>
            <rFont val="Tahoma"/>
            <charset val="1"/>
          </rPr>
          <t xml:space="preserve">
Failed to follow submission instructions (RAR instead of ZIP)</t>
        </r>
      </text>
    </comment>
    <comment ref="S25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Miguel Morales:</t>
        </r>
        <r>
          <rPr>
            <sz val="9"/>
            <color indexed="81"/>
            <rFont val="Tahoma"/>
            <charset val="1"/>
          </rPr>
          <t xml:space="preserve">
No source code submitted.</t>
        </r>
      </text>
    </comment>
    <comment ref="HA25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Miguel Morales:</t>
        </r>
        <r>
          <rPr>
            <sz val="9"/>
            <color indexed="81"/>
            <rFont val="Tahoma"/>
            <charset val="1"/>
          </rPr>
          <t xml:space="preserve">
No source code submitted.</t>
        </r>
      </text>
    </comment>
    <comment ref="FK64" authorId="0" shapeId="0" xr:uid="{00000000-0006-0000-0200-000005000000}">
      <text>
        <r>
          <rPr>
            <b/>
            <sz val="9"/>
            <color indexed="81"/>
            <rFont val="Tahoma"/>
            <charset val="1"/>
          </rPr>
          <t>Miguel Morales:</t>
        </r>
        <r>
          <rPr>
            <sz val="9"/>
            <color indexed="81"/>
            <rFont val="Tahoma"/>
            <charset val="1"/>
          </rPr>
          <t xml:space="preserve">
Adjusted manually.</t>
        </r>
      </text>
    </comment>
    <comment ref="FT64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Miguel Morales:</t>
        </r>
        <r>
          <rPr>
            <sz val="9"/>
            <color indexed="81"/>
            <rFont val="Tahoma"/>
            <charset val="1"/>
          </rPr>
          <t xml:space="preserve">
Adjusted manually.</t>
        </r>
      </text>
    </comment>
  </commentList>
</comments>
</file>

<file path=xl/sharedStrings.xml><?xml version="1.0" encoding="utf-8"?>
<sst xmlns="http://schemas.openxmlformats.org/spreadsheetml/2006/main" count="4088" uniqueCount="1379">
  <si>
    <t>Obvious imbalance in contributions</t>
  </si>
  <si>
    <t>Ability to answer questions</t>
  </si>
  <si>
    <t>Consider different grades?</t>
  </si>
  <si>
    <t>Present at demo?</t>
  </si>
  <si>
    <t>Number</t>
  </si>
  <si>
    <t>Tests</t>
  </si>
  <si>
    <t>Javadoc</t>
  </si>
  <si>
    <t>X-factor</t>
  </si>
  <si>
    <t>GUI design</t>
  </si>
  <si>
    <t>Extras</t>
  </si>
  <si>
    <t>Extra features</t>
  </si>
  <si>
    <t>Functional suitability</t>
  </si>
  <si>
    <t>Story line</t>
  </si>
  <si>
    <t>Effort (in hours) per student:</t>
  </si>
  <si>
    <t>Individual aspects</t>
  </si>
  <si>
    <t>Artwork</t>
  </si>
  <si>
    <t>Usability</t>
  </si>
  <si>
    <t>Installability</t>
  </si>
  <si>
    <t>Testability</t>
  </si>
  <si>
    <t>Running the program using the JAR file</t>
  </si>
  <si>
    <t>Report</t>
  </si>
  <si>
    <t>Use case diagram</t>
  </si>
  <si>
    <t>Class diagram</t>
  </si>
  <si>
    <t>Reflection</t>
  </si>
  <si>
    <t>-X%</t>
  </si>
  <si>
    <t>Code quality and Design</t>
  </si>
  <si>
    <t>Documentation</t>
  </si>
  <si>
    <t>Readme (build and run instructions)</t>
  </si>
  <si>
    <t>Scale</t>
  </si>
  <si>
    <t>Item</t>
  </si>
  <si>
    <t>+5</t>
  </si>
  <si>
    <t>+3</t>
  </si>
  <si>
    <t>NA</t>
  </si>
  <si>
    <t>TOTAL</t>
  </si>
  <si>
    <t>-5</t>
  </si>
  <si>
    <t>-10</t>
  </si>
  <si>
    <t>Weight</t>
  </si>
  <si>
    <t>Time</t>
  </si>
  <si>
    <t>1m</t>
  </si>
  <si>
    <t>2m</t>
  </si>
  <si>
    <t>Yes | No</t>
  </si>
  <si>
    <t>Null | Red | Yellow | Green</t>
  </si>
  <si>
    <t>Complete? | Correct? | Appropriate?</t>
  </si>
  <si>
    <t>6m</t>
  </si>
  <si>
    <t>-17</t>
  </si>
  <si>
    <t>Yellow
1</t>
  </si>
  <si>
    <t>Green
2</t>
  </si>
  <si>
    <t>Yes
0</t>
  </si>
  <si>
    <t>No
-5</t>
  </si>
  <si>
    <t>Complete
2</t>
  </si>
  <si>
    <t>No</t>
  </si>
  <si>
    <t>Correct
2</t>
  </si>
  <si>
    <t>Appropriate
1</t>
  </si>
  <si>
    <t>No issues
0</t>
  </si>
  <si>
    <t>Green
3</t>
  </si>
  <si>
    <t>Yellow
2</t>
  </si>
  <si>
    <t>Red
0</t>
  </si>
  <si>
    <t>Null
0</t>
  </si>
  <si>
    <t>Red
1</t>
  </si>
  <si>
    <t>Green
5</t>
  </si>
  <si>
    <t>Yellow
3</t>
  </si>
  <si>
    <t>No
-17</t>
  </si>
  <si>
    <t>Green
15</t>
  </si>
  <si>
    <t>Yellow
10</t>
  </si>
  <si>
    <t>Red
5</t>
  </si>
  <si>
    <t>No
-10</t>
  </si>
  <si>
    <t>No
0</t>
  </si>
  <si>
    <t>Student 1</t>
  </si>
  <si>
    <t>Student 2</t>
  </si>
  <si>
    <t xml:space="preserve">The student dropped course: </t>
  </si>
  <si>
    <t>Yes
More/Less</t>
  </si>
  <si>
    <t>Obvious imbalance in contributions, consider different grades?</t>
  </si>
  <si>
    <t>One or two
-5</t>
  </si>
  <si>
    <t>Broken
-15</t>
  </si>
  <si>
    <t>Three
-10</t>
  </si>
  <si>
    <t>Installability (2)</t>
  </si>
  <si>
    <t>Functional suitability (35)</t>
  </si>
  <si>
    <t>Usability (8)</t>
  </si>
  <si>
    <t>Code quality and Design (15)</t>
  </si>
  <si>
    <t>Testability (15)</t>
  </si>
  <si>
    <t>Documentation (15)</t>
  </si>
  <si>
    <t>Yes
-5</t>
  </si>
  <si>
    <t>Report (10)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</si>
  <si>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</si>
  <si>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</si>
  <si>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</si>
  <si>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</si>
  <si>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</si>
  <si>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</si>
  <si>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</si>
  <si>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</si>
  <si>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</si>
  <si>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</si>
  <si>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</si>
  <si>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</si>
  <si>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</si>
  <si>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</si>
  <si>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</si>
  <si>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</si>
  <si>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</si>
  <si>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</si>
  <si>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</si>
  <si>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</si>
  <si>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</si>
  <si>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</si>
  <si>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</si>
  <si>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</si>
  <si>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</si>
  <si>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</si>
  <si>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</si>
  <si>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</si>
  <si>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</si>
  <si>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</si>
  <si>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</si>
  <si>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</si>
  <si>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</si>
  <si>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</si>
  <si>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</si>
  <si>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</si>
  <si>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</si>
  <si>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</si>
  <si>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</si>
  <si>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</si>
  <si>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</si>
  <si>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</si>
  <si>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</si>
  <si>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</si>
  <si>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</si>
  <si>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</si>
  <si>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</si>
  <si>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</si>
  <si>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</si>
  <si>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</si>
  <si>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</si>
  <si>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</si>
  <si>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</si>
  <si>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</si>
  <si>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</si>
  <si>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</si>
  <si>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</si>
  <si>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</si>
  <si>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</si>
  <si>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</si>
  <si>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</si>
  <si>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</si>
  <si>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</si>
  <si>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</si>
  <si>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</si>
  <si>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</si>
  <si>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</si>
  <si>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</si>
  <si>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</si>
  <si>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</si>
  <si>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</si>
  <si>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</si>
  <si>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</si>
  <si>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</si>
  <si>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</si>
  <si>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</si>
  <si>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</si>
  <si>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</si>
  <si>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</si>
  <si>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</si>
  <si>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</si>
  <si>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</si>
  <si>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</si>
  <si>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</si>
  <si>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</si>
  <si>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</si>
  <si>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</si>
  <si>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</si>
  <si>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</si>
  <si>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</si>
  <si>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</si>
  <si>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</si>
  <si>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</si>
  <si>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</si>
  <si>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</si>
  <si>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</si>
  <si>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</si>
  <si>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</si>
  <si>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</si>
  <si>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</si>
  <si>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</si>
  <si>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</si>
  <si>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</si>
  <si>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</si>
  <si>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</si>
  <si>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</si>
  <si>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</si>
  <si>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</si>
  <si>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</si>
  <si>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</si>
  <si>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</si>
  <si>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</si>
  <si>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</si>
  <si>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</si>
  <si>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</si>
  <si>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AGGREGATED GRADE</t>
  </si>
  <si>
    <t>Y</t>
  </si>
  <si>
    <t>N</t>
  </si>
  <si>
    <t>pap59@uclive.ac.nz</t>
  </si>
  <si>
    <t>ner28@uclive.ac.nz</t>
  </si>
  <si>
    <t>kgb36@uclive.ac.nz</t>
  </si>
  <si>
    <t>jmt211@uclive.ac.nz</t>
  </si>
  <si>
    <t>yyh16@uclive.ac.nz</t>
  </si>
  <si>
    <t>yao13@uclive.ac.nz</t>
  </si>
  <si>
    <t>jmp214@uclive.ac.nz</t>
  </si>
  <si>
    <t>wth37@uclive.ac.nz</t>
  </si>
  <si>
    <t>jca185@uclive.ac.nz</t>
  </si>
  <si>
    <t>lhb44@uclive.ac.nz</t>
  </si>
  <si>
    <t>jtm71@uclive.ac.nz</t>
  </si>
  <si>
    <t>sba115@uclive.ac.nz</t>
  </si>
  <si>
    <t>ito16@uclive.ac.nz</t>
  </si>
  <si>
    <t>tre46@uclive.ac.nz</t>
  </si>
  <si>
    <t>OBVIOUS IMBALANCE -20%/+10% penalty</t>
  </si>
  <si>
    <t>CONTRIBUTION IMBALANCE 50% penalty</t>
  </si>
  <si>
    <t>First name</t>
  </si>
  <si>
    <t>Alexander</t>
  </si>
  <si>
    <t>Jack</t>
  </si>
  <si>
    <t>Ao</t>
  </si>
  <si>
    <t>Callum</t>
  </si>
  <si>
    <t>Sven</t>
  </si>
  <si>
    <t>Balvan</t>
  </si>
  <si>
    <t>Timothy</t>
  </si>
  <si>
    <t>Ryan</t>
  </si>
  <si>
    <t>Berry</t>
  </si>
  <si>
    <t>Cameron</t>
  </si>
  <si>
    <t>Bui</t>
  </si>
  <si>
    <t>David</t>
  </si>
  <si>
    <t>Burnett</t>
  </si>
  <si>
    <t>Kazu</t>
  </si>
  <si>
    <t>Burrows</t>
  </si>
  <si>
    <t>James</t>
  </si>
  <si>
    <t>Michael</t>
  </si>
  <si>
    <t>Benjamin</t>
  </si>
  <si>
    <t>Chong</t>
  </si>
  <si>
    <t>Andy</t>
  </si>
  <si>
    <t>Harry</t>
  </si>
  <si>
    <t>Louis</t>
  </si>
  <si>
    <t>Daniel</t>
  </si>
  <si>
    <t>Yu</t>
  </si>
  <si>
    <t>Josh</t>
  </si>
  <si>
    <t>Earl</t>
  </si>
  <si>
    <t>Jacob</t>
  </si>
  <si>
    <t>Fletcher</t>
  </si>
  <si>
    <t>Oliver</t>
  </si>
  <si>
    <t>Egan</t>
  </si>
  <si>
    <t>Freeman</t>
  </si>
  <si>
    <t>Sean</t>
  </si>
  <si>
    <t>Harris</t>
  </si>
  <si>
    <t>Harrison</t>
  </si>
  <si>
    <t>Henry</t>
  </si>
  <si>
    <t>William</t>
  </si>
  <si>
    <t>Connor</t>
  </si>
  <si>
    <t>Alex</t>
  </si>
  <si>
    <t>Joshua</t>
  </si>
  <si>
    <t>Quinn</t>
  </si>
  <si>
    <t>Huang</t>
  </si>
  <si>
    <t>Yeou-Yeong</t>
  </si>
  <si>
    <t>Hwang</t>
  </si>
  <si>
    <t>Matthew</t>
  </si>
  <si>
    <t>Johnson</t>
  </si>
  <si>
    <t>Samuel</t>
  </si>
  <si>
    <t>Grace</t>
  </si>
  <si>
    <t>Lee</t>
  </si>
  <si>
    <t>Li</t>
  </si>
  <si>
    <t>Liu</t>
  </si>
  <si>
    <t>Simon</t>
  </si>
  <si>
    <t>Macdonald</t>
  </si>
  <si>
    <t>Liam</t>
  </si>
  <si>
    <t>McLaughlin</t>
  </si>
  <si>
    <t>Joe</t>
  </si>
  <si>
    <t>McSorley</t>
  </si>
  <si>
    <t>Moneda</t>
  </si>
  <si>
    <t>Hamish</t>
  </si>
  <si>
    <t>Tim</t>
  </si>
  <si>
    <t>Conor</t>
  </si>
  <si>
    <t>O'Neill</t>
  </si>
  <si>
    <t>Ashan</t>
  </si>
  <si>
    <t>Perera</t>
  </si>
  <si>
    <t>Pfennig</t>
  </si>
  <si>
    <t>Nathan</t>
  </si>
  <si>
    <t>Jackie</t>
  </si>
  <si>
    <t>Nicholas</t>
  </si>
  <si>
    <t>Thomas</t>
  </si>
  <si>
    <t>Reid</t>
  </si>
  <si>
    <t>Roberts</t>
  </si>
  <si>
    <t>Nick</t>
  </si>
  <si>
    <t>Sam</t>
  </si>
  <si>
    <t>Smith</t>
  </si>
  <si>
    <t>Song</t>
  </si>
  <si>
    <t>George</t>
  </si>
  <si>
    <t>Riley</t>
  </si>
  <si>
    <t>Lewis</t>
  </si>
  <si>
    <t>Ben</t>
  </si>
  <si>
    <t>Inga</t>
  </si>
  <si>
    <t>Tokarenko</t>
  </si>
  <si>
    <t>Jerry</t>
  </si>
  <si>
    <t>Tria</t>
  </si>
  <si>
    <t>Wang</t>
  </si>
  <si>
    <t>Jordan</t>
  </si>
  <si>
    <t>Wong</t>
  </si>
  <si>
    <t>Woods</t>
  </si>
  <si>
    <t>Jared</t>
  </si>
  <si>
    <t>Wilson</t>
  </si>
  <si>
    <t>Yue</t>
  </si>
  <si>
    <t>Team ID</t>
  </si>
  <si>
    <t>Student ID</t>
  </si>
  <si>
    <t>Niko</t>
  </si>
  <si>
    <t>Kye</t>
  </si>
  <si>
    <t>Marcus</t>
  </si>
  <si>
    <t>Jacques</t>
  </si>
  <si>
    <t>Jonathon</t>
  </si>
  <si>
    <t>Raven</t>
  </si>
  <si>
    <t>Dean</t>
  </si>
  <si>
    <t>Angeline</t>
  </si>
  <si>
    <t>Anna</t>
  </si>
  <si>
    <t>Yangpin</t>
  </si>
  <si>
    <t>Edward</t>
  </si>
  <si>
    <t>Sarah</t>
  </si>
  <si>
    <t>Jiaqi</t>
  </si>
  <si>
    <t>Yaxian</t>
  </si>
  <si>
    <t>Peter</t>
  </si>
  <si>
    <t>Zhengjingrui</t>
  </si>
  <si>
    <t>Johan</t>
  </si>
  <si>
    <t>Ayub</t>
  </si>
  <si>
    <t>Zachary</t>
  </si>
  <si>
    <t>Emol</t>
  </si>
  <si>
    <t>Nitish</t>
  </si>
  <si>
    <t>Dan</t>
  </si>
  <si>
    <t>Lanping</t>
  </si>
  <si>
    <t>Leroy</t>
  </si>
  <si>
    <t>Joel</t>
  </si>
  <si>
    <t>Tom</t>
  </si>
  <si>
    <t>Catherine</t>
  </si>
  <si>
    <t>Rachel</t>
  </si>
  <si>
    <t>Chrystel Claire</t>
  </si>
  <si>
    <t>Sheng-He</t>
  </si>
  <si>
    <t>Kieran</t>
  </si>
  <si>
    <t>Cory</t>
  </si>
  <si>
    <t>Binyang</t>
  </si>
  <si>
    <t>Darryl Anne</t>
  </si>
  <si>
    <t>Michelle</t>
  </si>
  <si>
    <t>Hayley</t>
  </si>
  <si>
    <t>Arish Myckel</t>
  </si>
  <si>
    <t>Bryson</t>
  </si>
  <si>
    <t>Omar</t>
  </si>
  <si>
    <t>Fa Wren</t>
  </si>
  <si>
    <t>Lachlan</t>
  </si>
  <si>
    <t>Alec</t>
  </si>
  <si>
    <t>Christian</t>
  </si>
  <si>
    <t>Nikki</t>
  </si>
  <si>
    <t>Reed</t>
  </si>
  <si>
    <t>Swapnil</t>
  </si>
  <si>
    <t>Troy</t>
  </si>
  <si>
    <t>JJ</t>
  </si>
  <si>
    <t>Naga</t>
  </si>
  <si>
    <t>Ashley</t>
  </si>
  <si>
    <t>Grant</t>
  </si>
  <si>
    <t>Jackson</t>
  </si>
  <si>
    <t>Gabriel</t>
  </si>
  <si>
    <t>Tze Lin</t>
  </si>
  <si>
    <t>Megan</t>
  </si>
  <si>
    <t>Isla</t>
  </si>
  <si>
    <t>William Joseph</t>
  </si>
  <si>
    <t>Lorna</t>
  </si>
  <si>
    <t>Gapjae</t>
  </si>
  <si>
    <t>Duncan</t>
  </si>
  <si>
    <t>Maximilian</t>
  </si>
  <si>
    <t>Llybel</t>
  </si>
  <si>
    <t>Gabrielle</t>
  </si>
  <si>
    <t>Chris</t>
  </si>
  <si>
    <t>Matthias</t>
  </si>
  <si>
    <t>Zak</t>
  </si>
  <si>
    <t>Braden</t>
  </si>
  <si>
    <t>Joseph</t>
  </si>
  <si>
    <t>Erik</t>
  </si>
  <si>
    <t>Rayhan</t>
  </si>
  <si>
    <t>Changxing</t>
  </si>
  <si>
    <t>Ella</t>
  </si>
  <si>
    <t>Xiaojie</t>
  </si>
  <si>
    <t>Eli</t>
  </si>
  <si>
    <t>Clinton</t>
  </si>
  <si>
    <t>Tristan</t>
  </si>
  <si>
    <t>Scott</t>
  </si>
  <si>
    <t>Darcy</t>
  </si>
  <si>
    <t>Sjaak</t>
  </si>
  <si>
    <t>Will</t>
  </si>
  <si>
    <t>Billie</t>
  </si>
  <si>
    <t>Rutger</t>
  </si>
  <si>
    <t>Griffin</t>
  </si>
  <si>
    <t>Nur</t>
  </si>
  <si>
    <t>Abdul Rahman</t>
  </si>
  <si>
    <t>Alzen</t>
  </si>
  <si>
    <t>Nursyazwina Maihani</t>
  </si>
  <si>
    <t>Niels</t>
  </si>
  <si>
    <t>Ankur</t>
  </si>
  <si>
    <t>Eric</t>
  </si>
  <si>
    <t>Mitchell</t>
  </si>
  <si>
    <t>Shilong</t>
  </si>
  <si>
    <t>Jamie</t>
  </si>
  <si>
    <t>Flynn</t>
  </si>
  <si>
    <t>Phil</t>
  </si>
  <si>
    <t>Kunhui</t>
  </si>
  <si>
    <t>Feng</t>
  </si>
  <si>
    <t>Manjeet</t>
  </si>
  <si>
    <t>Rory</t>
  </si>
  <si>
    <t>Dylan</t>
  </si>
  <si>
    <t>Dmitri Michael Semyonov</t>
  </si>
  <si>
    <t>Kenn Leen</t>
  </si>
  <si>
    <t>Alina</t>
  </si>
  <si>
    <t>Jesper</t>
  </si>
  <si>
    <t>Devin</t>
  </si>
  <si>
    <t>Arundhati</t>
  </si>
  <si>
    <t>Minfang</t>
  </si>
  <si>
    <t>Wenhan</t>
  </si>
  <si>
    <t>Gihoon</t>
  </si>
  <si>
    <t>Dawson</t>
  </si>
  <si>
    <t>Jessie</t>
  </si>
  <si>
    <t>Chuan</t>
  </si>
  <si>
    <t>Jia Xuan</t>
  </si>
  <si>
    <t>Kai Terk</t>
  </si>
  <si>
    <t>Kevin</t>
  </si>
  <si>
    <t>Ziling</t>
  </si>
  <si>
    <t>Yikang</t>
  </si>
  <si>
    <t>Jiaji</t>
  </si>
  <si>
    <t>Robert</t>
  </si>
  <si>
    <t>Zhedong</t>
  </si>
  <si>
    <t>Ellena</t>
  </si>
  <si>
    <t>Rio</t>
  </si>
  <si>
    <t>Noah</t>
  </si>
  <si>
    <t>Giovanni</t>
  </si>
  <si>
    <t>Courtney</t>
  </si>
  <si>
    <t>Caleb</t>
  </si>
  <si>
    <t>Danila</t>
  </si>
  <si>
    <t>Ronan</t>
  </si>
  <si>
    <t>Sahara</t>
  </si>
  <si>
    <t>Bowen</t>
  </si>
  <si>
    <t>Yuquan</t>
  </si>
  <si>
    <t>Te Wehenga</t>
  </si>
  <si>
    <t>Last name</t>
  </si>
  <si>
    <t>McLoughlin</t>
  </si>
  <si>
    <t>Tainui</t>
  </si>
  <si>
    <t>Oldham</t>
  </si>
  <si>
    <t>Varley</t>
  </si>
  <si>
    <t>Brorens</t>
  </si>
  <si>
    <t>Terblanche</t>
  </si>
  <si>
    <t>Howe</t>
  </si>
  <si>
    <t>Burling</t>
  </si>
  <si>
    <t>Chen</t>
  </si>
  <si>
    <t>Townsend</t>
  </si>
  <si>
    <t>Walker</t>
  </si>
  <si>
    <t>Smithies</t>
  </si>
  <si>
    <t>Treffer</t>
  </si>
  <si>
    <t>Lin</t>
  </si>
  <si>
    <t>Bealing</t>
  </si>
  <si>
    <t>McNeill</t>
  </si>
  <si>
    <t>Mclean</t>
  </si>
  <si>
    <t>He</t>
  </si>
  <si>
    <t>Felgate</t>
  </si>
  <si>
    <t>Langlands</t>
  </si>
  <si>
    <t>Leith</t>
  </si>
  <si>
    <t>Esterhuizen</t>
  </si>
  <si>
    <t>Mohamed</t>
  </si>
  <si>
    <t>Kaye</t>
  </si>
  <si>
    <t>Brown</t>
  </si>
  <si>
    <t>Singh</t>
  </si>
  <si>
    <t>Nguyen</t>
  </si>
  <si>
    <t>Janssen</t>
  </si>
  <si>
    <t>Peez</t>
  </si>
  <si>
    <t>Rizzi</t>
  </si>
  <si>
    <t>Chapman</t>
  </si>
  <si>
    <t>Illingworth</t>
  </si>
  <si>
    <t>Meng</t>
  </si>
  <si>
    <t>Miller</t>
  </si>
  <si>
    <t>Quirimit</t>
  </si>
  <si>
    <t>Woodard</t>
  </si>
  <si>
    <t>Cranshaw</t>
  </si>
  <si>
    <t>Phua</t>
  </si>
  <si>
    <t>Yip</t>
  </si>
  <si>
    <t>Pelham</t>
  </si>
  <si>
    <t>Han</t>
  </si>
  <si>
    <t>Alang</t>
  </si>
  <si>
    <t>Holmes</t>
  </si>
  <si>
    <t>Muchemwa</t>
  </si>
  <si>
    <t>Krippner</t>
  </si>
  <si>
    <t>Abalos</t>
  </si>
  <si>
    <t>Ackermann</t>
  </si>
  <si>
    <t>Sheta</t>
  </si>
  <si>
    <t>Pierce</t>
  </si>
  <si>
    <t>Ansell</t>
  </si>
  <si>
    <t>Reynolds</t>
  </si>
  <si>
    <t>Fox</t>
  </si>
  <si>
    <t>Askey</t>
  </si>
  <si>
    <t>So-Beer</t>
  </si>
  <si>
    <t>Irwin</t>
  </si>
  <si>
    <t>Bhagat</t>
  </si>
  <si>
    <t>Arphaadul</t>
  </si>
  <si>
    <t>Patelkhana</t>
  </si>
  <si>
    <t>McCarty</t>
  </si>
  <si>
    <t>Ronen</t>
  </si>
  <si>
    <t>Allred</t>
  </si>
  <si>
    <t>Holden</t>
  </si>
  <si>
    <t>Ting</t>
  </si>
  <si>
    <t>Steenkamp</t>
  </si>
  <si>
    <t>Marshall</t>
  </si>
  <si>
    <t>Smyth</t>
  </si>
  <si>
    <t>Belote</t>
  </si>
  <si>
    <t>Jeikal</t>
  </si>
  <si>
    <t>Adamson</t>
  </si>
  <si>
    <t>Caughey</t>
  </si>
  <si>
    <t>McKee</t>
  </si>
  <si>
    <t>Birzer</t>
  </si>
  <si>
    <t>Mattar</t>
  </si>
  <si>
    <t>Oakly</t>
  </si>
  <si>
    <t>Thompson</t>
  </si>
  <si>
    <t>Chai</t>
  </si>
  <si>
    <t>Xiu</t>
  </si>
  <si>
    <t>Suppan</t>
  </si>
  <si>
    <t>Smitheram</t>
  </si>
  <si>
    <t>Klopper</t>
  </si>
  <si>
    <t>Goesmann</t>
  </si>
  <si>
    <t>Seigne</t>
  </si>
  <si>
    <t>Dick</t>
  </si>
  <si>
    <t>Tjoa</t>
  </si>
  <si>
    <t>Gong</t>
  </si>
  <si>
    <t>Frost</t>
  </si>
  <si>
    <t>Huynh</t>
  </si>
  <si>
    <t>Shin</t>
  </si>
  <si>
    <t>Kelly</t>
  </si>
  <si>
    <t>Roy</t>
  </si>
  <si>
    <t>Chaplin</t>
  </si>
  <si>
    <t>Tiong</t>
  </si>
  <si>
    <t>Cory-Wright</t>
  </si>
  <si>
    <t>Maddren</t>
  </si>
  <si>
    <t>Sutton</t>
  </si>
  <si>
    <t>Flick</t>
  </si>
  <si>
    <t>Pyott</t>
  </si>
  <si>
    <t>van Kruiningen</t>
  </si>
  <si>
    <t>Baxter</t>
  </si>
  <si>
    <t>Binti Ahmad</t>
  </si>
  <si>
    <t>Zakaria</t>
  </si>
  <si>
    <t>Punio</t>
  </si>
  <si>
    <t>Masdi</t>
  </si>
  <si>
    <t>van Antwerpen</t>
  </si>
  <si>
    <t>Tomlins</t>
  </si>
  <si>
    <t>Patel</t>
  </si>
  <si>
    <t>Crozier</t>
  </si>
  <si>
    <t>Napier</t>
  </si>
  <si>
    <t>Hutchings</t>
  </si>
  <si>
    <t>Garthwaite</t>
  </si>
  <si>
    <t>Burtenshaw</t>
  </si>
  <si>
    <t>Taylor</t>
  </si>
  <si>
    <t>Barrett</t>
  </si>
  <si>
    <t>Panwar</t>
  </si>
  <si>
    <t>Patterson</t>
  </si>
  <si>
    <t>Duffy-Bregmen</t>
  </si>
  <si>
    <t>Fulgencio</t>
  </si>
  <si>
    <t>McCreanor</t>
  </si>
  <si>
    <t>Phang</t>
  </si>
  <si>
    <t>Slager</t>
  </si>
  <si>
    <t>Mazey</t>
  </si>
  <si>
    <t>Paul</t>
  </si>
  <si>
    <t>Yun</t>
  </si>
  <si>
    <t>Gomes-Sebastiao</t>
  </si>
  <si>
    <t>Choong</t>
  </si>
  <si>
    <t>Lalor</t>
  </si>
  <si>
    <t>Tan</t>
  </si>
  <si>
    <t>Chan</t>
  </si>
  <si>
    <t>Chu</t>
  </si>
  <si>
    <t>Gradwell</t>
  </si>
  <si>
    <t>Bond</t>
  </si>
  <si>
    <t>Veale</t>
  </si>
  <si>
    <t>Bellamy</t>
  </si>
  <si>
    <t>Christie</t>
  </si>
  <si>
    <t>Dumbleton</t>
  </si>
  <si>
    <t>Bennett</t>
  </si>
  <si>
    <t>Hanlon</t>
  </si>
  <si>
    <t>Cao</t>
  </si>
  <si>
    <t>Nan</t>
  </si>
  <si>
    <t>Weston</t>
  </si>
  <si>
    <t>McCarthy</t>
  </si>
  <si>
    <t>Ogino</t>
  </si>
  <si>
    <t>Irving</t>
  </si>
  <si>
    <t>McMillan</t>
  </si>
  <si>
    <t>Jaram</t>
  </si>
  <si>
    <t>Glendining</t>
  </si>
  <si>
    <t>Matthews</t>
  </si>
  <si>
    <t>Weaver</t>
  </si>
  <si>
    <t>Sim</t>
  </si>
  <si>
    <t>Bublik</t>
  </si>
  <si>
    <t>Avery</t>
  </si>
  <si>
    <t>Peters</t>
  </si>
  <si>
    <t>Coyle</t>
  </si>
  <si>
    <t>Bullen Emmitt</t>
  </si>
  <si>
    <t>Jiang</t>
  </si>
  <si>
    <t>Lu</t>
  </si>
  <si>
    <t>Pol</t>
  </si>
  <si>
    <t>Email</t>
  </si>
  <si>
    <t>cwm62@uclive.ac.nz</t>
  </si>
  <si>
    <t>nbt25@uclive.ac.nz</t>
  </si>
  <si>
    <t>kno42@uclive.ac.nz</t>
  </si>
  <si>
    <t>ngv11@uclive.ac.nz</t>
  </si>
  <si>
    <t>mlb135@uclive.ac.nz</t>
  </si>
  <si>
    <t>jte52@uclive.ac.nz</t>
  </si>
  <si>
    <t>joh29@uclive.ac.nz</t>
  </si>
  <si>
    <t>arb142@uclive.ac.nz</t>
  </si>
  <si>
    <t>wch99@uclive.ac.nz</t>
  </si>
  <si>
    <t>rto45@uclive.ac.nz</t>
  </si>
  <si>
    <t>dsw64@uclive.ac.nz</t>
  </si>
  <si>
    <t>nts36@uclive.ac.nz</t>
  </si>
  <si>
    <t>fam65@uclive.ac.nz</t>
  </si>
  <si>
    <t>atr59@uclive.ac.nz</t>
  </si>
  <si>
    <t>yli406@uclive.ac.nz</t>
  </si>
  <si>
    <t>ezw21@uclive.ac.nz</t>
  </si>
  <si>
    <t>smb272@uclive.ac.nz</t>
  </si>
  <si>
    <t>jli310@uclive.ac.nz</t>
  </si>
  <si>
    <t>yyu71@uclive.ac.nz</t>
  </si>
  <si>
    <t>bmc153@uclive.ac.nz</t>
  </si>
  <si>
    <t>ptm42@uclive.ac.nz</t>
  </si>
  <si>
    <t>zhe25@uclive.ac.nz</t>
  </si>
  <si>
    <t>dcf29@uclive.ac.nz</t>
  </si>
  <si>
    <t>ell30@uclive.ac.nz</t>
  </si>
  <si>
    <t>jal229@uclive.ac.nz</t>
  </si>
  <si>
    <t>jes165@uclive.ac.nz</t>
  </si>
  <si>
    <t>ahm92@uclive.ac.nz</t>
  </si>
  <si>
    <t>zck10@uclive.ac.nz</t>
  </si>
  <si>
    <t>blb38@uclive.ac.nz</t>
  </si>
  <si>
    <t>nsi60@uclive.ac.nz</t>
  </si>
  <si>
    <t>dqn12@uclive.ac.nz</t>
  </si>
  <si>
    <t>ndj15@uclive.ac.nz</t>
  </si>
  <si>
    <t>lyu39@uclive.ac.nz</t>
  </si>
  <si>
    <t>ych202@uclive.ac.nz</t>
  </si>
  <si>
    <t>lgj19@uclive.ac.nz</t>
  </si>
  <si>
    <t>jap165@uclive.ac.nz</t>
  </si>
  <si>
    <t>tcr59@uclive.ac.nz</t>
  </si>
  <si>
    <t>djc244@uclive.ac.nz</t>
  </si>
  <si>
    <t>cci20@uclive.ac.nz</t>
  </si>
  <si>
    <t>jme173@uclive.ac.nz</t>
  </si>
  <si>
    <t>crm143@uclive.ac.nz</t>
  </si>
  <si>
    <t>ccq10@uclive.ac.nz</t>
  </si>
  <si>
    <t>mdw85@uclive.ac.nz</t>
  </si>
  <si>
    <t>ojc31@uclive.ac.nz</t>
  </si>
  <si>
    <t>shp55@uclive.ac.nz</t>
  </si>
  <si>
    <t>kyi12@uclive.ac.nz</t>
  </si>
  <si>
    <t>cep68@uclive.ac.nz</t>
  </si>
  <si>
    <t>hbr71@uclive.ac.nz</t>
  </si>
  <si>
    <t>bha121@uclive.ac.nz</t>
  </si>
  <si>
    <t>tew37@uclive.ac.nz</t>
  </si>
  <si>
    <t>daa59@uclive.ac.nz</t>
  </si>
  <si>
    <t>tho78@uclive.ac.nz</t>
  </si>
  <si>
    <t>mam409@uclive.ac.nz</t>
  </si>
  <si>
    <t>hek21@uclive.ac.nz</t>
  </si>
  <si>
    <t>ama541@uclive.ac.nz</t>
  </si>
  <si>
    <t>bjc199@uclive.ac.nz</t>
  </si>
  <si>
    <t>saa162@uclive.ac.nz</t>
  </si>
  <si>
    <t>osh18@uclive.ac.nz</t>
  </si>
  <si>
    <t>jpi32@uclive.ac.nz</t>
  </si>
  <si>
    <t>fwc14@uclive.ac.nz</t>
  </si>
  <si>
    <t>cla120@uclive.ac.nz</t>
  </si>
  <si>
    <t>lar90@uclive.ac.nz</t>
  </si>
  <si>
    <t>amf133@uclive.ac.nz</t>
  </si>
  <si>
    <t>cja128@uclive.ac.nz</t>
  </si>
  <si>
    <t>nso30@uclive.ac.nz</t>
  </si>
  <si>
    <t>dji37@uclive.ac.nz</t>
  </si>
  <si>
    <t>rea53@uclive.ac.nz</t>
  </si>
  <si>
    <t>sbh94@uclive.ac.nz</t>
  </si>
  <si>
    <t>hjt49@uclive.ac.nz</t>
  </si>
  <si>
    <t>tlw69@uclive.ac.nz</t>
  </si>
  <si>
    <t>jcr139@uclive.ac.nz</t>
  </si>
  <si>
    <t>tar72@uclive.ac.nz</t>
  </si>
  <si>
    <t>nap43@uclive.ac.nz</t>
  </si>
  <si>
    <t>amf132@uclive.ac.nz</t>
  </si>
  <si>
    <t>gwo21@uclive.ac.nz</t>
  </si>
  <si>
    <t>cnl19@uclive.ac.nz</t>
  </si>
  <si>
    <t>awo64@uclive.ac.nz</t>
  </si>
  <si>
    <t>alm213@uclive.ac.nz</t>
  </si>
  <si>
    <t>dro80@uclive.ac.nz</t>
  </si>
  <si>
    <t>jaa140@uclive.ac.nz</t>
  </si>
  <si>
    <t>gbb37@uclive.ac.nz</t>
  </si>
  <si>
    <t>gah83@uclive.ac.nz</t>
  </si>
  <si>
    <t>tlt33@uclive.ac.nz</t>
  </si>
  <si>
    <t>mst167@uclive.ac.nz</t>
  </si>
  <si>
    <t>lma192@uclive.ac.nz</t>
  </si>
  <si>
    <t>irs28@uclive.ac.nz</t>
  </si>
  <si>
    <t>wjb59@uclive.ac.nz</t>
  </si>
  <si>
    <t>lmm201@uclive.ac.nz</t>
  </si>
  <si>
    <t>gjj22@uclive.ac.nz</t>
  </si>
  <si>
    <t>cad86@uclive.ac.nz</t>
  </si>
  <si>
    <t>hca51@uclive.ac.nz</t>
  </si>
  <si>
    <t>dmc211@uclive.ac.nz</t>
  </si>
  <si>
    <t>mbi47@uclive.ac.nz</t>
  </si>
  <si>
    <t>mma217@uclive.ac.nz</t>
  </si>
  <si>
    <t>sca77@uclive.ac.nz</t>
  </si>
  <si>
    <t>jat181@uclive.ac.nz</t>
  </si>
  <si>
    <t>gyc13@uclive.ac.nz</t>
  </si>
  <si>
    <t>cxi25@uclive.ac.nz</t>
  </si>
  <si>
    <t>msu98@uclive.ac.nz</t>
  </si>
  <si>
    <t>zfh16@uclive.ac.nz</t>
  </si>
  <si>
    <t>bjs182@uclive.ac.nz</t>
  </si>
  <si>
    <t>jmk164@uclive.ac.nz</t>
  </si>
  <si>
    <t>ego35@uclive.ac.nz</t>
  </si>
  <si>
    <t>hgs30@uclive.ac.nz</t>
  </si>
  <si>
    <t>jwr87@uclive.ac.nz</t>
  </si>
  <si>
    <t>fdi19@uclive.ac.nz</t>
  </si>
  <si>
    <t>rat57@uclive.ac.nz</t>
  </si>
  <si>
    <t>cgo54@uclive.ac.nz</t>
  </si>
  <si>
    <t>djf99@uclive.ac.nz</t>
  </si>
  <si>
    <t>egj21@uclive.ac.nz</t>
  </si>
  <si>
    <t>xwa130@uclive.ac.nz</t>
  </si>
  <si>
    <t>ewo30@uclive.ac.nz</t>
  </si>
  <si>
    <t>tnh33@uclive.ac.nz</t>
  </si>
  <si>
    <t>sss129@uclive.ac.nz</t>
  </si>
  <si>
    <t>jke99@uclive.ac.nz</t>
  </si>
  <si>
    <t>cjw237@uclive.ac.nz</t>
  </si>
  <si>
    <t>cjr147@uclive.ac.nz</t>
  </si>
  <si>
    <t>ojc30@uclive.ac.nz</t>
  </si>
  <si>
    <t>txt10@uclive.ac.nz</t>
  </si>
  <si>
    <t>gli65@uclive.ac.nz</t>
  </si>
  <si>
    <t>gsc65@uclive.ac.nz</t>
  </si>
  <si>
    <t>dpm79@uclive.ac.nz</t>
  </si>
  <si>
    <t>rjs285@uclive.ac.nz</t>
  </si>
  <si>
    <t>smf92@uclive.ac.nz</t>
  </si>
  <si>
    <t>jpy19@uclive.ac.nz</t>
  </si>
  <si>
    <t>bts49@uclive.ac.nz</t>
  </si>
  <si>
    <t>wjm75@uclive.ac.nz</t>
  </si>
  <si>
    <t>baj40@uclive.ac.nz</t>
  </si>
  <si>
    <t>rva42@uclive.ac.nz</t>
  </si>
  <si>
    <t>grb96@uclive.ac.nz</t>
  </si>
  <si>
    <t>nab119@uclive.ac.nz</t>
  </si>
  <si>
    <t>arz11@uclive.ac.nz</t>
  </si>
  <si>
    <t>asp85@uclive.ac.nz</t>
  </si>
  <si>
    <t>nmm93@uclive.ac.nz</t>
  </si>
  <si>
    <t>nva40@uclive.ac.nz</t>
  </si>
  <si>
    <t>tpt38@uclive.ac.nz</t>
  </si>
  <si>
    <t>akp41@uclive.ac.nz</t>
  </si>
  <si>
    <t>bpc33@uclive.ac.nz</t>
  </si>
  <si>
    <t>eso27@uclive.ac.nz</t>
  </si>
  <si>
    <t>mjf153@uclive.ac.nz</t>
  </si>
  <si>
    <t>jhn27@uclive.ac.nz</t>
  </si>
  <si>
    <t>swa161@uclive.ac.nz</t>
  </si>
  <si>
    <t>jhu111@uclive.ac.nz</t>
  </si>
  <si>
    <t>fcg20@uclive.ac.nz</t>
  </si>
  <si>
    <t>sgb79@uclive.ac.nz</t>
  </si>
  <si>
    <t>pwt25@uclive.ac.nz</t>
  </si>
  <si>
    <t>hrb74@uclive.ac.nz</t>
  </si>
  <si>
    <t>kli91@uclive.ac.nz</t>
  </si>
  <si>
    <t>fwa53@uclive.ac.nz</t>
  </si>
  <si>
    <t>msp87@uclive.ac.nz</t>
  </si>
  <si>
    <t>jeh128@uclive.ac.nz</t>
  </si>
  <si>
    <t>rwp50@uclive.ac.nz</t>
  </si>
  <si>
    <t>dgd32@uclive.ac.nz</t>
  </si>
  <si>
    <t>dms147@uclive.ac.nz</t>
  </si>
  <si>
    <t>klf57@uclive.ac.nz</t>
  </si>
  <si>
    <t>jlm193@uclive.ac.nz</t>
  </si>
  <si>
    <t>aph78@uclive.ac.nz</t>
  </si>
  <si>
    <t>jjs127@uclive.ac.nz</t>
  </si>
  <si>
    <t>dsm117@uclive.ac.nz</t>
  </si>
  <si>
    <t>alp85@uclive.ac.nz</t>
  </si>
  <si>
    <t>myu40@uclive.ac.nz</t>
  </si>
  <si>
    <t>wli91@uclive.ac.nz</t>
  </si>
  <si>
    <t>gyu12@uclive.ac.nz</t>
  </si>
  <si>
    <t>dnb36@uclive.ac.nz</t>
  </si>
  <si>
    <t>yyu69@uclive.ac.nz</t>
  </si>
  <si>
    <t>cli155@uclive.ac.nz</t>
  </si>
  <si>
    <t>smc472@uclive.ac.nz</t>
  </si>
  <si>
    <t>dfg21@uclive.ac.nz</t>
  </si>
  <si>
    <t>jxc12@uclive.ac.nz</t>
  </si>
  <si>
    <t>sla162@uclive.ac.nz</t>
  </si>
  <si>
    <t>ktt32@uclive.ac.nz</t>
  </si>
  <si>
    <t>kch137@uclive.ac.nz</t>
  </si>
  <si>
    <t>zhu51@uclive.ac.nz</t>
  </si>
  <si>
    <t>yli252@uclive.ac.nz</t>
  </si>
  <si>
    <t>jch408@uclive.ac.nz</t>
  </si>
  <si>
    <t>lfg23@uclive.ac.nz</t>
  </si>
  <si>
    <t>msb102@uclive.ac.nz</t>
  </si>
  <si>
    <t>mjv43@uclive.ac.nz</t>
  </si>
  <si>
    <t>rdb80@uclive.ac.nz</t>
  </si>
  <si>
    <t>trc46@uclive.ac.nz</t>
  </si>
  <si>
    <t>rfd21@uclive.ac.nz</t>
  </si>
  <si>
    <t>gob20@uclive.ac.nz</t>
  </si>
  <si>
    <t>gmh91@uclive.ac.nz</t>
  </si>
  <si>
    <t>zca19@uclive.ac.nz</t>
  </si>
  <si>
    <t>fna38@uclive.ac.nz</t>
  </si>
  <si>
    <t>eaw70@uclive.ac.nz</t>
  </si>
  <si>
    <t>qcm12@uclive.ac.nz</t>
  </si>
  <si>
    <t>rog19@uclive.ac.nz</t>
  </si>
  <si>
    <t>jme175@uclive.ac.nz</t>
  </si>
  <si>
    <t>nji29@uclive.ac.nz</t>
  </si>
  <si>
    <t>smc397@uclive.ac.nz</t>
  </si>
  <si>
    <t>tmi59@uclive.ac.nz</t>
  </si>
  <si>
    <t>jlp89@uclive.ac.nz</t>
  </si>
  <si>
    <t>jtj20@uclive.ac.nz</t>
  </si>
  <si>
    <t>gdg20@uclive.ac.nz</t>
  </si>
  <si>
    <t>cgm60@uclive.ac.nz</t>
  </si>
  <si>
    <t>bwj30@uclive.ac.nz</t>
  </si>
  <si>
    <t>mtw68@uclive.ac.nz</t>
  </si>
  <si>
    <t>cws47@uclive.ac.nz</t>
  </si>
  <si>
    <t>jch401@uclive.ac.nz</t>
  </si>
  <si>
    <t>dbu59@uclive.ac.nz</t>
  </si>
  <si>
    <t>rta114@uclive.ac.nz</t>
  </si>
  <si>
    <t>mwp42@uclive.ac.nz</t>
  </si>
  <si>
    <t>rdc53@uclive.ac.nz</t>
  </si>
  <si>
    <t>srb131@uclive.ac.nz</t>
  </si>
  <si>
    <t>bji31@uclive.ac.nz</t>
  </si>
  <si>
    <t>ylu69@uclive.ac.nz</t>
  </si>
  <si>
    <t>tjo69@uclive.ac.nz</t>
  </si>
  <si>
    <t>lnp29@uclive.ac.nz</t>
  </si>
  <si>
    <t>The student dropped course?</t>
  </si>
  <si>
    <t xml:space="preserve">FAILURE TO REGISTER TEAM </t>
  </si>
  <si>
    <t>DROP THE COURSE</t>
  </si>
  <si>
    <t>FAILURE TO RECORD WEEKLY EFFORT</t>
  </si>
  <si>
    <t>LATE SUBMISSION</t>
  </si>
  <si>
    <t>NO-SHOW UP</t>
  </si>
  <si>
    <t>PLAGIARISM DETECTED</t>
  </si>
  <si>
    <t>Contribution percentage reported by students:</t>
  </si>
  <si>
    <t>Hours delivered after the deadline:</t>
  </si>
  <si>
    <t>DEMO MARKS</t>
  </si>
  <si>
    <t>FAILURE TO BOOK A DEMO SLOT</t>
  </si>
  <si>
    <t>Registered their team on time?</t>
  </si>
  <si>
    <t>Chose a demo timeslot on time?</t>
  </si>
  <si>
    <t>How many weekly effort records registered?</t>
  </si>
  <si>
    <t>Plagiarism detected?</t>
  </si>
  <si>
    <t>0|1|2</t>
  </si>
  <si>
    <t>0|-5</t>
  </si>
  <si>
    <t>0|…|5</t>
  </si>
  <si>
    <t>0|…|3</t>
  </si>
  <si>
    <t>0|…|15</t>
  </si>
  <si>
    <t>Y|N</t>
  </si>
  <si>
    <t>Perform actions with the animals</t>
  </si>
  <si>
    <t>No
-30 marks</t>
  </si>
  <si>
    <t>Yes
-100 marks</t>
  </si>
  <si>
    <t>Show that random events occur</t>
  </si>
  <si>
    <t>Show that the game runs without errors, obvious bugs or crashes</t>
  </si>
  <si>
    <t>Show that the game can be completed</t>
  </si>
  <si>
    <t>Find a general store and buy items</t>
  </si>
  <si>
    <t>Move on the next day</t>
  </si>
  <si>
    <t>View the status of the farm</t>
  </si>
  <si>
    <t>Perform actions with the crops</t>
  </si>
  <si>
    <t>Construct a new game, and create a crew</t>
  </si>
  <si>
    <t>A GUI was provided to interact with the program</t>
  </si>
  <si>
    <t>A design pattern was followed adequately</t>
  </si>
  <si>
    <t>There are code quality issues</t>
  </si>
  <si>
    <t>The code was split in packages</t>
  </si>
  <si>
    <t>Inheritance was used adequately</t>
  </si>
  <si>
    <t>-30</t>
  </si>
  <si>
    <t>-100</t>
  </si>
  <si>
    <t>___@uclive.ac.nz</t>
  </si>
  <si>
    <t>## marks</t>
  </si>
  <si>
    <t>-15 -H</t>
  </si>
  <si>
    <t>-3*N</t>
  </si>
  <si>
    <t>Admin</t>
  </si>
  <si>
    <t>Admin aspects</t>
  </si>
  <si>
    <t>Contribution % reported by students, do you [the students] think you deserve different grades?:</t>
  </si>
  <si>
    <t>Date</t>
  </si>
  <si>
    <t>Start</t>
  </si>
  <si>
    <t>End</t>
  </si>
  <si>
    <t>Danita</t>
  </si>
  <si>
    <t>Luke</t>
  </si>
  <si>
    <t>Bach</t>
  </si>
  <si>
    <t>Miguel</t>
  </si>
  <si>
    <t>Partner issues</t>
  </si>
  <si>
    <t>out of 112</t>
  </si>
  <si>
    <t>Teaching team allocated the team</t>
  </si>
  <si>
    <t>Surname</t>
  </si>
  <si>
    <t>Username</t>
  </si>
  <si>
    <t>Email address</t>
  </si>
  <si>
    <t>ID number</t>
  </si>
  <si>
    <t>Group</t>
  </si>
  <si>
    <t>Choice</t>
  </si>
  <si>
    <t>Assessor</t>
  </si>
  <si>
    <t>nbt25@canterbury.ac.nz</t>
  </si>
  <si>
    <t>39938225</t>
  </si>
  <si>
    <t>Thursday, May 28, 2020,	01:15	-	01:30	PM</t>
  </si>
  <si>
    <t>cwm62@canterbury.ac.nz</t>
  </si>
  <si>
    <t>61048621</t>
  </si>
  <si>
    <t>kno42@canterbury.ac.nz</t>
  </si>
  <si>
    <t>82397870</t>
  </si>
  <si>
    <t>Thursday, May 28, 2020,	05:00	-	05:15	PM</t>
  </si>
  <si>
    <t>ngv11@canterbury.ac.nz</t>
  </si>
  <si>
    <t>51208473</t>
  </si>
  <si>
    <t>jte52@canterbury.ac.nz</t>
  </si>
  <si>
    <t>67729049</t>
  </si>
  <si>
    <t>Thursday, May 28, 2020,	01:00	-	01:15	PM</t>
  </si>
  <si>
    <t>mlb135@canterbury.ac.nz</t>
  </si>
  <si>
    <t>48063998</t>
  </si>
  <si>
    <t>arb142@canterbury.ac.nz</t>
  </si>
  <si>
    <t>88866582</t>
  </si>
  <si>
    <t>Wednesday, May 27, 2020,	09:00	-	09:15	AM</t>
  </si>
  <si>
    <t>joh29@canterbury.ac.nz</t>
  </si>
  <si>
    <t>49391478</t>
  </si>
  <si>
    <t>rto45@canterbury.ac.nz</t>
  </si>
  <si>
    <t>74962311</t>
  </si>
  <si>
    <t>Tuesday, May 26, 2020,	11:30	-	11:45	AM</t>
  </si>
  <si>
    <t>wch99@canterbury.ac.nz</t>
  </si>
  <si>
    <t>47994832</t>
  </si>
  <si>
    <t>dsw64@canterbury.ac.nz</t>
  </si>
  <si>
    <t>28553441</t>
  </si>
  <si>
    <t>Thursday, May 28, 2020,	01:30	-	01:45	PM</t>
  </si>
  <si>
    <t>nts36@canterbury.ac.nz</t>
  </si>
  <si>
    <t>86480367</t>
  </si>
  <si>
    <t>fam65@canterbury.ac.nz</t>
  </si>
  <si>
    <t>52200397</t>
  </si>
  <si>
    <t>Friday, May 29, 2020,	12:15	-	12:30	PM</t>
  </si>
  <si>
    <t>atr59@canterbury.ac.nz</t>
  </si>
  <si>
    <t>45610124</t>
  </si>
  <si>
    <t>yli406@canterbury.ac.nz</t>
  </si>
  <si>
    <t>63312148</t>
  </si>
  <si>
    <t>ezw21@canterbury.ac.nz</t>
  </si>
  <si>
    <t>42507853</t>
  </si>
  <si>
    <t>smb272@canterbury.ac.nz</t>
  </si>
  <si>
    <t>11299330</t>
  </si>
  <si>
    <t>ito16@canterbury.ac.nz</t>
  </si>
  <si>
    <t>75980575</t>
  </si>
  <si>
    <t>yyu71@canterbury.ac.nz</t>
  </si>
  <si>
    <t>25468326</t>
  </si>
  <si>
    <t>Thursday, May 28, 2020,	05:45	-	06:00	PM</t>
  </si>
  <si>
    <t>jli310@canterbury.ac.nz</t>
  </si>
  <si>
    <t>75766881</t>
  </si>
  <si>
    <t>ptm42@canterbury.ac.nz</t>
  </si>
  <si>
    <t>47572463</t>
  </si>
  <si>
    <t>bmc153@canterbury.ac.nz</t>
  </si>
  <si>
    <t>25867995</t>
  </si>
  <si>
    <t>zhe25@canterbury.ac.nz</t>
  </si>
  <si>
    <t>85253122</t>
  </si>
  <si>
    <t>dcf29@canterbury.ac.nz</t>
  </si>
  <si>
    <t>12349993</t>
  </si>
  <si>
    <t>ell30@canterbury.ac.nz</t>
  </si>
  <si>
    <t>83836656</t>
  </si>
  <si>
    <t>Tuesday, May 26, 2020,	11:45	-	12:00	AM</t>
  </si>
  <si>
    <t>jal229@canterbury.ac.nz</t>
  </si>
  <si>
    <t>76994969</t>
  </si>
  <si>
    <t>jes165@canterbury.ac.nz</t>
  </si>
  <si>
    <t>67495866</t>
  </si>
  <si>
    <t>Wednesday, May 27, 2020,09:15-09:30 AM</t>
  </si>
  <si>
    <t>ahm92@canterbury.ac.nz</t>
  </si>
  <si>
    <t>13884154</t>
  </si>
  <si>
    <t>zck10@canterbury.ac.nz</t>
  </si>
  <si>
    <t>86637184</t>
  </si>
  <si>
    <t>blb38@canterbury.ac.nz</t>
  </si>
  <si>
    <t>55877562</t>
  </si>
  <si>
    <t>nsi60@canterbury.ac.nz</t>
  </si>
  <si>
    <t>16338565</t>
  </si>
  <si>
    <t>Friday, May 29, 2020,	12:00	-	12:15	PM</t>
  </si>
  <si>
    <t>lhb44@canterbury.ac.nz</t>
  </si>
  <si>
    <t>38715785</t>
  </si>
  <si>
    <t>ndj15@canterbury.ac.nz</t>
  </si>
  <si>
    <t>57732333</t>
  </si>
  <si>
    <t>dqn12@canterbury.ac.nz</t>
  </si>
  <si>
    <t>45141553</t>
  </si>
  <si>
    <t>ych202@canterbury.ac.nz</t>
  </si>
  <si>
    <t>78866137</t>
  </si>
  <si>
    <t>Friday, May 29, 2020,	11:30	-	11:45	AM</t>
  </si>
  <si>
    <t>lyu39@canterbury.ac.nz</t>
  </si>
  <si>
    <t>21557059</t>
  </si>
  <si>
    <t>jap165@canterbury.ac.nz</t>
  </si>
  <si>
    <t>21223145</t>
  </si>
  <si>
    <t>Thursday, May 28, 2020,	01:45	-	02:00	PM</t>
  </si>
  <si>
    <t>lgj19@canterbury.ac.nz</t>
  </si>
  <si>
    <t>59858177</t>
  </si>
  <si>
    <t>djc244@canterbury.ac.nz</t>
  </si>
  <si>
    <t>67098951</t>
  </si>
  <si>
    <t>Thursday, May 28, 2020,	02:30	-	02:45	PM</t>
  </si>
  <si>
    <t>tcr59@canterbury.ac.nz</t>
  </si>
  <si>
    <t>71582886</t>
  </si>
  <si>
    <t>cci20@canterbury.ac.nz</t>
  </si>
  <si>
    <t>42111020</t>
  </si>
  <si>
    <t>Friday, May 29, 2020,	12:30	-	12:45	PM</t>
  </si>
  <si>
    <t>jca185@canterbury.ac.nz</t>
  </si>
  <si>
    <t>26623127</t>
  </si>
  <si>
    <t>kgb36@canterbury.ac.nz</t>
  </si>
  <si>
    <t>11201655</t>
  </si>
  <si>
    <t>jme173@canterbury.ac.nz</t>
  </si>
  <si>
    <t>95154873</t>
  </si>
  <si>
    <t>ccq10@canterbury.ac.nz</t>
  </si>
  <si>
    <t>63369627</t>
  </si>
  <si>
    <t>Thursday, May 28, 2020,	02:00	-	02:15	PM</t>
  </si>
  <si>
    <t>crm143@canterbury.ac.nz</t>
  </si>
  <si>
    <t>32284982</t>
  </si>
  <si>
    <t>mdw85@canterbury.ac.nz</t>
  </si>
  <si>
    <t>24643695</t>
  </si>
  <si>
    <t>Tuesday, May 26, 2020,	11:15	-	11:30	AM</t>
  </si>
  <si>
    <t>ojc31@canterbury.ac.nz</t>
  </si>
  <si>
    <t>18433423</t>
  </si>
  <si>
    <t>shp55@canterbury.ac.nz</t>
  </si>
  <si>
    <t>39267168</t>
  </si>
  <si>
    <t>Friday, May 29, 2020,	02:30	-	02:45	PM</t>
  </si>
  <si>
    <t>kyi12@canterbury.ac.nz</t>
  </si>
  <si>
    <t>71924627</t>
  </si>
  <si>
    <t>cep68@canterbury.ac.nz</t>
  </si>
  <si>
    <t>24444095</t>
  </si>
  <si>
    <t>hbr71@canterbury.ac.nz</t>
  </si>
  <si>
    <t>38895012</t>
  </si>
  <si>
    <t>bha121@canterbury.ac.nz</t>
  </si>
  <si>
    <t>56899524</t>
  </si>
  <si>
    <t>tew37@canterbury.ac.nz</t>
  </si>
  <si>
    <t>61751961</t>
  </si>
  <si>
    <t>tho78@canterbury.ac.nz</t>
  </si>
  <si>
    <t>81662793</t>
  </si>
  <si>
    <t>Thursday, May 28, 2020,	02:15	-	02:30	PM</t>
  </si>
  <si>
    <t>daa59@canterbury.ac.nz</t>
  </si>
  <si>
    <t>22370821</t>
  </si>
  <si>
    <t>hek21@canterbury.ac.nz</t>
  </si>
  <si>
    <t>37197151</t>
  </si>
  <si>
    <t>Wednesday, May 27, 2020,	10:00	-	10:15	AM</t>
  </si>
  <si>
    <t>mam409@canterbury.ac.nz</t>
  </si>
  <si>
    <t>17096807</t>
  </si>
  <si>
    <t>ama541@canterbury.ac.nz</t>
  </si>
  <si>
    <t>65030645</t>
  </si>
  <si>
    <t>bjc199@canterbury.ac.nz</t>
  </si>
  <si>
    <t>32687456</t>
  </si>
  <si>
    <t>osh18@canterbury.ac.nz</t>
  </si>
  <si>
    <t>92217035</t>
  </si>
  <si>
    <t>saa162@canterbury.ac.nz</t>
  </si>
  <si>
    <t>87282253</t>
  </si>
  <si>
    <t>jpi32@canterbury.ac.nz</t>
  </si>
  <si>
    <t>12161894</t>
  </si>
  <si>
    <t>Wednesday, May 27, 2020,	10:15	-	10:30	AM</t>
  </si>
  <si>
    <t>fwc14@canterbury.ac.nz</t>
  </si>
  <si>
    <t>58239293</t>
  </si>
  <si>
    <t>lar90@canterbury.ac.nz</t>
  </si>
  <si>
    <t>91604450</t>
  </si>
  <si>
    <t>Friday, May 29, 2020,	03:15	-	03:30	PM</t>
  </si>
  <si>
    <t>cla120@canterbury.ac.nz</t>
  </si>
  <si>
    <t>79513665</t>
  </si>
  <si>
    <t>amf133@canterbury.ac.nz</t>
  </si>
  <si>
    <t>32898446</t>
  </si>
  <si>
    <t>cja128@canterbury.ac.nz</t>
  </si>
  <si>
    <t>61980351</t>
  </si>
  <si>
    <t>dji37@canterbury.ac.nz</t>
  </si>
  <si>
    <t>28006394</t>
  </si>
  <si>
    <t>nso30@canterbury.ac.nz</t>
  </si>
  <si>
    <t>68618415</t>
  </si>
  <si>
    <t>rea53@canterbury.ac.nz</t>
  </si>
  <si>
    <t>73244439</t>
  </si>
  <si>
    <t>sbh94@canterbury.ac.nz</t>
  </si>
  <si>
    <t>91415037</t>
  </si>
  <si>
    <t>tlw69@canterbury.ac.nz</t>
  </si>
  <si>
    <t>72424140</t>
  </si>
  <si>
    <t>hjt49@canterbury.ac.nz</t>
  </si>
  <si>
    <t>24722798</t>
  </si>
  <si>
    <t>jcr139@canterbury.ac.nz</t>
  </si>
  <si>
    <t>75260158</t>
  </si>
  <si>
    <t>Friday, May 29, 2020,	11:15	-	11:30	AM</t>
  </si>
  <si>
    <t>tar72@canterbury.ac.nz</t>
  </si>
  <si>
    <t>18252550</t>
  </si>
  <si>
    <t>amf132@canterbury.ac.nz</t>
  </si>
  <si>
    <t>61256787</t>
  </si>
  <si>
    <t>Friday, May 29, 2020,	11:00	-	11:15	AM</t>
  </si>
  <si>
    <t>nap43@canterbury.ac.nz</t>
  </si>
  <si>
    <t>27744413</t>
  </si>
  <si>
    <t>gwo21@canterbury.ac.nz</t>
  </si>
  <si>
    <t>56835905</t>
  </si>
  <si>
    <t>Friday, May 29, 2020,	02:45	-	03:00	PM</t>
  </si>
  <si>
    <t>cnl19@canterbury.ac.nz</t>
  </si>
  <si>
    <t>33055308</t>
  </si>
  <si>
    <t>alm213@canterbury.ac.nz</t>
  </si>
  <si>
    <t>76715598</t>
  </si>
  <si>
    <t>Friday, May 29, 2020,	02:15	-	02:30	PM</t>
  </si>
  <si>
    <t>awo64@canterbury.ac.nz</t>
  </si>
  <si>
    <t>84154502</t>
  </si>
  <si>
    <t>jaa140@canterbury.ac.nz</t>
  </si>
  <si>
    <t>36715295</t>
  </si>
  <si>
    <t>Wednesday, May 27, 2020,09:30-09:45 AM</t>
  </si>
  <si>
    <t>dro80@canterbury.ac.nz</t>
  </si>
  <si>
    <t>13830157</t>
  </si>
  <si>
    <t>gah83@canterbury.ac.nz</t>
  </si>
  <si>
    <t>19851197</t>
  </si>
  <si>
    <t>gbb37@canterbury.ac.nz</t>
  </si>
  <si>
    <t>81109559</t>
  </si>
  <si>
    <t>pap59@canterbury.ac.nz</t>
  </si>
  <si>
    <t>17476732</t>
  </si>
  <si>
    <t>Friday, May 29, 2020,	03:00	-	03:15	PM</t>
  </si>
  <si>
    <t>tlt33@canterbury.ac.nz</t>
  </si>
  <si>
    <t>42858892</t>
  </si>
  <si>
    <t>mst167@canterbury.ac.nz</t>
  </si>
  <si>
    <t>23459587</t>
  </si>
  <si>
    <t>lma192@canterbury.ac.nz</t>
  </si>
  <si>
    <t>71552853</t>
  </si>
  <si>
    <t>irs28@canterbury.ac.nz</t>
  </si>
  <si>
    <t>31813448</t>
  </si>
  <si>
    <t>wjb59@canterbury.ac.nz</t>
  </si>
  <si>
    <t>64200296</t>
  </si>
  <si>
    <t>gjj22@canterbury.ac.nz</t>
  </si>
  <si>
    <t>23198784</t>
  </si>
  <si>
    <t>lmm201@canterbury.ac.nz</t>
  </si>
  <si>
    <t>11601215</t>
  </si>
  <si>
    <t>hca51@canterbury.ac.nz</t>
  </si>
  <si>
    <t>25745461</t>
  </si>
  <si>
    <t>Friday, May 29, 2020,	11:45	-	12:00	AM</t>
  </si>
  <si>
    <t>cad86@canterbury.ac.nz</t>
  </si>
  <si>
    <t>79452947</t>
  </si>
  <si>
    <t>mbi47@canterbury.ac.nz</t>
  </si>
  <si>
    <t>95584709</t>
  </si>
  <si>
    <t>mma217@canterbury.ac.nz</t>
  </si>
  <si>
    <t>51489321</t>
  </si>
  <si>
    <t>sca77@canterbury.ac.nz</t>
  </si>
  <si>
    <t>47974726</t>
  </si>
  <si>
    <t>jat181@canterbury.ac.nz</t>
  </si>
  <si>
    <t>29507294</t>
  </si>
  <si>
    <t>jmp214@canterbury.ac.nz</t>
  </si>
  <si>
    <t>86120614</t>
  </si>
  <si>
    <t>yyh16@canterbury.ac.nz</t>
  </si>
  <si>
    <t>98042105</t>
  </si>
  <si>
    <t>Tuesday, May 26, 2020,	11:00	-	11:15	AM</t>
  </si>
  <si>
    <t>gyc13@canterbury.ac.nz</t>
  </si>
  <si>
    <t>13744346</t>
  </si>
  <si>
    <t>cxi25@canterbury.ac.nz</t>
  </si>
  <si>
    <t>24711686</t>
  </si>
  <si>
    <t>msu98@canterbury.ac.nz</t>
  </si>
  <si>
    <t>81937871</t>
  </si>
  <si>
    <t>zfh16@canterbury.ac.nz</t>
  </si>
  <si>
    <t>54346870</t>
  </si>
  <si>
    <t>tre46@canterbury.ac.nz</t>
  </si>
  <si>
    <t>14075635</t>
  </si>
  <si>
    <t>bjs182@canterbury.ac.nz</t>
  </si>
  <si>
    <t>75658065</t>
  </si>
  <si>
    <t>Thursday, May 28, 2020,	05:15	-	05:30	PM</t>
  </si>
  <si>
    <t>jmk164@canterbury.ac.nz</t>
  </si>
  <si>
    <t>92718653</t>
  </si>
  <si>
    <t>hgs30@canterbury.ac.nz</t>
  </si>
  <si>
    <t>88527157</t>
  </si>
  <si>
    <t>ego35@canterbury.ac.nz</t>
  </si>
  <si>
    <t>15357090</t>
  </si>
  <si>
    <t>fdi19@canterbury.ac.nz</t>
  </si>
  <si>
    <t>88456879</t>
  </si>
  <si>
    <t>jwr87@canterbury.ac.nz</t>
  </si>
  <si>
    <t>87924454</t>
  </si>
  <si>
    <t>cgo54@canterbury.ac.nz</t>
  </si>
  <si>
    <t>71452798</t>
  </si>
  <si>
    <t>Wednesday, May 27, 2020,	10:30	-	10:45	AM</t>
  </si>
  <si>
    <t>rat57@canterbury.ac.nz</t>
  </si>
  <si>
    <t>23672183</t>
  </si>
  <si>
    <t>egj21@canterbury.ac.nz</t>
  </si>
  <si>
    <t>25199180</t>
  </si>
  <si>
    <t>djf99@canterbury.ac.nz</t>
  </si>
  <si>
    <t>81689461</t>
  </si>
  <si>
    <t>xwa130@canterbury.ac.nz</t>
  </si>
  <si>
    <t>18928477</t>
  </si>
  <si>
    <t>ewo30@canterbury.ac.nz</t>
  </si>
  <si>
    <t>76453839</t>
  </si>
  <si>
    <t>tnh33@canterbury.ac.nz</t>
  </si>
  <si>
    <t>53349869</t>
  </si>
  <si>
    <t>sss129@canterbury.ac.nz</t>
  </si>
  <si>
    <t>58876720</t>
  </si>
  <si>
    <t>jke99@canterbury.ac.nz</t>
  </si>
  <si>
    <t>58034847</t>
  </si>
  <si>
    <t>cjw237@canterbury.ac.nz</t>
  </si>
  <si>
    <t>55356003</t>
  </si>
  <si>
    <t>cjr147@canterbury.ac.nz</t>
  </si>
  <si>
    <t>22137716</t>
  </si>
  <si>
    <t>ojc30@canterbury.ac.nz</t>
  </si>
  <si>
    <t>21017565</t>
  </si>
  <si>
    <t>gli65@canterbury.ac.nz</t>
  </si>
  <si>
    <t>31751890</t>
  </si>
  <si>
    <t>txt10@canterbury.ac.nz</t>
  </si>
  <si>
    <t>65477024</t>
  </si>
  <si>
    <t>gsc65@canterbury.ac.nz</t>
  </si>
  <si>
    <t>26254933</t>
  </si>
  <si>
    <t>dpm79@canterbury.ac.nz</t>
  </si>
  <si>
    <t>27122099</t>
  </si>
  <si>
    <t>smf92@canterbury.ac.nz</t>
  </si>
  <si>
    <t>36406121</t>
  </si>
  <si>
    <t>rjs285@canterbury.ac.nz</t>
  </si>
  <si>
    <t>62847986</t>
  </si>
  <si>
    <t>jpy19@canterbury.ac.nz</t>
  </si>
  <si>
    <t>87433186</t>
  </si>
  <si>
    <t>Wednesday, May 27, 2020,09:45-10:00 AM</t>
  </si>
  <si>
    <t>bts49@canterbury.ac.nz</t>
  </si>
  <si>
    <t>25284231</t>
  </si>
  <si>
    <t>wjm75@canterbury.ac.nz</t>
  </si>
  <si>
    <t>25885462</t>
  </si>
  <si>
    <t>baj40@canterbury.ac.nz</t>
  </si>
  <si>
    <t>17718046</t>
  </si>
  <si>
    <t>grb96@canterbury.ac.nz</t>
  </si>
  <si>
    <t>97169815</t>
  </si>
  <si>
    <t>rva42@canterbury.ac.nz</t>
  </si>
  <si>
    <t>18495825</t>
  </si>
  <si>
    <t>nab119@canterbury.ac.nz</t>
  </si>
  <si>
    <t>17960772</t>
  </si>
  <si>
    <t>Friday, May 29, 2020,	03:30	-	03:45	PM</t>
  </si>
  <si>
    <t>arz11@canterbury.ac.nz</t>
  </si>
  <si>
    <t>17451345</t>
  </si>
  <si>
    <t>nmm93@canterbury.ac.nz</t>
  </si>
  <si>
    <t>96652842</t>
  </si>
  <si>
    <t>asp85@canterbury.ac.nz</t>
  </si>
  <si>
    <t>11224000</t>
  </si>
  <si>
    <t>tpt38@canterbury.ac.nz</t>
  </si>
  <si>
    <t>53494295</t>
  </si>
  <si>
    <t>nva40@canterbury.ac.nz</t>
  </si>
  <si>
    <t>97284429</t>
  </si>
  <si>
    <t>bpc33@canterbury.ac.nz</t>
  </si>
  <si>
    <t>32702389</t>
  </si>
  <si>
    <t>akp41@canterbury.ac.nz</t>
  </si>
  <si>
    <t>28557117</t>
  </si>
  <si>
    <t>eso27@canterbury.ac.nz</t>
  </si>
  <si>
    <t>46569648</t>
  </si>
  <si>
    <t>mjf153@canterbury.ac.nz</t>
  </si>
  <si>
    <t>59105474</t>
  </si>
  <si>
    <t>jhn27@canterbury.ac.nz</t>
  </si>
  <si>
    <t>79030922</t>
  </si>
  <si>
    <t>wth37@canterbury.ac.nz</t>
  </si>
  <si>
    <t>37969552</t>
  </si>
  <si>
    <t>swa161@canterbury.ac.nz</t>
  </si>
  <si>
    <t>98218845</t>
  </si>
  <si>
    <t>jhu111@canterbury.ac.nz</t>
  </si>
  <si>
    <t>19476136</t>
  </si>
  <si>
    <t>sgb79@canterbury.ac.nz</t>
  </si>
  <si>
    <t>41654471</t>
  </si>
  <si>
    <t>fcg20@canterbury.ac.nz</t>
  </si>
  <si>
    <t>26358497</t>
  </si>
  <si>
    <t>hrb74@canterbury.ac.nz</t>
  </si>
  <si>
    <t>97684880</t>
  </si>
  <si>
    <t>Thursday, May 28, 2020,	05:30	-	05:45	PM</t>
  </si>
  <si>
    <t>pwt25@canterbury.ac.nz</t>
  </si>
  <si>
    <t>89767920</t>
  </si>
  <si>
    <t>fwa53@canterbury.ac.nz</t>
  </si>
  <si>
    <t>37115208</t>
  </si>
  <si>
    <t>kli91@canterbury.ac.nz</t>
  </si>
  <si>
    <t>69370242</t>
  </si>
  <si>
    <t>jeh128@canterbury.ac.nz</t>
  </si>
  <si>
    <t>31202223</t>
  </si>
  <si>
    <t>msp87@canterbury.ac.nz</t>
  </si>
  <si>
    <t>65590908</t>
  </si>
  <si>
    <t>rwp50@canterbury.ac.nz</t>
  </si>
  <si>
    <t>22400822</t>
  </si>
  <si>
    <t>dgd32@canterbury.ac.nz</t>
  </si>
  <si>
    <t>29480405</t>
  </si>
  <si>
    <t>dms147@canterbury.ac.nz</t>
  </si>
  <si>
    <t>39651449</t>
  </si>
  <si>
    <t>klf57@canterbury.ac.nz</t>
  </si>
  <si>
    <t>49185397</t>
  </si>
  <si>
    <t>yao13@canterbury.ac.nz</t>
  </si>
  <si>
    <t>37448542</t>
  </si>
  <si>
    <t>jlm193@canterbury.ac.nz</t>
  </si>
  <si>
    <t>33986505</t>
  </si>
  <si>
    <t>aph78@canterbury.ac.nz</t>
  </si>
  <si>
    <t>35207642</t>
  </si>
  <si>
    <t>jjs127@canterbury.ac.nz</t>
  </si>
  <si>
    <t>66118976</t>
  </si>
  <si>
    <t>dsm117@canterbury.ac.nz</t>
  </si>
  <si>
    <t>18627028</t>
  </si>
  <si>
    <t>alp85@canterbury.ac.nz</t>
  </si>
  <si>
    <t>83223484</t>
  </si>
  <si>
    <t>myu40@canterbury.ac.nz</t>
  </si>
  <si>
    <t>75219495</t>
  </si>
  <si>
    <t>wli91@canterbury.ac.nz</t>
  </si>
  <si>
    <t>84963675</t>
  </si>
  <si>
    <t>dnb36@canterbury.ac.nz</t>
  </si>
  <si>
    <t>89125763</t>
  </si>
  <si>
    <t>gyu12@canterbury.ac.nz</t>
  </si>
  <si>
    <t>13875518</t>
  </si>
  <si>
    <t>yyu69@canterbury.ac.nz</t>
  </si>
  <si>
    <t>48362858</t>
  </si>
  <si>
    <t>cli155@canterbury.ac.nz</t>
  </si>
  <si>
    <t>82861532</t>
  </si>
  <si>
    <t>jtm71@canterbury.ac.nz</t>
  </si>
  <si>
    <t>97789323</t>
  </si>
  <si>
    <t>Thursday, May 28, 2020,02:00-02:15 PM</t>
  </si>
  <si>
    <t>ner28@canterbury.ac.nz</t>
  </si>
  <si>
    <t>72231289</t>
  </si>
  <si>
    <t>dfg21@canterbury.ac.nz</t>
  </si>
  <si>
    <t>73548550</t>
  </si>
  <si>
    <t>Thursday, May 28, 2020,02:15 - 02:30 PM</t>
  </si>
  <si>
    <t>smc472@canterbury.ac.nz</t>
  </si>
  <si>
    <t>83163304</t>
  </si>
  <si>
    <t>sla162@canterbury.ac.nz</t>
  </si>
  <si>
    <t>26831170</t>
  </si>
  <si>
    <t>jxc12@canterbury.ac.nz</t>
  </si>
  <si>
    <t>33043286</t>
  </si>
  <si>
    <t>kch137@canterbury.ac.nz</t>
  </si>
  <si>
    <t>39788102</t>
  </si>
  <si>
    <t>Thursday, May 28, 2020,05:30 - 05:45 PM</t>
  </si>
  <si>
    <t>ktt32@canterbury.ac.nz</t>
  </si>
  <si>
    <t>55552829</t>
  </si>
  <si>
    <t>zhu51@canterbury.ac.nz</t>
  </si>
  <si>
    <t>17053777</t>
  </si>
  <si>
    <t>yli252@canterbury.ac.nz</t>
  </si>
  <si>
    <t>34639721</t>
  </si>
  <si>
    <t>Friday, May 29, 2020,02:30-02:45 PM</t>
  </si>
  <si>
    <t>jch402@canterbury.ac.nz</t>
  </si>
  <si>
    <t>jch402@uclive.ac.nz</t>
  </si>
  <si>
    <t>33583124</t>
  </si>
  <si>
    <t>msb102@canterbury.ac.nz</t>
  </si>
  <si>
    <t>47287746</t>
  </si>
  <si>
    <t>lfg23@canterbury.ac.nz</t>
  </si>
  <si>
    <t>36500676</t>
  </si>
  <si>
    <t>mjv43@canterbury.ac.nz</t>
  </si>
  <si>
    <t>67780714</t>
  </si>
  <si>
    <t>rdb80@canterbury.ac.nz</t>
  </si>
  <si>
    <t>99047069</t>
  </si>
  <si>
    <t>trc46@canterbury.ac.nz</t>
  </si>
  <si>
    <t>16801546</t>
  </si>
  <si>
    <t>rfd21@canterbury.ac.nz</t>
  </si>
  <si>
    <t>93771279</t>
  </si>
  <si>
    <t>gmh91@canterbury.ac.nz</t>
  </si>
  <si>
    <t>59829276</t>
  </si>
  <si>
    <t>gob20@canterbury.ac.nz</t>
  </si>
  <si>
    <t>41037295</t>
  </si>
  <si>
    <t>zca19@canterbury.ac.nz</t>
  </si>
  <si>
    <t>95250891</t>
  </si>
  <si>
    <t>fna38@canterbury.ac.nz</t>
  </si>
  <si>
    <t>86443836</t>
  </si>
  <si>
    <t>eaw70@canterbury.ac.nz</t>
  </si>
  <si>
    <t>49033569</t>
  </si>
  <si>
    <t>qcm12@canterbury.ac.nz</t>
  </si>
  <si>
    <t>51595123</t>
  </si>
  <si>
    <t>rog19@canterbury.ac.nz</t>
  </si>
  <si>
    <t>74259520</t>
  </si>
  <si>
    <t>jme175@canterbury.ac.nz</t>
  </si>
  <si>
    <t>14408061</t>
  </si>
  <si>
    <t>nji29@canterbury.ac.nz</t>
  </si>
  <si>
    <t>27778657</t>
  </si>
  <si>
    <t>Friday, May 29, 2020,02:00-02:15 PM</t>
  </si>
  <si>
    <t>smc397@canterbury.ac.nz</t>
  </si>
  <si>
    <t>87685388</t>
  </si>
  <si>
    <t>sba115@canterbury.ac.nz</t>
  </si>
  <si>
    <t>64823773</t>
  </si>
  <si>
    <t>Friday, May 29, 2020,02:15-02:30 PM</t>
  </si>
  <si>
    <t>jmt211@canterbury.ac.nz</t>
  </si>
  <si>
    <t>66066507</t>
  </si>
  <si>
    <t>tmi59@canterbury.ac.nz</t>
  </si>
  <si>
    <t>83643813</t>
  </si>
  <si>
    <t>jlp89@canterbury.ac.nz</t>
  </si>
  <si>
    <t>53261789</t>
  </si>
  <si>
    <t>gdg20@canterbury.ac.nz</t>
  </si>
  <si>
    <t>19700814</t>
  </si>
  <si>
    <t>jtj20@canterbury.ac.nz</t>
  </si>
  <si>
    <t>77703073</t>
  </si>
  <si>
    <t>bwj30@canterbury.ac.nz</t>
  </si>
  <si>
    <t>96831348</t>
  </si>
  <si>
    <t>cgm60@canterbury.ac.nz</t>
  </si>
  <si>
    <t>35275035</t>
  </si>
  <si>
    <t>mtw68@canterbury.ac.nz</t>
  </si>
  <si>
    <t>72585362</t>
  </si>
  <si>
    <t>cws47@canterbury.ac.nz</t>
  </si>
  <si>
    <t>46240142</t>
  </si>
  <si>
    <t>jch401@canterbury.ac.nz</t>
  </si>
  <si>
    <t>41915789</t>
  </si>
  <si>
    <t>Friday, May 29, 2020,	02:00	-	02:15	PM</t>
  </si>
  <si>
    <t>dbu59@canterbury.ac.nz</t>
  </si>
  <si>
    <t>75891895</t>
  </si>
  <si>
    <t>rta114@canterbury.ac.nz</t>
  </si>
  <si>
    <t>68965114</t>
  </si>
  <si>
    <t>mwp42@canterbury.ac.nz</t>
  </si>
  <si>
    <t>99457080</t>
  </si>
  <si>
    <t>srb131@canterbury.ac.nz</t>
  </si>
  <si>
    <t>89378484</t>
  </si>
  <si>
    <t>rdc53@canterbury.ac.nz</t>
  </si>
  <si>
    <t>13947057</t>
  </si>
  <si>
    <t>ylu69@canterbury.ac.nz</t>
  </si>
  <si>
    <t>59066059</t>
  </si>
  <si>
    <t>bji31@canterbury.ac.nz</t>
  </si>
  <si>
    <t>19380653</t>
  </si>
  <si>
    <t>lnp29@canterbury.ac.nz</t>
  </si>
  <si>
    <t>49260969</t>
  </si>
  <si>
    <t>tjo69@canterbury.ac.nz</t>
  </si>
  <si>
    <t>84028740</t>
  </si>
  <si>
    <t>n/a</t>
  </si>
  <si>
    <t>607a81c277f554327ec9cff18f2c01f8</t>
  </si>
  <si>
    <t>e709af78e0da32a9a9d22cc98fe4c0d6</t>
  </si>
  <si>
    <t>94ca390371838de0e54fe5db89280e9f</t>
  </si>
  <si>
    <t>97730d346d4ca9d56d91671bdcf412a9</t>
  </si>
  <si>
    <t>7051ba3927074c302e258f32779c72c0</t>
  </si>
  <si>
    <t>234f98c9b4249157502f56599c7470ee</t>
  </si>
  <si>
    <t>fdb063537f62fef9a6b9a99ad7aa25be</t>
  </si>
  <si>
    <t>5f3fe02a053ace0743aec6c8064de3ef</t>
  </si>
  <si>
    <t>008b816d3ed76976a8286ad941884753</t>
  </si>
  <si>
    <t>ecc923d026c8b76b91edcdbca52f20ed</t>
  </si>
  <si>
    <t>d23d9ed42899ecbec33e715c1d5d1185</t>
  </si>
  <si>
    <t>43f7bb902ff29ff9faeca20a03e11929</t>
  </si>
  <si>
    <t>f3ac3ce0514ec99d147e32093dfac168</t>
  </si>
  <si>
    <t>178fe6f8dfb174db29fd408707c3d5fa</t>
  </si>
  <si>
    <t>29ed8c08d998171ac7a17ed7d5d33410</t>
  </si>
  <si>
    <t>0dd1e679080fe2d1b8b0e764d573be87</t>
  </si>
  <si>
    <t>5a36b6c8276b2ce0c23ad2d53db21313</t>
  </si>
  <si>
    <t>c84d48a19dad73e94ba3cd7a20b65e9c</t>
  </si>
  <si>
    <t>d10114a4666c9c69d128dfc243039da4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</si>
</sst>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65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10" borderId="0" applyNumberFormat="0" applyBorder="0" applyAlignment="0" applyProtection="0"/>
  </cellStyleXfs>
  <cellXfs count="185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right" indent="1"/>
    </xf>
    <xf numFmtId="0" fontId="3" fillId="0" borderId="0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 indent="1"/>
    </xf>
    <xf numFmtId="0" fontId="2" fillId="3" borderId="2" xfId="2" quotePrefix="1" applyBorder="1" applyAlignment="1">
      <alignment horizontal="right"/>
    </xf>
    <xf numFmtId="0" fontId="0" fillId="0" borderId="2" xfId="0" applyFont="1" applyBorder="1" applyAlignment="1">
      <alignment horizontal="left" indent="1"/>
    </xf>
    <xf numFmtId="0" fontId="0" fillId="0" borderId="2" xfId="0" applyBorder="1" applyAlignment="1">
      <alignment horizontal="left" vertical="center" wrapText="1" indent="1"/>
    </xf>
    <xf numFmtId="0" fontId="1" fillId="2" borderId="2" xfId="1" quotePrefix="1" applyBorder="1" applyAlignment="1">
      <alignment horizontal="right"/>
    </xf>
    <xf numFmtId="0" fontId="3" fillId="0" borderId="3" xfId="0" applyFont="1" applyBorder="1"/>
    <xf numFmtId="0" fontId="0" fillId="0" borderId="7" xfId="0" applyBorder="1"/>
    <xf numFmtId="0" fontId="2" fillId="3" borderId="6" xfId="2" quotePrefix="1" applyBorder="1" applyAlignment="1">
      <alignment horizontal="right"/>
    </xf>
    <xf numFmtId="0" fontId="0" fillId="0" borderId="6" xfId="0" applyBorder="1"/>
    <xf numFmtId="0" fontId="0" fillId="0" borderId="8" xfId="0" applyBorder="1"/>
    <xf numFmtId="0" fontId="3" fillId="0" borderId="3" xfId="0" applyFont="1" applyBorder="1" applyAlignment="1">
      <alignment horizontal="left" vertical="center" wrapText="1"/>
    </xf>
    <xf numFmtId="0" fontId="1" fillId="2" borderId="7" xfId="1" quotePrefix="1" applyBorder="1" applyAlignment="1">
      <alignment horizontal="right"/>
    </xf>
    <xf numFmtId="0" fontId="1" fillId="2" borderId="6" xfId="1" quotePrefix="1" applyBorder="1" applyAlignment="1">
      <alignment horizontal="right"/>
    </xf>
    <xf numFmtId="0" fontId="2" fillId="3" borderId="7" xfId="2" quotePrefix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3" xfId="0" applyBorder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27" xfId="0" applyFont="1" applyFill="1" applyBorder="1" applyAlignment="1">
      <alignment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3" fillId="0" borderId="28" xfId="0" applyFont="1" applyFill="1" applyBorder="1" applyAlignment="1">
      <alignment vertical="center" wrapText="1"/>
    </xf>
    <xf numFmtId="0" fontId="3" fillId="0" borderId="0" xfId="0" applyFont="1"/>
    <xf numFmtId="1" fontId="0" fillId="0" borderId="16" xfId="0" applyNumberFormat="1" applyFill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6" xfId="0" applyFont="1" applyBorder="1" applyAlignment="1">
      <alignment vertical="center" wrapText="1"/>
    </xf>
    <xf numFmtId="0" fontId="0" fillId="0" borderId="29" xfId="0" applyBorder="1" applyAlignment="1">
      <alignment horizontal="left" vertical="center" wrapText="1"/>
    </xf>
    <xf numFmtId="0" fontId="3" fillId="0" borderId="27" xfId="0" applyFont="1" applyBorder="1" applyAlignment="1">
      <alignment vertical="center" wrapText="1"/>
    </xf>
    <xf numFmtId="0" fontId="0" fillId="0" borderId="29" xfId="0" applyFont="1" applyBorder="1" applyAlignment="1">
      <alignment horizontal="left" vertical="center" wrapText="1"/>
    </xf>
    <xf numFmtId="0" fontId="0" fillId="0" borderId="30" xfId="0" applyFon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2" fontId="0" fillId="0" borderId="0" xfId="0" applyNumberFormat="1" applyAlignment="1">
      <alignment vertical="center" wrapText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2" fillId="3" borderId="0" xfId="2" applyAlignment="1">
      <alignment horizontal="left"/>
    </xf>
    <xf numFmtId="0" fontId="0" fillId="0" borderId="0" xfId="0" applyNumberFormat="1" applyFont="1" applyAlignment="1">
      <alignment horizontal="left"/>
    </xf>
    <xf numFmtId="0" fontId="2" fillId="3" borderId="0" xfId="2" applyNumberForma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Fill="1" applyAlignment="1">
      <alignment horizontal="right"/>
    </xf>
    <xf numFmtId="0" fontId="7" fillId="11" borderId="0" xfId="3" applyFont="1" applyFill="1" applyAlignment="1">
      <alignment horizontal="left"/>
    </xf>
    <xf numFmtId="0" fontId="7" fillId="11" borderId="0" xfId="2" applyFont="1" applyFill="1" applyAlignment="1">
      <alignment horizontal="left"/>
    </xf>
    <xf numFmtId="0" fontId="7" fillId="11" borderId="0" xfId="2" applyNumberFormat="1" applyFont="1" applyFill="1" applyAlignment="1">
      <alignment horizontal="left"/>
    </xf>
    <xf numFmtId="1" fontId="3" fillId="0" borderId="0" xfId="0" applyNumberFormat="1" applyFont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0" fontId="3" fillId="0" borderId="26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7" fillId="11" borderId="0" xfId="3" applyFont="1" applyFill="1" applyBorder="1" applyAlignment="1">
      <alignment horizontal="left"/>
    </xf>
    <xf numFmtId="0" fontId="7" fillId="11" borderId="0" xfId="2" applyFont="1" applyFill="1" applyBorder="1" applyAlignment="1">
      <alignment horizontal="left"/>
    </xf>
    <xf numFmtId="0" fontId="2" fillId="3" borderId="0" xfId="2" applyBorder="1" applyAlignment="1">
      <alignment horizontal="left"/>
    </xf>
    <xf numFmtId="0" fontId="0" fillId="0" borderId="0" xfId="0" quotePrefix="1" applyBorder="1" applyAlignment="1">
      <alignment horizontal="left" vertical="center" wrapText="1"/>
    </xf>
    <xf numFmtId="0" fontId="0" fillId="12" borderId="17" xfId="0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3" fillId="4" borderId="0" xfId="0" applyFont="1" applyFill="1" applyAlignment="1">
      <alignment horizontal="center"/>
    </xf>
    <xf numFmtId="0" fontId="6" fillId="10" borderId="0" xfId="3" applyAlignment="1">
      <alignment horizontal="left"/>
    </xf>
    <xf numFmtId="0" fontId="6" fillId="10" borderId="0" xfId="3" applyBorder="1" applyAlignment="1">
      <alignment horizontal="left"/>
    </xf>
    <xf numFmtId="0" fontId="0" fillId="0" borderId="8" xfId="0" applyFill="1" applyBorder="1"/>
    <xf numFmtId="0" fontId="0" fillId="0" borderId="31" xfId="0" applyBorder="1" applyAlignment="1">
      <alignment horizontal="left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0" fillId="0" borderId="27" xfId="0" applyBorder="1"/>
    <xf numFmtId="164" fontId="3" fillId="0" borderId="0" xfId="0" applyNumberFormat="1" applyFont="1" applyAlignment="1">
      <alignment horizontal="right" vertical="center" wrapText="1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1" fontId="0" fillId="0" borderId="34" xfId="0" applyNumberFormat="1" applyFill="1" applyBorder="1" applyAlignment="1">
      <alignment horizontal="center" vertical="center" wrapText="1"/>
    </xf>
    <xf numFmtId="0" fontId="9" fillId="13" borderId="0" xfId="0" applyFont="1" applyFill="1" applyAlignment="1">
      <alignment horizontal="left"/>
    </xf>
    <xf numFmtId="0" fontId="9" fillId="13" borderId="0" xfId="0" applyFont="1" applyFill="1" applyBorder="1" applyAlignment="1">
      <alignment horizontal="left"/>
    </xf>
    <xf numFmtId="0" fontId="9" fillId="13" borderId="0" xfId="3" applyFont="1" applyFill="1" applyAlignment="1">
      <alignment horizontal="left"/>
    </xf>
    <xf numFmtId="0" fontId="9" fillId="13" borderId="0" xfId="2" applyFont="1" applyFill="1" applyAlignment="1">
      <alignment horizontal="left"/>
    </xf>
    <xf numFmtId="0" fontId="9" fillId="13" borderId="0" xfId="2" applyNumberFormat="1" applyFont="1" applyFill="1" applyAlignment="1">
      <alignment horizontal="left"/>
    </xf>
    <xf numFmtId="0" fontId="9" fillId="13" borderId="0" xfId="3" applyFont="1" applyFill="1" applyBorder="1" applyAlignment="1">
      <alignment horizontal="left"/>
    </xf>
    <xf numFmtId="0" fontId="9" fillId="13" borderId="0" xfId="2" applyFont="1" applyFill="1" applyBorder="1" applyAlignment="1">
      <alignment horizontal="left"/>
    </xf>
    <xf numFmtId="0" fontId="10" fillId="14" borderId="0" xfId="0" applyFont="1" applyFill="1" applyAlignment="1">
      <alignment horizontal="left"/>
    </xf>
    <xf numFmtId="0" fontId="10" fillId="14" borderId="0" xfId="0" applyFont="1" applyFill="1" applyBorder="1" applyAlignment="1">
      <alignment horizontal="left"/>
    </xf>
    <xf numFmtId="0" fontId="3" fillId="9" borderId="0" xfId="0" applyFont="1" applyFill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9" borderId="28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2" fillId="3" borderId="0" xfId="2"/>
    <xf numFmtId="0" fontId="6" fillId="10" borderId="0" xfId="3"/>
    <xf numFmtId="165" fontId="0" fillId="0" borderId="35" xfId="0" applyNumberFormat="1" applyBorder="1"/>
    <xf numFmtId="20" fontId="0" fillId="0" borderId="36" xfId="0" applyNumberFormat="1" applyBorder="1"/>
    <xf numFmtId="20" fontId="0" fillId="0" borderId="37" xfId="0" applyNumberFormat="1" applyBorder="1"/>
    <xf numFmtId="165" fontId="0" fillId="0" borderId="39" xfId="0" applyNumberFormat="1" applyBorder="1"/>
    <xf numFmtId="20" fontId="0" fillId="0" borderId="2" xfId="0" applyNumberFormat="1" applyBorder="1"/>
    <xf numFmtId="20" fontId="0" fillId="0" borderId="3" xfId="0" applyNumberFormat="1" applyBorder="1"/>
    <xf numFmtId="165" fontId="0" fillId="0" borderId="41" xfId="0" applyNumberFormat="1" applyBorder="1"/>
    <xf numFmtId="20" fontId="0" fillId="0" borderId="42" xfId="0" applyNumberFormat="1" applyBorder="1"/>
    <xf numFmtId="20" fontId="0" fillId="0" borderId="43" xfId="0" applyNumberFormat="1" applyBorder="1"/>
    <xf numFmtId="165" fontId="12" fillId="0" borderId="41" xfId="0" applyNumberFormat="1" applyFont="1" applyBorder="1"/>
    <xf numFmtId="20" fontId="12" fillId="0" borderId="42" xfId="0" applyNumberFormat="1" applyFont="1" applyBorder="1"/>
    <xf numFmtId="20" fontId="12" fillId="0" borderId="43" xfId="0" applyNumberFormat="1" applyFont="1" applyBorder="1"/>
    <xf numFmtId="165" fontId="0" fillId="0" borderId="45" xfId="0" applyNumberFormat="1" applyBorder="1"/>
    <xf numFmtId="20" fontId="0" fillId="0" borderId="7" xfId="0" applyNumberFormat="1" applyBorder="1"/>
    <xf numFmtId="20" fontId="0" fillId="0" borderId="46" xfId="0" applyNumberFormat="1" applyBorder="1"/>
    <xf numFmtId="0" fontId="3" fillId="0" borderId="21" xfId="0" applyFont="1" applyBorder="1" applyAlignment="1">
      <alignment horizontal="center" vertical="center"/>
    </xf>
    <xf numFmtId="0" fontId="3" fillId="0" borderId="48" xfId="0" applyFont="1" applyBorder="1"/>
    <xf numFmtId="0" fontId="0" fillId="0" borderId="35" xfId="0" quotePrefix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quotePrefix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" fillId="3" borderId="44" xfId="2" applyBorder="1" applyAlignment="1">
      <alignment horizontal="center"/>
    </xf>
    <xf numFmtId="0" fontId="0" fillId="0" borderId="36" xfId="0" quotePrefix="1" applyBorder="1" applyAlignment="1">
      <alignment horizontal="center"/>
    </xf>
    <xf numFmtId="0" fontId="2" fillId="3" borderId="38" xfId="2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2" xfId="0" quotePrefix="1" applyBorder="1" applyAlignment="1">
      <alignment horizontal="center"/>
    </xf>
    <xf numFmtId="0" fontId="6" fillId="10" borderId="38" xfId="3" applyBorder="1" applyAlignment="1">
      <alignment horizontal="center"/>
    </xf>
    <xf numFmtId="0" fontId="2" fillId="3" borderId="40" xfId="2" quotePrefix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10" borderId="47" xfId="3" applyBorder="1" applyAlignment="1">
      <alignment horizontal="center"/>
    </xf>
    <xf numFmtId="0" fontId="6" fillId="10" borderId="40" xfId="3" applyBorder="1" applyAlignment="1">
      <alignment horizontal="center"/>
    </xf>
    <xf numFmtId="49" fontId="13" fillId="9" borderId="0" xfId="0" applyNumberFormat="1" applyFont="1" applyFill="1" applyAlignment="1">
      <alignment horizontal="center"/>
    </xf>
    <xf numFmtId="2" fontId="13" fillId="9" borderId="0" xfId="0" applyNumberFormat="1" applyFont="1" applyFill="1" applyAlignment="1">
      <alignment horizontal="center"/>
    </xf>
    <xf numFmtId="49" fontId="14" fillId="0" borderId="0" xfId="0" applyNumberFormat="1" applyFont="1"/>
    <xf numFmtId="2" fontId="14" fillId="0" borderId="0" xfId="0" applyNumberFormat="1" applyFont="1"/>
    <xf numFmtId="49" fontId="2" fillId="3" borderId="0" xfId="2" applyNumberFormat="1"/>
    <xf numFmtId="49" fontId="15" fillId="0" borderId="0" xfId="0" quotePrefix="1" applyNumberFormat="1" applyFont="1"/>
    <xf numFmtId="2" fontId="0" fillId="0" borderId="0" xfId="0" applyNumberFormat="1"/>
    <xf numFmtId="0" fontId="11" fillId="0" borderId="0" xfId="0" applyFont="1"/>
    <xf numFmtId="0" fontId="0" fillId="5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0C0C0"/>
      <color rgb="FFF8F8F8"/>
      <color rgb="FFDDDDDD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workbookViewId="0">
      <selection activeCell="G16" sqref="G16"/>
    </sheetView>
  </sheetViews>
  <sheetFormatPr defaultColWidth="8.85546875" defaultRowHeight="15" x14ac:dyDescent="0.25"/>
  <cols>
    <col min="1" max="1" width="55.140625" style="23" bestFit="1" customWidth="1"/>
    <col min="2" max="4" width="10.7109375" style="22" customWidth="1"/>
    <col min="5" max="5" width="13.85546875" style="23" customWidth="1"/>
    <col min="6" max="16384" width="8.85546875" style="21"/>
  </cols>
  <sheetData>
    <row r="1" spans="1:5" ht="30" customHeight="1" thickBot="1" x14ac:dyDescent="0.3">
      <c r="A1" s="175" t="s">
        <v>75</v>
      </c>
      <c r="B1" s="176"/>
      <c r="C1" s="176"/>
      <c r="D1" s="176"/>
      <c r="E1" s="176"/>
    </row>
    <row r="2" spans="1:5" ht="30" customHeight="1" thickBot="1" x14ac:dyDescent="0.3">
      <c r="A2" s="24" t="s">
        <v>27</v>
      </c>
      <c r="B2" s="30" t="s">
        <v>57</v>
      </c>
      <c r="C2" s="31" t="s">
        <v>56</v>
      </c>
      <c r="D2" s="32" t="s">
        <v>45</v>
      </c>
      <c r="E2" s="33" t="s">
        <v>46</v>
      </c>
    </row>
    <row r="3" spans="1:5" ht="30" customHeight="1" thickBot="1" x14ac:dyDescent="0.3">
      <c r="A3" s="24" t="s">
        <v>19</v>
      </c>
      <c r="B3" s="166" t="s">
        <v>47</v>
      </c>
      <c r="C3" s="166"/>
      <c r="D3" s="167" t="s">
        <v>48</v>
      </c>
      <c r="E3" s="168"/>
    </row>
    <row r="4" spans="1:5" ht="30" customHeight="1" thickBot="1" x14ac:dyDescent="0.3">
      <c r="A4" s="173" t="s">
        <v>76</v>
      </c>
      <c r="B4" s="174"/>
      <c r="C4" s="174"/>
      <c r="D4" s="174"/>
      <c r="E4" s="174"/>
    </row>
    <row r="5" spans="1:5" ht="30" customHeight="1" thickBot="1" x14ac:dyDescent="0.3">
      <c r="A5" s="27" t="s">
        <v>840</v>
      </c>
      <c r="B5" s="30" t="s">
        <v>57</v>
      </c>
      <c r="C5" s="31" t="s">
        <v>49</v>
      </c>
      <c r="D5" s="32" t="s">
        <v>51</v>
      </c>
      <c r="E5" s="33" t="s">
        <v>52</v>
      </c>
    </row>
    <row r="6" spans="1:5" ht="30" customHeight="1" thickBot="1" x14ac:dyDescent="0.3">
      <c r="A6" s="26" t="s">
        <v>839</v>
      </c>
      <c r="B6" s="30" t="s">
        <v>57</v>
      </c>
      <c r="C6" s="31" t="s">
        <v>49</v>
      </c>
      <c r="D6" s="32" t="s">
        <v>51</v>
      </c>
      <c r="E6" s="33" t="s">
        <v>52</v>
      </c>
    </row>
    <row r="7" spans="1:5" ht="30" customHeight="1" thickBot="1" x14ac:dyDescent="0.3">
      <c r="A7" s="26" t="s">
        <v>830</v>
      </c>
      <c r="B7" s="88" t="s">
        <v>57</v>
      </c>
      <c r="C7" s="31" t="s">
        <v>49</v>
      </c>
      <c r="D7" s="32" t="s">
        <v>51</v>
      </c>
      <c r="E7" s="87" t="s">
        <v>52</v>
      </c>
    </row>
    <row r="8" spans="1:5" ht="30" customHeight="1" thickBot="1" x14ac:dyDescent="0.3">
      <c r="A8" s="26" t="s">
        <v>838</v>
      </c>
      <c r="B8" s="30" t="s">
        <v>57</v>
      </c>
      <c r="C8" s="31" t="s">
        <v>49</v>
      </c>
      <c r="D8" s="32" t="s">
        <v>51</v>
      </c>
      <c r="E8" s="33" t="s">
        <v>52</v>
      </c>
    </row>
    <row r="9" spans="1:5" ht="30" customHeight="1" thickBot="1" x14ac:dyDescent="0.3">
      <c r="A9" s="26" t="s">
        <v>837</v>
      </c>
      <c r="B9" s="30" t="s">
        <v>57</v>
      </c>
      <c r="C9" s="31" t="s">
        <v>49</v>
      </c>
      <c r="D9" s="32" t="s">
        <v>51</v>
      </c>
      <c r="E9" s="33" t="s">
        <v>52</v>
      </c>
    </row>
    <row r="10" spans="1:5" ht="30" customHeight="1" thickBot="1" x14ac:dyDescent="0.3">
      <c r="A10" s="26" t="s">
        <v>836</v>
      </c>
      <c r="B10" s="30" t="s">
        <v>57</v>
      </c>
      <c r="C10" s="31" t="s">
        <v>49</v>
      </c>
      <c r="D10" s="32" t="s">
        <v>51</v>
      </c>
      <c r="E10" s="33" t="s">
        <v>52</v>
      </c>
    </row>
    <row r="11" spans="1:5" ht="30" customHeight="1" thickBot="1" x14ac:dyDescent="0.3">
      <c r="A11" s="26" t="s">
        <v>835</v>
      </c>
      <c r="B11" s="30" t="s">
        <v>57</v>
      </c>
      <c r="C11" s="31" t="s">
        <v>49</v>
      </c>
      <c r="D11" s="32" t="s">
        <v>51</v>
      </c>
      <c r="E11" s="33" t="s">
        <v>52</v>
      </c>
    </row>
    <row r="12" spans="1:5" ht="30" customHeight="1" thickBot="1" x14ac:dyDescent="0.3">
      <c r="A12" s="26" t="s">
        <v>834</v>
      </c>
      <c r="B12" s="30" t="s">
        <v>53</v>
      </c>
      <c r="C12" s="31" t="s">
        <v>72</v>
      </c>
      <c r="D12" s="32" t="s">
        <v>74</v>
      </c>
      <c r="E12" s="33" t="s">
        <v>73</v>
      </c>
    </row>
    <row r="13" spans="1:5" ht="30" customHeight="1" thickBot="1" x14ac:dyDescent="0.3">
      <c r="A13" s="173" t="s">
        <v>77</v>
      </c>
      <c r="B13" s="174"/>
      <c r="C13" s="174"/>
      <c r="D13" s="174"/>
      <c r="E13" s="174"/>
    </row>
    <row r="14" spans="1:5" ht="30" customHeight="1" thickBot="1" x14ac:dyDescent="0.3">
      <c r="A14" s="24" t="s">
        <v>7</v>
      </c>
      <c r="B14" s="30" t="s">
        <v>57</v>
      </c>
      <c r="C14" s="31" t="s">
        <v>58</v>
      </c>
      <c r="D14" s="32" t="s">
        <v>55</v>
      </c>
      <c r="E14" s="33" t="s">
        <v>54</v>
      </c>
    </row>
    <row r="15" spans="1:5" ht="30" customHeight="1" thickBot="1" x14ac:dyDescent="0.3">
      <c r="A15" s="28" t="s">
        <v>8</v>
      </c>
      <c r="B15" s="30" t="s">
        <v>57</v>
      </c>
      <c r="C15" s="31" t="s">
        <v>58</v>
      </c>
      <c r="D15" s="32" t="s">
        <v>60</v>
      </c>
      <c r="E15" s="33" t="s">
        <v>59</v>
      </c>
    </row>
    <row r="16" spans="1:5" ht="30" customHeight="1" thickBot="1" x14ac:dyDescent="0.3">
      <c r="A16" s="26" t="s">
        <v>841</v>
      </c>
      <c r="B16" s="166" t="s">
        <v>47</v>
      </c>
      <c r="C16" s="166"/>
      <c r="D16" s="167" t="s">
        <v>61</v>
      </c>
      <c r="E16" s="168"/>
    </row>
    <row r="17" spans="1:5" ht="30" customHeight="1" thickBot="1" x14ac:dyDescent="0.3">
      <c r="A17" s="173" t="s">
        <v>9</v>
      </c>
      <c r="B17" s="174"/>
      <c r="C17" s="174"/>
      <c r="D17" s="174"/>
      <c r="E17" s="174"/>
    </row>
    <row r="18" spans="1:5" ht="30" customHeight="1" thickBot="1" x14ac:dyDescent="0.3">
      <c r="A18" s="26" t="s">
        <v>833</v>
      </c>
      <c r="B18" s="30" t="s">
        <v>57</v>
      </c>
      <c r="C18" s="31" t="s">
        <v>49</v>
      </c>
      <c r="D18" s="32" t="s">
        <v>51</v>
      </c>
      <c r="E18" s="33" t="s">
        <v>52</v>
      </c>
    </row>
    <row r="19" spans="1:5" ht="30" customHeight="1" thickBot="1" x14ac:dyDescent="0.3">
      <c r="A19" s="24" t="s">
        <v>10</v>
      </c>
      <c r="B19" s="30" t="s">
        <v>57</v>
      </c>
      <c r="C19" s="31" t="s">
        <v>58</v>
      </c>
      <c r="D19" s="32" t="s">
        <v>60</v>
      </c>
      <c r="E19" s="33" t="s">
        <v>59</v>
      </c>
    </row>
    <row r="20" spans="1:5" ht="30" customHeight="1" thickBot="1" x14ac:dyDescent="0.3">
      <c r="A20" s="28" t="s">
        <v>12</v>
      </c>
      <c r="B20" s="30" t="s">
        <v>57</v>
      </c>
      <c r="C20" s="31" t="s">
        <v>58</v>
      </c>
      <c r="D20" s="32" t="s">
        <v>55</v>
      </c>
      <c r="E20" s="33" t="s">
        <v>54</v>
      </c>
    </row>
    <row r="21" spans="1:5" ht="30" customHeight="1" thickBot="1" x14ac:dyDescent="0.3">
      <c r="A21" s="28" t="s">
        <v>15</v>
      </c>
      <c r="B21" s="30" t="s">
        <v>57</v>
      </c>
      <c r="C21" s="31" t="s">
        <v>58</v>
      </c>
      <c r="D21" s="32" t="s">
        <v>55</v>
      </c>
      <c r="E21" s="33" t="s">
        <v>54</v>
      </c>
    </row>
    <row r="22" spans="1:5" ht="30" customHeight="1" thickBot="1" x14ac:dyDescent="0.3">
      <c r="A22" s="173" t="s">
        <v>78</v>
      </c>
      <c r="B22" s="174"/>
      <c r="C22" s="174"/>
      <c r="D22" s="174"/>
      <c r="E22" s="174"/>
    </row>
    <row r="23" spans="1:5" ht="30" customHeight="1" thickBot="1" x14ac:dyDescent="0.3">
      <c r="A23" s="24" t="s">
        <v>845</v>
      </c>
      <c r="B23" s="30" t="s">
        <v>57</v>
      </c>
      <c r="C23" s="31" t="s">
        <v>58</v>
      </c>
      <c r="D23" s="32" t="s">
        <v>60</v>
      </c>
      <c r="E23" s="33" t="s">
        <v>59</v>
      </c>
    </row>
    <row r="24" spans="1:5" ht="30" customHeight="1" thickBot="1" x14ac:dyDescent="0.3">
      <c r="A24" s="28" t="s">
        <v>844</v>
      </c>
      <c r="B24" s="30" t="s">
        <v>57</v>
      </c>
      <c r="C24" s="31" t="s">
        <v>58</v>
      </c>
      <c r="D24" s="32" t="s">
        <v>60</v>
      </c>
      <c r="E24" s="33" t="s">
        <v>59</v>
      </c>
    </row>
    <row r="25" spans="1:5" ht="30" customHeight="1" thickBot="1" x14ac:dyDescent="0.3">
      <c r="A25" s="28" t="s">
        <v>843</v>
      </c>
      <c r="B25" s="166" t="s">
        <v>81</v>
      </c>
      <c r="C25" s="166"/>
      <c r="D25" s="167" t="s">
        <v>66</v>
      </c>
      <c r="E25" s="168"/>
    </row>
    <row r="26" spans="1:5" ht="30" customHeight="1" thickBot="1" x14ac:dyDescent="0.3">
      <c r="A26" s="28" t="s">
        <v>842</v>
      </c>
      <c r="B26" s="30" t="s">
        <v>57</v>
      </c>
      <c r="C26" s="31" t="s">
        <v>58</v>
      </c>
      <c r="D26" s="32" t="s">
        <v>60</v>
      </c>
      <c r="E26" s="33" t="s">
        <v>59</v>
      </c>
    </row>
    <row r="27" spans="1:5" ht="30" customHeight="1" thickBot="1" x14ac:dyDescent="0.3">
      <c r="A27" s="173" t="s">
        <v>79</v>
      </c>
      <c r="B27" s="174"/>
      <c r="C27" s="174"/>
      <c r="D27" s="174"/>
      <c r="E27" s="174"/>
    </row>
    <row r="28" spans="1:5" ht="30" customHeight="1" thickBot="1" x14ac:dyDescent="0.3">
      <c r="A28" s="24" t="s">
        <v>5</v>
      </c>
      <c r="B28" s="30" t="s">
        <v>57</v>
      </c>
      <c r="C28" s="31" t="s">
        <v>64</v>
      </c>
      <c r="D28" s="32" t="s">
        <v>63</v>
      </c>
      <c r="E28" s="33" t="s">
        <v>62</v>
      </c>
    </row>
    <row r="29" spans="1:5" ht="30" customHeight="1" thickBot="1" x14ac:dyDescent="0.3">
      <c r="A29" s="173" t="s">
        <v>80</v>
      </c>
      <c r="B29" s="174"/>
      <c r="C29" s="174"/>
      <c r="D29" s="174"/>
      <c r="E29" s="174"/>
    </row>
    <row r="30" spans="1:5" ht="30" customHeight="1" thickBot="1" x14ac:dyDescent="0.3">
      <c r="A30" s="24" t="s">
        <v>6</v>
      </c>
      <c r="B30" s="30" t="s">
        <v>57</v>
      </c>
      <c r="C30" s="31" t="s">
        <v>64</v>
      </c>
      <c r="D30" s="32" t="s">
        <v>63</v>
      </c>
      <c r="E30" s="33" t="s">
        <v>62</v>
      </c>
    </row>
    <row r="31" spans="1:5" ht="30" customHeight="1" thickBot="1" x14ac:dyDescent="0.3">
      <c r="A31" s="173" t="s">
        <v>82</v>
      </c>
      <c r="B31" s="174"/>
      <c r="C31" s="174"/>
      <c r="D31" s="174"/>
      <c r="E31" s="174"/>
    </row>
    <row r="32" spans="1:5" ht="30" customHeight="1" thickBot="1" x14ac:dyDescent="0.3">
      <c r="A32" s="29" t="s">
        <v>21</v>
      </c>
      <c r="B32" s="30" t="s">
        <v>57</v>
      </c>
      <c r="C32" s="31" t="s">
        <v>56</v>
      </c>
      <c r="D32" s="32" t="s">
        <v>45</v>
      </c>
      <c r="E32" s="33" t="s">
        <v>46</v>
      </c>
    </row>
    <row r="33" spans="1:5" ht="30" customHeight="1" thickBot="1" x14ac:dyDescent="0.3">
      <c r="A33" s="24" t="s">
        <v>22</v>
      </c>
      <c r="B33" s="30" t="s">
        <v>57</v>
      </c>
      <c r="C33" s="31" t="s">
        <v>56</v>
      </c>
      <c r="D33" s="32" t="s">
        <v>55</v>
      </c>
      <c r="E33" s="33" t="s">
        <v>54</v>
      </c>
    </row>
    <row r="34" spans="1:5" ht="30" customHeight="1" thickBot="1" x14ac:dyDescent="0.3">
      <c r="A34" s="28" t="s">
        <v>23</v>
      </c>
      <c r="B34" s="30" t="s">
        <v>57</v>
      </c>
      <c r="C34" s="31" t="s">
        <v>58</v>
      </c>
      <c r="D34" s="32" t="s">
        <v>60</v>
      </c>
      <c r="E34" s="33" t="s">
        <v>59</v>
      </c>
    </row>
    <row r="35" spans="1:5" ht="30" customHeight="1" thickBot="1" x14ac:dyDescent="0.3">
      <c r="A35" s="40" t="s">
        <v>14</v>
      </c>
      <c r="B35" s="171" t="s">
        <v>67</v>
      </c>
      <c r="C35" s="172"/>
      <c r="D35" s="171" t="s">
        <v>68</v>
      </c>
      <c r="E35" s="172"/>
    </row>
    <row r="36" spans="1:5" ht="30" customHeight="1" thickBot="1" x14ac:dyDescent="0.3">
      <c r="A36" s="35" t="s">
        <v>1</v>
      </c>
      <c r="B36" s="38" t="s">
        <v>47</v>
      </c>
      <c r="C36" s="33" t="s">
        <v>65</v>
      </c>
      <c r="D36" s="38" t="s">
        <v>47</v>
      </c>
      <c r="E36" s="33" t="s">
        <v>65</v>
      </c>
    </row>
    <row r="37" spans="1:5" ht="30" customHeight="1" thickBot="1" x14ac:dyDescent="0.3">
      <c r="A37" s="36" t="s">
        <v>854</v>
      </c>
      <c r="B37" s="169"/>
      <c r="C37" s="170"/>
      <c r="D37" s="169"/>
      <c r="E37" s="170"/>
    </row>
    <row r="38" spans="1:5" ht="30" customHeight="1" thickBot="1" x14ac:dyDescent="0.3">
      <c r="A38" s="36" t="s">
        <v>13</v>
      </c>
      <c r="B38" s="169"/>
      <c r="C38" s="170"/>
      <c r="D38" s="169"/>
      <c r="E38" s="170"/>
    </row>
    <row r="39" spans="1:5" ht="30" customHeight="1" thickBot="1" x14ac:dyDescent="0.3">
      <c r="A39" s="35" t="s">
        <v>71</v>
      </c>
      <c r="B39" s="38" t="s">
        <v>70</v>
      </c>
      <c r="C39" s="33" t="s">
        <v>50</v>
      </c>
      <c r="D39" s="38" t="s">
        <v>70</v>
      </c>
      <c r="E39" s="33" t="s">
        <v>50</v>
      </c>
    </row>
    <row r="40" spans="1:5" ht="30" customHeight="1" thickBot="1" x14ac:dyDescent="0.3">
      <c r="A40" s="37" t="s">
        <v>69</v>
      </c>
      <c r="B40" s="39" t="s">
        <v>832</v>
      </c>
      <c r="C40" s="34" t="s">
        <v>50</v>
      </c>
      <c r="D40" s="39" t="s">
        <v>832</v>
      </c>
      <c r="E40" s="34" t="s">
        <v>50</v>
      </c>
    </row>
    <row r="41" spans="1:5" ht="30" customHeight="1" thickBot="1" x14ac:dyDescent="0.3">
      <c r="A41" s="37" t="s">
        <v>3</v>
      </c>
      <c r="B41" s="39" t="s">
        <v>47</v>
      </c>
      <c r="C41" s="34" t="s">
        <v>831</v>
      </c>
      <c r="D41" s="39" t="s">
        <v>47</v>
      </c>
      <c r="E41" s="34" t="s">
        <v>831</v>
      </c>
    </row>
    <row r="42" spans="1:5" x14ac:dyDescent="0.25">
      <c r="A42" s="25"/>
    </row>
  </sheetData>
  <mergeCells count="20">
    <mergeCell ref="A1:E1"/>
    <mergeCell ref="A4:E4"/>
    <mergeCell ref="A13:E13"/>
    <mergeCell ref="A17:E17"/>
    <mergeCell ref="A22:E22"/>
    <mergeCell ref="D3:E3"/>
    <mergeCell ref="B3:C3"/>
    <mergeCell ref="D16:E16"/>
    <mergeCell ref="B16:C16"/>
    <mergeCell ref="B25:C25"/>
    <mergeCell ref="D25:E25"/>
    <mergeCell ref="B37:C37"/>
    <mergeCell ref="D37:E37"/>
    <mergeCell ref="B38:C38"/>
    <mergeCell ref="D38:E38"/>
    <mergeCell ref="B35:C35"/>
    <mergeCell ref="A29:E29"/>
    <mergeCell ref="A31:E31"/>
    <mergeCell ref="A27:E27"/>
    <mergeCell ref="D35:E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workbookViewId="0"/>
  </sheetViews>
  <sheetFormatPr defaultRowHeight="15" x14ac:dyDescent="0.25"/>
  <cols>
    <col min="1" max="1" width="61.42578125" bestFit="1" customWidth="1"/>
    <col min="2" max="2" width="7" bestFit="1" customWidth="1"/>
    <col min="3" max="3" width="7" customWidth="1"/>
    <col min="4" max="4" width="31.42578125" bestFit="1" customWidth="1"/>
    <col min="5" max="5" width="11" bestFit="1" customWidth="1"/>
  </cols>
  <sheetData>
    <row r="1" spans="1:4" ht="15.75" thickBot="1" x14ac:dyDescent="0.3">
      <c r="A1" s="4" t="s">
        <v>29</v>
      </c>
      <c r="B1" s="5" t="s">
        <v>36</v>
      </c>
      <c r="C1" s="4" t="s">
        <v>37</v>
      </c>
      <c r="D1" s="4" t="s">
        <v>28</v>
      </c>
    </row>
    <row r="2" spans="1:4" ht="15.75" thickBot="1" x14ac:dyDescent="0.3">
      <c r="A2" s="12" t="s">
        <v>17</v>
      </c>
      <c r="B2" s="1">
        <f>SUM(B3:B4)</f>
        <v>2</v>
      </c>
      <c r="C2" s="180" t="s">
        <v>38</v>
      </c>
      <c r="D2" s="6"/>
    </row>
    <row r="3" spans="1:4" x14ac:dyDescent="0.25">
      <c r="A3" s="7" t="s">
        <v>27</v>
      </c>
      <c r="B3" s="13">
        <v>2</v>
      </c>
      <c r="C3" s="181"/>
      <c r="D3" s="6" t="s">
        <v>41</v>
      </c>
    </row>
    <row r="4" spans="1:4" ht="15.75" thickBot="1" x14ac:dyDescent="0.3">
      <c r="A4" s="7" t="s">
        <v>19</v>
      </c>
      <c r="B4" s="14" t="s">
        <v>34</v>
      </c>
      <c r="C4" s="181"/>
      <c r="D4" s="6" t="s">
        <v>40</v>
      </c>
    </row>
    <row r="5" spans="1:4" ht="15.75" thickBot="1" x14ac:dyDescent="0.3">
      <c r="A5" s="12" t="s">
        <v>11</v>
      </c>
      <c r="B5" s="1">
        <f>SUM(B6:B13)</f>
        <v>35</v>
      </c>
      <c r="C5" s="182" t="s">
        <v>43</v>
      </c>
      <c r="D5" s="6"/>
    </row>
    <row r="6" spans="1:4" x14ac:dyDescent="0.25">
      <c r="A6" s="9" t="s">
        <v>840</v>
      </c>
      <c r="B6" s="13">
        <v>5</v>
      </c>
      <c r="C6" s="183"/>
      <c r="D6" s="6" t="s">
        <v>42</v>
      </c>
    </row>
    <row r="7" spans="1:4" x14ac:dyDescent="0.25">
      <c r="A7" s="9" t="s">
        <v>839</v>
      </c>
      <c r="B7" s="6">
        <v>5</v>
      </c>
      <c r="C7" s="183"/>
      <c r="D7" s="6" t="s">
        <v>42</v>
      </c>
    </row>
    <row r="8" spans="1:4" x14ac:dyDescent="0.25">
      <c r="A8" s="9" t="s">
        <v>830</v>
      </c>
      <c r="B8" s="6">
        <v>5</v>
      </c>
      <c r="C8" s="183"/>
      <c r="D8" s="6" t="s">
        <v>42</v>
      </c>
    </row>
    <row r="9" spans="1:4" x14ac:dyDescent="0.25">
      <c r="A9" s="9" t="s">
        <v>838</v>
      </c>
      <c r="B9" s="6">
        <v>5</v>
      </c>
      <c r="C9" s="183"/>
      <c r="D9" s="6" t="s">
        <v>42</v>
      </c>
    </row>
    <row r="10" spans="1:4" x14ac:dyDescent="0.25">
      <c r="A10" s="9" t="s">
        <v>837</v>
      </c>
      <c r="B10" s="6">
        <v>5</v>
      </c>
      <c r="C10" s="183"/>
      <c r="D10" s="6" t="s">
        <v>42</v>
      </c>
    </row>
    <row r="11" spans="1:4" x14ac:dyDescent="0.25">
      <c r="A11" s="9" t="s">
        <v>836</v>
      </c>
      <c r="B11" s="6">
        <v>5</v>
      </c>
      <c r="C11" s="183"/>
      <c r="D11" s="6" t="s">
        <v>42</v>
      </c>
    </row>
    <row r="12" spans="1:4" x14ac:dyDescent="0.25">
      <c r="A12" s="9" t="s">
        <v>835</v>
      </c>
      <c r="B12" s="6">
        <v>5</v>
      </c>
      <c r="C12" s="183"/>
      <c r="D12" s="6" t="s">
        <v>42</v>
      </c>
    </row>
    <row r="13" spans="1:4" ht="15.75" thickBot="1" x14ac:dyDescent="0.3">
      <c r="A13" s="9" t="s">
        <v>834</v>
      </c>
      <c r="B13" s="14" t="s">
        <v>34</v>
      </c>
      <c r="C13" s="183"/>
      <c r="D13" s="6" t="s">
        <v>4</v>
      </c>
    </row>
    <row r="14" spans="1:4" ht="15.75" thickBot="1" x14ac:dyDescent="0.3">
      <c r="A14" s="12" t="s">
        <v>16</v>
      </c>
      <c r="B14" s="1">
        <f>SUM(B15:B17)</f>
        <v>8</v>
      </c>
      <c r="C14" s="183"/>
      <c r="D14" s="6"/>
    </row>
    <row r="15" spans="1:4" x14ac:dyDescent="0.25">
      <c r="A15" s="10" t="s">
        <v>7</v>
      </c>
      <c r="B15" s="13">
        <v>3</v>
      </c>
      <c r="C15" s="183"/>
      <c r="D15" s="6" t="s">
        <v>41</v>
      </c>
    </row>
    <row r="16" spans="1:4" x14ac:dyDescent="0.25">
      <c r="A16" s="10" t="s">
        <v>8</v>
      </c>
      <c r="B16" s="13">
        <v>5</v>
      </c>
      <c r="C16" s="183"/>
      <c r="D16" s="6" t="s">
        <v>41</v>
      </c>
    </row>
    <row r="17" spans="1:4" ht="15.75" thickBot="1" x14ac:dyDescent="0.3">
      <c r="A17" s="9" t="s">
        <v>841</v>
      </c>
      <c r="B17" s="14" t="s">
        <v>44</v>
      </c>
      <c r="C17" s="183"/>
      <c r="D17" s="6" t="s">
        <v>40</v>
      </c>
    </row>
    <row r="18" spans="1:4" ht="15.75" thickBot="1" x14ac:dyDescent="0.3">
      <c r="A18" s="17" t="s">
        <v>9</v>
      </c>
      <c r="B18" s="1" t="s">
        <v>32</v>
      </c>
      <c r="C18" s="183"/>
      <c r="D18" s="6"/>
    </row>
    <row r="19" spans="1:4" x14ac:dyDescent="0.25">
      <c r="A19" s="9" t="s">
        <v>833</v>
      </c>
      <c r="B19" s="18" t="s">
        <v>30</v>
      </c>
      <c r="C19" s="183"/>
      <c r="D19" s="6" t="s">
        <v>42</v>
      </c>
    </row>
    <row r="20" spans="1:4" x14ac:dyDescent="0.25">
      <c r="A20" s="10" t="s">
        <v>10</v>
      </c>
      <c r="B20" s="18" t="s">
        <v>30</v>
      </c>
      <c r="C20" s="183"/>
      <c r="D20" s="6" t="s">
        <v>41</v>
      </c>
    </row>
    <row r="21" spans="1:4" x14ac:dyDescent="0.25">
      <c r="A21" s="10" t="s">
        <v>12</v>
      </c>
      <c r="B21" s="11" t="s">
        <v>31</v>
      </c>
      <c r="C21" s="183"/>
      <c r="D21" s="6" t="s">
        <v>41</v>
      </c>
    </row>
    <row r="22" spans="1:4" ht="15.75" thickBot="1" x14ac:dyDescent="0.3">
      <c r="A22" s="10" t="s">
        <v>15</v>
      </c>
      <c r="B22" s="19" t="s">
        <v>31</v>
      </c>
      <c r="C22" s="184"/>
      <c r="D22" s="6" t="s">
        <v>41</v>
      </c>
    </row>
    <row r="23" spans="1:4" ht="15.75" thickBot="1" x14ac:dyDescent="0.3">
      <c r="A23" s="12" t="s">
        <v>25</v>
      </c>
      <c r="B23" s="1">
        <f>SUM(B24:B27)</f>
        <v>15</v>
      </c>
      <c r="C23" s="177" t="s">
        <v>39</v>
      </c>
      <c r="D23" s="6"/>
    </row>
    <row r="24" spans="1:4" x14ac:dyDescent="0.25">
      <c r="A24" s="10" t="s">
        <v>845</v>
      </c>
      <c r="B24" s="13">
        <v>5</v>
      </c>
      <c r="C24" s="178"/>
      <c r="D24" s="6" t="s">
        <v>41</v>
      </c>
    </row>
    <row r="25" spans="1:4" x14ac:dyDescent="0.25">
      <c r="A25" s="10" t="s">
        <v>844</v>
      </c>
      <c r="B25" s="6">
        <v>5</v>
      </c>
      <c r="C25" s="178"/>
      <c r="D25" s="6" t="s">
        <v>41</v>
      </c>
    </row>
    <row r="26" spans="1:4" x14ac:dyDescent="0.25">
      <c r="A26" s="10" t="s">
        <v>843</v>
      </c>
      <c r="B26" s="8" t="s">
        <v>34</v>
      </c>
      <c r="C26" s="178"/>
      <c r="D26" s="6" t="s">
        <v>40</v>
      </c>
    </row>
    <row r="27" spans="1:4" ht="15.75" thickBot="1" x14ac:dyDescent="0.3">
      <c r="A27" s="10" t="s">
        <v>842</v>
      </c>
      <c r="B27" s="15">
        <v>5</v>
      </c>
      <c r="C27" s="178"/>
      <c r="D27" s="6" t="s">
        <v>41</v>
      </c>
    </row>
    <row r="28" spans="1:4" ht="15.75" thickBot="1" x14ac:dyDescent="0.3">
      <c r="A28" s="12" t="s">
        <v>18</v>
      </c>
      <c r="B28" s="1">
        <f>SUM(B29)</f>
        <v>15</v>
      </c>
      <c r="C28" s="178"/>
      <c r="D28" s="6"/>
    </row>
    <row r="29" spans="1:4" ht="15.75" thickBot="1" x14ac:dyDescent="0.3">
      <c r="A29" s="10" t="s">
        <v>5</v>
      </c>
      <c r="B29" s="16">
        <v>15</v>
      </c>
      <c r="C29" s="179"/>
      <c r="D29" s="6" t="s">
        <v>41</v>
      </c>
    </row>
    <row r="30" spans="1:4" ht="15.75" thickBot="1" x14ac:dyDescent="0.3">
      <c r="A30" s="12" t="s">
        <v>26</v>
      </c>
      <c r="B30" s="1">
        <f>SUM(B31)</f>
        <v>15</v>
      </c>
      <c r="C30" s="177" t="s">
        <v>39</v>
      </c>
      <c r="D30" s="6"/>
    </row>
    <row r="31" spans="1:4" ht="15.75" thickBot="1" x14ac:dyDescent="0.3">
      <c r="A31" s="10" t="s">
        <v>6</v>
      </c>
      <c r="B31" s="16">
        <v>15</v>
      </c>
      <c r="C31" s="179"/>
      <c r="D31" s="6" t="s">
        <v>41</v>
      </c>
    </row>
    <row r="32" spans="1:4" ht="15.75" thickBot="1" x14ac:dyDescent="0.3">
      <c r="A32" s="12" t="s">
        <v>14</v>
      </c>
      <c r="B32" s="1" t="s">
        <v>32</v>
      </c>
      <c r="C32" s="177" t="s">
        <v>39</v>
      </c>
      <c r="D32" s="6"/>
    </row>
    <row r="33" spans="1:4" x14ac:dyDescent="0.25">
      <c r="A33" s="7" t="s">
        <v>1</v>
      </c>
      <c r="B33" s="20" t="s">
        <v>35</v>
      </c>
      <c r="C33" s="178"/>
      <c r="D33" s="6" t="s">
        <v>41</v>
      </c>
    </row>
    <row r="34" spans="1:4" x14ac:dyDescent="0.25">
      <c r="A34" s="7" t="s">
        <v>816</v>
      </c>
      <c r="B34" s="6">
        <v>0</v>
      </c>
      <c r="C34" s="178"/>
      <c r="D34" s="6" t="s">
        <v>4</v>
      </c>
    </row>
    <row r="35" spans="1:4" x14ac:dyDescent="0.25">
      <c r="A35" s="7" t="s">
        <v>13</v>
      </c>
      <c r="B35" s="6">
        <v>0</v>
      </c>
      <c r="C35" s="178"/>
      <c r="D35" s="6" t="s">
        <v>4</v>
      </c>
    </row>
    <row r="36" spans="1:4" x14ac:dyDescent="0.25">
      <c r="A36" s="7" t="s">
        <v>0</v>
      </c>
      <c r="B36" s="6">
        <v>0</v>
      </c>
      <c r="C36" s="178"/>
      <c r="D36" s="6" t="s">
        <v>40</v>
      </c>
    </row>
    <row r="37" spans="1:4" x14ac:dyDescent="0.25">
      <c r="A37" s="7" t="s">
        <v>2</v>
      </c>
      <c r="B37" s="8" t="s">
        <v>24</v>
      </c>
      <c r="C37" s="178"/>
      <c r="D37" s="6" t="s">
        <v>40</v>
      </c>
    </row>
    <row r="38" spans="1:4" x14ac:dyDescent="0.25">
      <c r="A38" s="7" t="s">
        <v>809</v>
      </c>
      <c r="B38" s="8" t="s">
        <v>847</v>
      </c>
      <c r="C38" s="178"/>
      <c r="D38" s="6" t="s">
        <v>40</v>
      </c>
    </row>
    <row r="39" spans="1:4" ht="15.75" thickBot="1" x14ac:dyDescent="0.3">
      <c r="A39" s="7" t="s">
        <v>3</v>
      </c>
      <c r="B39" s="8" t="s">
        <v>846</v>
      </c>
      <c r="C39" s="179"/>
      <c r="D39" s="6" t="s">
        <v>40</v>
      </c>
    </row>
    <row r="40" spans="1:4" ht="15.75" thickBot="1" x14ac:dyDescent="0.3">
      <c r="A40" s="17" t="s">
        <v>20</v>
      </c>
      <c r="B40" s="1">
        <f>SUM(B41:B43)</f>
        <v>10</v>
      </c>
      <c r="C40" s="177" t="s">
        <v>39</v>
      </c>
      <c r="D40" s="6"/>
    </row>
    <row r="41" spans="1:4" x14ac:dyDescent="0.25">
      <c r="A41" s="10" t="s">
        <v>21</v>
      </c>
      <c r="B41" s="13">
        <v>2</v>
      </c>
      <c r="C41" s="178"/>
      <c r="D41" s="6" t="s">
        <v>41</v>
      </c>
    </row>
    <row r="42" spans="1:4" x14ac:dyDescent="0.25">
      <c r="A42" s="10" t="s">
        <v>22</v>
      </c>
      <c r="B42" s="6">
        <v>3</v>
      </c>
      <c r="C42" s="178"/>
      <c r="D42" s="6" t="s">
        <v>41</v>
      </c>
    </row>
    <row r="43" spans="1:4" ht="15.75" thickBot="1" x14ac:dyDescent="0.3">
      <c r="A43" s="10" t="s">
        <v>23</v>
      </c>
      <c r="B43" s="15">
        <v>5</v>
      </c>
      <c r="C43" s="179"/>
      <c r="D43" s="6" t="s">
        <v>41</v>
      </c>
    </row>
    <row r="44" spans="1:4" ht="15.75" thickBot="1" x14ac:dyDescent="0.3">
      <c r="A44" s="17" t="s">
        <v>852</v>
      </c>
      <c r="B44" s="1" t="s">
        <v>32</v>
      </c>
      <c r="C44" s="177" t="s">
        <v>39</v>
      </c>
      <c r="D44" s="6"/>
    </row>
    <row r="45" spans="1:4" x14ac:dyDescent="0.25">
      <c r="A45" s="7" t="s">
        <v>820</v>
      </c>
      <c r="B45" s="8" t="s">
        <v>34</v>
      </c>
      <c r="C45" s="178"/>
      <c r="D45" s="6" t="s">
        <v>40</v>
      </c>
    </row>
    <row r="46" spans="1:4" x14ac:dyDescent="0.25">
      <c r="A46" s="7" t="s">
        <v>821</v>
      </c>
      <c r="B46" s="8" t="s">
        <v>34</v>
      </c>
      <c r="C46" s="178"/>
      <c r="D46" s="6" t="s">
        <v>40</v>
      </c>
    </row>
    <row r="47" spans="1:4" x14ac:dyDescent="0.25">
      <c r="A47" s="7" t="s">
        <v>822</v>
      </c>
      <c r="B47" s="8" t="s">
        <v>851</v>
      </c>
      <c r="C47" s="178"/>
      <c r="D47" s="6" t="s">
        <v>4</v>
      </c>
    </row>
    <row r="48" spans="1:4" x14ac:dyDescent="0.25">
      <c r="A48" s="7" t="s">
        <v>817</v>
      </c>
      <c r="B48" s="8" t="s">
        <v>850</v>
      </c>
      <c r="C48" s="178"/>
      <c r="D48" s="93" t="s">
        <v>4</v>
      </c>
    </row>
    <row r="49" spans="1:4" ht="15.75" thickBot="1" x14ac:dyDescent="0.3">
      <c r="A49" s="7" t="s">
        <v>823</v>
      </c>
      <c r="B49" s="8" t="s">
        <v>847</v>
      </c>
      <c r="C49" s="179"/>
      <c r="D49" s="6" t="s">
        <v>40</v>
      </c>
    </row>
    <row r="50" spans="1:4" ht="15.75" thickBot="1" x14ac:dyDescent="0.3">
      <c r="A50" s="2" t="s">
        <v>33</v>
      </c>
      <c r="B50" s="1">
        <f>SUM(B2,B5,B23,B14,B40,B28,B30)</f>
        <v>100</v>
      </c>
    </row>
    <row r="51" spans="1:4" x14ac:dyDescent="0.25">
      <c r="C51" s="3"/>
    </row>
    <row r="53" spans="1:4" x14ac:dyDescent="0.25">
      <c r="B53" s="89"/>
    </row>
    <row r="56" spans="1:4" x14ac:dyDescent="0.25">
      <c r="B56" s="89"/>
    </row>
    <row r="57" spans="1:4" x14ac:dyDescent="0.25">
      <c r="A57" s="89"/>
      <c r="C57" s="89"/>
    </row>
    <row r="58" spans="1:4" x14ac:dyDescent="0.25">
      <c r="B58" s="89"/>
    </row>
    <row r="59" spans="1:4" x14ac:dyDescent="0.25">
      <c r="B59" s="89"/>
    </row>
    <row r="60" spans="1:4" x14ac:dyDescent="0.25">
      <c r="B60" s="89"/>
    </row>
    <row r="61" spans="1:4" x14ac:dyDescent="0.25">
      <c r="B61" s="89"/>
    </row>
    <row r="62" spans="1:4" x14ac:dyDescent="0.25">
      <c r="B62" s="89"/>
    </row>
    <row r="63" spans="1:4" x14ac:dyDescent="0.25">
      <c r="B63" s="89"/>
    </row>
  </sheetData>
  <mergeCells count="7">
    <mergeCell ref="C44:C49"/>
    <mergeCell ref="C2:C4"/>
    <mergeCell ref="C30:C31"/>
    <mergeCell ref="C40:C43"/>
    <mergeCell ref="C23:C29"/>
    <mergeCell ref="C32:C39"/>
    <mergeCell ref="C5:C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R6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defaultColWidth="15.7109375" defaultRowHeight="15" x14ac:dyDescent="0.25"/>
  <cols>
    <col min="1" max="1" width="55.140625" style="23" bestFit="1" customWidth="1"/>
    <col min="2" max="2" width="7.140625" style="23" bestFit="1" customWidth="1"/>
    <col min="3" max="3" width="15.7109375" style="22"/>
    <col min="4" max="4" width="15.7109375" style="23"/>
  </cols>
  <sheetData>
    <row r="1" spans="1:252" s="66" customFormat="1" x14ac:dyDescent="0.25">
      <c r="A1" s="71" t="s">
        <v>307</v>
      </c>
      <c r="B1" s="65"/>
      <c r="C1" s="66" t="s">
        <v>83</v>
      </c>
      <c r="D1" s="66" t="s">
        <v>83</v>
      </c>
      <c r="E1" s="66" t="s">
        <v>84</v>
      </c>
      <c r="F1" s="66" t="s">
        <v>84</v>
      </c>
      <c r="G1" s="66" t="s">
        <v>85</v>
      </c>
      <c r="H1" s="66" t="s">
        <v>85</v>
      </c>
      <c r="I1" s="111" t="s">
        <v>86</v>
      </c>
      <c r="J1" s="111" t="s">
        <v>86</v>
      </c>
      <c r="K1" s="66" t="s">
        <v>87</v>
      </c>
      <c r="L1" s="66" t="s">
        <v>87</v>
      </c>
      <c r="M1" s="66" t="s">
        <v>88</v>
      </c>
      <c r="N1" s="66" t="s">
        <v>88</v>
      </c>
      <c r="O1" s="66" t="s">
        <v>89</v>
      </c>
      <c r="P1" s="66" t="s">
        <v>89</v>
      </c>
      <c r="Q1" s="111" t="s">
        <v>90</v>
      </c>
      <c r="R1" s="111" t="s">
        <v>90</v>
      </c>
      <c r="S1" s="66" t="s">
        <v>91</v>
      </c>
      <c r="T1" s="66" t="s">
        <v>91</v>
      </c>
      <c r="U1" s="66" t="s">
        <v>92</v>
      </c>
      <c r="V1" s="66" t="s">
        <v>92</v>
      </c>
      <c r="W1" s="91" t="s">
        <v>93</v>
      </c>
      <c r="X1" s="111" t="s">
        <v>93</v>
      </c>
      <c r="Y1" s="66" t="s">
        <v>94</v>
      </c>
      <c r="Z1" s="66" t="s">
        <v>94</v>
      </c>
      <c r="AA1" s="66" t="s">
        <v>95</v>
      </c>
      <c r="AB1" s="66" t="s">
        <v>95</v>
      </c>
      <c r="AC1" s="111" t="s">
        <v>96</v>
      </c>
      <c r="AD1" s="111" t="s">
        <v>96</v>
      </c>
      <c r="AE1" s="66" t="s">
        <v>97</v>
      </c>
      <c r="AF1" s="66" t="s">
        <v>97</v>
      </c>
      <c r="AG1" s="66" t="s">
        <v>98</v>
      </c>
      <c r="AH1" s="66" t="s">
        <v>98</v>
      </c>
      <c r="AI1" s="66" t="s">
        <v>99</v>
      </c>
      <c r="AJ1" s="66" t="s">
        <v>99</v>
      </c>
      <c r="AK1" s="66" t="s">
        <v>100</v>
      </c>
      <c r="AL1" s="66" t="s">
        <v>100</v>
      </c>
      <c r="AM1" s="66" t="s">
        <v>101</v>
      </c>
      <c r="AN1" s="66" t="s">
        <v>101</v>
      </c>
      <c r="AO1" s="66" t="s">
        <v>102</v>
      </c>
      <c r="AP1" s="66" t="s">
        <v>102</v>
      </c>
      <c r="AQ1" s="66" t="s">
        <v>103</v>
      </c>
      <c r="AR1" s="66" t="s">
        <v>103</v>
      </c>
      <c r="AS1" s="111" t="s">
        <v>104</v>
      </c>
      <c r="AT1" s="111" t="s">
        <v>104</v>
      </c>
      <c r="AU1" s="66" t="s">
        <v>105</v>
      </c>
      <c r="AV1" s="66" t="s">
        <v>105</v>
      </c>
      <c r="AW1" s="66" t="s">
        <v>106</v>
      </c>
      <c r="AX1" s="66" t="s">
        <v>106</v>
      </c>
      <c r="AY1" s="66" t="s">
        <v>107</v>
      </c>
      <c r="AZ1" s="66" t="s">
        <v>107</v>
      </c>
      <c r="BA1" s="111" t="s">
        <v>108</v>
      </c>
      <c r="BB1" s="111" t="s">
        <v>108</v>
      </c>
      <c r="BC1" s="66" t="s">
        <v>109</v>
      </c>
      <c r="BD1" s="66" t="s">
        <v>109</v>
      </c>
      <c r="BE1" s="66" t="s">
        <v>110</v>
      </c>
      <c r="BF1" s="66" t="s">
        <v>110</v>
      </c>
      <c r="BG1" s="66" t="s">
        <v>111</v>
      </c>
      <c r="BH1" s="66" t="s">
        <v>111</v>
      </c>
      <c r="BI1" s="66" t="s">
        <v>112</v>
      </c>
      <c r="BJ1" s="66" t="s">
        <v>112</v>
      </c>
      <c r="BK1" s="66" t="s">
        <v>113</v>
      </c>
      <c r="BL1" s="66" t="s">
        <v>113</v>
      </c>
      <c r="BM1" s="66" t="s">
        <v>114</v>
      </c>
      <c r="BN1" s="66" t="s">
        <v>114</v>
      </c>
      <c r="BO1" s="66" t="s">
        <v>115</v>
      </c>
      <c r="BP1" s="66" t="s">
        <v>115</v>
      </c>
      <c r="BQ1" s="66" t="s">
        <v>116</v>
      </c>
      <c r="BR1" s="66" t="s">
        <v>116</v>
      </c>
      <c r="BS1" s="111" t="s">
        <v>117</v>
      </c>
      <c r="BT1" s="111" t="s">
        <v>117</v>
      </c>
      <c r="BU1" s="66" t="s">
        <v>118</v>
      </c>
      <c r="BV1" s="66" t="s">
        <v>118</v>
      </c>
      <c r="BW1" s="66" t="s">
        <v>119</v>
      </c>
      <c r="BX1" s="66" t="s">
        <v>119</v>
      </c>
      <c r="BY1" s="66" t="s">
        <v>120</v>
      </c>
      <c r="BZ1" s="66" t="s">
        <v>120</v>
      </c>
      <c r="CA1" s="66" t="s">
        <v>121</v>
      </c>
      <c r="CB1" s="66" t="s">
        <v>121</v>
      </c>
      <c r="CC1" s="66" t="s">
        <v>122</v>
      </c>
      <c r="CD1" s="66" t="s">
        <v>122</v>
      </c>
      <c r="CE1" s="66" t="s">
        <v>123</v>
      </c>
      <c r="CF1" s="66" t="s">
        <v>123</v>
      </c>
      <c r="CG1" s="111" t="s">
        <v>124</v>
      </c>
      <c r="CH1" s="111" t="s">
        <v>124</v>
      </c>
      <c r="CI1" s="66" t="s">
        <v>125</v>
      </c>
      <c r="CJ1" s="66" t="s">
        <v>125</v>
      </c>
      <c r="CK1" s="66" t="s">
        <v>126</v>
      </c>
      <c r="CL1" s="66" t="s">
        <v>126</v>
      </c>
      <c r="CM1" s="66" t="s">
        <v>127</v>
      </c>
      <c r="CN1" s="91" t="s">
        <v>127</v>
      </c>
      <c r="CO1" s="66" t="s">
        <v>128</v>
      </c>
      <c r="CP1" s="66" t="s">
        <v>128</v>
      </c>
      <c r="CQ1" s="111" t="s">
        <v>129</v>
      </c>
      <c r="CR1" s="111" t="s">
        <v>129</v>
      </c>
      <c r="CS1" s="91" t="s">
        <v>130</v>
      </c>
      <c r="CT1" s="66" t="s">
        <v>130</v>
      </c>
      <c r="CU1" s="104" t="s">
        <v>131</v>
      </c>
      <c r="CV1" s="66" t="s">
        <v>131</v>
      </c>
      <c r="CW1" s="66" t="s">
        <v>132</v>
      </c>
      <c r="CX1" s="66" t="s">
        <v>132</v>
      </c>
      <c r="CY1" s="66" t="s">
        <v>133</v>
      </c>
      <c r="CZ1" s="66" t="s">
        <v>133</v>
      </c>
      <c r="DA1" s="66" t="s">
        <v>134</v>
      </c>
      <c r="DB1" s="66" t="s">
        <v>134</v>
      </c>
      <c r="DC1" s="66" t="s">
        <v>135</v>
      </c>
      <c r="DD1" s="66" t="s">
        <v>135</v>
      </c>
      <c r="DE1" s="66" t="s">
        <v>136</v>
      </c>
      <c r="DF1" s="66" t="s">
        <v>136</v>
      </c>
      <c r="DG1" s="66" t="s">
        <v>137</v>
      </c>
      <c r="DH1" s="66" t="s">
        <v>137</v>
      </c>
      <c r="DI1" s="66" t="s">
        <v>138</v>
      </c>
      <c r="DJ1" s="66" t="s">
        <v>138</v>
      </c>
      <c r="DK1" s="66" t="s">
        <v>139</v>
      </c>
      <c r="DL1" s="66" t="s">
        <v>139</v>
      </c>
      <c r="DM1" s="66" t="s">
        <v>140</v>
      </c>
      <c r="DN1" s="66" t="s">
        <v>140</v>
      </c>
      <c r="DO1" s="66" t="s">
        <v>141</v>
      </c>
      <c r="DP1" s="66" t="s">
        <v>141</v>
      </c>
      <c r="DQ1" s="66" t="s">
        <v>142</v>
      </c>
      <c r="DR1" s="66" t="s">
        <v>142</v>
      </c>
      <c r="DS1" s="66" t="s">
        <v>143</v>
      </c>
      <c r="DT1" s="66" t="s">
        <v>143</v>
      </c>
      <c r="DU1" s="66" t="s">
        <v>144</v>
      </c>
      <c r="DV1" s="66" t="s">
        <v>144</v>
      </c>
      <c r="DW1" s="66" t="s">
        <v>145</v>
      </c>
      <c r="DX1" s="66" t="s">
        <v>145</v>
      </c>
      <c r="DY1" s="111" t="s">
        <v>146</v>
      </c>
      <c r="DZ1" s="111" t="s">
        <v>146</v>
      </c>
      <c r="EA1" s="111" t="s">
        <v>147</v>
      </c>
      <c r="EB1" s="111" t="s">
        <v>147</v>
      </c>
      <c r="EC1" s="66" t="s">
        <v>148</v>
      </c>
      <c r="ED1" s="66" t="s">
        <v>148</v>
      </c>
      <c r="EE1" s="111" t="s">
        <v>149</v>
      </c>
      <c r="EF1" s="111" t="s">
        <v>149</v>
      </c>
      <c r="EG1" s="66" t="s">
        <v>150</v>
      </c>
      <c r="EH1" s="66" t="s">
        <v>150</v>
      </c>
      <c r="EI1" s="66" t="s">
        <v>151</v>
      </c>
      <c r="EJ1" s="66" t="s">
        <v>151</v>
      </c>
      <c r="EK1" s="66" t="s">
        <v>152</v>
      </c>
      <c r="EL1" s="66" t="s">
        <v>152</v>
      </c>
      <c r="EM1" s="66" t="s">
        <v>153</v>
      </c>
      <c r="EN1" s="66" t="s">
        <v>153</v>
      </c>
      <c r="EO1" s="111" t="s">
        <v>154</v>
      </c>
      <c r="EP1" s="111" t="s">
        <v>154</v>
      </c>
      <c r="EQ1" s="66" t="s">
        <v>155</v>
      </c>
      <c r="ER1" s="66" t="s">
        <v>155</v>
      </c>
      <c r="ES1" s="66" t="s">
        <v>156</v>
      </c>
      <c r="ET1" s="66" t="s">
        <v>156</v>
      </c>
      <c r="EU1" s="66" t="s">
        <v>157</v>
      </c>
      <c r="EV1" s="66" t="s">
        <v>157</v>
      </c>
      <c r="EW1" s="66" t="s">
        <v>158</v>
      </c>
      <c r="EX1" s="66" t="s">
        <v>158</v>
      </c>
      <c r="EY1" s="66" t="s">
        <v>159</v>
      </c>
      <c r="EZ1" s="66" t="s">
        <v>159</v>
      </c>
      <c r="FA1" s="66" t="s">
        <v>160</v>
      </c>
      <c r="FB1" s="66" t="s">
        <v>160</v>
      </c>
      <c r="FC1" s="66" t="s">
        <v>161</v>
      </c>
      <c r="FD1" s="66" t="s">
        <v>161</v>
      </c>
      <c r="FE1" s="66" t="s">
        <v>162</v>
      </c>
      <c r="FF1" s="66" t="s">
        <v>162</v>
      </c>
      <c r="FG1" s="66" t="s">
        <v>163</v>
      </c>
      <c r="FH1" s="66" t="s">
        <v>163</v>
      </c>
      <c r="FI1" s="66" t="s">
        <v>164</v>
      </c>
      <c r="FJ1" s="66" t="s">
        <v>164</v>
      </c>
      <c r="FK1" s="111" t="s">
        <v>165</v>
      </c>
      <c r="FL1" s="111" t="s">
        <v>165</v>
      </c>
      <c r="FM1" s="111" t="s">
        <v>166</v>
      </c>
      <c r="FN1" s="111" t="s">
        <v>166</v>
      </c>
      <c r="FO1" s="111" t="s">
        <v>167</v>
      </c>
      <c r="FP1" s="111" t="s">
        <v>167</v>
      </c>
      <c r="FQ1" s="66" t="s">
        <v>168</v>
      </c>
      <c r="FR1" s="66" t="s">
        <v>168</v>
      </c>
      <c r="FS1" s="111" t="s">
        <v>169</v>
      </c>
      <c r="FT1" s="111" t="s">
        <v>169</v>
      </c>
      <c r="FU1" s="66" t="s">
        <v>170</v>
      </c>
      <c r="FV1" s="66" t="s">
        <v>170</v>
      </c>
      <c r="FW1" s="111" t="s">
        <v>171</v>
      </c>
      <c r="FX1" s="111" t="s">
        <v>171</v>
      </c>
      <c r="FY1" s="111" t="s">
        <v>172</v>
      </c>
      <c r="FZ1" s="111" t="s">
        <v>172</v>
      </c>
      <c r="GA1" s="66" t="s">
        <v>173</v>
      </c>
      <c r="GB1" s="66" t="s">
        <v>173</v>
      </c>
      <c r="GC1" s="66" t="s">
        <v>174</v>
      </c>
      <c r="GD1" s="66" t="s">
        <v>174</v>
      </c>
      <c r="GE1" s="66" t="s">
        <v>175</v>
      </c>
      <c r="GF1" s="106" t="s">
        <v>175</v>
      </c>
      <c r="GG1" s="107" t="s">
        <v>176</v>
      </c>
      <c r="GH1" s="107" t="s">
        <v>176</v>
      </c>
      <c r="GI1" s="66" t="s">
        <v>177</v>
      </c>
      <c r="GJ1" s="66" t="s">
        <v>177</v>
      </c>
      <c r="GK1" s="66" t="s">
        <v>178</v>
      </c>
      <c r="GL1" s="66" t="s">
        <v>178</v>
      </c>
      <c r="GM1" s="66" t="s">
        <v>179</v>
      </c>
      <c r="GN1" s="66" t="s">
        <v>179</v>
      </c>
      <c r="GO1" s="66" t="s">
        <v>180</v>
      </c>
      <c r="GP1" s="66" t="s">
        <v>180</v>
      </c>
      <c r="GQ1" s="111" t="s">
        <v>181</v>
      </c>
      <c r="GR1" s="111" t="s">
        <v>181</v>
      </c>
      <c r="GS1" s="66" t="s">
        <v>182</v>
      </c>
      <c r="GT1" s="66" t="s">
        <v>182</v>
      </c>
      <c r="GU1" s="66" t="s">
        <v>183</v>
      </c>
      <c r="GV1" s="66" t="s">
        <v>183</v>
      </c>
      <c r="GW1" s="67" t="s">
        <v>184</v>
      </c>
      <c r="GX1" s="67" t="s">
        <v>184</v>
      </c>
      <c r="GY1" s="111" t="s">
        <v>185</v>
      </c>
      <c r="GZ1" s="111" t="s">
        <v>185</v>
      </c>
      <c r="HA1" s="66" t="s">
        <v>186</v>
      </c>
      <c r="HB1" s="66" t="s">
        <v>186</v>
      </c>
      <c r="HC1" s="107" t="s">
        <v>187</v>
      </c>
      <c r="HD1" s="67" t="s">
        <v>187</v>
      </c>
      <c r="HE1" s="66" t="s">
        <v>188</v>
      </c>
      <c r="HF1" s="66" t="s">
        <v>188</v>
      </c>
      <c r="HG1" s="66" t="s">
        <v>189</v>
      </c>
      <c r="HH1" s="66" t="s">
        <v>189</v>
      </c>
      <c r="HI1" s="66" t="s">
        <v>190</v>
      </c>
      <c r="HJ1" s="66" t="s">
        <v>190</v>
      </c>
      <c r="HK1" s="66" t="s">
        <v>191</v>
      </c>
      <c r="HL1" s="66" t="s">
        <v>191</v>
      </c>
      <c r="HM1" s="66" t="s">
        <v>192</v>
      </c>
      <c r="HN1" s="66" t="s">
        <v>192</v>
      </c>
      <c r="HO1" s="66" t="s">
        <v>193</v>
      </c>
      <c r="HP1" s="66" t="s">
        <v>193</v>
      </c>
      <c r="HQ1" s="66" t="s">
        <v>194</v>
      </c>
      <c r="HR1" s="66" t="s">
        <v>194</v>
      </c>
      <c r="HS1" s="66" t="s">
        <v>195</v>
      </c>
      <c r="HT1" s="66" t="s">
        <v>195</v>
      </c>
      <c r="HU1" s="66" t="s">
        <v>196</v>
      </c>
      <c r="HV1" s="66" t="s">
        <v>196</v>
      </c>
      <c r="HW1" s="66" t="s">
        <v>197</v>
      </c>
      <c r="HX1" s="66" t="s">
        <v>197</v>
      </c>
    </row>
    <row r="2" spans="1:252" s="66" customFormat="1" x14ac:dyDescent="0.25">
      <c r="A2" s="71" t="s">
        <v>308</v>
      </c>
      <c r="B2" s="65"/>
      <c r="C2" s="66">
        <v>61048621</v>
      </c>
      <c r="D2" s="66">
        <v>39938225</v>
      </c>
      <c r="E2" s="66">
        <v>82397870</v>
      </c>
      <c r="F2" s="66">
        <v>51208473</v>
      </c>
      <c r="G2" s="66">
        <v>48063998</v>
      </c>
      <c r="H2" s="66">
        <v>67729049</v>
      </c>
      <c r="I2" s="111">
        <v>49391478</v>
      </c>
      <c r="J2" s="111">
        <v>88866582</v>
      </c>
      <c r="K2" s="66">
        <v>47994832</v>
      </c>
      <c r="L2" s="66">
        <v>74962311</v>
      </c>
      <c r="M2" s="66">
        <v>28553441</v>
      </c>
      <c r="N2" s="66">
        <v>86480367</v>
      </c>
      <c r="O2" s="66">
        <v>52200397</v>
      </c>
      <c r="P2" s="68">
        <v>45610124</v>
      </c>
      <c r="Q2" s="111">
        <v>63312148</v>
      </c>
      <c r="R2" s="111">
        <v>42507853</v>
      </c>
      <c r="S2" s="66">
        <v>11299330</v>
      </c>
      <c r="T2" s="66">
        <v>75980575</v>
      </c>
      <c r="U2" s="66">
        <v>75766881</v>
      </c>
      <c r="V2" s="66">
        <v>25468326</v>
      </c>
      <c r="W2" s="91">
        <v>25867995</v>
      </c>
      <c r="X2" s="111">
        <v>47572463</v>
      </c>
      <c r="Y2" s="66">
        <v>85253122</v>
      </c>
      <c r="Z2" s="66">
        <v>12349993</v>
      </c>
      <c r="AA2" s="66">
        <v>83836656</v>
      </c>
      <c r="AB2" s="66">
        <v>76994969</v>
      </c>
      <c r="AC2" s="111">
        <v>67495866</v>
      </c>
      <c r="AD2" s="111">
        <v>13884154</v>
      </c>
      <c r="AE2" s="66">
        <v>86637184</v>
      </c>
      <c r="AF2" s="66">
        <v>55877562</v>
      </c>
      <c r="AG2" s="66">
        <v>38715785</v>
      </c>
      <c r="AH2" s="66">
        <v>16338565</v>
      </c>
      <c r="AI2" s="66">
        <v>45141553</v>
      </c>
      <c r="AJ2" s="66">
        <v>57732333</v>
      </c>
      <c r="AK2" s="66">
        <v>21557059</v>
      </c>
      <c r="AL2" s="66">
        <v>78866137</v>
      </c>
      <c r="AM2" s="66">
        <v>59858177</v>
      </c>
      <c r="AN2" s="66">
        <v>21223145</v>
      </c>
      <c r="AO2" s="66">
        <v>71582886</v>
      </c>
      <c r="AP2" s="66">
        <v>67098951</v>
      </c>
      <c r="AQ2" s="66">
        <v>42111020</v>
      </c>
      <c r="AR2" s="66">
        <v>26623127</v>
      </c>
      <c r="AS2" s="111">
        <v>95154873</v>
      </c>
      <c r="AT2" s="111">
        <v>11201655</v>
      </c>
      <c r="AU2" s="66">
        <v>32284982</v>
      </c>
      <c r="AV2" s="66">
        <v>63369627</v>
      </c>
      <c r="AW2" s="66">
        <v>24643695</v>
      </c>
      <c r="AX2" s="66">
        <v>18433423</v>
      </c>
      <c r="AY2" s="66">
        <v>39267168</v>
      </c>
      <c r="AZ2" s="66">
        <v>71924627</v>
      </c>
      <c r="BA2" s="111">
        <v>24444095</v>
      </c>
      <c r="BB2" s="111">
        <v>38895012</v>
      </c>
      <c r="BC2" s="66">
        <v>56899524</v>
      </c>
      <c r="BD2" s="66">
        <v>61751961</v>
      </c>
      <c r="BE2" s="66">
        <v>22370821</v>
      </c>
      <c r="BF2" s="66">
        <v>81662793</v>
      </c>
      <c r="BG2" s="66">
        <v>17096807</v>
      </c>
      <c r="BH2" s="66">
        <v>37197151</v>
      </c>
      <c r="BI2" s="66">
        <v>65030645</v>
      </c>
      <c r="BJ2" s="66">
        <v>32687456</v>
      </c>
      <c r="BK2" s="66">
        <v>87282253</v>
      </c>
      <c r="BL2" s="66">
        <v>92217035</v>
      </c>
      <c r="BM2" s="66">
        <v>12161894</v>
      </c>
      <c r="BN2" s="66">
        <v>58239293</v>
      </c>
      <c r="BO2" s="66">
        <v>79513665</v>
      </c>
      <c r="BP2" s="66">
        <v>91604450</v>
      </c>
      <c r="BQ2" s="66">
        <v>32898446</v>
      </c>
      <c r="BR2" s="66">
        <v>61980351</v>
      </c>
      <c r="BS2" s="111">
        <v>68618415</v>
      </c>
      <c r="BT2" s="111">
        <v>28006394</v>
      </c>
      <c r="BU2" s="66">
        <v>73244439</v>
      </c>
      <c r="BV2" s="66">
        <v>91415037</v>
      </c>
      <c r="BW2" s="66">
        <v>24722798</v>
      </c>
      <c r="BX2" s="66">
        <v>72424140</v>
      </c>
      <c r="BY2" s="66">
        <v>75260158</v>
      </c>
      <c r="BZ2" s="66">
        <v>18252550</v>
      </c>
      <c r="CA2" s="66">
        <v>27744413</v>
      </c>
      <c r="CB2" s="66">
        <v>61256787</v>
      </c>
      <c r="CC2" s="66">
        <v>56835905</v>
      </c>
      <c r="CD2" s="66">
        <v>33055308</v>
      </c>
      <c r="CE2" s="66">
        <v>84154502</v>
      </c>
      <c r="CF2" s="66">
        <v>76715598</v>
      </c>
      <c r="CG2" s="111">
        <v>13830157</v>
      </c>
      <c r="CH2" s="111">
        <v>36715295</v>
      </c>
      <c r="CI2" s="66">
        <v>81109559</v>
      </c>
      <c r="CJ2" s="66">
        <v>19851197</v>
      </c>
      <c r="CK2" s="66">
        <v>42858892</v>
      </c>
      <c r="CL2" s="66">
        <v>17476732</v>
      </c>
      <c r="CM2" s="66">
        <v>23459587</v>
      </c>
      <c r="CN2" s="91">
        <v>71552853</v>
      </c>
      <c r="CO2" s="66">
        <v>31813448</v>
      </c>
      <c r="CP2" s="66">
        <v>64200296</v>
      </c>
      <c r="CQ2" s="111">
        <v>11601215</v>
      </c>
      <c r="CR2" s="111">
        <v>23198784</v>
      </c>
      <c r="CS2" s="91">
        <v>79452947</v>
      </c>
      <c r="CT2" s="66">
        <v>25745461</v>
      </c>
      <c r="CU2" s="104">
        <v>93803941</v>
      </c>
      <c r="CV2" s="66">
        <v>95584709</v>
      </c>
      <c r="CW2" s="66">
        <v>51489321</v>
      </c>
      <c r="CX2" s="66">
        <v>47974726</v>
      </c>
      <c r="CY2" s="66">
        <v>86120614</v>
      </c>
      <c r="CZ2" s="66">
        <v>29507294</v>
      </c>
      <c r="DA2" s="66">
        <v>98042105</v>
      </c>
      <c r="DB2" s="66">
        <v>13744346</v>
      </c>
      <c r="DC2" s="66">
        <v>24711686</v>
      </c>
      <c r="DD2" s="66">
        <v>81937871</v>
      </c>
      <c r="DE2" s="66">
        <v>54346870</v>
      </c>
      <c r="DF2" s="66">
        <v>14075635</v>
      </c>
      <c r="DG2" s="66">
        <v>75658065</v>
      </c>
      <c r="DH2" s="66">
        <v>92718653</v>
      </c>
      <c r="DI2" s="66">
        <v>15357090</v>
      </c>
      <c r="DJ2" s="66">
        <v>88527157</v>
      </c>
      <c r="DK2" s="66">
        <v>87924454</v>
      </c>
      <c r="DL2" s="66">
        <v>88456879</v>
      </c>
      <c r="DM2" s="66">
        <v>23672183</v>
      </c>
      <c r="DN2" s="66">
        <v>71452798</v>
      </c>
      <c r="DO2" s="66">
        <v>81689461</v>
      </c>
      <c r="DP2" s="66">
        <v>25199180</v>
      </c>
      <c r="DQ2" s="66">
        <v>18928477</v>
      </c>
      <c r="DR2" s="66">
        <v>76453839</v>
      </c>
      <c r="DS2" s="66">
        <v>53349869</v>
      </c>
      <c r="DT2" s="66">
        <v>58876720</v>
      </c>
      <c r="DU2" s="66">
        <v>58034847</v>
      </c>
      <c r="DV2" s="66">
        <v>55356003</v>
      </c>
      <c r="DW2" s="66">
        <v>22137716</v>
      </c>
      <c r="DX2" s="66">
        <v>21017565</v>
      </c>
      <c r="DY2" s="111">
        <v>65477024</v>
      </c>
      <c r="DZ2" s="111">
        <v>31751890</v>
      </c>
      <c r="EA2" s="111">
        <v>26254933</v>
      </c>
      <c r="EB2" s="111">
        <v>27122099</v>
      </c>
      <c r="EC2" s="66">
        <v>62847986</v>
      </c>
      <c r="ED2" s="66">
        <v>36406121</v>
      </c>
      <c r="EE2" s="111">
        <v>87433186</v>
      </c>
      <c r="EF2" s="111">
        <v>25284231</v>
      </c>
      <c r="EG2" s="66">
        <v>25885462</v>
      </c>
      <c r="EH2" s="66">
        <v>17718046</v>
      </c>
      <c r="EI2" s="66">
        <v>18495825</v>
      </c>
      <c r="EJ2" s="66">
        <v>97169815</v>
      </c>
      <c r="EK2" s="66">
        <v>17960772</v>
      </c>
      <c r="EL2" s="66">
        <v>17451345</v>
      </c>
      <c r="EM2" s="66">
        <v>11224000</v>
      </c>
      <c r="EN2" s="66">
        <v>96652842</v>
      </c>
      <c r="EO2" s="111">
        <v>97284429</v>
      </c>
      <c r="EP2" s="111">
        <v>53494295</v>
      </c>
      <c r="EQ2" s="66">
        <v>28557117</v>
      </c>
      <c r="ER2" s="66">
        <v>32702389</v>
      </c>
      <c r="ES2" s="66">
        <v>46569648</v>
      </c>
      <c r="ET2" s="66">
        <v>59105474</v>
      </c>
      <c r="EU2" s="66">
        <v>37969552</v>
      </c>
      <c r="EV2" s="66">
        <v>79030922</v>
      </c>
      <c r="EW2" s="66">
        <v>98218845</v>
      </c>
      <c r="EX2" s="66">
        <v>19476136</v>
      </c>
      <c r="EY2" s="66">
        <v>26358497</v>
      </c>
      <c r="EZ2" s="66">
        <v>41654471</v>
      </c>
      <c r="FA2" s="66">
        <v>89767920</v>
      </c>
      <c r="FB2" s="66">
        <v>97684880</v>
      </c>
      <c r="FC2" s="66">
        <v>69370242</v>
      </c>
      <c r="FD2" s="66">
        <v>37115208</v>
      </c>
      <c r="FE2" s="66">
        <v>65590908</v>
      </c>
      <c r="FF2" s="66">
        <v>31202223</v>
      </c>
      <c r="FG2" s="66">
        <v>22400822</v>
      </c>
      <c r="FH2" s="66">
        <v>29480405</v>
      </c>
      <c r="FI2" s="66">
        <v>39651449</v>
      </c>
      <c r="FJ2" s="66">
        <v>49185397</v>
      </c>
      <c r="FK2" s="111">
        <v>33986505</v>
      </c>
      <c r="FL2" s="111">
        <v>37448542</v>
      </c>
      <c r="FM2" s="111">
        <v>35207642</v>
      </c>
      <c r="FN2" s="111">
        <v>66118976</v>
      </c>
      <c r="FO2" s="111">
        <v>18627028</v>
      </c>
      <c r="FP2" s="111">
        <v>83223484</v>
      </c>
      <c r="FQ2" s="66">
        <v>75219495</v>
      </c>
      <c r="FR2" s="66">
        <v>84963675</v>
      </c>
      <c r="FS2" s="111">
        <v>13875518</v>
      </c>
      <c r="FT2" s="111">
        <v>89125763</v>
      </c>
      <c r="FU2" s="66">
        <v>48362858</v>
      </c>
      <c r="FV2" s="66">
        <v>82861532</v>
      </c>
      <c r="FW2" s="111">
        <v>97789323</v>
      </c>
      <c r="FX2" s="111">
        <v>72231289</v>
      </c>
      <c r="FY2" s="111">
        <v>83163304</v>
      </c>
      <c r="FZ2" s="111">
        <v>73548550</v>
      </c>
      <c r="GA2" s="66">
        <v>33043286</v>
      </c>
      <c r="GB2" s="66">
        <v>26831170</v>
      </c>
      <c r="GC2" s="66">
        <v>55552829</v>
      </c>
      <c r="GD2" s="66">
        <v>39788102</v>
      </c>
      <c r="GE2" s="68">
        <v>17053777</v>
      </c>
      <c r="GF2" s="106"/>
      <c r="GG2" s="108">
        <v>34639721</v>
      </c>
      <c r="GH2" s="108">
        <v>33583124</v>
      </c>
      <c r="GI2" s="66">
        <v>36500676</v>
      </c>
      <c r="GJ2" s="66">
        <v>47287746</v>
      </c>
      <c r="GK2" s="66">
        <v>67780714</v>
      </c>
      <c r="GL2" s="66">
        <v>99047069</v>
      </c>
      <c r="GM2" s="66">
        <v>16801546</v>
      </c>
      <c r="GN2" s="66">
        <v>93771279</v>
      </c>
      <c r="GO2" s="66">
        <v>41037295</v>
      </c>
      <c r="GP2" s="66">
        <v>59829276</v>
      </c>
      <c r="GQ2" s="111">
        <v>95250891</v>
      </c>
      <c r="GR2" s="111">
        <v>86443836</v>
      </c>
      <c r="GS2" s="66">
        <v>49033569</v>
      </c>
      <c r="GT2" s="66">
        <v>51595123</v>
      </c>
      <c r="GU2" s="66">
        <v>74259520</v>
      </c>
      <c r="GV2" s="66">
        <v>14408061</v>
      </c>
      <c r="GW2" s="69">
        <v>27778657</v>
      </c>
      <c r="GX2" s="69">
        <v>87685388</v>
      </c>
      <c r="GY2" s="111">
        <v>66066507</v>
      </c>
      <c r="GZ2" s="111">
        <v>64823773</v>
      </c>
      <c r="HA2" s="66">
        <v>83643813</v>
      </c>
      <c r="HB2" s="66">
        <v>53261789</v>
      </c>
      <c r="HC2" s="108">
        <v>77703073</v>
      </c>
      <c r="HD2" s="69">
        <v>19700814</v>
      </c>
      <c r="HE2" s="66">
        <v>35275035</v>
      </c>
      <c r="HF2" s="66">
        <v>96831348</v>
      </c>
      <c r="HM2" s="66">
        <v>72585362</v>
      </c>
      <c r="HN2" s="66">
        <v>46240142</v>
      </c>
      <c r="HO2" s="66">
        <v>41915789</v>
      </c>
      <c r="HP2" s="66">
        <v>75891895</v>
      </c>
      <c r="HQ2" s="66">
        <v>68965114</v>
      </c>
      <c r="HR2" s="66">
        <v>99457080</v>
      </c>
      <c r="HS2" s="66">
        <v>13947057</v>
      </c>
      <c r="HT2" s="66">
        <v>89378484</v>
      </c>
      <c r="HU2" s="66">
        <v>19380653</v>
      </c>
      <c r="HV2" s="66">
        <v>59066059</v>
      </c>
      <c r="HW2" s="66">
        <v>84028740</v>
      </c>
      <c r="HX2" s="66">
        <v>49260969</v>
      </c>
    </row>
    <row r="3" spans="1:252" s="66" customFormat="1" x14ac:dyDescent="0.25">
      <c r="A3" s="71" t="s">
        <v>217</v>
      </c>
      <c r="B3" s="65"/>
      <c r="C3" s="66" t="s">
        <v>221</v>
      </c>
      <c r="D3" s="66" t="s">
        <v>309</v>
      </c>
      <c r="E3" s="66" t="s">
        <v>310</v>
      </c>
      <c r="F3" s="66" t="s">
        <v>284</v>
      </c>
      <c r="G3" s="66" t="s">
        <v>311</v>
      </c>
      <c r="H3" s="66" t="s">
        <v>312</v>
      </c>
      <c r="I3" s="111" t="s">
        <v>313</v>
      </c>
      <c r="J3" s="111" t="s">
        <v>218</v>
      </c>
      <c r="K3" s="66" t="s">
        <v>253</v>
      </c>
      <c r="L3" s="66" t="s">
        <v>314</v>
      </c>
      <c r="M3" s="66" t="s">
        <v>315</v>
      </c>
      <c r="N3" s="66" t="s">
        <v>282</v>
      </c>
      <c r="O3" s="66" t="s">
        <v>316</v>
      </c>
      <c r="P3" s="70" t="s">
        <v>317</v>
      </c>
      <c r="Q3" s="111" t="s">
        <v>318</v>
      </c>
      <c r="R3" s="111" t="s">
        <v>319</v>
      </c>
      <c r="S3" s="66" t="s">
        <v>320</v>
      </c>
      <c r="T3" s="66" t="s">
        <v>296</v>
      </c>
      <c r="U3" s="66" t="s">
        <v>321</v>
      </c>
      <c r="V3" s="66" t="s">
        <v>322</v>
      </c>
      <c r="W3" s="91" t="s">
        <v>295</v>
      </c>
      <c r="X3" s="111" t="s">
        <v>323</v>
      </c>
      <c r="Y3" s="66" t="s">
        <v>324</v>
      </c>
      <c r="Z3" s="66" t="s">
        <v>240</v>
      </c>
      <c r="AA3" s="66" t="s">
        <v>319</v>
      </c>
      <c r="AB3" s="66" t="s">
        <v>304</v>
      </c>
      <c r="AC3" s="111" t="s">
        <v>325</v>
      </c>
      <c r="AD3" s="111" t="s">
        <v>326</v>
      </c>
      <c r="AE3" s="66" t="s">
        <v>327</v>
      </c>
      <c r="AF3" s="66" t="s">
        <v>235</v>
      </c>
      <c r="AG3" s="66" t="s">
        <v>328</v>
      </c>
      <c r="AH3" s="66" t="s">
        <v>329</v>
      </c>
      <c r="AI3" s="66" t="s">
        <v>330</v>
      </c>
      <c r="AJ3" s="66" t="s">
        <v>282</v>
      </c>
      <c r="AK3" s="66" t="s">
        <v>331</v>
      </c>
      <c r="AL3" s="66" t="s">
        <v>306</v>
      </c>
      <c r="AM3" s="66" t="s">
        <v>332</v>
      </c>
      <c r="AN3" s="66" t="s">
        <v>333</v>
      </c>
      <c r="AO3" s="66" t="s">
        <v>334</v>
      </c>
      <c r="AP3" s="66" t="s">
        <v>240</v>
      </c>
      <c r="AQ3" s="66" t="s">
        <v>335</v>
      </c>
      <c r="AR3" s="66" t="s">
        <v>233</v>
      </c>
      <c r="AS3" s="111" t="s">
        <v>336</v>
      </c>
      <c r="AT3" s="111" t="s">
        <v>231</v>
      </c>
      <c r="AU3" s="66" t="s">
        <v>227</v>
      </c>
      <c r="AV3" s="66" t="s">
        <v>337</v>
      </c>
      <c r="AW3" s="66" t="s">
        <v>234</v>
      </c>
      <c r="AX3" s="66" t="s">
        <v>246</v>
      </c>
      <c r="AY3" s="66" t="s">
        <v>338</v>
      </c>
      <c r="AZ3" s="66" t="s">
        <v>339</v>
      </c>
      <c r="BA3" s="111" t="s">
        <v>340</v>
      </c>
      <c r="BB3" s="111" t="s">
        <v>275</v>
      </c>
      <c r="BC3" s="66" t="s">
        <v>341</v>
      </c>
      <c r="BD3" s="66" t="s">
        <v>224</v>
      </c>
      <c r="BE3" s="66" t="s">
        <v>342</v>
      </c>
      <c r="BF3" s="66" t="s">
        <v>237</v>
      </c>
      <c r="BG3" s="66" t="s">
        <v>343</v>
      </c>
      <c r="BH3" s="66" t="s">
        <v>344</v>
      </c>
      <c r="BI3" s="66" t="s">
        <v>345</v>
      </c>
      <c r="BJ3" s="66" t="s">
        <v>346</v>
      </c>
      <c r="BK3" s="66" t="s">
        <v>268</v>
      </c>
      <c r="BL3" s="66" t="s">
        <v>347</v>
      </c>
      <c r="BM3" s="66" t="s">
        <v>242</v>
      </c>
      <c r="BN3" s="66" t="s">
        <v>348</v>
      </c>
      <c r="BO3" s="66" t="s">
        <v>277</v>
      </c>
      <c r="BP3" s="66" t="s">
        <v>349</v>
      </c>
      <c r="BQ3" s="66" t="s">
        <v>350</v>
      </c>
      <c r="BR3" s="66" t="s">
        <v>351</v>
      </c>
      <c r="BS3" s="111" t="s">
        <v>352</v>
      </c>
      <c r="BT3" s="111" t="s">
        <v>229</v>
      </c>
      <c r="BU3" s="66" t="s">
        <v>353</v>
      </c>
      <c r="BV3" s="66" t="s">
        <v>354</v>
      </c>
      <c r="BW3" s="66" t="s">
        <v>252</v>
      </c>
      <c r="BX3" s="66" t="s">
        <v>355</v>
      </c>
      <c r="BY3" s="66" t="s">
        <v>233</v>
      </c>
      <c r="BZ3" s="66" t="s">
        <v>356</v>
      </c>
      <c r="CA3" s="66" t="s">
        <v>357</v>
      </c>
      <c r="CB3" s="66" t="s">
        <v>358</v>
      </c>
      <c r="CC3" s="66" t="s">
        <v>359</v>
      </c>
      <c r="CD3" s="66" t="s">
        <v>288</v>
      </c>
      <c r="CE3" s="66" t="s">
        <v>317</v>
      </c>
      <c r="CF3" s="66" t="s">
        <v>255</v>
      </c>
      <c r="CG3" s="111" t="s">
        <v>330</v>
      </c>
      <c r="CH3" s="111" t="s">
        <v>360</v>
      </c>
      <c r="CI3" s="66" t="s">
        <v>361</v>
      </c>
      <c r="CJ3" s="66" t="s">
        <v>292</v>
      </c>
      <c r="CK3" s="66" t="s">
        <v>362</v>
      </c>
      <c r="CL3" s="66" t="s">
        <v>279</v>
      </c>
      <c r="CM3" s="66" t="s">
        <v>363</v>
      </c>
      <c r="CN3" s="91" t="s">
        <v>294</v>
      </c>
      <c r="CO3" s="66" t="s">
        <v>364</v>
      </c>
      <c r="CP3" s="66" t="s">
        <v>365</v>
      </c>
      <c r="CQ3" s="111" t="s">
        <v>366</v>
      </c>
      <c r="CR3" s="111" t="s">
        <v>367</v>
      </c>
      <c r="CS3" s="91" t="s">
        <v>254</v>
      </c>
      <c r="CT3" s="66" t="s">
        <v>251</v>
      </c>
      <c r="CU3" s="104" t="s">
        <v>368</v>
      </c>
      <c r="CV3" s="66" t="s">
        <v>369</v>
      </c>
      <c r="CW3" s="66" t="s">
        <v>261</v>
      </c>
      <c r="CX3" s="66" t="s">
        <v>370</v>
      </c>
      <c r="CY3" s="66" t="s">
        <v>244</v>
      </c>
      <c r="CZ3" s="66" t="s">
        <v>242</v>
      </c>
      <c r="DA3" s="66" t="s">
        <v>259</v>
      </c>
      <c r="DB3" s="66" t="s">
        <v>371</v>
      </c>
      <c r="DC3" s="66" t="s">
        <v>372</v>
      </c>
      <c r="DD3" s="66" t="s">
        <v>373</v>
      </c>
      <c r="DE3" s="66" t="s">
        <v>374</v>
      </c>
      <c r="DF3" s="66" t="s">
        <v>285</v>
      </c>
      <c r="DG3" s="66" t="s">
        <v>375</v>
      </c>
      <c r="DH3" s="66" t="s">
        <v>376</v>
      </c>
      <c r="DI3" s="66" t="s">
        <v>377</v>
      </c>
      <c r="DJ3" s="66" t="s">
        <v>238</v>
      </c>
      <c r="DK3" s="66" t="s">
        <v>219</v>
      </c>
      <c r="DL3" s="66" t="s">
        <v>245</v>
      </c>
      <c r="DM3" s="66" t="s">
        <v>378</v>
      </c>
      <c r="DN3" s="66" t="s">
        <v>379</v>
      </c>
      <c r="DO3" s="66" t="s">
        <v>229</v>
      </c>
      <c r="DP3" s="66" t="s">
        <v>380</v>
      </c>
      <c r="DQ3" s="66" t="s">
        <v>381</v>
      </c>
      <c r="DR3" s="66" t="s">
        <v>382</v>
      </c>
      <c r="DS3" s="66" t="s">
        <v>282</v>
      </c>
      <c r="DT3" s="66" t="s">
        <v>289</v>
      </c>
      <c r="DU3" s="66" t="s">
        <v>376</v>
      </c>
      <c r="DV3" s="66" t="s">
        <v>383</v>
      </c>
      <c r="DW3" s="66" t="s">
        <v>372</v>
      </c>
      <c r="DX3" s="66" t="s">
        <v>246</v>
      </c>
      <c r="DY3" s="111" t="s">
        <v>384</v>
      </c>
      <c r="DZ3" s="111" t="s">
        <v>385</v>
      </c>
      <c r="EA3" s="111" t="s">
        <v>292</v>
      </c>
      <c r="EB3" s="111" t="s">
        <v>386</v>
      </c>
      <c r="EC3" s="66" t="s">
        <v>293</v>
      </c>
      <c r="ED3" s="66" t="s">
        <v>387</v>
      </c>
      <c r="EE3" s="111" t="s">
        <v>301</v>
      </c>
      <c r="EF3" s="111" t="s">
        <v>295</v>
      </c>
      <c r="EG3" s="66" t="s">
        <v>388</v>
      </c>
      <c r="EH3" s="66" t="s">
        <v>389</v>
      </c>
      <c r="EI3" s="66" t="s">
        <v>390</v>
      </c>
      <c r="EJ3" s="66" t="s">
        <v>391</v>
      </c>
      <c r="EK3" s="66" t="s">
        <v>392</v>
      </c>
      <c r="EL3" s="66" t="s">
        <v>393</v>
      </c>
      <c r="EM3" s="66" t="s">
        <v>394</v>
      </c>
      <c r="EN3" s="66" t="s">
        <v>395</v>
      </c>
      <c r="EO3" s="111" t="s">
        <v>396</v>
      </c>
      <c r="EP3" s="111" t="s">
        <v>355</v>
      </c>
      <c r="EQ3" s="66" t="s">
        <v>397</v>
      </c>
      <c r="ER3" s="66" t="s">
        <v>235</v>
      </c>
      <c r="ES3" s="66" t="s">
        <v>398</v>
      </c>
      <c r="ET3" s="66" t="s">
        <v>399</v>
      </c>
      <c r="EU3" s="66" t="s">
        <v>253</v>
      </c>
      <c r="EV3" s="66" t="s">
        <v>233</v>
      </c>
      <c r="EW3" s="66" t="s">
        <v>400</v>
      </c>
      <c r="EX3" s="66" t="s">
        <v>401</v>
      </c>
      <c r="EY3" s="66" t="s">
        <v>402</v>
      </c>
      <c r="EZ3" s="66" t="s">
        <v>263</v>
      </c>
      <c r="FA3" s="66" t="s">
        <v>403</v>
      </c>
      <c r="FB3" s="66" t="s">
        <v>252</v>
      </c>
      <c r="FC3" s="66" t="s">
        <v>404</v>
      </c>
      <c r="FD3" s="66" t="s">
        <v>405</v>
      </c>
      <c r="FE3" s="66" t="s">
        <v>406</v>
      </c>
      <c r="FF3" s="66" t="s">
        <v>233</v>
      </c>
      <c r="FG3" s="66" t="s">
        <v>407</v>
      </c>
      <c r="FH3" s="66" t="s">
        <v>408</v>
      </c>
      <c r="FI3" s="66" t="s">
        <v>409</v>
      </c>
      <c r="FJ3" s="66" t="s">
        <v>410</v>
      </c>
      <c r="FK3" s="111" t="s">
        <v>256</v>
      </c>
      <c r="FL3" s="111" t="s">
        <v>219</v>
      </c>
      <c r="FM3" s="111" t="s">
        <v>411</v>
      </c>
      <c r="FN3" s="111" t="s">
        <v>412</v>
      </c>
      <c r="FO3" s="111" t="s">
        <v>413</v>
      </c>
      <c r="FP3" s="111" t="s">
        <v>414</v>
      </c>
      <c r="FQ3" s="66" t="s">
        <v>415</v>
      </c>
      <c r="FR3" s="66" t="s">
        <v>416</v>
      </c>
      <c r="FS3" s="111" t="s">
        <v>417</v>
      </c>
      <c r="FT3" s="111" t="s">
        <v>418</v>
      </c>
      <c r="FU3" s="66" t="s">
        <v>419</v>
      </c>
      <c r="FV3" s="66" t="s">
        <v>420</v>
      </c>
      <c r="FW3" s="111" t="s">
        <v>272</v>
      </c>
      <c r="FX3" s="111" t="s">
        <v>288</v>
      </c>
      <c r="FY3" s="111" t="s">
        <v>320</v>
      </c>
      <c r="FZ3" s="111" t="s">
        <v>240</v>
      </c>
      <c r="GA3" s="66" t="s">
        <v>421</v>
      </c>
      <c r="GB3" s="66" t="s">
        <v>249</v>
      </c>
      <c r="GC3" s="66" t="s">
        <v>422</v>
      </c>
      <c r="GD3" s="66" t="s">
        <v>423</v>
      </c>
      <c r="GE3" s="70" t="s">
        <v>424</v>
      </c>
      <c r="GF3" s="106"/>
      <c r="GG3" s="107" t="s">
        <v>425</v>
      </c>
      <c r="GH3" s="107" t="s">
        <v>426</v>
      </c>
      <c r="GI3" s="66" t="s">
        <v>239</v>
      </c>
      <c r="GJ3" s="66" t="s">
        <v>261</v>
      </c>
      <c r="GK3" s="66" t="s">
        <v>399</v>
      </c>
      <c r="GL3" s="66" t="s">
        <v>225</v>
      </c>
      <c r="GM3" s="66" t="s">
        <v>384</v>
      </c>
      <c r="GN3" s="66" t="s">
        <v>427</v>
      </c>
      <c r="GO3" s="66" t="s">
        <v>292</v>
      </c>
      <c r="GP3" s="66" t="s">
        <v>264</v>
      </c>
      <c r="GQ3" s="111" t="s">
        <v>428</v>
      </c>
      <c r="GR3" s="111" t="s">
        <v>405</v>
      </c>
      <c r="GS3" s="66" t="s">
        <v>429</v>
      </c>
      <c r="GT3" s="66" t="s">
        <v>257</v>
      </c>
      <c r="GU3" s="66" t="s">
        <v>430</v>
      </c>
      <c r="GV3" s="66" t="s">
        <v>256</v>
      </c>
      <c r="GW3" s="67" t="s">
        <v>431</v>
      </c>
      <c r="GX3" s="67" t="s">
        <v>289</v>
      </c>
      <c r="GY3" s="111" t="s">
        <v>298</v>
      </c>
      <c r="GZ3" s="111" t="s">
        <v>222</v>
      </c>
      <c r="HA3" s="66" t="s">
        <v>276</v>
      </c>
      <c r="HB3" s="66" t="s">
        <v>219</v>
      </c>
      <c r="HC3" s="107" t="s">
        <v>376</v>
      </c>
      <c r="HD3" s="67" t="s">
        <v>432</v>
      </c>
      <c r="HE3" s="66" t="s">
        <v>433</v>
      </c>
      <c r="HF3" s="66" t="s">
        <v>235</v>
      </c>
      <c r="HM3" s="66" t="s">
        <v>261</v>
      </c>
      <c r="HN3" s="66" t="s">
        <v>434</v>
      </c>
      <c r="HO3" s="66" t="s">
        <v>283</v>
      </c>
      <c r="HP3" s="66" t="s">
        <v>435</v>
      </c>
      <c r="HQ3" s="66" t="s">
        <v>436</v>
      </c>
      <c r="HR3" s="66" t="s">
        <v>234</v>
      </c>
      <c r="HS3" s="66" t="s">
        <v>225</v>
      </c>
      <c r="HT3" s="66" t="s">
        <v>437</v>
      </c>
      <c r="HU3" s="66" t="s">
        <v>438</v>
      </c>
      <c r="HV3" s="66" t="s">
        <v>439</v>
      </c>
      <c r="HW3" s="66" t="s">
        <v>440</v>
      </c>
      <c r="HX3" s="66" t="s">
        <v>270</v>
      </c>
    </row>
    <row r="4" spans="1:252" s="66" customFormat="1" x14ac:dyDescent="0.25">
      <c r="A4" s="71" t="s">
        <v>441</v>
      </c>
      <c r="B4" s="65"/>
      <c r="C4" s="66" t="s">
        <v>442</v>
      </c>
      <c r="D4" s="66" t="s">
        <v>443</v>
      </c>
      <c r="E4" s="66" t="s">
        <v>444</v>
      </c>
      <c r="F4" s="66" t="s">
        <v>445</v>
      </c>
      <c r="G4" s="66" t="s">
        <v>446</v>
      </c>
      <c r="H4" s="66" t="s">
        <v>447</v>
      </c>
      <c r="I4" s="111" t="s">
        <v>448</v>
      </c>
      <c r="J4" s="111" t="s">
        <v>449</v>
      </c>
      <c r="K4" s="66" t="s">
        <v>450</v>
      </c>
      <c r="L4" s="66" t="s">
        <v>451</v>
      </c>
      <c r="M4" s="66" t="s">
        <v>452</v>
      </c>
      <c r="N4" s="66" t="s">
        <v>453</v>
      </c>
      <c r="O4" s="66" t="s">
        <v>274</v>
      </c>
      <c r="P4" s="70" t="s">
        <v>454</v>
      </c>
      <c r="Q4" s="111" t="s">
        <v>455</v>
      </c>
      <c r="R4" s="111" t="s">
        <v>302</v>
      </c>
      <c r="S4" s="66" t="s">
        <v>456</v>
      </c>
      <c r="T4" s="66" t="s">
        <v>297</v>
      </c>
      <c r="U4" s="66" t="s">
        <v>266</v>
      </c>
      <c r="V4" s="66" t="s">
        <v>241</v>
      </c>
      <c r="W4" s="91" t="s">
        <v>457</v>
      </c>
      <c r="X4" s="111" t="s">
        <v>458</v>
      </c>
      <c r="Y4" s="66" t="s">
        <v>459</v>
      </c>
      <c r="Z4" s="66" t="s">
        <v>460</v>
      </c>
      <c r="AA4" s="66" t="s">
        <v>461</v>
      </c>
      <c r="AB4" s="66" t="s">
        <v>462</v>
      </c>
      <c r="AC4" s="111" t="s">
        <v>463</v>
      </c>
      <c r="AD4" s="111" t="s">
        <v>464</v>
      </c>
      <c r="AE4" s="66" t="s">
        <v>465</v>
      </c>
      <c r="AF4" s="66" t="s">
        <v>466</v>
      </c>
      <c r="AG4" s="66" t="s">
        <v>228</v>
      </c>
      <c r="AH4" s="66" t="s">
        <v>467</v>
      </c>
      <c r="AI4" s="66" t="s">
        <v>468</v>
      </c>
      <c r="AJ4" s="66" t="s">
        <v>469</v>
      </c>
      <c r="AK4" s="66" t="s">
        <v>241</v>
      </c>
      <c r="AL4" s="66" t="s">
        <v>450</v>
      </c>
      <c r="AM4" s="66" t="s">
        <v>360</v>
      </c>
      <c r="AN4" s="66" t="s">
        <v>470</v>
      </c>
      <c r="AO4" s="66" t="s">
        <v>471</v>
      </c>
      <c r="AP4" s="66" t="s">
        <v>472</v>
      </c>
      <c r="AQ4" s="66" t="s">
        <v>473</v>
      </c>
      <c r="AR4" s="66" t="s">
        <v>227</v>
      </c>
      <c r="AS4" s="111" t="s">
        <v>474</v>
      </c>
      <c r="AT4" s="111" t="s">
        <v>232</v>
      </c>
      <c r="AU4" s="66" t="s">
        <v>475</v>
      </c>
      <c r="AV4" s="66" t="s">
        <v>476</v>
      </c>
      <c r="AW4" s="66" t="s">
        <v>477</v>
      </c>
      <c r="AX4" s="66" t="s">
        <v>478</v>
      </c>
      <c r="AY4" s="66" t="s">
        <v>479</v>
      </c>
      <c r="AZ4" s="66" t="s">
        <v>480</v>
      </c>
      <c r="BA4" s="111" t="s">
        <v>481</v>
      </c>
      <c r="BB4" s="111" t="s">
        <v>287</v>
      </c>
      <c r="BC4" s="66" t="s">
        <v>482</v>
      </c>
      <c r="BD4" s="66" t="s">
        <v>305</v>
      </c>
      <c r="BE4" s="66" t="s">
        <v>483</v>
      </c>
      <c r="BF4" s="66" t="s">
        <v>484</v>
      </c>
      <c r="BG4" s="66" t="s">
        <v>485</v>
      </c>
      <c r="BH4" s="66" t="s">
        <v>486</v>
      </c>
      <c r="BI4" s="66" t="s">
        <v>487</v>
      </c>
      <c r="BJ4" s="66" t="s">
        <v>450</v>
      </c>
      <c r="BK4" s="66" t="s">
        <v>488</v>
      </c>
      <c r="BL4" s="66" t="s">
        <v>489</v>
      </c>
      <c r="BM4" s="66" t="s">
        <v>490</v>
      </c>
      <c r="BN4" s="66" t="s">
        <v>236</v>
      </c>
      <c r="BO4" s="66" t="s">
        <v>491</v>
      </c>
      <c r="BP4" s="66" t="s">
        <v>492</v>
      </c>
      <c r="BQ4" s="66" t="s">
        <v>493</v>
      </c>
      <c r="BR4" s="66" t="s">
        <v>494</v>
      </c>
      <c r="BS4" s="111" t="s">
        <v>495</v>
      </c>
      <c r="BT4" s="111" t="s">
        <v>496</v>
      </c>
      <c r="BU4" s="66" t="s">
        <v>243</v>
      </c>
      <c r="BV4" s="66" t="s">
        <v>497</v>
      </c>
      <c r="BW4" s="66" t="s">
        <v>285</v>
      </c>
      <c r="BX4" s="66" t="s">
        <v>303</v>
      </c>
      <c r="BY4" s="66" t="s">
        <v>287</v>
      </c>
      <c r="BZ4" s="66" t="s">
        <v>498</v>
      </c>
      <c r="CA4" s="66" t="s">
        <v>499</v>
      </c>
      <c r="CB4" s="66" t="s">
        <v>248</v>
      </c>
      <c r="CC4" s="66" t="s">
        <v>302</v>
      </c>
      <c r="CD4" s="66" t="s">
        <v>265</v>
      </c>
      <c r="CE4" s="66" t="s">
        <v>302</v>
      </c>
      <c r="CF4" s="66" t="s">
        <v>500</v>
      </c>
      <c r="CG4" s="111" t="s">
        <v>501</v>
      </c>
      <c r="CH4" s="111" t="s">
        <v>502</v>
      </c>
      <c r="CI4" s="66" t="s">
        <v>230</v>
      </c>
      <c r="CJ4" s="66" t="s">
        <v>503</v>
      </c>
      <c r="CK4" s="66" t="s">
        <v>504</v>
      </c>
      <c r="CL4" s="66" t="s">
        <v>280</v>
      </c>
      <c r="CM4" s="66" t="s">
        <v>505</v>
      </c>
      <c r="CN4" s="91" t="s">
        <v>506</v>
      </c>
      <c r="CO4" s="66" t="s">
        <v>507</v>
      </c>
      <c r="CP4" s="66" t="s">
        <v>508</v>
      </c>
      <c r="CQ4" s="111" t="s">
        <v>269</v>
      </c>
      <c r="CR4" s="111" t="s">
        <v>509</v>
      </c>
      <c r="CS4" s="91" t="s">
        <v>510</v>
      </c>
      <c r="CT4" s="66" t="s">
        <v>511</v>
      </c>
      <c r="CU4" s="104" t="s">
        <v>512</v>
      </c>
      <c r="CV4" s="66" t="s">
        <v>513</v>
      </c>
      <c r="CW4" s="66" t="s">
        <v>514</v>
      </c>
      <c r="CX4" s="66" t="s">
        <v>515</v>
      </c>
      <c r="CY4" s="66" t="s">
        <v>281</v>
      </c>
      <c r="CZ4" s="66" t="s">
        <v>516</v>
      </c>
      <c r="DA4" s="66" t="s">
        <v>260</v>
      </c>
      <c r="DB4" s="66" t="s">
        <v>517</v>
      </c>
      <c r="DC4" s="66" t="s">
        <v>518</v>
      </c>
      <c r="DD4" s="66" t="s">
        <v>519</v>
      </c>
      <c r="DE4" s="66" t="s">
        <v>503</v>
      </c>
      <c r="DF4" s="66" t="s">
        <v>286</v>
      </c>
      <c r="DG4" s="66" t="s">
        <v>520</v>
      </c>
      <c r="DH4" s="66" t="s">
        <v>521</v>
      </c>
      <c r="DI4" s="66" t="s">
        <v>522</v>
      </c>
      <c r="DJ4" s="66" t="s">
        <v>523</v>
      </c>
      <c r="DK4" s="66" t="s">
        <v>225</v>
      </c>
      <c r="DL4" s="66" t="s">
        <v>524</v>
      </c>
      <c r="DM4" s="66" t="s">
        <v>525</v>
      </c>
      <c r="DN4" s="66" t="s">
        <v>526</v>
      </c>
      <c r="DO4" s="66" t="s">
        <v>527</v>
      </c>
      <c r="DP4" s="66" t="s">
        <v>262</v>
      </c>
      <c r="DQ4" s="66" t="s">
        <v>300</v>
      </c>
      <c r="DR4" s="66" t="s">
        <v>278</v>
      </c>
      <c r="DS4" s="66" t="s">
        <v>528</v>
      </c>
      <c r="DT4" s="66" t="s">
        <v>529</v>
      </c>
      <c r="DU4" s="66" t="s">
        <v>530</v>
      </c>
      <c r="DV4" s="66" t="s">
        <v>452</v>
      </c>
      <c r="DW4" s="66" t="s">
        <v>531</v>
      </c>
      <c r="DX4" s="66" t="s">
        <v>532</v>
      </c>
      <c r="DY4" s="111" t="s">
        <v>533</v>
      </c>
      <c r="DZ4" s="111" t="s">
        <v>266</v>
      </c>
      <c r="EA4" s="111" t="s">
        <v>534</v>
      </c>
      <c r="EB4" s="111" t="s">
        <v>535</v>
      </c>
      <c r="EC4" s="66" t="s">
        <v>536</v>
      </c>
      <c r="ED4" s="66" t="s">
        <v>537</v>
      </c>
      <c r="EE4" s="111" t="s">
        <v>538</v>
      </c>
      <c r="EF4" s="111" t="s">
        <v>290</v>
      </c>
      <c r="EG4" s="66" t="s">
        <v>475</v>
      </c>
      <c r="EH4" s="66" t="s">
        <v>262</v>
      </c>
      <c r="EI4" s="66" t="s">
        <v>539</v>
      </c>
      <c r="EJ4" s="66" t="s">
        <v>540</v>
      </c>
      <c r="EK4" s="66" t="s">
        <v>541</v>
      </c>
      <c r="EL4" s="66" t="s">
        <v>542</v>
      </c>
      <c r="EM4" s="66" t="s">
        <v>543</v>
      </c>
      <c r="EN4" s="66" t="s">
        <v>544</v>
      </c>
      <c r="EO4" s="111" t="s">
        <v>545</v>
      </c>
      <c r="EP4" s="111" t="s">
        <v>546</v>
      </c>
      <c r="EQ4" s="66" t="s">
        <v>547</v>
      </c>
      <c r="ER4" s="66" t="s">
        <v>548</v>
      </c>
      <c r="ES4" s="66" t="s">
        <v>291</v>
      </c>
      <c r="ET4" s="66" t="s">
        <v>248</v>
      </c>
      <c r="EU4" s="66" t="s">
        <v>258</v>
      </c>
      <c r="EV4" s="66" t="s">
        <v>549</v>
      </c>
      <c r="EW4" s="66" t="s">
        <v>300</v>
      </c>
      <c r="EX4" s="66" t="s">
        <v>550</v>
      </c>
      <c r="EY4" s="66" t="s">
        <v>551</v>
      </c>
      <c r="EZ4" s="66" t="s">
        <v>552</v>
      </c>
      <c r="FA4" s="66" t="s">
        <v>553</v>
      </c>
      <c r="FB4" s="66" t="s">
        <v>554</v>
      </c>
      <c r="FC4" s="66" t="s">
        <v>267</v>
      </c>
      <c r="FD4" s="66" t="s">
        <v>300</v>
      </c>
      <c r="FE4" s="66" t="s">
        <v>555</v>
      </c>
      <c r="FF4" s="66" t="s">
        <v>250</v>
      </c>
      <c r="FG4" s="66" t="s">
        <v>556</v>
      </c>
      <c r="FH4" s="66" t="s">
        <v>557</v>
      </c>
      <c r="FI4" s="66" t="s">
        <v>290</v>
      </c>
      <c r="FJ4" s="66" t="s">
        <v>558</v>
      </c>
      <c r="FK4" s="111" t="s">
        <v>559</v>
      </c>
      <c r="FL4" s="111" t="s">
        <v>220</v>
      </c>
      <c r="FM4" s="111" t="s">
        <v>560</v>
      </c>
      <c r="FN4" s="111" t="s">
        <v>561</v>
      </c>
      <c r="FO4" s="111" t="s">
        <v>562</v>
      </c>
      <c r="FP4" s="111" t="s">
        <v>563</v>
      </c>
      <c r="FQ4" s="66" t="s">
        <v>241</v>
      </c>
      <c r="FR4" s="66" t="s">
        <v>266</v>
      </c>
      <c r="FS4" s="111" t="s">
        <v>564</v>
      </c>
      <c r="FT4" s="111" t="s">
        <v>226</v>
      </c>
      <c r="FU4" s="66" t="s">
        <v>241</v>
      </c>
      <c r="FV4" s="66" t="s">
        <v>266</v>
      </c>
      <c r="FW4" s="111" t="s">
        <v>273</v>
      </c>
      <c r="FX4" s="111" t="s">
        <v>225</v>
      </c>
      <c r="FY4" s="111" t="s">
        <v>271</v>
      </c>
      <c r="FZ4" s="111" t="s">
        <v>565</v>
      </c>
      <c r="GA4" s="66" t="s">
        <v>566</v>
      </c>
      <c r="GB4" s="66" t="s">
        <v>567</v>
      </c>
      <c r="GC4" s="66" t="s">
        <v>568</v>
      </c>
      <c r="GD4" s="66" t="s">
        <v>569</v>
      </c>
      <c r="GE4" s="70" t="s">
        <v>258</v>
      </c>
      <c r="GF4" s="106"/>
      <c r="GG4" s="107" t="s">
        <v>455</v>
      </c>
      <c r="GH4" s="107" t="s">
        <v>570</v>
      </c>
      <c r="GI4" s="66" t="s">
        <v>571</v>
      </c>
      <c r="GJ4" s="66" t="s">
        <v>572</v>
      </c>
      <c r="GK4" s="66" t="s">
        <v>573</v>
      </c>
      <c r="GL4" s="66" t="s">
        <v>574</v>
      </c>
      <c r="GM4" s="66" t="s">
        <v>575</v>
      </c>
      <c r="GN4" s="66" t="s">
        <v>576</v>
      </c>
      <c r="GO4" s="66" t="s">
        <v>577</v>
      </c>
      <c r="GP4" s="66" t="s">
        <v>578</v>
      </c>
      <c r="GQ4" s="111" t="s">
        <v>579</v>
      </c>
      <c r="GR4" s="111" t="s">
        <v>580</v>
      </c>
      <c r="GS4" s="66" t="s">
        <v>581</v>
      </c>
      <c r="GT4" s="66" t="s">
        <v>582</v>
      </c>
      <c r="GU4" s="66" t="s">
        <v>583</v>
      </c>
      <c r="GV4" s="66" t="s">
        <v>247</v>
      </c>
      <c r="GW4" s="67" t="s">
        <v>584</v>
      </c>
      <c r="GX4" s="67" t="s">
        <v>585</v>
      </c>
      <c r="GY4" s="111" t="s">
        <v>299</v>
      </c>
      <c r="GZ4" s="111" t="s">
        <v>223</v>
      </c>
      <c r="HA4" s="66" t="s">
        <v>399</v>
      </c>
      <c r="HB4" s="66" t="s">
        <v>556</v>
      </c>
      <c r="HC4" s="107" t="s">
        <v>586</v>
      </c>
      <c r="HD4" s="67" t="s">
        <v>587</v>
      </c>
      <c r="HE4" s="66" t="s">
        <v>588</v>
      </c>
      <c r="HF4" s="66" t="s">
        <v>233</v>
      </c>
      <c r="HM4" s="66" t="s">
        <v>589</v>
      </c>
      <c r="HN4" s="66" t="s">
        <v>590</v>
      </c>
      <c r="HO4" s="66" t="s">
        <v>450</v>
      </c>
      <c r="HP4" s="66" t="s">
        <v>591</v>
      </c>
      <c r="HQ4" s="66" t="s">
        <v>592</v>
      </c>
      <c r="HR4" s="66" t="s">
        <v>593</v>
      </c>
      <c r="HS4" s="66" t="s">
        <v>594</v>
      </c>
      <c r="HT4" s="66" t="s">
        <v>595</v>
      </c>
      <c r="HU4" s="66" t="s">
        <v>596</v>
      </c>
      <c r="HV4" s="66" t="s">
        <v>597</v>
      </c>
      <c r="HW4" s="66" t="s">
        <v>262</v>
      </c>
      <c r="HX4" s="66" t="s">
        <v>598</v>
      </c>
    </row>
    <row r="5" spans="1:252" s="79" customFormat="1" x14ac:dyDescent="0.25">
      <c r="A5" s="78" t="s">
        <v>599</v>
      </c>
      <c r="B5" s="51"/>
      <c r="C5" s="79" t="s">
        <v>600</v>
      </c>
      <c r="D5" s="79" t="s">
        <v>601</v>
      </c>
      <c r="E5" s="79" t="s">
        <v>602</v>
      </c>
      <c r="F5" s="79" t="s">
        <v>603</v>
      </c>
      <c r="G5" s="79" t="s">
        <v>604</v>
      </c>
      <c r="H5" s="79" t="s">
        <v>605</v>
      </c>
      <c r="I5" s="112" t="s">
        <v>606</v>
      </c>
      <c r="J5" s="112" t="s">
        <v>607</v>
      </c>
      <c r="K5" s="79" t="s">
        <v>608</v>
      </c>
      <c r="L5" s="79" t="s">
        <v>609</v>
      </c>
      <c r="M5" s="79" t="s">
        <v>610</v>
      </c>
      <c r="N5" s="79" t="s">
        <v>611</v>
      </c>
      <c r="O5" s="79" t="s">
        <v>612</v>
      </c>
      <c r="P5" s="80" t="s">
        <v>613</v>
      </c>
      <c r="Q5" s="112" t="s">
        <v>614</v>
      </c>
      <c r="R5" s="112" t="s">
        <v>615</v>
      </c>
      <c r="S5" s="79" t="s">
        <v>616</v>
      </c>
      <c r="T5" s="79" t="s">
        <v>213</v>
      </c>
      <c r="U5" s="79" t="s">
        <v>617</v>
      </c>
      <c r="V5" s="79" t="s">
        <v>618</v>
      </c>
      <c r="W5" s="92" t="s">
        <v>619</v>
      </c>
      <c r="X5" s="112" t="s">
        <v>620</v>
      </c>
      <c r="Y5" s="79" t="s">
        <v>621</v>
      </c>
      <c r="Z5" s="79" t="s">
        <v>622</v>
      </c>
      <c r="AA5" s="79" t="s">
        <v>623</v>
      </c>
      <c r="AB5" s="79" t="s">
        <v>624</v>
      </c>
      <c r="AC5" s="112" t="s">
        <v>625</v>
      </c>
      <c r="AD5" s="112" t="s">
        <v>626</v>
      </c>
      <c r="AE5" s="79" t="s">
        <v>627</v>
      </c>
      <c r="AF5" s="79" t="s">
        <v>628</v>
      </c>
      <c r="AG5" s="79" t="s">
        <v>210</v>
      </c>
      <c r="AH5" s="79" t="s">
        <v>629</v>
      </c>
      <c r="AI5" s="79" t="s">
        <v>630</v>
      </c>
      <c r="AJ5" s="79" t="s">
        <v>631</v>
      </c>
      <c r="AK5" s="79" t="s">
        <v>632</v>
      </c>
      <c r="AL5" s="79" t="s">
        <v>633</v>
      </c>
      <c r="AM5" s="79" t="s">
        <v>634</v>
      </c>
      <c r="AN5" s="79" t="s">
        <v>635</v>
      </c>
      <c r="AO5" s="79" t="s">
        <v>636</v>
      </c>
      <c r="AP5" s="79" t="s">
        <v>637</v>
      </c>
      <c r="AQ5" s="79" t="s">
        <v>638</v>
      </c>
      <c r="AR5" s="79" t="s">
        <v>209</v>
      </c>
      <c r="AS5" s="112" t="s">
        <v>639</v>
      </c>
      <c r="AT5" s="112" t="s">
        <v>203</v>
      </c>
      <c r="AU5" s="79" t="s">
        <v>640</v>
      </c>
      <c r="AV5" s="79" t="s">
        <v>641</v>
      </c>
      <c r="AW5" s="79" t="s">
        <v>642</v>
      </c>
      <c r="AX5" s="79" t="s">
        <v>643</v>
      </c>
      <c r="AY5" s="79" t="s">
        <v>644</v>
      </c>
      <c r="AZ5" s="79" t="s">
        <v>645</v>
      </c>
      <c r="BA5" s="112" t="s">
        <v>646</v>
      </c>
      <c r="BB5" s="112" t="s">
        <v>647</v>
      </c>
      <c r="BC5" s="79" t="s">
        <v>648</v>
      </c>
      <c r="BD5" s="79" t="s">
        <v>649</v>
      </c>
      <c r="BE5" s="79" t="s">
        <v>650</v>
      </c>
      <c r="BF5" s="79" t="s">
        <v>651</v>
      </c>
      <c r="BG5" s="79" t="s">
        <v>652</v>
      </c>
      <c r="BH5" s="79" t="s">
        <v>653</v>
      </c>
      <c r="BI5" s="79" t="s">
        <v>654</v>
      </c>
      <c r="BJ5" s="79" t="s">
        <v>655</v>
      </c>
      <c r="BK5" s="79" t="s">
        <v>656</v>
      </c>
      <c r="BL5" s="79" t="s">
        <v>657</v>
      </c>
      <c r="BM5" s="79" t="s">
        <v>658</v>
      </c>
      <c r="BN5" s="79" t="s">
        <v>659</v>
      </c>
      <c r="BO5" s="79" t="s">
        <v>660</v>
      </c>
      <c r="BP5" s="79" t="s">
        <v>661</v>
      </c>
      <c r="BQ5" s="79" t="s">
        <v>662</v>
      </c>
      <c r="BR5" s="79" t="s">
        <v>663</v>
      </c>
      <c r="BS5" s="112" t="s">
        <v>664</v>
      </c>
      <c r="BT5" s="112" t="s">
        <v>665</v>
      </c>
      <c r="BU5" s="79" t="s">
        <v>666</v>
      </c>
      <c r="BV5" s="79" t="s">
        <v>667</v>
      </c>
      <c r="BW5" s="79" t="s">
        <v>668</v>
      </c>
      <c r="BX5" s="79" t="s">
        <v>669</v>
      </c>
      <c r="BY5" s="79" t="s">
        <v>670</v>
      </c>
      <c r="BZ5" s="79" t="s">
        <v>671</v>
      </c>
      <c r="CA5" s="79" t="s">
        <v>672</v>
      </c>
      <c r="CB5" s="79" t="s">
        <v>673</v>
      </c>
      <c r="CC5" s="79" t="s">
        <v>674</v>
      </c>
      <c r="CD5" s="79" t="s">
        <v>675</v>
      </c>
      <c r="CE5" s="79" t="s">
        <v>676</v>
      </c>
      <c r="CF5" s="79" t="s">
        <v>677</v>
      </c>
      <c r="CG5" s="112" t="s">
        <v>678</v>
      </c>
      <c r="CH5" s="112" t="s">
        <v>679</v>
      </c>
      <c r="CI5" s="79" t="s">
        <v>680</v>
      </c>
      <c r="CJ5" s="79" t="s">
        <v>681</v>
      </c>
      <c r="CK5" s="79" t="s">
        <v>682</v>
      </c>
      <c r="CL5" s="79" t="s">
        <v>201</v>
      </c>
      <c r="CM5" s="79" t="s">
        <v>683</v>
      </c>
      <c r="CN5" s="92" t="s">
        <v>684</v>
      </c>
      <c r="CO5" s="79" t="s">
        <v>685</v>
      </c>
      <c r="CP5" s="79" t="s">
        <v>686</v>
      </c>
      <c r="CQ5" s="112" t="s">
        <v>687</v>
      </c>
      <c r="CR5" s="112" t="s">
        <v>688</v>
      </c>
      <c r="CS5" s="92" t="s">
        <v>689</v>
      </c>
      <c r="CT5" s="79" t="s">
        <v>690</v>
      </c>
      <c r="CU5" s="105" t="s">
        <v>691</v>
      </c>
      <c r="CV5" s="79" t="s">
        <v>692</v>
      </c>
      <c r="CW5" s="79" t="s">
        <v>693</v>
      </c>
      <c r="CX5" s="79" t="s">
        <v>694</v>
      </c>
      <c r="CY5" s="79" t="s">
        <v>207</v>
      </c>
      <c r="CZ5" s="79" t="s">
        <v>695</v>
      </c>
      <c r="DA5" s="79" t="s">
        <v>205</v>
      </c>
      <c r="DB5" s="79" t="s">
        <v>696</v>
      </c>
      <c r="DC5" s="79" t="s">
        <v>697</v>
      </c>
      <c r="DD5" s="79" t="s">
        <v>698</v>
      </c>
      <c r="DE5" s="79" t="s">
        <v>699</v>
      </c>
      <c r="DF5" s="79" t="s">
        <v>214</v>
      </c>
      <c r="DG5" s="79" t="s">
        <v>700</v>
      </c>
      <c r="DH5" s="79" t="s">
        <v>701</v>
      </c>
      <c r="DI5" s="79" t="s">
        <v>702</v>
      </c>
      <c r="DJ5" s="79" t="s">
        <v>703</v>
      </c>
      <c r="DK5" s="79" t="s">
        <v>704</v>
      </c>
      <c r="DL5" s="79" t="s">
        <v>705</v>
      </c>
      <c r="DM5" s="79" t="s">
        <v>706</v>
      </c>
      <c r="DN5" s="79" t="s">
        <v>707</v>
      </c>
      <c r="DO5" s="79" t="s">
        <v>708</v>
      </c>
      <c r="DP5" s="79" t="s">
        <v>709</v>
      </c>
      <c r="DQ5" s="79" t="s">
        <v>710</v>
      </c>
      <c r="DR5" s="79" t="s">
        <v>711</v>
      </c>
      <c r="DS5" s="79" t="s">
        <v>712</v>
      </c>
      <c r="DT5" s="79" t="s">
        <v>713</v>
      </c>
      <c r="DU5" s="79" t="s">
        <v>714</v>
      </c>
      <c r="DV5" s="79" t="s">
        <v>715</v>
      </c>
      <c r="DW5" s="79" t="s">
        <v>716</v>
      </c>
      <c r="DX5" s="79" t="s">
        <v>717</v>
      </c>
      <c r="DY5" s="112" t="s">
        <v>718</v>
      </c>
      <c r="DZ5" s="112" t="s">
        <v>719</v>
      </c>
      <c r="EA5" s="112" t="s">
        <v>720</v>
      </c>
      <c r="EB5" s="112" t="s">
        <v>721</v>
      </c>
      <c r="EC5" s="79" t="s">
        <v>722</v>
      </c>
      <c r="ED5" s="79" t="s">
        <v>723</v>
      </c>
      <c r="EE5" s="112" t="s">
        <v>724</v>
      </c>
      <c r="EF5" s="112" t="s">
        <v>725</v>
      </c>
      <c r="EG5" s="79" t="s">
        <v>726</v>
      </c>
      <c r="EH5" s="79" t="s">
        <v>727</v>
      </c>
      <c r="EI5" s="79" t="s">
        <v>728</v>
      </c>
      <c r="EJ5" s="79" t="s">
        <v>729</v>
      </c>
      <c r="EK5" s="79" t="s">
        <v>730</v>
      </c>
      <c r="EL5" s="79" t="s">
        <v>731</v>
      </c>
      <c r="EM5" s="79" t="s">
        <v>732</v>
      </c>
      <c r="EN5" s="79" t="s">
        <v>733</v>
      </c>
      <c r="EO5" s="112" t="s">
        <v>734</v>
      </c>
      <c r="EP5" s="112" t="s">
        <v>735</v>
      </c>
      <c r="EQ5" s="79" t="s">
        <v>736</v>
      </c>
      <c r="ER5" s="79" t="s">
        <v>737</v>
      </c>
      <c r="ES5" s="79" t="s">
        <v>738</v>
      </c>
      <c r="ET5" s="79" t="s">
        <v>739</v>
      </c>
      <c r="EU5" s="79" t="s">
        <v>208</v>
      </c>
      <c r="EV5" s="79" t="s">
        <v>740</v>
      </c>
      <c r="EW5" s="79" t="s">
        <v>741</v>
      </c>
      <c r="EX5" s="79" t="s">
        <v>742</v>
      </c>
      <c r="EY5" s="79" t="s">
        <v>743</v>
      </c>
      <c r="EZ5" s="79" t="s">
        <v>744</v>
      </c>
      <c r="FA5" s="79" t="s">
        <v>745</v>
      </c>
      <c r="FB5" s="79" t="s">
        <v>746</v>
      </c>
      <c r="FC5" s="79" t="s">
        <v>747</v>
      </c>
      <c r="FD5" s="79" t="s">
        <v>748</v>
      </c>
      <c r="FE5" s="79" t="s">
        <v>749</v>
      </c>
      <c r="FF5" s="79" t="s">
        <v>750</v>
      </c>
      <c r="FG5" s="79" t="s">
        <v>751</v>
      </c>
      <c r="FH5" s="79" t="s">
        <v>752</v>
      </c>
      <c r="FI5" s="79" t="s">
        <v>753</v>
      </c>
      <c r="FJ5" s="79" t="s">
        <v>754</v>
      </c>
      <c r="FK5" s="112" t="s">
        <v>755</v>
      </c>
      <c r="FL5" s="112" t="s">
        <v>206</v>
      </c>
      <c r="FM5" s="112" t="s">
        <v>756</v>
      </c>
      <c r="FN5" s="112" t="s">
        <v>757</v>
      </c>
      <c r="FO5" s="112" t="s">
        <v>758</v>
      </c>
      <c r="FP5" s="112" t="s">
        <v>759</v>
      </c>
      <c r="FQ5" s="79" t="s">
        <v>760</v>
      </c>
      <c r="FR5" s="79" t="s">
        <v>761</v>
      </c>
      <c r="FS5" s="112" t="s">
        <v>762</v>
      </c>
      <c r="FT5" s="112" t="s">
        <v>763</v>
      </c>
      <c r="FU5" s="79" t="s">
        <v>764</v>
      </c>
      <c r="FV5" s="79" t="s">
        <v>765</v>
      </c>
      <c r="FW5" s="112" t="s">
        <v>211</v>
      </c>
      <c r="FX5" s="112" t="s">
        <v>202</v>
      </c>
      <c r="FY5" s="112" t="s">
        <v>766</v>
      </c>
      <c r="FZ5" s="112" t="s">
        <v>767</v>
      </c>
      <c r="GA5" s="79" t="s">
        <v>768</v>
      </c>
      <c r="GB5" s="79" t="s">
        <v>769</v>
      </c>
      <c r="GC5" s="79" t="s">
        <v>770</v>
      </c>
      <c r="GD5" s="79" t="s">
        <v>771</v>
      </c>
      <c r="GE5" s="80" t="s">
        <v>772</v>
      </c>
      <c r="GF5" s="109"/>
      <c r="GG5" s="110" t="s">
        <v>773</v>
      </c>
      <c r="GH5" s="110" t="s">
        <v>774</v>
      </c>
      <c r="GI5" s="79" t="s">
        <v>775</v>
      </c>
      <c r="GJ5" s="79" t="s">
        <v>776</v>
      </c>
      <c r="GK5" s="79" t="s">
        <v>777</v>
      </c>
      <c r="GL5" s="79" t="s">
        <v>778</v>
      </c>
      <c r="GM5" s="79" t="s">
        <v>779</v>
      </c>
      <c r="GN5" s="79" t="s">
        <v>780</v>
      </c>
      <c r="GO5" s="79" t="s">
        <v>781</v>
      </c>
      <c r="GP5" s="79" t="s">
        <v>782</v>
      </c>
      <c r="GQ5" s="112" t="s">
        <v>783</v>
      </c>
      <c r="GR5" s="112" t="s">
        <v>784</v>
      </c>
      <c r="GS5" s="79" t="s">
        <v>785</v>
      </c>
      <c r="GT5" s="79" t="s">
        <v>786</v>
      </c>
      <c r="GU5" s="79" t="s">
        <v>787</v>
      </c>
      <c r="GV5" s="79" t="s">
        <v>788</v>
      </c>
      <c r="GW5" s="83" t="s">
        <v>789</v>
      </c>
      <c r="GX5" s="83" t="s">
        <v>790</v>
      </c>
      <c r="GY5" s="112" t="s">
        <v>204</v>
      </c>
      <c r="GZ5" s="112" t="s">
        <v>212</v>
      </c>
      <c r="HA5" s="79" t="s">
        <v>791</v>
      </c>
      <c r="HB5" s="79" t="s">
        <v>792</v>
      </c>
      <c r="HC5" s="110" t="s">
        <v>793</v>
      </c>
      <c r="HD5" s="83" t="s">
        <v>794</v>
      </c>
      <c r="HE5" s="79" t="s">
        <v>795</v>
      </c>
      <c r="HF5" s="79" t="s">
        <v>796</v>
      </c>
      <c r="HM5" s="79" t="s">
        <v>797</v>
      </c>
      <c r="HN5" s="79" t="s">
        <v>798</v>
      </c>
      <c r="HO5" s="79" t="s">
        <v>799</v>
      </c>
      <c r="HP5" s="79" t="s">
        <v>800</v>
      </c>
      <c r="HQ5" s="79" t="s">
        <v>801</v>
      </c>
      <c r="HR5" s="79" t="s">
        <v>802</v>
      </c>
      <c r="HS5" s="79" t="s">
        <v>803</v>
      </c>
      <c r="HT5" s="79" t="s">
        <v>804</v>
      </c>
      <c r="HU5" s="79" t="s">
        <v>805</v>
      </c>
      <c r="HV5" s="79" t="s">
        <v>806</v>
      </c>
      <c r="HW5" s="79" t="s">
        <v>807</v>
      </c>
      <c r="HX5" s="79" t="s">
        <v>808</v>
      </c>
      <c r="HY5" s="84"/>
      <c r="HZ5" s="84"/>
      <c r="IA5" s="84"/>
      <c r="IB5" s="51"/>
      <c r="IC5" s="84"/>
      <c r="IE5" s="84"/>
      <c r="IF5" s="84"/>
      <c r="IG5" s="84"/>
      <c r="IH5" s="51"/>
      <c r="II5" s="84"/>
      <c r="IK5" s="84"/>
      <c r="IL5" s="84"/>
      <c r="IM5" s="84"/>
      <c r="IN5" s="51"/>
      <c r="IO5" s="84"/>
      <c r="IQ5" s="84"/>
      <c r="IR5" s="84"/>
    </row>
    <row r="6" spans="1:252" ht="15.6" customHeight="1" thickBot="1" x14ac:dyDescent="0.3">
      <c r="A6" s="41" t="s">
        <v>75</v>
      </c>
      <c r="B6" s="57"/>
      <c r="C6" s="77">
        <f>SUM(C7)+IF(C8="Y",0,'Rubric items'!$B4)</f>
        <v>-5</v>
      </c>
      <c r="D6"/>
      <c r="E6" s="77">
        <f>SUM(E7)+IF(E8="Y",0,'Rubric items'!$B4)</f>
        <v>-5</v>
      </c>
      <c r="G6" s="77">
        <f>SUM(G7)+IF(G8="Y",0,'Rubric items'!$B4)</f>
        <v>-5</v>
      </c>
      <c r="I6" s="77">
        <f>SUM(I7)+IF(I8="Y",0,'Rubric items'!$B4)</f>
        <v>-5</v>
      </c>
      <c r="K6" s="77">
        <f>SUM(K7)+IF(K8="Y",0,'Rubric items'!$B4)</f>
        <v>-5</v>
      </c>
      <c r="M6" s="77">
        <f>SUM(M7)+IF(M8="Y",0,'Rubric items'!$B4)</f>
        <v>-5</v>
      </c>
      <c r="O6" s="77">
        <f>SUM(O7)+IF(O8="Y",0,'Rubric items'!$B4)</f>
        <v>-5</v>
      </c>
      <c r="Q6" s="77">
        <f>SUM(Q7)+IF(Q8="Y",0,'Rubric items'!$B4)</f>
        <v>-5</v>
      </c>
      <c r="S6" s="77">
        <f>SUM(S7)+IF(S8="Y",0,'Rubric items'!$B4)</f>
        <v>-5</v>
      </c>
      <c r="U6" s="77">
        <f>SUM(U7)+IF(U8="Y",0,'Rubric items'!$B4)</f>
        <v>-5</v>
      </c>
      <c r="W6" s="77">
        <f>SUM(W7)+IF(W8="Y",0,'Rubric items'!$B4)</f>
        <v>-5</v>
      </c>
      <c r="Y6" s="77">
        <f>SUM(Y7)+IF(Y8="Y",0,'Rubric items'!$B4)</f>
        <v>-5</v>
      </c>
      <c r="AA6" s="77">
        <f>SUM(AA7)+IF(AA8="Y",0,'Rubric items'!$B4)</f>
        <v>-5</v>
      </c>
      <c r="AC6" s="77">
        <f>SUM(AC7)+IF(AC8="Y",0,'Rubric items'!$B4)</f>
        <v>-5</v>
      </c>
      <c r="AE6" s="77">
        <f>SUM(AE7)+IF(AE8="Y",0,'Rubric items'!$B4)</f>
        <v>-5</v>
      </c>
      <c r="AG6" s="77">
        <f>SUM(AG7)+IF(AG8="Y",0,'Rubric items'!$B4)</f>
        <v>-5</v>
      </c>
      <c r="AI6" s="77">
        <f>SUM(AI7)+IF(AI8="Y",0,'Rubric items'!$B4)</f>
        <v>-5</v>
      </c>
      <c r="AK6" s="77">
        <f>SUM(AK7)+IF(AK8="Y",0,'Rubric items'!$B4)</f>
        <v>-5</v>
      </c>
      <c r="AM6" s="77">
        <f>SUM(AM7)+IF(AM8="Y",0,'Rubric items'!$B4)</f>
        <v>-5</v>
      </c>
      <c r="AO6" s="77">
        <f>SUM(AO7)+IF(AO8="Y",0,'Rubric items'!$B4)</f>
        <v>-5</v>
      </c>
      <c r="AQ6" s="77">
        <f>SUM(AQ7)+IF(AQ8="Y",0,'Rubric items'!$B4)</f>
        <v>-5</v>
      </c>
      <c r="AS6" s="77">
        <f>SUM(AS7)+IF(AS8="Y",0,'Rubric items'!$B4)</f>
        <v>-5</v>
      </c>
      <c r="AU6" s="77">
        <f>SUM(AU7)+IF(AU8="Y",0,'Rubric items'!$B4)</f>
        <v>-5</v>
      </c>
      <c r="AW6" s="77">
        <f>SUM(AW7)+IF(AW8="Y",0,'Rubric items'!$B4)</f>
        <v>-5</v>
      </c>
      <c r="AY6" s="77">
        <f>SUM(AY7)+IF(AY8="Y",0,'Rubric items'!$B4)</f>
        <v>-5</v>
      </c>
      <c r="BA6" s="77">
        <f>SUM(BA7)+IF(BA8="Y",0,'Rubric items'!$B4)</f>
        <v>-5</v>
      </c>
      <c r="BC6" s="77">
        <f>SUM(BC7)+IF(BC8="Y",0,'Rubric items'!$B4)</f>
        <v>-5</v>
      </c>
      <c r="BE6" s="77">
        <f>SUM(BE7)+IF(BE8="Y",0,'Rubric items'!$B4)</f>
        <v>-5</v>
      </c>
      <c r="BG6" s="77">
        <f>SUM(BG7)+IF(BG8="Y",0,'Rubric items'!$B4)</f>
        <v>-5</v>
      </c>
      <c r="BI6" s="77">
        <f>SUM(BI7)+IF(BI8="Y",0,'Rubric items'!$B4)</f>
        <v>-5</v>
      </c>
      <c r="BK6" s="77">
        <f>SUM(BK7)+IF(BK8="Y",0,'Rubric items'!$B4)</f>
        <v>-5</v>
      </c>
      <c r="BM6" s="77">
        <f>SUM(BM7)+IF(BM8="Y",0,'Rubric items'!$B4)</f>
        <v>-5</v>
      </c>
      <c r="BO6" s="77">
        <f>SUM(BO7)+IF(BO8="Y",0,'Rubric items'!$B4)</f>
        <v>-5</v>
      </c>
      <c r="BQ6" s="77">
        <f>SUM(BQ7)+IF(BQ8="Y",0,'Rubric items'!$B4)</f>
        <v>-5</v>
      </c>
      <c r="BS6" s="77">
        <f>SUM(BS7)+IF(BS8="Y",0,'Rubric items'!$B4)</f>
        <v>-5</v>
      </c>
      <c r="BU6" s="77">
        <f>SUM(BU7)+IF(BU8="Y",0,'Rubric items'!$B4)</f>
        <v>-5</v>
      </c>
      <c r="BW6" s="77">
        <f>SUM(BW7)+IF(BW8="Y",0,'Rubric items'!$B4)</f>
        <v>-5</v>
      </c>
      <c r="BY6" s="77">
        <f>SUM(BY7)+IF(BY8="Y",0,'Rubric items'!$B4)</f>
        <v>-5</v>
      </c>
      <c r="CA6" s="77">
        <f>SUM(CA7)+IF(CA8="Y",0,'Rubric items'!$B4)</f>
        <v>-5</v>
      </c>
      <c r="CC6" s="77">
        <f>SUM(CC7)+IF(CC8="Y",0,'Rubric items'!$B4)</f>
        <v>-5</v>
      </c>
      <c r="CE6" s="77">
        <f>SUM(CE7)+IF(CE8="Y",0,'Rubric items'!$B4)</f>
        <v>-5</v>
      </c>
      <c r="CG6" s="77">
        <f>SUM(CG7)+IF(CG8="Y",0,'Rubric items'!$B4)</f>
        <v>-5</v>
      </c>
      <c r="CI6" s="77">
        <f>SUM(CI7)+IF(CI8="Y",0,'Rubric items'!$B4)</f>
        <v>-5</v>
      </c>
      <c r="CK6" s="77">
        <f>SUM(CK7)+IF(CK8="Y",0,'Rubric items'!$B4)</f>
        <v>-5</v>
      </c>
      <c r="CM6" s="77">
        <f>SUM(CM7)+IF(CM8="Y",0,'Rubric items'!$B4)</f>
        <v>-5</v>
      </c>
      <c r="CO6" s="77">
        <f>SUM(CO7)+IF(CO8="Y",0,'Rubric items'!$B4)</f>
        <v>-5</v>
      </c>
      <c r="CQ6" s="77">
        <f>SUM(CQ7)+IF(CQ8="Y",0,'Rubric items'!$B4)</f>
        <v>-5</v>
      </c>
      <c r="CS6" s="77">
        <f>SUM(CS7)+IF(CS8="Y",0,'Rubric items'!$B4)</f>
        <v>-5</v>
      </c>
      <c r="CU6" s="77">
        <f>SUM(CU7)+IF(CU8="Y",0,'Rubric items'!$B4)</f>
        <v>-5</v>
      </c>
      <c r="CW6" s="77">
        <f>SUM(CW7)+IF(CW8="Y",0,'Rubric items'!$B4)</f>
        <v>-5</v>
      </c>
      <c r="CY6" s="77">
        <f>SUM(CY7)+IF(CY8="Y",0,'Rubric items'!$B4)</f>
        <v>-5</v>
      </c>
      <c r="DA6" s="77">
        <f>SUM(DA7)+IF(DA8="Y",0,'Rubric items'!$B4)</f>
        <v>-5</v>
      </c>
      <c r="DC6" s="77">
        <f>SUM(DC7)+IF(DC8="Y",0,'Rubric items'!$B4)</f>
        <v>-5</v>
      </c>
      <c r="DE6" s="77">
        <f>SUM(DE7)+IF(DE8="Y",0,'Rubric items'!$B4)</f>
        <v>-5</v>
      </c>
      <c r="DG6" s="77">
        <f>SUM(DG7)+IF(DG8="Y",0,'Rubric items'!$B4)</f>
        <v>-5</v>
      </c>
      <c r="DI6" s="77">
        <f>SUM(DI7)+IF(DI8="Y",0,'Rubric items'!$B4)</f>
        <v>-5</v>
      </c>
      <c r="DK6" s="77">
        <f>SUM(DK7)+IF(DK8="Y",0,'Rubric items'!$B4)</f>
        <v>-5</v>
      </c>
      <c r="DM6" s="77">
        <f>SUM(DM7)+IF(DM8="Y",0,'Rubric items'!$B4)</f>
        <v>-5</v>
      </c>
      <c r="DO6" s="77">
        <f>SUM(DO7)+IF(DO8="Y",0,'Rubric items'!$B4)</f>
        <v>-5</v>
      </c>
      <c r="DQ6" s="77">
        <f>SUM(DQ7)+IF(DQ8="Y",0,'Rubric items'!$B4)</f>
        <v>-5</v>
      </c>
      <c r="DS6" s="77">
        <f>SUM(DS7)+IF(DS8="Y",0,'Rubric items'!$B4)</f>
        <v>-5</v>
      </c>
      <c r="DU6" s="77">
        <f>SUM(DU7)+IF(DU8="Y",0,'Rubric items'!$B4)</f>
        <v>-5</v>
      </c>
      <c r="DW6" s="77">
        <f>SUM(DW7)+IF(DW8="Y",0,'Rubric items'!$B4)</f>
        <v>-5</v>
      </c>
      <c r="DY6" s="77">
        <f>SUM(DY7)+IF(DY8="Y",0,'Rubric items'!$B4)</f>
        <v>-5</v>
      </c>
      <c r="EA6" s="77">
        <f>SUM(EA7)+IF(EA8="Y",0,'Rubric items'!$B4)</f>
        <v>-5</v>
      </c>
      <c r="EC6" s="77">
        <f>SUM(EC7)+IF(EC8="Y",0,'Rubric items'!$B4)</f>
        <v>-5</v>
      </c>
      <c r="EE6" s="77">
        <f>SUM(EE7)+IF(EE8="Y",0,'Rubric items'!$B4)</f>
        <v>-5</v>
      </c>
      <c r="EG6" s="77">
        <f>SUM(EG7)+IF(EG8="Y",0,'Rubric items'!$B4)</f>
        <v>-5</v>
      </c>
      <c r="EI6" s="77">
        <f>SUM(EI7)+IF(EI8="Y",0,'Rubric items'!$B4)</f>
        <v>-5</v>
      </c>
      <c r="EK6" s="77">
        <f>SUM(EK7)+IF(EK8="Y",0,'Rubric items'!$B4)</f>
        <v>-5</v>
      </c>
      <c r="EM6" s="77">
        <f>SUM(EM7)+IF(EM8="Y",0,'Rubric items'!$B4)</f>
        <v>-5</v>
      </c>
      <c r="EO6" s="77">
        <f>SUM(EO7)+IF(EO8="Y",0,'Rubric items'!$B4)</f>
        <v>-5</v>
      </c>
      <c r="EQ6" s="77">
        <f>SUM(EQ7)+IF(EQ8="Y",0,'Rubric items'!$B4)</f>
        <v>-5</v>
      </c>
      <c r="ES6" s="77">
        <f>SUM(ES7)+IF(ES8="Y",0,'Rubric items'!$B4)</f>
        <v>-5</v>
      </c>
      <c r="EU6" s="77">
        <f>SUM(EU7)+IF(EU8="Y",0,'Rubric items'!$B4)</f>
        <v>-5</v>
      </c>
      <c r="EW6" s="77">
        <f>SUM(EW7)+IF(EW8="Y",0,'Rubric items'!$B4)</f>
        <v>-5</v>
      </c>
      <c r="EY6" s="77">
        <f>SUM(EY7)+IF(EY8="Y",0,'Rubric items'!$B4)</f>
        <v>-5</v>
      </c>
      <c r="FA6" s="77">
        <f>SUM(FA7)+IF(FA8="Y",0,'Rubric items'!$B4)</f>
        <v>-5</v>
      </c>
      <c r="FC6" s="77">
        <f>SUM(FC7)+IF(FC8="Y",0,'Rubric items'!$B4)</f>
        <v>-5</v>
      </c>
      <c r="FE6" s="77">
        <f>SUM(FE7)+IF(FE8="Y",0,'Rubric items'!$B4)</f>
        <v>-5</v>
      </c>
      <c r="FG6" s="77">
        <f>SUM(FG7)+IF(FG8="Y",0,'Rubric items'!$B4)</f>
        <v>-5</v>
      </c>
      <c r="FI6" s="77">
        <f>SUM(FI7)+IF(FI8="Y",0,'Rubric items'!$B4)</f>
        <v>-5</v>
      </c>
      <c r="FK6" s="77">
        <f>SUM(FK7)+IF(FK8="Y",0,'Rubric items'!$B4)</f>
        <v>-5</v>
      </c>
      <c r="FM6" s="77">
        <f>SUM(FM7)+IF(FM8="Y",0,'Rubric items'!$B4)</f>
        <v>-5</v>
      </c>
      <c r="FO6" s="77">
        <f>SUM(FO7)+IF(FO8="Y",0,'Rubric items'!$B4)</f>
        <v>-5</v>
      </c>
      <c r="FQ6" s="77">
        <f>SUM(FQ7)+IF(FQ8="Y",0,'Rubric items'!$B4)</f>
        <v>-5</v>
      </c>
      <c r="FS6" s="77">
        <f>SUM(FS7)+IF(FS8="Y",0,'Rubric items'!$B4)</f>
        <v>-5</v>
      </c>
      <c r="FU6" s="77">
        <f>SUM(FU7)+IF(FU8="Y",0,'Rubric items'!$B4)</f>
        <v>-5</v>
      </c>
      <c r="FW6" s="77">
        <f>SUM(FW7)+IF(FW8="Y",0,'Rubric items'!$B4)</f>
        <v>-5</v>
      </c>
      <c r="FY6" s="77">
        <f>SUM(FY7)+IF(FY8="Y",0,'Rubric items'!$B4)</f>
        <v>-5</v>
      </c>
      <c r="GA6" s="77">
        <f>SUM(GA7)+IF(GA8="Y",0,'Rubric items'!$B4)</f>
        <v>-5</v>
      </c>
      <c r="GC6" s="77">
        <f>SUM(GC7)+IF(GC8="Y",0,'Rubric items'!$B4)</f>
        <v>-5</v>
      </c>
      <c r="GE6" s="77">
        <f>SUM(GE7)+IF(GE8="Y",0,'Rubric items'!$B4)</f>
        <v>-5</v>
      </c>
      <c r="GG6" s="77">
        <f>SUM(GG7)+IF(GG8="Y",0,'Rubric items'!$B4)</f>
        <v>-5</v>
      </c>
      <c r="GI6" s="77">
        <f>SUM(GI7)+IF(GI8="Y",0,'Rubric items'!$B4)</f>
        <v>-5</v>
      </c>
      <c r="GK6" s="77">
        <f>SUM(GK7)+IF(GK8="Y",0,'Rubric items'!$B4)</f>
        <v>-5</v>
      </c>
      <c r="GM6" s="77">
        <f>SUM(GM7)+IF(GM8="Y",0,'Rubric items'!$B4)</f>
        <v>-5</v>
      </c>
      <c r="GO6" s="77">
        <f>SUM(GO7)+IF(GO8="Y",0,'Rubric items'!$B4)</f>
        <v>-5</v>
      </c>
      <c r="GQ6" s="77">
        <f>SUM(GQ7)+IF(GQ8="Y",0,'Rubric items'!$B4)</f>
        <v>-5</v>
      </c>
      <c r="GS6" s="77">
        <f>SUM(GS7)+IF(GS8="Y",0,'Rubric items'!$B4)</f>
        <v>-5</v>
      </c>
      <c r="GU6" s="77">
        <f>SUM(GU7)+IF(GU8="Y",0,'Rubric items'!$B4)</f>
        <v>-5</v>
      </c>
      <c r="GW6" s="77">
        <f>SUM(GW7)+IF(GW8="Y",0,'Rubric items'!$B4)</f>
        <v>-5</v>
      </c>
      <c r="GY6" s="77">
        <f>SUM(GY7)+IF(GY8="Y",0,'Rubric items'!$B4)</f>
        <v>-5</v>
      </c>
      <c r="HA6" s="77">
        <f>SUM(HA7)+IF(HA8="Y",0,'Rubric items'!$B4)</f>
        <v>-5</v>
      </c>
      <c r="HC6" s="77">
        <f>SUM(HC7)+IF(HC8="Y",0,'Rubric items'!$B4)</f>
        <v>-5</v>
      </c>
      <c r="HE6" s="77">
        <f>SUM(HE7)+IF(HE8="Y",0,'Rubric items'!$B4)</f>
        <v>-5</v>
      </c>
      <c r="HG6" s="77">
        <f>SUM(HG7)+IF(HG8="Y",0,'Rubric items'!$B4)</f>
        <v>-5</v>
      </c>
      <c r="HI6" s="77">
        <f>SUM(HI7)+IF(HI8="Y",0,'Rubric items'!$B4)</f>
        <v>-5</v>
      </c>
      <c r="HK6" s="77">
        <f>SUM(HK7)+IF(HK8="Y",0,'Rubric items'!$B4)</f>
        <v>-5</v>
      </c>
      <c r="HM6" s="77">
        <f>SUM(HM7)+IF(HM8="Y",0,'Rubric items'!$B4)</f>
        <v>-5</v>
      </c>
      <c r="HO6" s="77">
        <f>SUM(HO7)+IF(HO8="Y",0,'Rubric items'!$B4)</f>
        <v>-5</v>
      </c>
      <c r="HQ6" s="77">
        <f>SUM(HQ7)+IF(HQ8="Y",0,'Rubric items'!$B4)</f>
        <v>-5</v>
      </c>
      <c r="HS6" s="77">
        <f>SUM(HS7)+IF(HS8="Y",0,'Rubric items'!$B4)</f>
        <v>-5</v>
      </c>
      <c r="HU6" s="77">
        <f>SUM(HU7)+IF(HU8="Y",0,'Rubric items'!$B4)</f>
        <v>-5</v>
      </c>
      <c r="HW6" s="77">
        <f>SUM(HW7)+IF(HW8="Y",0,'Rubric items'!$B4)</f>
        <v>-5</v>
      </c>
      <c r="HZ6" s="53">
        <f>MEDIAN(C6:HX6)</f>
        <v>-5</v>
      </c>
      <c r="IA6" s="53">
        <f t="shared" ref="IA6:IA39" si="0">AVERAGE(C6:HX6)</f>
        <v>-5</v>
      </c>
    </row>
    <row r="7" spans="1:252" ht="15.6" customHeight="1" thickBot="1" x14ac:dyDescent="0.3">
      <c r="A7" s="24" t="str">
        <f>'Rubric items'!A3</f>
        <v>Readme (build and run instructions)</v>
      </c>
      <c r="B7" s="58" t="s">
        <v>824</v>
      </c>
      <c r="C7" s="43"/>
      <c r="D7"/>
      <c r="E7" s="43"/>
      <c r="G7" s="43"/>
      <c r="I7" s="43"/>
      <c r="K7" s="43"/>
      <c r="M7" s="43"/>
      <c r="O7" s="43"/>
      <c r="Q7" s="43"/>
      <c r="S7" s="43"/>
      <c r="U7" s="43"/>
      <c r="W7" s="43"/>
      <c r="Y7" s="43"/>
      <c r="AA7" s="43"/>
      <c r="AC7" s="43"/>
      <c r="AE7" s="43"/>
      <c r="AG7" s="43"/>
      <c r="AI7" s="43"/>
      <c r="AK7" s="43"/>
      <c r="AM7" s="43"/>
      <c r="AO7" s="43"/>
      <c r="AQ7" s="43"/>
      <c r="AS7" s="43"/>
      <c r="AU7" s="43"/>
      <c r="AW7" s="43"/>
      <c r="AY7" s="43"/>
      <c r="BA7" s="43"/>
      <c r="BC7" s="43"/>
      <c r="BE7" s="43"/>
      <c r="BG7" s="43"/>
      <c r="BI7" s="43"/>
      <c r="BK7" s="43"/>
      <c r="BM7" s="43"/>
      <c r="BO7" s="43"/>
      <c r="BQ7" s="43"/>
      <c r="BS7" s="43"/>
      <c r="BU7" s="43"/>
      <c r="BW7" s="43"/>
      <c r="BY7" s="43"/>
      <c r="CA7" s="43"/>
      <c r="CC7" s="43"/>
      <c r="CE7" s="43"/>
      <c r="CG7" s="43"/>
      <c r="CI7" s="43"/>
      <c r="CK7" s="43"/>
      <c r="CM7" s="43"/>
      <c r="CO7" s="43"/>
      <c r="CQ7" s="43"/>
      <c r="CS7" s="43"/>
      <c r="CU7" s="43"/>
      <c r="CW7" s="43"/>
      <c r="CY7" s="43"/>
      <c r="DA7" s="43"/>
      <c r="DC7" s="43"/>
      <c r="DE7" s="43"/>
      <c r="DG7" s="43"/>
      <c r="DI7" s="43"/>
      <c r="DK7" s="43"/>
      <c r="DM7" s="43"/>
      <c r="DO7" s="43"/>
      <c r="DQ7" s="43"/>
      <c r="DS7" s="43"/>
      <c r="DU7" s="43"/>
      <c r="DW7" s="43"/>
      <c r="DY7" s="43"/>
      <c r="EA7" s="43"/>
      <c r="EC7" s="43"/>
      <c r="EE7" s="43"/>
      <c r="EG7" s="43"/>
      <c r="EI7" s="43"/>
      <c r="EK7" s="43"/>
      <c r="EM7" s="43"/>
      <c r="EO7" s="43"/>
      <c r="EQ7" s="43"/>
      <c r="ES7" s="43"/>
      <c r="EU7" s="43"/>
      <c r="EW7" s="43"/>
      <c r="EY7" s="43"/>
      <c r="FA7" s="43"/>
      <c r="FC7" s="43"/>
      <c r="FE7" s="43"/>
      <c r="FG7" s="43"/>
      <c r="FI7" s="43"/>
      <c r="FK7" s="43"/>
      <c r="FM7" s="43"/>
      <c r="FO7" s="43"/>
      <c r="FQ7" s="43"/>
      <c r="FS7" s="43"/>
      <c r="FU7" s="43"/>
      <c r="FW7" s="43"/>
      <c r="FY7" s="43"/>
      <c r="GA7" s="43"/>
      <c r="GC7" s="43"/>
      <c r="GE7" s="43"/>
      <c r="GG7" s="43"/>
      <c r="GI7" s="43"/>
      <c r="GK7" s="43"/>
      <c r="GM7" s="43"/>
      <c r="GO7" s="43"/>
      <c r="GQ7" s="43"/>
      <c r="GS7" s="43"/>
      <c r="GU7" s="43"/>
      <c r="GW7" s="43"/>
      <c r="GY7" s="43"/>
      <c r="HA7" s="43"/>
      <c r="HC7" s="43"/>
      <c r="HE7" s="43"/>
      <c r="HG7" s="43"/>
      <c r="HI7" s="43"/>
      <c r="HK7" s="43"/>
      <c r="HM7" s="43"/>
      <c r="HO7" s="43"/>
      <c r="HQ7" s="43"/>
      <c r="HS7" s="43"/>
      <c r="HU7" s="43"/>
      <c r="HW7" s="43"/>
      <c r="HZ7" t="e">
        <f t="shared" ref="HZ7:HZ39" si="1">MEDIAN(C7:HX7)</f>
        <v>#NUM!</v>
      </c>
      <c r="IA7" t="e">
        <f t="shared" si="0"/>
        <v>#DIV/0!</v>
      </c>
    </row>
    <row r="8" spans="1:252" ht="15.6" customHeight="1" thickBot="1" x14ac:dyDescent="0.3">
      <c r="A8" s="24" t="str">
        <f>'Rubric items'!A4</f>
        <v>Running the program using the JAR file</v>
      </c>
      <c r="B8" s="58" t="s">
        <v>829</v>
      </c>
      <c r="C8" s="43"/>
      <c r="D8"/>
      <c r="E8" s="43"/>
      <c r="G8" s="43"/>
      <c r="I8" s="43"/>
      <c r="K8" s="43"/>
      <c r="M8" s="43"/>
      <c r="O8" s="43"/>
      <c r="Q8" s="43"/>
      <c r="S8" s="43"/>
      <c r="U8" s="43"/>
      <c r="W8" s="43"/>
      <c r="Y8" s="43"/>
      <c r="AA8" s="43"/>
      <c r="AC8" s="43"/>
      <c r="AE8" s="43"/>
      <c r="AG8" s="43"/>
      <c r="AI8" s="43"/>
      <c r="AK8" s="43"/>
      <c r="AM8" s="43"/>
      <c r="AO8" s="43"/>
      <c r="AQ8" s="43"/>
      <c r="AS8" s="43"/>
      <c r="AU8" s="43"/>
      <c r="AW8" s="43"/>
      <c r="AY8" s="43"/>
      <c r="BA8" s="43"/>
      <c r="BC8" s="43"/>
      <c r="BE8" s="43"/>
      <c r="BG8" s="43"/>
      <c r="BI8" s="43"/>
      <c r="BK8" s="43"/>
      <c r="BM8" s="43"/>
      <c r="BO8" s="43"/>
      <c r="BQ8" s="43"/>
      <c r="BS8" s="43"/>
      <c r="BU8" s="43"/>
      <c r="BW8" s="43"/>
      <c r="BY8" s="43"/>
      <c r="CA8" s="43"/>
      <c r="CC8" s="43"/>
      <c r="CE8" s="43"/>
      <c r="CG8" s="43"/>
      <c r="CI8" s="43"/>
      <c r="CK8" s="43"/>
      <c r="CM8" s="43"/>
      <c r="CO8" s="43"/>
      <c r="CQ8" s="43"/>
      <c r="CS8" s="43"/>
      <c r="CU8" s="43"/>
      <c r="CW8" s="43"/>
      <c r="CY8" s="43"/>
      <c r="DA8" s="43"/>
      <c r="DC8" s="43"/>
      <c r="DE8" s="43"/>
      <c r="DG8" s="43"/>
      <c r="DI8" s="43"/>
      <c r="DK8" s="43"/>
      <c r="DM8" s="43"/>
      <c r="DO8" s="43"/>
      <c r="DQ8" s="43"/>
      <c r="DS8" s="43"/>
      <c r="DU8" s="43"/>
      <c r="DW8" s="43"/>
      <c r="DY8" s="43"/>
      <c r="EA8" s="43"/>
      <c r="EC8" s="43"/>
      <c r="EE8" s="43"/>
      <c r="EG8" s="43"/>
      <c r="EI8" s="43"/>
      <c r="EK8" s="43"/>
      <c r="EM8" s="43"/>
      <c r="EO8" s="43"/>
      <c r="EQ8" s="43"/>
      <c r="ES8" s="43"/>
      <c r="EU8" s="43"/>
      <c r="EW8" s="43"/>
      <c r="EY8" s="43"/>
      <c r="FA8" s="43"/>
      <c r="FC8" s="43"/>
      <c r="FE8" s="43"/>
      <c r="FG8" s="43"/>
      <c r="FI8" s="43"/>
      <c r="FK8" s="43"/>
      <c r="FM8" s="43"/>
      <c r="FO8" s="43"/>
      <c r="FQ8" s="43"/>
      <c r="FS8" s="43"/>
      <c r="FU8" s="43"/>
      <c r="FW8" s="43"/>
      <c r="FY8" s="43"/>
      <c r="GA8" s="43"/>
      <c r="GC8" s="43"/>
      <c r="GE8" s="43"/>
      <c r="GG8" s="43"/>
      <c r="GI8" s="43"/>
      <c r="GK8" s="43"/>
      <c r="GM8" s="43"/>
      <c r="GO8" s="43"/>
      <c r="GQ8" s="43"/>
      <c r="GS8" s="43"/>
      <c r="GU8" s="43"/>
      <c r="GW8" s="43"/>
      <c r="GY8" s="43"/>
      <c r="HA8" s="43"/>
      <c r="HC8" s="43"/>
      <c r="HE8" s="43"/>
      <c r="HG8" s="43"/>
      <c r="HI8" s="43"/>
      <c r="HK8" s="43"/>
      <c r="HM8" s="43"/>
      <c r="HO8" s="43"/>
      <c r="HQ8" s="43"/>
      <c r="HS8" s="43"/>
      <c r="HU8" s="43"/>
      <c r="HW8" s="43"/>
      <c r="HZ8" t="e">
        <f t="shared" si="1"/>
        <v>#NUM!</v>
      </c>
      <c r="IA8" t="e">
        <f t="shared" si="0"/>
        <v>#DIV/0!</v>
      </c>
    </row>
    <row r="9" spans="1:252" ht="15.6" customHeight="1" thickBot="1" x14ac:dyDescent="0.3">
      <c r="A9" s="42" t="s">
        <v>76</v>
      </c>
      <c r="B9" s="59"/>
      <c r="C9" s="45">
        <f>SUM(C10:C17)</f>
        <v>0</v>
      </c>
      <c r="D9"/>
      <c r="E9" s="45">
        <f t="shared" ref="E9" si="2">SUM(E10:E17)</f>
        <v>0</v>
      </c>
      <c r="G9" s="45">
        <f t="shared" ref="G9" si="3">SUM(G10:G17)</f>
        <v>0</v>
      </c>
      <c r="I9" s="45">
        <f t="shared" ref="I9" si="4">SUM(I10:I17)</f>
        <v>0</v>
      </c>
      <c r="K9" s="45">
        <f t="shared" ref="K9" si="5">SUM(K10:K17)</f>
        <v>0</v>
      </c>
      <c r="M9" s="45">
        <f t="shared" ref="M9" si="6">SUM(M10:M17)</f>
        <v>0</v>
      </c>
      <c r="O9" s="45">
        <f t="shared" ref="O9" si="7">SUM(O10:O17)</f>
        <v>0</v>
      </c>
      <c r="Q9" s="45">
        <f t="shared" ref="Q9" si="8">SUM(Q10:Q17)</f>
        <v>0</v>
      </c>
      <c r="S9" s="45">
        <f t="shared" ref="S9" si="9">SUM(S10:S17)</f>
        <v>0</v>
      </c>
      <c r="U9" s="45">
        <f t="shared" ref="U9" si="10">SUM(U10:U17)</f>
        <v>0</v>
      </c>
      <c r="W9" s="45">
        <f t="shared" ref="W9" si="11">SUM(W10:W17)</f>
        <v>0</v>
      </c>
      <c r="Y9" s="45">
        <f t="shared" ref="Y9" si="12">SUM(Y10:Y17)</f>
        <v>0</v>
      </c>
      <c r="AA9" s="45">
        <f t="shared" ref="AA9" si="13">SUM(AA10:AA17)</f>
        <v>0</v>
      </c>
      <c r="AC9" s="45">
        <f t="shared" ref="AC9" si="14">SUM(AC10:AC17)</f>
        <v>0</v>
      </c>
      <c r="AE9" s="45">
        <f t="shared" ref="AE9" si="15">SUM(AE10:AE17)</f>
        <v>0</v>
      </c>
      <c r="AG9" s="45">
        <f t="shared" ref="AG9" si="16">SUM(AG10:AG17)</f>
        <v>0</v>
      </c>
      <c r="AI9" s="45">
        <f t="shared" ref="AI9" si="17">SUM(AI10:AI17)</f>
        <v>0</v>
      </c>
      <c r="AK9" s="45">
        <f t="shared" ref="AK9" si="18">SUM(AK10:AK17)</f>
        <v>0</v>
      </c>
      <c r="AM9" s="45">
        <f t="shared" ref="AM9" si="19">SUM(AM10:AM17)</f>
        <v>0</v>
      </c>
      <c r="AO9" s="45">
        <f t="shared" ref="AO9" si="20">SUM(AO10:AO17)</f>
        <v>0</v>
      </c>
      <c r="AQ9" s="45">
        <f t="shared" ref="AQ9" si="21">SUM(AQ10:AQ17)</f>
        <v>0</v>
      </c>
      <c r="AS9" s="45">
        <f t="shared" ref="AS9" si="22">SUM(AS10:AS17)</f>
        <v>0</v>
      </c>
      <c r="AU9" s="45">
        <f t="shared" ref="AU9" si="23">SUM(AU10:AU17)</f>
        <v>0</v>
      </c>
      <c r="AW9" s="45">
        <f t="shared" ref="AW9" si="24">SUM(AW10:AW17)</f>
        <v>0</v>
      </c>
      <c r="AY9" s="45">
        <f t="shared" ref="AY9" si="25">SUM(AY10:AY17)</f>
        <v>0</v>
      </c>
      <c r="BA9" s="45">
        <f t="shared" ref="BA9" si="26">SUM(BA10:BA17)</f>
        <v>0</v>
      </c>
      <c r="BC9" s="45">
        <f t="shared" ref="BC9" si="27">SUM(BC10:BC17)</f>
        <v>0</v>
      </c>
      <c r="BE9" s="45">
        <f t="shared" ref="BE9" si="28">SUM(BE10:BE17)</f>
        <v>0</v>
      </c>
      <c r="BG9" s="45">
        <f t="shared" ref="BG9" si="29">SUM(BG10:BG17)</f>
        <v>0</v>
      </c>
      <c r="BI9" s="45">
        <f t="shared" ref="BI9" si="30">SUM(BI10:BI17)</f>
        <v>0</v>
      </c>
      <c r="BK9" s="45">
        <f t="shared" ref="BK9" si="31">SUM(BK10:BK17)</f>
        <v>0</v>
      </c>
      <c r="BM9" s="45">
        <f t="shared" ref="BM9" si="32">SUM(BM10:BM17)</f>
        <v>0</v>
      </c>
      <c r="BO9" s="45">
        <f t="shared" ref="BO9" si="33">SUM(BO10:BO17)</f>
        <v>0</v>
      </c>
      <c r="BQ9" s="45">
        <f t="shared" ref="BQ9" si="34">SUM(BQ10:BQ17)</f>
        <v>0</v>
      </c>
      <c r="BS9" s="45">
        <f t="shared" ref="BS9" si="35">SUM(BS10:BS17)</f>
        <v>0</v>
      </c>
      <c r="BU9" s="45">
        <f t="shared" ref="BU9" si="36">SUM(BU10:BU17)</f>
        <v>0</v>
      </c>
      <c r="BW9" s="45">
        <f t="shared" ref="BW9" si="37">SUM(BW10:BW17)</f>
        <v>0</v>
      </c>
      <c r="BY9" s="45">
        <f t="shared" ref="BY9" si="38">SUM(BY10:BY17)</f>
        <v>0</v>
      </c>
      <c r="CA9" s="45">
        <f t="shared" ref="CA9" si="39">SUM(CA10:CA17)</f>
        <v>0</v>
      </c>
      <c r="CC9" s="45">
        <f t="shared" ref="CC9" si="40">SUM(CC10:CC17)</f>
        <v>0</v>
      </c>
      <c r="CE9" s="45">
        <f t="shared" ref="CE9" si="41">SUM(CE10:CE17)</f>
        <v>0</v>
      </c>
      <c r="CG9" s="45">
        <f t="shared" ref="CG9" si="42">SUM(CG10:CG17)</f>
        <v>0</v>
      </c>
      <c r="CI9" s="45">
        <f t="shared" ref="CI9" si="43">SUM(CI10:CI17)</f>
        <v>0</v>
      </c>
      <c r="CK9" s="45">
        <f t="shared" ref="CK9" si="44">SUM(CK10:CK17)</f>
        <v>0</v>
      </c>
      <c r="CM9" s="45">
        <f t="shared" ref="CM9" si="45">SUM(CM10:CM17)</f>
        <v>0</v>
      </c>
      <c r="CO9" s="45">
        <f t="shared" ref="CO9" si="46">SUM(CO10:CO17)</f>
        <v>0</v>
      </c>
      <c r="CQ9" s="45">
        <f t="shared" ref="CQ9" si="47">SUM(CQ10:CQ17)</f>
        <v>0</v>
      </c>
      <c r="CS9" s="45">
        <f t="shared" ref="CS9" si="48">SUM(CS10:CS17)</f>
        <v>0</v>
      </c>
      <c r="CU9" s="45">
        <f t="shared" ref="CU9" si="49">SUM(CU10:CU17)</f>
        <v>0</v>
      </c>
      <c r="CW9" s="45">
        <f t="shared" ref="CW9" si="50">SUM(CW10:CW17)</f>
        <v>0</v>
      </c>
      <c r="CY9" s="45">
        <f t="shared" ref="CY9" si="51">SUM(CY10:CY17)</f>
        <v>0</v>
      </c>
      <c r="DA9" s="45">
        <f t="shared" ref="DA9" si="52">SUM(DA10:DA17)</f>
        <v>0</v>
      </c>
      <c r="DC9" s="45">
        <f t="shared" ref="DC9" si="53">SUM(DC10:DC17)</f>
        <v>0</v>
      </c>
      <c r="DE9" s="45">
        <f t="shared" ref="DE9" si="54">SUM(DE10:DE17)</f>
        <v>0</v>
      </c>
      <c r="DG9" s="45">
        <f t="shared" ref="DG9" si="55">SUM(DG10:DG17)</f>
        <v>0</v>
      </c>
      <c r="DI9" s="45">
        <f t="shared" ref="DI9" si="56">SUM(DI10:DI17)</f>
        <v>0</v>
      </c>
      <c r="DK9" s="45">
        <f t="shared" ref="DK9" si="57">SUM(DK10:DK17)</f>
        <v>0</v>
      </c>
      <c r="DM9" s="45">
        <f t="shared" ref="DM9" si="58">SUM(DM10:DM17)</f>
        <v>0</v>
      </c>
      <c r="DO9" s="45">
        <f t="shared" ref="DO9" si="59">SUM(DO10:DO17)</f>
        <v>0</v>
      </c>
      <c r="DQ9" s="45">
        <f t="shared" ref="DQ9" si="60">SUM(DQ10:DQ17)</f>
        <v>0</v>
      </c>
      <c r="DS9" s="45">
        <f t="shared" ref="DS9" si="61">SUM(DS10:DS17)</f>
        <v>0</v>
      </c>
      <c r="DU9" s="45">
        <f t="shared" ref="DU9" si="62">SUM(DU10:DU17)</f>
        <v>0</v>
      </c>
      <c r="DW9" s="45">
        <f t="shared" ref="DW9" si="63">SUM(DW10:DW17)</f>
        <v>0</v>
      </c>
      <c r="DY9" s="45">
        <f t="shared" ref="DY9" si="64">SUM(DY10:DY17)</f>
        <v>0</v>
      </c>
      <c r="EA9" s="45">
        <f t="shared" ref="EA9" si="65">SUM(EA10:EA17)</f>
        <v>0</v>
      </c>
      <c r="EC9" s="45">
        <f t="shared" ref="EC9" si="66">SUM(EC10:EC17)</f>
        <v>0</v>
      </c>
      <c r="EE9" s="45">
        <f t="shared" ref="EE9" si="67">SUM(EE10:EE17)</f>
        <v>0</v>
      </c>
      <c r="EG9" s="45">
        <f t="shared" ref="EG9" si="68">SUM(EG10:EG17)</f>
        <v>0</v>
      </c>
      <c r="EI9" s="45">
        <f t="shared" ref="EI9" si="69">SUM(EI10:EI17)</f>
        <v>0</v>
      </c>
      <c r="EK9" s="45">
        <f t="shared" ref="EK9" si="70">SUM(EK10:EK17)</f>
        <v>0</v>
      </c>
      <c r="EM9" s="45">
        <f t="shared" ref="EM9" si="71">SUM(EM10:EM17)</f>
        <v>0</v>
      </c>
      <c r="EO9" s="45">
        <f t="shared" ref="EO9" si="72">SUM(EO10:EO17)</f>
        <v>0</v>
      </c>
      <c r="EQ9" s="45">
        <f t="shared" ref="EQ9" si="73">SUM(EQ10:EQ17)</f>
        <v>0</v>
      </c>
      <c r="ES9" s="45">
        <f t="shared" ref="ES9" si="74">SUM(ES10:ES17)</f>
        <v>0</v>
      </c>
      <c r="EU9" s="45">
        <f t="shared" ref="EU9" si="75">SUM(EU10:EU17)</f>
        <v>0</v>
      </c>
      <c r="EW9" s="45">
        <f t="shared" ref="EW9" si="76">SUM(EW10:EW17)</f>
        <v>0</v>
      </c>
      <c r="EY9" s="45">
        <f t="shared" ref="EY9" si="77">SUM(EY10:EY17)</f>
        <v>0</v>
      </c>
      <c r="FA9" s="45">
        <f t="shared" ref="FA9" si="78">SUM(FA10:FA17)</f>
        <v>0</v>
      </c>
      <c r="FC9" s="45">
        <f t="shared" ref="FC9" si="79">SUM(FC10:FC17)</f>
        <v>0</v>
      </c>
      <c r="FE9" s="45">
        <f t="shared" ref="FE9" si="80">SUM(FE10:FE17)</f>
        <v>0</v>
      </c>
      <c r="FG9" s="45">
        <f t="shared" ref="FG9" si="81">SUM(FG10:FG17)</f>
        <v>0</v>
      </c>
      <c r="FI9" s="45">
        <f t="shared" ref="FI9" si="82">SUM(FI10:FI17)</f>
        <v>0</v>
      </c>
      <c r="FK9" s="45">
        <f t="shared" ref="FK9" si="83">SUM(FK10:FK17)</f>
        <v>0</v>
      </c>
      <c r="FM9" s="45">
        <f t="shared" ref="FM9" si="84">SUM(FM10:FM17)</f>
        <v>0</v>
      </c>
      <c r="FO9" s="45">
        <f t="shared" ref="FO9" si="85">SUM(FO10:FO17)</f>
        <v>0</v>
      </c>
      <c r="FQ9" s="45">
        <f t="shared" ref="FQ9" si="86">SUM(FQ10:FQ17)</f>
        <v>0</v>
      </c>
      <c r="FS9" s="45">
        <f t="shared" ref="FS9" si="87">SUM(FS10:FS17)</f>
        <v>0</v>
      </c>
      <c r="FU9" s="45">
        <f t="shared" ref="FU9" si="88">SUM(FU10:FU17)</f>
        <v>0</v>
      </c>
      <c r="FW9" s="45">
        <f t="shared" ref="FW9" si="89">SUM(FW10:FW17)</f>
        <v>0</v>
      </c>
      <c r="FY9" s="45">
        <f t="shared" ref="FY9" si="90">SUM(FY10:FY17)</f>
        <v>0</v>
      </c>
      <c r="GA9" s="45">
        <f t="shared" ref="GA9" si="91">SUM(GA10:GA17)</f>
        <v>0</v>
      </c>
      <c r="GC9" s="45">
        <f t="shared" ref="GC9" si="92">SUM(GC10:GC17)</f>
        <v>0</v>
      </c>
      <c r="GE9" s="45">
        <f t="shared" ref="GE9" si="93">SUM(GE10:GE17)</f>
        <v>0</v>
      </c>
      <c r="GG9" s="45">
        <f t="shared" ref="GG9" si="94">SUM(GG10:GG17)</f>
        <v>0</v>
      </c>
      <c r="GI9" s="45">
        <f t="shared" ref="GI9" si="95">SUM(GI10:GI17)</f>
        <v>0</v>
      </c>
      <c r="GK9" s="45">
        <f t="shared" ref="GK9" si="96">SUM(GK10:GK17)</f>
        <v>0</v>
      </c>
      <c r="GM9" s="45">
        <f t="shared" ref="GM9" si="97">SUM(GM10:GM17)</f>
        <v>0</v>
      </c>
      <c r="GO9" s="45">
        <f t="shared" ref="GO9" si="98">SUM(GO10:GO17)</f>
        <v>0</v>
      </c>
      <c r="GQ9" s="45">
        <f t="shared" ref="GQ9" si="99">SUM(GQ10:GQ17)</f>
        <v>0</v>
      </c>
      <c r="GS9" s="45">
        <f t="shared" ref="GS9" si="100">SUM(GS10:GS17)</f>
        <v>0</v>
      </c>
      <c r="GU9" s="45">
        <f t="shared" ref="GU9" si="101">SUM(GU10:GU17)</f>
        <v>0</v>
      </c>
      <c r="GW9" s="45">
        <f t="shared" ref="GW9" si="102">SUM(GW10:GW17)</f>
        <v>0</v>
      </c>
      <c r="GY9" s="45">
        <f t="shared" ref="GY9" si="103">SUM(GY10:GY17)</f>
        <v>0</v>
      </c>
      <c r="HA9" s="45">
        <f t="shared" ref="HA9" si="104">SUM(HA10:HA17)</f>
        <v>0</v>
      </c>
      <c r="HC9" s="45">
        <f t="shared" ref="HC9" si="105">SUM(HC10:HC17)</f>
        <v>0</v>
      </c>
      <c r="HE9" s="45">
        <f t="shared" ref="HE9" si="106">SUM(HE10:HE17)</f>
        <v>0</v>
      </c>
      <c r="HG9" s="45">
        <f t="shared" ref="HG9" si="107">SUM(HG10:HG17)</f>
        <v>0</v>
      </c>
      <c r="HI9" s="45">
        <f t="shared" ref="HI9" si="108">SUM(HI10:HI17)</f>
        <v>0</v>
      </c>
      <c r="HK9" s="45">
        <f t="shared" ref="HK9" si="109">SUM(HK10:HK17)</f>
        <v>0</v>
      </c>
      <c r="HM9" s="45">
        <f t="shared" ref="HM9" si="110">SUM(HM10:HM17)</f>
        <v>0</v>
      </c>
      <c r="HO9" s="45">
        <f t="shared" ref="HO9" si="111">SUM(HO10:HO17)</f>
        <v>0</v>
      </c>
      <c r="HQ9" s="45">
        <f t="shared" ref="HQ9" si="112">SUM(HQ10:HQ17)</f>
        <v>0</v>
      </c>
      <c r="HS9" s="45">
        <f t="shared" ref="HS9" si="113">SUM(HS10:HS17)</f>
        <v>0</v>
      </c>
      <c r="HU9" s="45">
        <f t="shared" ref="HU9" si="114">SUM(HU10:HU17)</f>
        <v>0</v>
      </c>
      <c r="HW9" s="45">
        <f t="shared" ref="HW9" si="115">SUM(HW10:HW17)</f>
        <v>0</v>
      </c>
      <c r="HZ9" s="53">
        <f t="shared" si="1"/>
        <v>0</v>
      </c>
      <c r="IA9" s="53">
        <f t="shared" si="0"/>
        <v>0</v>
      </c>
    </row>
    <row r="10" spans="1:252" ht="15.6" customHeight="1" thickBot="1" x14ac:dyDescent="0.3">
      <c r="A10" s="24" t="str">
        <f>'Rubric items'!A6</f>
        <v>Construct a new game, and create a crew</v>
      </c>
      <c r="B10" s="60" t="s">
        <v>826</v>
      </c>
      <c r="C10" s="43"/>
      <c r="D10"/>
      <c r="E10" s="43"/>
      <c r="G10" s="43"/>
      <c r="I10" s="43"/>
      <c r="K10" s="43"/>
      <c r="M10" s="43"/>
      <c r="O10" s="43"/>
      <c r="Q10" s="43"/>
      <c r="S10" s="43"/>
      <c r="U10" s="43"/>
      <c r="W10" s="43"/>
      <c r="Y10" s="43"/>
      <c r="AA10" s="43"/>
      <c r="AC10" s="43"/>
      <c r="AE10" s="43"/>
      <c r="AG10" s="43"/>
      <c r="AI10" s="43"/>
      <c r="AK10" s="43"/>
      <c r="AM10" s="43"/>
      <c r="AO10" s="43"/>
      <c r="AQ10" s="43"/>
      <c r="AS10" s="43"/>
      <c r="AU10" s="43"/>
      <c r="AW10" s="43"/>
      <c r="AY10" s="43"/>
      <c r="BA10" s="43"/>
      <c r="BC10" s="43"/>
      <c r="BE10" s="43"/>
      <c r="BG10" s="43"/>
      <c r="BI10" s="43"/>
      <c r="BK10" s="43"/>
      <c r="BM10" s="43"/>
      <c r="BO10" s="43"/>
      <c r="BQ10" s="43"/>
      <c r="BS10" s="43"/>
      <c r="BU10" s="43"/>
      <c r="BW10" s="43"/>
      <c r="BY10" s="43"/>
      <c r="CA10" s="43"/>
      <c r="CC10" s="43"/>
      <c r="CE10" s="43"/>
      <c r="CG10" s="43"/>
      <c r="CI10" s="43"/>
      <c r="CK10" s="43"/>
      <c r="CM10" s="43"/>
      <c r="CO10" s="43"/>
      <c r="CQ10" s="43"/>
      <c r="CS10" s="43"/>
      <c r="CU10" s="43"/>
      <c r="CW10" s="43"/>
      <c r="CY10" s="43"/>
      <c r="DA10" s="43"/>
      <c r="DC10" s="43"/>
      <c r="DE10" s="43"/>
      <c r="DG10" s="43"/>
      <c r="DI10" s="43"/>
      <c r="DK10" s="43"/>
      <c r="DM10" s="43"/>
      <c r="DO10" s="43"/>
      <c r="DQ10" s="43"/>
      <c r="DS10" s="43"/>
      <c r="DU10" s="43"/>
      <c r="DW10" s="43"/>
      <c r="DY10" s="43"/>
      <c r="EA10" s="43"/>
      <c r="EC10" s="43"/>
      <c r="EE10" s="43"/>
      <c r="EG10" s="43"/>
      <c r="EI10" s="43"/>
      <c r="EK10" s="43"/>
      <c r="EM10" s="43"/>
      <c r="EO10" s="43"/>
      <c r="EQ10" s="43"/>
      <c r="ES10" s="43"/>
      <c r="EU10" s="43"/>
      <c r="EW10" s="43"/>
      <c r="EY10" s="43"/>
      <c r="FA10" s="43"/>
      <c r="FC10" s="43"/>
      <c r="FE10" s="43"/>
      <c r="FG10" s="43"/>
      <c r="FI10" s="43"/>
      <c r="FK10" s="43"/>
      <c r="FM10" s="43"/>
      <c r="FO10" s="43"/>
      <c r="FQ10" s="43"/>
      <c r="FS10" s="43"/>
      <c r="FU10" s="43"/>
      <c r="FW10" s="43"/>
      <c r="FY10" s="43"/>
      <c r="GA10" s="43"/>
      <c r="GC10" s="43"/>
      <c r="GE10" s="43"/>
      <c r="GG10" s="43"/>
      <c r="GI10" s="43"/>
      <c r="GK10" s="43"/>
      <c r="GM10" s="43"/>
      <c r="GO10" s="43"/>
      <c r="GQ10" s="43"/>
      <c r="GS10" s="43"/>
      <c r="GU10" s="43"/>
      <c r="GW10" s="43"/>
      <c r="GY10" s="43"/>
      <c r="HA10" s="43"/>
      <c r="HC10" s="43"/>
      <c r="HE10" s="43"/>
      <c r="HG10" s="43"/>
      <c r="HI10" s="43"/>
      <c r="HK10" s="43"/>
      <c r="HM10" s="43"/>
      <c r="HO10" s="43"/>
      <c r="HQ10" s="43"/>
      <c r="HS10" s="43"/>
      <c r="HU10" s="43"/>
      <c r="HW10" s="43"/>
      <c r="HZ10" t="e">
        <f t="shared" si="1"/>
        <v>#NUM!</v>
      </c>
      <c r="IA10" t="e">
        <f t="shared" si="0"/>
        <v>#DIV/0!</v>
      </c>
    </row>
    <row r="11" spans="1:252" ht="15.6" customHeight="1" thickBot="1" x14ac:dyDescent="0.3">
      <c r="A11" s="24" t="str">
        <f>'Rubric items'!A7</f>
        <v>Perform actions with the crops</v>
      </c>
      <c r="B11" s="60" t="s">
        <v>826</v>
      </c>
      <c r="C11" s="43"/>
      <c r="D11"/>
      <c r="E11" s="43"/>
      <c r="G11" s="43"/>
      <c r="I11" s="43"/>
      <c r="K11" s="43"/>
      <c r="M11" s="43"/>
      <c r="O11" s="43"/>
      <c r="Q11" s="43"/>
      <c r="S11" s="43"/>
      <c r="U11" s="43"/>
      <c r="W11" s="43"/>
      <c r="Y11" s="43"/>
      <c r="AA11" s="43"/>
      <c r="AC11" s="43"/>
      <c r="AE11" s="43"/>
      <c r="AG11" s="43"/>
      <c r="AI11" s="43"/>
      <c r="AK11" s="43"/>
      <c r="AM11" s="43"/>
      <c r="AO11" s="43"/>
      <c r="AQ11" s="43"/>
      <c r="AS11" s="43"/>
      <c r="AU11" s="43"/>
      <c r="AW11" s="43"/>
      <c r="AY11" s="43"/>
      <c r="BA11" s="43"/>
      <c r="BC11" s="43"/>
      <c r="BE11" s="43"/>
      <c r="BG11" s="43"/>
      <c r="BI11" s="43"/>
      <c r="BK11" s="43"/>
      <c r="BM11" s="43"/>
      <c r="BO11" s="43"/>
      <c r="BQ11" s="43"/>
      <c r="BS11" s="43"/>
      <c r="BU11" s="43"/>
      <c r="BW11" s="43"/>
      <c r="BY11" s="43"/>
      <c r="CA11" s="43"/>
      <c r="CC11" s="43"/>
      <c r="CE11" s="43"/>
      <c r="CG11" s="43"/>
      <c r="CI11" s="43"/>
      <c r="CK11" s="43"/>
      <c r="CM11" s="43"/>
      <c r="CO11" s="43"/>
      <c r="CQ11" s="43"/>
      <c r="CS11" s="43"/>
      <c r="CU11" s="43"/>
      <c r="CW11" s="43"/>
      <c r="CY11" s="43"/>
      <c r="DA11" s="43"/>
      <c r="DC11" s="43"/>
      <c r="DE11" s="43"/>
      <c r="DG11" s="43"/>
      <c r="DI11" s="43"/>
      <c r="DK11" s="43"/>
      <c r="DM11" s="43"/>
      <c r="DO11" s="43"/>
      <c r="DQ11" s="43"/>
      <c r="DS11" s="43"/>
      <c r="DU11" s="43"/>
      <c r="DW11" s="43"/>
      <c r="DY11" s="43"/>
      <c r="EA11" s="43"/>
      <c r="EC11" s="43"/>
      <c r="EE11" s="43"/>
      <c r="EG11" s="43"/>
      <c r="EI11" s="43"/>
      <c r="EK11" s="43"/>
      <c r="EM11" s="43"/>
      <c r="EO11" s="43"/>
      <c r="EQ11" s="43"/>
      <c r="ES11" s="43"/>
      <c r="EU11" s="43"/>
      <c r="EW11" s="43"/>
      <c r="EY11" s="43"/>
      <c r="FA11" s="43"/>
      <c r="FC11" s="43"/>
      <c r="FE11" s="43"/>
      <c r="FG11" s="43"/>
      <c r="FI11" s="43"/>
      <c r="FK11" s="43"/>
      <c r="FM11" s="43"/>
      <c r="FO11" s="43"/>
      <c r="FQ11" s="43"/>
      <c r="FS11" s="43"/>
      <c r="FU11" s="43"/>
      <c r="FW11" s="43"/>
      <c r="FY11" s="43"/>
      <c r="GA11" s="43"/>
      <c r="GC11" s="43"/>
      <c r="GE11" s="43"/>
      <c r="GG11" s="43"/>
      <c r="GI11" s="43"/>
      <c r="GK11" s="43"/>
      <c r="GM11" s="43"/>
      <c r="GO11" s="43"/>
      <c r="GQ11" s="43"/>
      <c r="GS11" s="43"/>
      <c r="GU11" s="43"/>
      <c r="GW11" s="43"/>
      <c r="GY11" s="43"/>
      <c r="HA11" s="43"/>
      <c r="HC11" s="43"/>
      <c r="HE11" s="43"/>
      <c r="HG11" s="43"/>
      <c r="HI11" s="43"/>
      <c r="HK11" s="43"/>
      <c r="HM11" s="43"/>
      <c r="HO11" s="43"/>
      <c r="HQ11" s="43"/>
      <c r="HS11" s="43"/>
      <c r="HU11" s="43"/>
      <c r="HW11" s="43"/>
      <c r="HZ11" t="e">
        <f t="shared" si="1"/>
        <v>#NUM!</v>
      </c>
      <c r="IA11" t="e">
        <f t="shared" si="0"/>
        <v>#DIV/0!</v>
      </c>
    </row>
    <row r="12" spans="1:252" ht="15.6" customHeight="1" thickBot="1" x14ac:dyDescent="0.3">
      <c r="A12" s="24" t="str">
        <f>'Rubric items'!A8</f>
        <v>Perform actions with the animals</v>
      </c>
      <c r="B12" s="60" t="s">
        <v>826</v>
      </c>
      <c r="C12" s="43"/>
      <c r="D12"/>
      <c r="E12" s="43"/>
      <c r="G12" s="43"/>
      <c r="I12" s="43"/>
      <c r="K12" s="43"/>
      <c r="M12" s="43"/>
      <c r="O12" s="43"/>
      <c r="Q12" s="43"/>
      <c r="S12" s="43"/>
      <c r="U12" s="43"/>
      <c r="W12" s="43"/>
      <c r="Y12" s="43"/>
      <c r="AA12" s="43"/>
      <c r="AC12" s="43"/>
      <c r="AE12" s="43"/>
      <c r="AG12" s="43"/>
      <c r="AI12" s="43"/>
      <c r="AK12" s="43"/>
      <c r="AM12" s="43"/>
      <c r="AO12" s="43"/>
      <c r="AQ12" s="43"/>
      <c r="AS12" s="43"/>
      <c r="AU12" s="43"/>
      <c r="AW12" s="43"/>
      <c r="AY12" s="43"/>
      <c r="BA12" s="43"/>
      <c r="BC12" s="43"/>
      <c r="BE12" s="43"/>
      <c r="BG12" s="43"/>
      <c r="BI12" s="43"/>
      <c r="BK12" s="43"/>
      <c r="BM12" s="43"/>
      <c r="BO12" s="43"/>
      <c r="BQ12" s="43"/>
      <c r="BS12" s="43"/>
      <c r="BU12" s="43"/>
      <c r="BW12" s="43"/>
      <c r="BY12" s="43"/>
      <c r="CA12" s="43"/>
      <c r="CC12" s="43"/>
      <c r="CE12" s="43"/>
      <c r="CG12" s="43"/>
      <c r="CI12" s="43"/>
      <c r="CK12" s="43"/>
      <c r="CM12" s="43"/>
      <c r="CO12" s="43"/>
      <c r="CQ12" s="43"/>
      <c r="CS12" s="43"/>
      <c r="CU12" s="43"/>
      <c r="CW12" s="43"/>
      <c r="CY12" s="43"/>
      <c r="DA12" s="43"/>
      <c r="DC12" s="43"/>
      <c r="DE12" s="43"/>
      <c r="DG12" s="43"/>
      <c r="DI12" s="43"/>
      <c r="DK12" s="43"/>
      <c r="DM12" s="43"/>
      <c r="DO12" s="43"/>
      <c r="DQ12" s="43"/>
      <c r="DS12" s="43"/>
      <c r="DU12" s="43"/>
      <c r="DW12" s="43"/>
      <c r="DY12" s="43"/>
      <c r="EA12" s="43"/>
      <c r="EC12" s="43"/>
      <c r="EE12" s="43"/>
      <c r="EG12" s="43"/>
      <c r="EI12" s="43"/>
      <c r="EK12" s="43"/>
      <c r="EM12" s="43"/>
      <c r="EO12" s="43"/>
      <c r="EQ12" s="43"/>
      <c r="ES12" s="43"/>
      <c r="EU12" s="43"/>
      <c r="EW12" s="43"/>
      <c r="EY12" s="43"/>
      <c r="FA12" s="43"/>
      <c r="FC12" s="43"/>
      <c r="FE12" s="43"/>
      <c r="FG12" s="43"/>
      <c r="FI12" s="43"/>
      <c r="FK12" s="43"/>
      <c r="FM12" s="43"/>
      <c r="FO12" s="43"/>
      <c r="FQ12" s="43"/>
      <c r="FS12" s="43"/>
      <c r="FU12" s="43"/>
      <c r="FW12" s="43"/>
      <c r="FY12" s="43"/>
      <c r="GA12" s="43"/>
      <c r="GC12" s="43"/>
      <c r="GE12" s="43"/>
      <c r="GG12" s="43"/>
      <c r="GI12" s="43"/>
      <c r="GK12" s="43"/>
      <c r="GM12" s="43"/>
      <c r="GO12" s="43"/>
      <c r="GQ12" s="43"/>
      <c r="GS12" s="43"/>
      <c r="GU12" s="43"/>
      <c r="GW12" s="43"/>
      <c r="GY12" s="43"/>
      <c r="HA12" s="43"/>
      <c r="HC12" s="43"/>
      <c r="HE12" s="43"/>
      <c r="HG12" s="43"/>
      <c r="HI12" s="43"/>
      <c r="HK12" s="43"/>
      <c r="HM12" s="43"/>
      <c r="HO12" s="43"/>
      <c r="HQ12" s="43"/>
      <c r="HS12" s="43"/>
      <c r="HU12" s="43"/>
      <c r="HW12" s="43"/>
      <c r="HZ12" t="e">
        <f t="shared" si="1"/>
        <v>#NUM!</v>
      </c>
      <c r="IA12" t="e">
        <f t="shared" si="0"/>
        <v>#DIV/0!</v>
      </c>
    </row>
    <row r="13" spans="1:252" ht="15.6" customHeight="1" thickBot="1" x14ac:dyDescent="0.3">
      <c r="A13" s="24" t="str">
        <f>'Rubric items'!A9</f>
        <v>View the status of the farm</v>
      </c>
      <c r="B13" s="60" t="s">
        <v>826</v>
      </c>
      <c r="C13" s="43"/>
      <c r="D13"/>
      <c r="E13" s="43"/>
      <c r="G13" s="43"/>
      <c r="I13" s="43"/>
      <c r="K13" s="43"/>
      <c r="M13" s="43"/>
      <c r="O13" s="43"/>
      <c r="Q13" s="43"/>
      <c r="S13" s="43"/>
      <c r="U13" s="43"/>
      <c r="W13" s="43"/>
      <c r="Y13" s="43"/>
      <c r="AA13" s="43"/>
      <c r="AC13" s="43"/>
      <c r="AE13" s="43"/>
      <c r="AG13" s="43"/>
      <c r="AI13" s="43"/>
      <c r="AK13" s="43"/>
      <c r="AM13" s="43"/>
      <c r="AO13" s="43"/>
      <c r="AQ13" s="43"/>
      <c r="AS13" s="43"/>
      <c r="AU13" s="43"/>
      <c r="AW13" s="43"/>
      <c r="AY13" s="43"/>
      <c r="BA13" s="43"/>
      <c r="BC13" s="43"/>
      <c r="BE13" s="43"/>
      <c r="BG13" s="43"/>
      <c r="BI13" s="43"/>
      <c r="BK13" s="43"/>
      <c r="BM13" s="43"/>
      <c r="BO13" s="43"/>
      <c r="BQ13" s="43"/>
      <c r="BS13" s="43"/>
      <c r="BU13" s="43"/>
      <c r="BW13" s="43"/>
      <c r="BY13" s="43"/>
      <c r="CA13" s="43"/>
      <c r="CC13" s="43"/>
      <c r="CE13" s="43"/>
      <c r="CG13" s="43"/>
      <c r="CI13" s="43"/>
      <c r="CK13" s="43"/>
      <c r="CM13" s="43"/>
      <c r="CO13" s="43"/>
      <c r="CQ13" s="43"/>
      <c r="CS13" s="43"/>
      <c r="CU13" s="43"/>
      <c r="CW13" s="43"/>
      <c r="CY13" s="43"/>
      <c r="DA13" s="43"/>
      <c r="DC13" s="43"/>
      <c r="DE13" s="43"/>
      <c r="DG13" s="43"/>
      <c r="DI13" s="43"/>
      <c r="DK13" s="43"/>
      <c r="DM13" s="43"/>
      <c r="DO13" s="43"/>
      <c r="DQ13" s="43"/>
      <c r="DS13" s="43"/>
      <c r="DU13" s="43"/>
      <c r="DW13" s="43"/>
      <c r="DY13" s="43"/>
      <c r="EA13" s="43"/>
      <c r="EC13" s="43"/>
      <c r="EE13" s="43"/>
      <c r="EG13" s="43"/>
      <c r="EI13" s="43"/>
      <c r="EK13" s="43"/>
      <c r="EM13" s="43"/>
      <c r="EO13" s="43"/>
      <c r="EQ13" s="43"/>
      <c r="ES13" s="43"/>
      <c r="EU13" s="43"/>
      <c r="EW13" s="43"/>
      <c r="EY13" s="43"/>
      <c r="FA13" s="43"/>
      <c r="FC13" s="43"/>
      <c r="FE13" s="43"/>
      <c r="FG13" s="43"/>
      <c r="FI13" s="43"/>
      <c r="FK13" s="43"/>
      <c r="FM13" s="43"/>
      <c r="FO13" s="43"/>
      <c r="FQ13" s="43"/>
      <c r="FS13" s="43"/>
      <c r="FU13" s="43"/>
      <c r="FW13" s="43"/>
      <c r="FY13" s="43"/>
      <c r="GA13" s="43"/>
      <c r="GC13" s="43"/>
      <c r="GE13" s="43"/>
      <c r="GG13" s="43"/>
      <c r="GI13" s="43"/>
      <c r="GK13" s="43"/>
      <c r="GM13" s="43"/>
      <c r="GO13" s="43"/>
      <c r="GQ13" s="43"/>
      <c r="GS13" s="43"/>
      <c r="GU13" s="43"/>
      <c r="GW13" s="43"/>
      <c r="GY13" s="43"/>
      <c r="HA13" s="43"/>
      <c r="HC13" s="43"/>
      <c r="HE13" s="43"/>
      <c r="HG13" s="43"/>
      <c r="HI13" s="43"/>
      <c r="HK13" s="43"/>
      <c r="HM13" s="43"/>
      <c r="HO13" s="43"/>
      <c r="HQ13" s="43"/>
      <c r="HS13" s="43"/>
      <c r="HU13" s="43"/>
      <c r="HW13" s="43"/>
      <c r="HZ13" t="e">
        <f t="shared" si="1"/>
        <v>#NUM!</v>
      </c>
      <c r="IA13" t="e">
        <f t="shared" si="0"/>
        <v>#DIV/0!</v>
      </c>
    </row>
    <row r="14" spans="1:252" ht="15.6" customHeight="1" thickBot="1" x14ac:dyDescent="0.3">
      <c r="A14" s="24" t="str">
        <f>'Rubric items'!A10</f>
        <v>Move on the next day</v>
      </c>
      <c r="B14" s="60" t="s">
        <v>826</v>
      </c>
      <c r="C14" s="43"/>
      <c r="D14"/>
      <c r="E14" s="43"/>
      <c r="G14" s="43"/>
      <c r="I14" s="43"/>
      <c r="K14" s="43"/>
      <c r="M14" s="43"/>
      <c r="O14" s="43"/>
      <c r="Q14" s="43"/>
      <c r="S14" s="43"/>
      <c r="U14" s="43"/>
      <c r="W14" s="43"/>
      <c r="Y14" s="43"/>
      <c r="AA14" s="43"/>
      <c r="AC14" s="43"/>
      <c r="AE14" s="43"/>
      <c r="AG14" s="43"/>
      <c r="AI14" s="43"/>
      <c r="AK14" s="43"/>
      <c r="AM14" s="43"/>
      <c r="AO14" s="43"/>
      <c r="AQ14" s="43"/>
      <c r="AS14" s="43"/>
      <c r="AU14" s="43"/>
      <c r="AW14" s="43"/>
      <c r="AY14" s="43"/>
      <c r="BA14" s="43"/>
      <c r="BC14" s="43"/>
      <c r="BE14" s="43"/>
      <c r="BG14" s="43"/>
      <c r="BI14" s="43"/>
      <c r="BK14" s="43"/>
      <c r="BM14" s="43"/>
      <c r="BO14" s="43"/>
      <c r="BQ14" s="43"/>
      <c r="BS14" s="43"/>
      <c r="BU14" s="43"/>
      <c r="BW14" s="43"/>
      <c r="BY14" s="43"/>
      <c r="CA14" s="43"/>
      <c r="CC14" s="43"/>
      <c r="CE14" s="43"/>
      <c r="CG14" s="43"/>
      <c r="CI14" s="43"/>
      <c r="CK14" s="43"/>
      <c r="CM14" s="43"/>
      <c r="CO14" s="43"/>
      <c r="CQ14" s="43"/>
      <c r="CS14" s="43"/>
      <c r="CU14" s="43"/>
      <c r="CW14" s="43"/>
      <c r="CY14" s="43"/>
      <c r="DA14" s="43"/>
      <c r="DC14" s="43"/>
      <c r="DE14" s="43"/>
      <c r="DG14" s="43"/>
      <c r="DI14" s="43"/>
      <c r="DK14" s="43"/>
      <c r="DM14" s="43"/>
      <c r="DO14" s="43"/>
      <c r="DQ14" s="43"/>
      <c r="DS14" s="43"/>
      <c r="DU14" s="43"/>
      <c r="DW14" s="43"/>
      <c r="DY14" s="43"/>
      <c r="EA14" s="43"/>
      <c r="EC14" s="43"/>
      <c r="EE14" s="43"/>
      <c r="EG14" s="43"/>
      <c r="EI14" s="43"/>
      <c r="EK14" s="43"/>
      <c r="EM14" s="43"/>
      <c r="EO14" s="43"/>
      <c r="EQ14" s="43"/>
      <c r="ES14" s="43"/>
      <c r="EU14" s="43"/>
      <c r="EW14" s="43"/>
      <c r="EY14" s="43"/>
      <c r="FA14" s="43"/>
      <c r="FC14" s="43"/>
      <c r="FE14" s="43"/>
      <c r="FG14" s="43"/>
      <c r="FI14" s="43"/>
      <c r="FK14" s="43"/>
      <c r="FM14" s="43"/>
      <c r="FO14" s="43"/>
      <c r="FQ14" s="43"/>
      <c r="FS14" s="43"/>
      <c r="FU14" s="43"/>
      <c r="FW14" s="43"/>
      <c r="FY14" s="43"/>
      <c r="GA14" s="43"/>
      <c r="GC14" s="43"/>
      <c r="GE14" s="43"/>
      <c r="GG14" s="43"/>
      <c r="GI14" s="43"/>
      <c r="GK14" s="43"/>
      <c r="GM14" s="43"/>
      <c r="GO14" s="43"/>
      <c r="GQ14" s="43"/>
      <c r="GS14" s="43"/>
      <c r="GU14" s="43"/>
      <c r="GW14" s="43"/>
      <c r="GY14" s="43"/>
      <c r="HA14" s="43"/>
      <c r="HC14" s="43"/>
      <c r="HE14" s="43"/>
      <c r="HG14" s="43"/>
      <c r="HI14" s="43"/>
      <c r="HK14" s="43"/>
      <c r="HM14" s="43"/>
      <c r="HO14" s="43"/>
      <c r="HQ14" s="43"/>
      <c r="HS14" s="43"/>
      <c r="HU14" s="43"/>
      <c r="HW14" s="43"/>
      <c r="HZ14" t="e">
        <f t="shared" si="1"/>
        <v>#NUM!</v>
      </c>
      <c r="IA14" t="e">
        <f t="shared" si="0"/>
        <v>#DIV/0!</v>
      </c>
    </row>
    <row r="15" spans="1:252" ht="15.6" customHeight="1" thickBot="1" x14ac:dyDescent="0.3">
      <c r="A15" s="24" t="str">
        <f>'Rubric items'!A11</f>
        <v>Find a general store and buy items</v>
      </c>
      <c r="B15" s="60" t="s">
        <v>826</v>
      </c>
      <c r="C15" s="43"/>
      <c r="D15"/>
      <c r="E15" s="43"/>
      <c r="G15" s="43"/>
      <c r="I15" s="43"/>
      <c r="K15" s="43"/>
      <c r="M15" s="43"/>
      <c r="O15" s="43"/>
      <c r="Q15" s="43"/>
      <c r="S15" s="43"/>
      <c r="U15" s="43"/>
      <c r="W15" s="43"/>
      <c r="Y15" s="43"/>
      <c r="AA15" s="43"/>
      <c r="AC15" s="43"/>
      <c r="AE15" s="43"/>
      <c r="AG15" s="43"/>
      <c r="AI15" s="43"/>
      <c r="AK15" s="43"/>
      <c r="AM15" s="43"/>
      <c r="AO15" s="43"/>
      <c r="AQ15" s="43"/>
      <c r="AS15" s="43"/>
      <c r="AU15" s="43"/>
      <c r="AW15" s="43"/>
      <c r="AY15" s="43"/>
      <c r="BA15" s="43"/>
      <c r="BC15" s="43"/>
      <c r="BE15" s="43"/>
      <c r="BG15" s="43"/>
      <c r="BI15" s="43"/>
      <c r="BK15" s="43"/>
      <c r="BM15" s="43"/>
      <c r="BO15" s="43"/>
      <c r="BQ15" s="43"/>
      <c r="BS15" s="43"/>
      <c r="BU15" s="43"/>
      <c r="BW15" s="43"/>
      <c r="BY15" s="43"/>
      <c r="CA15" s="43"/>
      <c r="CC15" s="43"/>
      <c r="CE15" s="43"/>
      <c r="CG15" s="43"/>
      <c r="CI15" s="43"/>
      <c r="CK15" s="43"/>
      <c r="CM15" s="43"/>
      <c r="CO15" s="43"/>
      <c r="CQ15" s="43"/>
      <c r="CS15" s="43"/>
      <c r="CU15" s="43"/>
      <c r="CW15" s="43"/>
      <c r="CY15" s="43"/>
      <c r="DA15" s="43"/>
      <c r="DC15" s="43"/>
      <c r="DE15" s="43"/>
      <c r="DG15" s="43"/>
      <c r="DI15" s="43"/>
      <c r="DK15" s="43"/>
      <c r="DM15" s="43"/>
      <c r="DO15" s="43"/>
      <c r="DQ15" s="43"/>
      <c r="DS15" s="43"/>
      <c r="DU15" s="43"/>
      <c r="DW15" s="43"/>
      <c r="DY15" s="43"/>
      <c r="EA15" s="43"/>
      <c r="EC15" s="43"/>
      <c r="EE15" s="43"/>
      <c r="EG15" s="43"/>
      <c r="EI15" s="43"/>
      <c r="EK15" s="43"/>
      <c r="EM15" s="43"/>
      <c r="EO15" s="43"/>
      <c r="EQ15" s="43"/>
      <c r="ES15" s="43"/>
      <c r="EU15" s="43"/>
      <c r="EW15" s="43"/>
      <c r="EY15" s="43"/>
      <c r="FA15" s="43"/>
      <c r="FC15" s="43"/>
      <c r="FE15" s="43"/>
      <c r="FG15" s="43"/>
      <c r="FI15" s="43"/>
      <c r="FK15" s="43"/>
      <c r="FM15" s="43"/>
      <c r="FO15" s="43"/>
      <c r="FQ15" s="43"/>
      <c r="FS15" s="43"/>
      <c r="FU15" s="43"/>
      <c r="FW15" s="43"/>
      <c r="FY15" s="43"/>
      <c r="GA15" s="43"/>
      <c r="GC15" s="43"/>
      <c r="GE15" s="43"/>
      <c r="GG15" s="43"/>
      <c r="GI15" s="43"/>
      <c r="GK15" s="43"/>
      <c r="GM15" s="43"/>
      <c r="GO15" s="43"/>
      <c r="GQ15" s="43"/>
      <c r="GS15" s="43"/>
      <c r="GU15" s="43"/>
      <c r="GW15" s="43"/>
      <c r="GY15" s="43"/>
      <c r="HA15" s="43"/>
      <c r="HC15" s="43"/>
      <c r="HE15" s="43"/>
      <c r="HG15" s="43"/>
      <c r="HI15" s="43"/>
      <c r="HK15" s="43"/>
      <c r="HM15" s="43"/>
      <c r="HO15" s="43"/>
      <c r="HQ15" s="43"/>
      <c r="HS15" s="43"/>
      <c r="HU15" s="43"/>
      <c r="HW15" s="43"/>
      <c r="HZ15" t="e">
        <f t="shared" si="1"/>
        <v>#NUM!</v>
      </c>
      <c r="IA15" t="e">
        <f t="shared" si="0"/>
        <v>#DIV/0!</v>
      </c>
    </row>
    <row r="16" spans="1:252" ht="15.6" customHeight="1" thickBot="1" x14ac:dyDescent="0.3">
      <c r="A16" s="24" t="str">
        <f>'Rubric items'!A12</f>
        <v>Show that the game can be completed</v>
      </c>
      <c r="B16" s="60" t="s">
        <v>826</v>
      </c>
      <c r="C16" s="43"/>
      <c r="D16"/>
      <c r="E16" s="43"/>
      <c r="G16" s="43"/>
      <c r="I16" s="43"/>
      <c r="K16" s="43"/>
      <c r="M16" s="43"/>
      <c r="O16" s="43"/>
      <c r="Q16" s="43"/>
      <c r="S16" s="43"/>
      <c r="U16" s="43"/>
      <c r="W16" s="43"/>
      <c r="Y16" s="43"/>
      <c r="AA16" s="43"/>
      <c r="AC16" s="43"/>
      <c r="AE16" s="43"/>
      <c r="AG16" s="43"/>
      <c r="AI16" s="43"/>
      <c r="AK16" s="43"/>
      <c r="AM16" s="43"/>
      <c r="AO16" s="43"/>
      <c r="AQ16" s="43"/>
      <c r="AS16" s="43"/>
      <c r="AU16" s="43"/>
      <c r="AW16" s="43"/>
      <c r="AY16" s="43"/>
      <c r="BA16" s="43"/>
      <c r="BC16" s="43"/>
      <c r="BE16" s="43"/>
      <c r="BG16" s="43"/>
      <c r="BI16" s="43"/>
      <c r="BK16" s="43"/>
      <c r="BM16" s="43"/>
      <c r="BO16" s="43"/>
      <c r="BQ16" s="43"/>
      <c r="BS16" s="43"/>
      <c r="BU16" s="43"/>
      <c r="BW16" s="43"/>
      <c r="BY16" s="43"/>
      <c r="CA16" s="43"/>
      <c r="CC16" s="43"/>
      <c r="CE16" s="43"/>
      <c r="CG16" s="43"/>
      <c r="CI16" s="43"/>
      <c r="CK16" s="43"/>
      <c r="CM16" s="43"/>
      <c r="CO16" s="43"/>
      <c r="CQ16" s="43"/>
      <c r="CS16" s="43"/>
      <c r="CU16" s="43"/>
      <c r="CW16" s="43"/>
      <c r="CY16" s="43"/>
      <c r="DA16" s="43"/>
      <c r="DC16" s="43"/>
      <c r="DE16" s="43"/>
      <c r="DG16" s="43"/>
      <c r="DI16" s="43"/>
      <c r="DK16" s="43"/>
      <c r="DM16" s="43"/>
      <c r="DO16" s="43"/>
      <c r="DQ16" s="43"/>
      <c r="DS16" s="43"/>
      <c r="DU16" s="43"/>
      <c r="DW16" s="43"/>
      <c r="DY16" s="43"/>
      <c r="EA16" s="43"/>
      <c r="EC16" s="43"/>
      <c r="EE16" s="43"/>
      <c r="EG16" s="43"/>
      <c r="EI16" s="43"/>
      <c r="EK16" s="43"/>
      <c r="EM16" s="43"/>
      <c r="EO16" s="43"/>
      <c r="EQ16" s="43"/>
      <c r="ES16" s="43"/>
      <c r="EU16" s="43"/>
      <c r="EW16" s="43"/>
      <c r="EY16" s="43"/>
      <c r="FA16" s="43"/>
      <c r="FC16" s="43"/>
      <c r="FE16" s="43"/>
      <c r="FG16" s="43"/>
      <c r="FI16" s="43"/>
      <c r="FK16" s="43"/>
      <c r="FM16" s="43"/>
      <c r="FO16" s="43"/>
      <c r="FQ16" s="43"/>
      <c r="FS16" s="43"/>
      <c r="FU16" s="43"/>
      <c r="FW16" s="43"/>
      <c r="FY16" s="43"/>
      <c r="GA16" s="43"/>
      <c r="GC16" s="43"/>
      <c r="GE16" s="43"/>
      <c r="GG16" s="43"/>
      <c r="GI16" s="43"/>
      <c r="GK16" s="43"/>
      <c r="GM16" s="43"/>
      <c r="GO16" s="43"/>
      <c r="GQ16" s="43"/>
      <c r="GS16" s="43"/>
      <c r="GU16" s="43"/>
      <c r="GW16" s="43"/>
      <c r="GY16" s="43"/>
      <c r="HA16" s="43"/>
      <c r="HC16" s="43"/>
      <c r="HE16" s="43"/>
      <c r="HG16" s="43"/>
      <c r="HI16" s="43"/>
      <c r="HK16" s="43"/>
      <c r="HM16" s="43"/>
      <c r="HO16" s="43"/>
      <c r="HQ16" s="43"/>
      <c r="HS16" s="43"/>
      <c r="HU16" s="43"/>
      <c r="HW16" s="43"/>
      <c r="HZ16" t="e">
        <f t="shared" si="1"/>
        <v>#NUM!</v>
      </c>
      <c r="IA16" t="e">
        <f t="shared" si="0"/>
        <v>#DIV/0!</v>
      </c>
    </row>
    <row r="17" spans="1:235" ht="28.5" customHeight="1" thickBot="1" x14ac:dyDescent="0.3">
      <c r="A17" s="24" t="str">
        <f>'Rubric items'!A13</f>
        <v>Show that the game runs without errors, obvious bugs or crashes</v>
      </c>
      <c r="B17" s="60" t="s">
        <v>826</v>
      </c>
      <c r="C17" s="43"/>
      <c r="D17"/>
      <c r="E17" s="43"/>
      <c r="G17" s="43"/>
      <c r="I17" s="43"/>
      <c r="K17" s="43"/>
      <c r="M17" s="43"/>
      <c r="O17" s="43"/>
      <c r="Q17" s="43"/>
      <c r="S17" s="43"/>
      <c r="U17" s="43"/>
      <c r="W17" s="43"/>
      <c r="Y17" s="43"/>
      <c r="AA17" s="43"/>
      <c r="AC17" s="43"/>
      <c r="AE17" s="43"/>
      <c r="AG17" s="43"/>
      <c r="AI17" s="43"/>
      <c r="AK17" s="43"/>
      <c r="AM17" s="43"/>
      <c r="AO17" s="43"/>
      <c r="AQ17" s="43"/>
      <c r="AS17" s="43"/>
      <c r="AU17" s="43"/>
      <c r="AW17" s="43"/>
      <c r="AY17" s="43"/>
      <c r="BA17" s="43"/>
      <c r="BC17" s="43"/>
      <c r="BE17" s="43"/>
      <c r="BG17" s="43"/>
      <c r="BI17" s="43"/>
      <c r="BK17" s="43"/>
      <c r="BM17" s="43"/>
      <c r="BO17" s="43"/>
      <c r="BQ17" s="43"/>
      <c r="BS17" s="43"/>
      <c r="BU17" s="43"/>
      <c r="BW17" s="43"/>
      <c r="BY17" s="43"/>
      <c r="CA17" s="43"/>
      <c r="CC17" s="43"/>
      <c r="CE17" s="43"/>
      <c r="CG17" s="43"/>
      <c r="CI17" s="43"/>
      <c r="CK17" s="43"/>
      <c r="CM17" s="43"/>
      <c r="CO17" s="43"/>
      <c r="CQ17" s="43"/>
      <c r="CS17" s="43"/>
      <c r="CU17" s="43"/>
      <c r="CW17" s="43"/>
      <c r="CY17" s="43"/>
      <c r="DA17" s="43"/>
      <c r="DC17" s="43"/>
      <c r="DE17" s="43"/>
      <c r="DG17" s="43"/>
      <c r="DI17" s="43"/>
      <c r="DK17" s="43"/>
      <c r="DM17" s="43"/>
      <c r="DO17" s="43"/>
      <c r="DQ17" s="43"/>
      <c r="DS17" s="43"/>
      <c r="DU17" s="43"/>
      <c r="DW17" s="43"/>
      <c r="DY17" s="43"/>
      <c r="EA17" s="43"/>
      <c r="EC17" s="43"/>
      <c r="EE17" s="43"/>
      <c r="EG17" s="43"/>
      <c r="EI17" s="43"/>
      <c r="EK17" s="43"/>
      <c r="EM17" s="43"/>
      <c r="EO17" s="43"/>
      <c r="EQ17" s="43"/>
      <c r="ES17" s="43"/>
      <c r="EU17" s="43"/>
      <c r="EW17" s="43"/>
      <c r="EY17" s="43"/>
      <c r="FA17" s="43"/>
      <c r="FC17" s="43"/>
      <c r="FE17" s="43"/>
      <c r="FG17" s="43"/>
      <c r="FI17" s="43"/>
      <c r="FK17" s="43"/>
      <c r="FM17" s="43"/>
      <c r="FO17" s="43"/>
      <c r="FQ17" s="43"/>
      <c r="FS17" s="43"/>
      <c r="FU17" s="43"/>
      <c r="FW17" s="43"/>
      <c r="FY17" s="43"/>
      <c r="GA17" s="43"/>
      <c r="GC17" s="43"/>
      <c r="GE17" s="43"/>
      <c r="GG17" s="43"/>
      <c r="GI17" s="43"/>
      <c r="GK17" s="43"/>
      <c r="GM17" s="43"/>
      <c r="GO17" s="43"/>
      <c r="GQ17" s="43"/>
      <c r="GS17" s="43"/>
      <c r="GU17" s="43"/>
      <c r="GW17" s="43"/>
      <c r="GY17" s="43"/>
      <c r="HA17" s="43"/>
      <c r="HC17" s="43"/>
      <c r="HE17" s="43"/>
      <c r="HG17" s="43"/>
      <c r="HI17" s="43"/>
      <c r="HK17" s="43"/>
      <c r="HM17" s="43"/>
      <c r="HO17" s="43"/>
      <c r="HQ17" s="43"/>
      <c r="HS17" s="43"/>
      <c r="HU17" s="43"/>
      <c r="HW17" s="43"/>
      <c r="HZ17" t="e">
        <f t="shared" si="1"/>
        <v>#NUM!</v>
      </c>
      <c r="IA17" t="e">
        <f t="shared" si="0"/>
        <v>#DIV/0!</v>
      </c>
    </row>
    <row r="18" spans="1:235" ht="15.6" customHeight="1" thickBot="1" x14ac:dyDescent="0.3">
      <c r="A18" s="42" t="s">
        <v>77</v>
      </c>
      <c r="B18" s="59"/>
      <c r="C18" s="45">
        <f>SUM(C19:C20)+IF(C21="Y",0,-15)</f>
        <v>-15</v>
      </c>
      <c r="D18"/>
      <c r="E18" s="45">
        <f t="shared" ref="E18" si="116">SUM(E19:E20)+IF(E21="Y",0,-15)</f>
        <v>-15</v>
      </c>
      <c r="G18" s="45">
        <f t="shared" ref="G18" si="117">SUM(G19:G20)+IF(G21="Y",0,-15)</f>
        <v>-15</v>
      </c>
      <c r="I18" s="45">
        <f t="shared" ref="I18" si="118">SUM(I19:I20)+IF(I21="Y",0,-15)</f>
        <v>-15</v>
      </c>
      <c r="K18" s="45">
        <f t="shared" ref="K18" si="119">SUM(K19:K20)+IF(K21="Y",0,-15)</f>
        <v>-15</v>
      </c>
      <c r="M18" s="45">
        <f t="shared" ref="M18" si="120">SUM(M19:M20)+IF(M21="Y",0,-15)</f>
        <v>-15</v>
      </c>
      <c r="O18" s="45">
        <f t="shared" ref="O18" si="121">SUM(O19:O20)+IF(O21="Y",0,-15)</f>
        <v>-15</v>
      </c>
      <c r="Q18" s="45">
        <f t="shared" ref="Q18" si="122">SUM(Q19:Q20)+IF(Q21="Y",0,-15)</f>
        <v>-15</v>
      </c>
      <c r="S18" s="45">
        <f t="shared" ref="S18" si="123">SUM(S19:S20)+IF(S21="Y",0,-15)</f>
        <v>-15</v>
      </c>
      <c r="U18" s="45">
        <f t="shared" ref="U18" si="124">SUM(U19:U20)+IF(U21="Y",0,-15)</f>
        <v>-15</v>
      </c>
      <c r="W18" s="45">
        <f t="shared" ref="W18" si="125">SUM(W19:W20)+IF(W21="Y",0,-15)</f>
        <v>-15</v>
      </c>
      <c r="Y18" s="45">
        <f t="shared" ref="Y18" si="126">SUM(Y19:Y20)+IF(Y21="Y",0,-15)</f>
        <v>-15</v>
      </c>
      <c r="AA18" s="45">
        <f t="shared" ref="AA18" si="127">SUM(AA19:AA20)+IF(AA21="Y",0,-15)</f>
        <v>-15</v>
      </c>
      <c r="AC18" s="45">
        <f t="shared" ref="AC18" si="128">SUM(AC19:AC20)+IF(AC21="Y",0,-15)</f>
        <v>-15</v>
      </c>
      <c r="AE18" s="45">
        <f t="shared" ref="AE18" si="129">SUM(AE19:AE20)+IF(AE21="Y",0,-15)</f>
        <v>-15</v>
      </c>
      <c r="AG18" s="45">
        <f t="shared" ref="AG18" si="130">SUM(AG19:AG20)+IF(AG21="Y",0,-15)</f>
        <v>-15</v>
      </c>
      <c r="AI18" s="45">
        <f t="shared" ref="AI18" si="131">SUM(AI19:AI20)+IF(AI21="Y",0,-15)</f>
        <v>-15</v>
      </c>
      <c r="AK18" s="45">
        <f t="shared" ref="AK18" si="132">SUM(AK19:AK20)+IF(AK21="Y",0,-15)</f>
        <v>-15</v>
      </c>
      <c r="AM18" s="45">
        <f t="shared" ref="AM18" si="133">SUM(AM19:AM20)+IF(AM21="Y",0,-15)</f>
        <v>-15</v>
      </c>
      <c r="AO18" s="45">
        <f t="shared" ref="AO18" si="134">SUM(AO19:AO20)+IF(AO21="Y",0,-15)</f>
        <v>-15</v>
      </c>
      <c r="AQ18" s="45">
        <f t="shared" ref="AQ18" si="135">SUM(AQ19:AQ20)+IF(AQ21="Y",0,-15)</f>
        <v>-15</v>
      </c>
      <c r="AS18" s="45">
        <f t="shared" ref="AS18" si="136">SUM(AS19:AS20)+IF(AS21="Y",0,-15)</f>
        <v>-15</v>
      </c>
      <c r="AU18" s="45">
        <f t="shared" ref="AU18" si="137">SUM(AU19:AU20)+IF(AU21="Y",0,-15)</f>
        <v>-15</v>
      </c>
      <c r="AW18" s="45">
        <f t="shared" ref="AW18" si="138">SUM(AW19:AW20)+IF(AW21="Y",0,-15)</f>
        <v>-15</v>
      </c>
      <c r="AY18" s="45">
        <f t="shared" ref="AY18" si="139">SUM(AY19:AY20)+IF(AY21="Y",0,-15)</f>
        <v>-15</v>
      </c>
      <c r="BA18" s="45">
        <f t="shared" ref="BA18" si="140">SUM(BA19:BA20)+IF(BA21="Y",0,-15)</f>
        <v>-15</v>
      </c>
      <c r="BC18" s="45">
        <f t="shared" ref="BC18" si="141">SUM(BC19:BC20)+IF(BC21="Y",0,-15)</f>
        <v>-15</v>
      </c>
      <c r="BE18" s="45">
        <f t="shared" ref="BE18" si="142">SUM(BE19:BE20)+IF(BE21="Y",0,-15)</f>
        <v>-15</v>
      </c>
      <c r="BG18" s="45">
        <f t="shared" ref="BG18" si="143">SUM(BG19:BG20)+IF(BG21="Y",0,-15)</f>
        <v>-15</v>
      </c>
      <c r="BI18" s="45">
        <f t="shared" ref="BI18" si="144">SUM(BI19:BI20)+IF(BI21="Y",0,-15)</f>
        <v>-15</v>
      </c>
      <c r="BK18" s="45">
        <f t="shared" ref="BK18" si="145">SUM(BK19:BK20)+IF(BK21="Y",0,-15)</f>
        <v>-15</v>
      </c>
      <c r="BM18" s="45">
        <f t="shared" ref="BM18" si="146">SUM(BM19:BM20)+IF(BM21="Y",0,-15)</f>
        <v>-15</v>
      </c>
      <c r="BO18" s="45">
        <f t="shared" ref="BO18" si="147">SUM(BO19:BO20)+IF(BO21="Y",0,-15)</f>
        <v>-15</v>
      </c>
      <c r="BQ18" s="45">
        <f t="shared" ref="BQ18" si="148">SUM(BQ19:BQ20)+IF(BQ21="Y",0,-15)</f>
        <v>-15</v>
      </c>
      <c r="BS18" s="45">
        <f t="shared" ref="BS18" si="149">SUM(BS19:BS20)+IF(BS21="Y",0,-15)</f>
        <v>-15</v>
      </c>
      <c r="BU18" s="45">
        <f t="shared" ref="BU18" si="150">SUM(BU19:BU20)+IF(BU21="Y",0,-15)</f>
        <v>-15</v>
      </c>
      <c r="BW18" s="45">
        <f t="shared" ref="BW18" si="151">SUM(BW19:BW20)+IF(BW21="Y",0,-15)</f>
        <v>-15</v>
      </c>
      <c r="BY18" s="45">
        <f t="shared" ref="BY18" si="152">SUM(BY19:BY20)+IF(BY21="Y",0,-15)</f>
        <v>-15</v>
      </c>
      <c r="CA18" s="45">
        <f t="shared" ref="CA18" si="153">SUM(CA19:CA20)+IF(CA21="Y",0,-15)</f>
        <v>-15</v>
      </c>
      <c r="CC18" s="45">
        <f t="shared" ref="CC18" si="154">SUM(CC19:CC20)+IF(CC21="Y",0,-15)</f>
        <v>-15</v>
      </c>
      <c r="CE18" s="45">
        <f t="shared" ref="CE18" si="155">SUM(CE19:CE20)+IF(CE21="Y",0,-15)</f>
        <v>-15</v>
      </c>
      <c r="CG18" s="45">
        <f t="shared" ref="CG18" si="156">SUM(CG19:CG20)+IF(CG21="Y",0,-15)</f>
        <v>-15</v>
      </c>
      <c r="CI18" s="45">
        <f t="shared" ref="CI18" si="157">SUM(CI19:CI20)+IF(CI21="Y",0,-15)</f>
        <v>-15</v>
      </c>
      <c r="CK18" s="45">
        <f t="shared" ref="CK18" si="158">SUM(CK19:CK20)+IF(CK21="Y",0,-15)</f>
        <v>-15</v>
      </c>
      <c r="CM18" s="45">
        <f t="shared" ref="CM18" si="159">SUM(CM19:CM20)+IF(CM21="Y",0,-15)</f>
        <v>-15</v>
      </c>
      <c r="CO18" s="45">
        <f t="shared" ref="CO18" si="160">SUM(CO19:CO20)+IF(CO21="Y",0,-15)</f>
        <v>-15</v>
      </c>
      <c r="CQ18" s="45">
        <f t="shared" ref="CQ18" si="161">SUM(CQ19:CQ20)+IF(CQ21="Y",0,-15)</f>
        <v>-15</v>
      </c>
      <c r="CS18" s="45">
        <f t="shared" ref="CS18" si="162">SUM(CS19:CS20)+IF(CS21="Y",0,-15)</f>
        <v>-15</v>
      </c>
      <c r="CU18" s="45">
        <f t="shared" ref="CU18" si="163">SUM(CU19:CU20)+IF(CU21="Y",0,-15)</f>
        <v>-15</v>
      </c>
      <c r="CW18" s="45">
        <f t="shared" ref="CW18" si="164">SUM(CW19:CW20)+IF(CW21="Y",0,-15)</f>
        <v>-15</v>
      </c>
      <c r="CY18" s="45">
        <f t="shared" ref="CY18" si="165">SUM(CY19:CY20)+IF(CY21="Y",0,-15)</f>
        <v>-15</v>
      </c>
      <c r="DA18" s="45">
        <f t="shared" ref="DA18" si="166">SUM(DA19:DA20)+IF(DA21="Y",0,-15)</f>
        <v>-15</v>
      </c>
      <c r="DC18" s="45">
        <f t="shared" ref="DC18" si="167">SUM(DC19:DC20)+IF(DC21="Y",0,-15)</f>
        <v>-15</v>
      </c>
      <c r="DE18" s="45">
        <f t="shared" ref="DE18" si="168">SUM(DE19:DE20)+IF(DE21="Y",0,-15)</f>
        <v>-15</v>
      </c>
      <c r="DG18" s="45">
        <f t="shared" ref="DG18" si="169">SUM(DG19:DG20)+IF(DG21="Y",0,-15)</f>
        <v>-15</v>
      </c>
      <c r="DI18" s="45">
        <f t="shared" ref="DI18" si="170">SUM(DI19:DI20)+IF(DI21="Y",0,-15)</f>
        <v>-15</v>
      </c>
      <c r="DK18" s="45">
        <f t="shared" ref="DK18" si="171">SUM(DK19:DK20)+IF(DK21="Y",0,-15)</f>
        <v>-15</v>
      </c>
      <c r="DM18" s="45">
        <f t="shared" ref="DM18" si="172">SUM(DM19:DM20)+IF(DM21="Y",0,-15)</f>
        <v>-15</v>
      </c>
      <c r="DO18" s="45">
        <f t="shared" ref="DO18" si="173">SUM(DO19:DO20)+IF(DO21="Y",0,-15)</f>
        <v>-15</v>
      </c>
      <c r="DQ18" s="45">
        <f t="shared" ref="DQ18" si="174">SUM(DQ19:DQ20)+IF(DQ21="Y",0,-15)</f>
        <v>-15</v>
      </c>
      <c r="DS18" s="45">
        <f t="shared" ref="DS18" si="175">SUM(DS19:DS20)+IF(DS21="Y",0,-15)</f>
        <v>-15</v>
      </c>
      <c r="DU18" s="45">
        <f t="shared" ref="DU18" si="176">SUM(DU19:DU20)+IF(DU21="Y",0,-15)</f>
        <v>-15</v>
      </c>
      <c r="DW18" s="45">
        <f t="shared" ref="DW18" si="177">SUM(DW19:DW20)+IF(DW21="Y",0,-15)</f>
        <v>-15</v>
      </c>
      <c r="DY18" s="45">
        <f t="shared" ref="DY18" si="178">SUM(DY19:DY20)+IF(DY21="Y",0,-15)</f>
        <v>-15</v>
      </c>
      <c r="EA18" s="45">
        <f t="shared" ref="EA18" si="179">SUM(EA19:EA20)+IF(EA21="Y",0,-15)</f>
        <v>-15</v>
      </c>
      <c r="EC18" s="45">
        <f t="shared" ref="EC18" si="180">SUM(EC19:EC20)+IF(EC21="Y",0,-15)</f>
        <v>-15</v>
      </c>
      <c r="EE18" s="45">
        <f t="shared" ref="EE18" si="181">SUM(EE19:EE20)+IF(EE21="Y",0,-15)</f>
        <v>-15</v>
      </c>
      <c r="EG18" s="45">
        <f t="shared" ref="EG18" si="182">SUM(EG19:EG20)+IF(EG21="Y",0,-15)</f>
        <v>-15</v>
      </c>
      <c r="EI18" s="45">
        <f t="shared" ref="EI18" si="183">SUM(EI19:EI20)+IF(EI21="Y",0,-15)</f>
        <v>-15</v>
      </c>
      <c r="EK18" s="45">
        <f t="shared" ref="EK18" si="184">SUM(EK19:EK20)+IF(EK21="Y",0,-15)</f>
        <v>-15</v>
      </c>
      <c r="EM18" s="45">
        <f t="shared" ref="EM18" si="185">SUM(EM19:EM20)+IF(EM21="Y",0,-15)</f>
        <v>-15</v>
      </c>
      <c r="EO18" s="45">
        <f t="shared" ref="EO18" si="186">SUM(EO19:EO20)+IF(EO21="Y",0,-15)</f>
        <v>-15</v>
      </c>
      <c r="EQ18" s="45">
        <f t="shared" ref="EQ18" si="187">SUM(EQ19:EQ20)+IF(EQ21="Y",0,-15)</f>
        <v>-15</v>
      </c>
      <c r="ES18" s="45">
        <f t="shared" ref="ES18" si="188">SUM(ES19:ES20)+IF(ES21="Y",0,-15)</f>
        <v>-15</v>
      </c>
      <c r="EU18" s="45">
        <f t="shared" ref="EU18" si="189">SUM(EU19:EU20)+IF(EU21="Y",0,-15)</f>
        <v>-15</v>
      </c>
      <c r="EW18" s="45">
        <f t="shared" ref="EW18" si="190">SUM(EW19:EW20)+IF(EW21="Y",0,-15)</f>
        <v>-15</v>
      </c>
      <c r="EY18" s="45">
        <f t="shared" ref="EY18" si="191">SUM(EY19:EY20)+IF(EY21="Y",0,-15)</f>
        <v>-15</v>
      </c>
      <c r="FA18" s="45">
        <f t="shared" ref="FA18" si="192">SUM(FA19:FA20)+IF(FA21="Y",0,-15)</f>
        <v>-15</v>
      </c>
      <c r="FC18" s="45">
        <f t="shared" ref="FC18" si="193">SUM(FC19:FC20)+IF(FC21="Y",0,-15)</f>
        <v>-15</v>
      </c>
      <c r="FE18" s="45">
        <f t="shared" ref="FE18" si="194">SUM(FE19:FE20)+IF(FE21="Y",0,-15)</f>
        <v>-15</v>
      </c>
      <c r="FG18" s="45">
        <f t="shared" ref="FG18" si="195">SUM(FG19:FG20)+IF(FG21="Y",0,-15)</f>
        <v>-15</v>
      </c>
      <c r="FI18" s="45">
        <f t="shared" ref="FI18" si="196">SUM(FI19:FI20)+IF(FI21="Y",0,-15)</f>
        <v>-15</v>
      </c>
      <c r="FK18" s="45">
        <f t="shared" ref="FK18" si="197">SUM(FK19:FK20)+IF(FK21="Y",0,-15)</f>
        <v>-15</v>
      </c>
      <c r="FM18" s="45">
        <f t="shared" ref="FM18" si="198">SUM(FM19:FM20)+IF(FM21="Y",0,-15)</f>
        <v>-15</v>
      </c>
      <c r="FO18" s="45">
        <f t="shared" ref="FO18" si="199">SUM(FO19:FO20)+IF(FO21="Y",0,-15)</f>
        <v>-15</v>
      </c>
      <c r="FQ18" s="45">
        <f t="shared" ref="FQ18" si="200">SUM(FQ19:FQ20)+IF(FQ21="Y",0,-15)</f>
        <v>-15</v>
      </c>
      <c r="FS18" s="45">
        <f t="shared" ref="FS18" si="201">SUM(FS19:FS20)+IF(FS21="Y",0,-15)</f>
        <v>-15</v>
      </c>
      <c r="FU18" s="45">
        <f t="shared" ref="FU18" si="202">SUM(FU19:FU20)+IF(FU21="Y",0,-15)</f>
        <v>-15</v>
      </c>
      <c r="FW18" s="45">
        <f t="shared" ref="FW18" si="203">SUM(FW19:FW20)+IF(FW21="Y",0,-15)</f>
        <v>-15</v>
      </c>
      <c r="FY18" s="45">
        <f t="shared" ref="FY18" si="204">SUM(FY19:FY20)+IF(FY21="Y",0,-15)</f>
        <v>-15</v>
      </c>
      <c r="GA18" s="45">
        <f t="shared" ref="GA18" si="205">SUM(GA19:GA20)+IF(GA21="Y",0,-15)</f>
        <v>-15</v>
      </c>
      <c r="GC18" s="45">
        <f t="shared" ref="GC18" si="206">SUM(GC19:GC20)+IF(GC21="Y",0,-15)</f>
        <v>-15</v>
      </c>
      <c r="GE18" s="45">
        <f t="shared" ref="GE18" si="207">SUM(GE19:GE20)+IF(GE21="Y",0,-15)</f>
        <v>-15</v>
      </c>
      <c r="GG18" s="45">
        <f t="shared" ref="GG18" si="208">SUM(GG19:GG20)+IF(GG21="Y",0,-15)</f>
        <v>-15</v>
      </c>
      <c r="GI18" s="45">
        <f t="shared" ref="GI18" si="209">SUM(GI19:GI20)+IF(GI21="Y",0,-15)</f>
        <v>-15</v>
      </c>
      <c r="GK18" s="45">
        <f t="shared" ref="GK18" si="210">SUM(GK19:GK20)+IF(GK21="Y",0,-15)</f>
        <v>-15</v>
      </c>
      <c r="GM18" s="45">
        <f t="shared" ref="GM18" si="211">SUM(GM19:GM20)+IF(GM21="Y",0,-15)</f>
        <v>-15</v>
      </c>
      <c r="GO18" s="45">
        <f t="shared" ref="GO18" si="212">SUM(GO19:GO20)+IF(GO21="Y",0,-15)</f>
        <v>-15</v>
      </c>
      <c r="GQ18" s="45">
        <f t="shared" ref="GQ18" si="213">SUM(GQ19:GQ20)+IF(GQ21="Y",0,-15)</f>
        <v>-15</v>
      </c>
      <c r="GS18" s="45">
        <f t="shared" ref="GS18" si="214">SUM(GS19:GS20)+IF(GS21="Y",0,-15)</f>
        <v>-15</v>
      </c>
      <c r="GU18" s="45">
        <f t="shared" ref="GU18" si="215">SUM(GU19:GU20)+IF(GU21="Y",0,-15)</f>
        <v>-15</v>
      </c>
      <c r="GW18" s="45">
        <f t="shared" ref="GW18" si="216">SUM(GW19:GW20)+IF(GW21="Y",0,-15)</f>
        <v>-15</v>
      </c>
      <c r="GY18" s="45">
        <f t="shared" ref="GY18" si="217">SUM(GY19:GY20)+IF(GY21="Y",0,-15)</f>
        <v>-15</v>
      </c>
      <c r="HA18" s="45">
        <f t="shared" ref="HA18" si="218">SUM(HA19:HA20)+IF(HA21="Y",0,-15)</f>
        <v>-15</v>
      </c>
      <c r="HC18" s="45">
        <f t="shared" ref="HC18" si="219">SUM(HC19:HC20)+IF(HC21="Y",0,-15)</f>
        <v>-15</v>
      </c>
      <c r="HE18" s="45">
        <f t="shared" ref="HE18" si="220">SUM(HE19:HE20)+IF(HE21="Y",0,-15)</f>
        <v>-15</v>
      </c>
      <c r="HG18" s="45">
        <f t="shared" ref="HG18" si="221">SUM(HG19:HG20)+IF(HG21="Y",0,-15)</f>
        <v>-15</v>
      </c>
      <c r="HI18" s="45">
        <f t="shared" ref="HI18" si="222">SUM(HI19:HI20)+IF(HI21="Y",0,-15)</f>
        <v>-15</v>
      </c>
      <c r="HK18" s="45">
        <f t="shared" ref="HK18" si="223">SUM(HK19:HK20)+IF(HK21="Y",0,-15)</f>
        <v>-15</v>
      </c>
      <c r="HM18" s="45">
        <f t="shared" ref="HM18" si="224">SUM(HM19:HM20)+IF(HM21="Y",0,-15)</f>
        <v>-15</v>
      </c>
      <c r="HO18" s="45">
        <f t="shared" ref="HO18" si="225">SUM(HO19:HO20)+IF(HO21="Y",0,-15)</f>
        <v>-15</v>
      </c>
      <c r="HQ18" s="45">
        <f t="shared" ref="HQ18" si="226">SUM(HQ19:HQ20)+IF(HQ21="Y",0,-15)</f>
        <v>-15</v>
      </c>
      <c r="HS18" s="45">
        <f t="shared" ref="HS18" si="227">SUM(HS19:HS20)+IF(HS21="Y",0,-15)</f>
        <v>-15</v>
      </c>
      <c r="HU18" s="45">
        <f t="shared" ref="HU18" si="228">SUM(HU19:HU20)+IF(HU21="Y",0,-15)</f>
        <v>-15</v>
      </c>
      <c r="HW18" s="45">
        <f t="shared" ref="HW18" si="229">SUM(HW19:HW20)+IF(HW21="Y",0,-15)</f>
        <v>-15</v>
      </c>
      <c r="HZ18" s="53">
        <f t="shared" si="1"/>
        <v>-15</v>
      </c>
      <c r="IA18" s="53">
        <f t="shared" si="0"/>
        <v>-15</v>
      </c>
    </row>
    <row r="19" spans="1:235" ht="15.6" customHeight="1" thickBot="1" x14ac:dyDescent="0.3">
      <c r="A19" s="24" t="str">
        <f>'Rubric items'!A15</f>
        <v>X-factor</v>
      </c>
      <c r="B19" s="60" t="s">
        <v>827</v>
      </c>
      <c r="C19" s="43"/>
      <c r="D19"/>
      <c r="E19" s="43"/>
      <c r="G19" s="43"/>
      <c r="I19" s="43"/>
      <c r="K19" s="43"/>
      <c r="M19" s="43"/>
      <c r="O19" s="43"/>
      <c r="Q19" s="43"/>
      <c r="S19" s="43"/>
      <c r="U19" s="43"/>
      <c r="W19" s="43"/>
      <c r="Y19" s="43"/>
      <c r="AA19" s="43"/>
      <c r="AC19" s="43"/>
      <c r="AE19" s="43"/>
      <c r="AG19" s="43"/>
      <c r="AI19" s="43"/>
      <c r="AK19" s="43"/>
      <c r="AM19" s="43"/>
      <c r="AO19" s="43"/>
      <c r="AQ19" s="43"/>
      <c r="AS19" s="43"/>
      <c r="AU19" s="43"/>
      <c r="AW19" s="43"/>
      <c r="AY19" s="43"/>
      <c r="BA19" s="43"/>
      <c r="BC19" s="43"/>
      <c r="BE19" s="43"/>
      <c r="BG19" s="43"/>
      <c r="BI19" s="43"/>
      <c r="BK19" s="43"/>
      <c r="BM19" s="43"/>
      <c r="BO19" s="43"/>
      <c r="BQ19" s="43"/>
      <c r="BS19" s="43"/>
      <c r="BU19" s="43"/>
      <c r="BW19" s="43"/>
      <c r="BY19" s="43"/>
      <c r="CA19" s="43"/>
      <c r="CC19" s="43"/>
      <c r="CE19" s="43"/>
      <c r="CG19" s="43"/>
      <c r="CI19" s="43"/>
      <c r="CK19" s="43"/>
      <c r="CM19" s="43"/>
      <c r="CO19" s="43"/>
      <c r="CQ19" s="43"/>
      <c r="CS19" s="43"/>
      <c r="CU19" s="43"/>
      <c r="CW19" s="43"/>
      <c r="CY19" s="43"/>
      <c r="DA19" s="43"/>
      <c r="DC19" s="43"/>
      <c r="DE19" s="43"/>
      <c r="DG19" s="43"/>
      <c r="DI19" s="43"/>
      <c r="DK19" s="43"/>
      <c r="DM19" s="43"/>
      <c r="DO19" s="43"/>
      <c r="DQ19" s="43"/>
      <c r="DS19" s="43"/>
      <c r="DU19" s="43"/>
      <c r="DW19" s="43"/>
      <c r="DY19" s="43"/>
      <c r="EA19" s="43"/>
      <c r="EC19" s="43"/>
      <c r="EE19" s="43"/>
      <c r="EG19" s="43"/>
      <c r="EI19" s="43"/>
      <c r="EK19" s="43"/>
      <c r="EM19" s="43"/>
      <c r="EO19" s="43"/>
      <c r="EQ19" s="43"/>
      <c r="ES19" s="43"/>
      <c r="EU19" s="43"/>
      <c r="EW19" s="43"/>
      <c r="EY19" s="43"/>
      <c r="FA19" s="43"/>
      <c r="FC19" s="43"/>
      <c r="FE19" s="43"/>
      <c r="FG19" s="43"/>
      <c r="FI19" s="43"/>
      <c r="FK19" s="43"/>
      <c r="FM19" s="43"/>
      <c r="FO19" s="43"/>
      <c r="FQ19" s="43"/>
      <c r="FS19" s="43"/>
      <c r="FU19" s="43"/>
      <c r="FW19" s="43"/>
      <c r="FY19" s="43"/>
      <c r="GA19" s="43"/>
      <c r="GC19" s="43"/>
      <c r="GE19" s="43"/>
      <c r="GG19" s="43"/>
      <c r="GI19" s="43"/>
      <c r="GK19" s="43"/>
      <c r="GM19" s="43"/>
      <c r="GO19" s="43"/>
      <c r="GQ19" s="43"/>
      <c r="GS19" s="43"/>
      <c r="GU19" s="43"/>
      <c r="GW19" s="43"/>
      <c r="GY19" s="43"/>
      <c r="HA19" s="43"/>
      <c r="HC19" s="43"/>
      <c r="HE19" s="43"/>
      <c r="HG19" s="43"/>
      <c r="HI19" s="43"/>
      <c r="HK19" s="43"/>
      <c r="HM19" s="43"/>
      <c r="HO19" s="43"/>
      <c r="HQ19" s="43"/>
      <c r="HS19" s="43"/>
      <c r="HU19" s="43"/>
      <c r="HW19" s="43"/>
      <c r="HZ19" t="e">
        <f t="shared" si="1"/>
        <v>#NUM!</v>
      </c>
      <c r="IA19" t="e">
        <f t="shared" si="0"/>
        <v>#DIV/0!</v>
      </c>
    </row>
    <row r="20" spans="1:235" ht="15.6" customHeight="1" thickBot="1" x14ac:dyDescent="0.3">
      <c r="A20" s="24" t="str">
        <f>'Rubric items'!A16</f>
        <v>GUI design</v>
      </c>
      <c r="B20" s="60" t="s">
        <v>826</v>
      </c>
      <c r="C20" s="43"/>
      <c r="D20"/>
      <c r="E20" s="43"/>
      <c r="G20" s="43"/>
      <c r="I20" s="43"/>
      <c r="K20" s="43"/>
      <c r="M20" s="43"/>
      <c r="O20" s="43"/>
      <c r="Q20" s="43"/>
      <c r="S20" s="43"/>
      <c r="U20" s="43"/>
      <c r="W20" s="43"/>
      <c r="Y20" s="43"/>
      <c r="AA20" s="43"/>
      <c r="AC20" s="43"/>
      <c r="AE20" s="43"/>
      <c r="AG20" s="43"/>
      <c r="AI20" s="43"/>
      <c r="AK20" s="43"/>
      <c r="AM20" s="43"/>
      <c r="AO20" s="43"/>
      <c r="AQ20" s="43"/>
      <c r="AS20" s="43"/>
      <c r="AU20" s="43"/>
      <c r="AW20" s="43"/>
      <c r="AY20" s="43"/>
      <c r="BA20" s="43"/>
      <c r="BC20" s="43"/>
      <c r="BE20" s="43"/>
      <c r="BG20" s="43"/>
      <c r="BI20" s="43"/>
      <c r="BK20" s="43"/>
      <c r="BM20" s="43"/>
      <c r="BO20" s="43"/>
      <c r="BQ20" s="43"/>
      <c r="BS20" s="43"/>
      <c r="BU20" s="43"/>
      <c r="BW20" s="43"/>
      <c r="BY20" s="43"/>
      <c r="CA20" s="43"/>
      <c r="CC20" s="43"/>
      <c r="CE20" s="43"/>
      <c r="CG20" s="43"/>
      <c r="CI20" s="43"/>
      <c r="CK20" s="43"/>
      <c r="CM20" s="43"/>
      <c r="CO20" s="43"/>
      <c r="CQ20" s="43"/>
      <c r="CS20" s="43"/>
      <c r="CU20" s="43"/>
      <c r="CW20" s="43"/>
      <c r="CY20" s="43"/>
      <c r="DA20" s="43"/>
      <c r="DC20" s="43"/>
      <c r="DE20" s="43"/>
      <c r="DG20" s="43"/>
      <c r="DI20" s="43"/>
      <c r="DK20" s="43"/>
      <c r="DM20" s="43"/>
      <c r="DO20" s="43"/>
      <c r="DQ20" s="43"/>
      <c r="DS20" s="43"/>
      <c r="DU20" s="43"/>
      <c r="DW20" s="43"/>
      <c r="DY20" s="43"/>
      <c r="EA20" s="43"/>
      <c r="EC20" s="43"/>
      <c r="EE20" s="43"/>
      <c r="EG20" s="43"/>
      <c r="EI20" s="43"/>
      <c r="EK20" s="43"/>
      <c r="EM20" s="43"/>
      <c r="EO20" s="43"/>
      <c r="EQ20" s="43"/>
      <c r="ES20" s="43"/>
      <c r="EU20" s="43"/>
      <c r="EW20" s="43"/>
      <c r="EY20" s="43"/>
      <c r="FA20" s="43"/>
      <c r="FC20" s="43"/>
      <c r="FE20" s="43"/>
      <c r="FG20" s="43"/>
      <c r="FI20" s="43"/>
      <c r="FK20" s="43"/>
      <c r="FM20" s="43"/>
      <c r="FO20" s="43"/>
      <c r="FQ20" s="43"/>
      <c r="FS20" s="43"/>
      <c r="FU20" s="43"/>
      <c r="FW20" s="43"/>
      <c r="FY20" s="43"/>
      <c r="GA20" s="43"/>
      <c r="GC20" s="43"/>
      <c r="GE20" s="43"/>
      <c r="GG20" s="43"/>
      <c r="GI20" s="43"/>
      <c r="GK20" s="43"/>
      <c r="GM20" s="43"/>
      <c r="GO20" s="43"/>
      <c r="GQ20" s="43"/>
      <c r="GS20" s="43"/>
      <c r="GU20" s="43"/>
      <c r="GW20" s="43"/>
      <c r="GY20" s="43"/>
      <c r="HA20" s="43"/>
      <c r="HC20" s="43"/>
      <c r="HE20" s="43"/>
      <c r="HG20" s="43"/>
      <c r="HI20" s="43"/>
      <c r="HK20" s="43"/>
      <c r="HM20" s="43"/>
      <c r="HO20" s="43"/>
      <c r="HQ20" s="43"/>
      <c r="HS20" s="43"/>
      <c r="HU20" s="43"/>
      <c r="HW20" s="43"/>
      <c r="HZ20" t="e">
        <f t="shared" si="1"/>
        <v>#NUM!</v>
      </c>
      <c r="IA20" t="e">
        <f t="shared" si="0"/>
        <v>#DIV/0!</v>
      </c>
    </row>
    <row r="21" spans="1:235" ht="15.6" customHeight="1" thickBot="1" x14ac:dyDescent="0.3">
      <c r="A21" s="24" t="str">
        <f>'Rubric items'!A17</f>
        <v>A GUI was provided to interact with the program</v>
      </c>
      <c r="B21" s="61" t="s">
        <v>829</v>
      </c>
      <c r="C21" s="43"/>
      <c r="D21"/>
      <c r="E21" s="43"/>
      <c r="G21" s="43"/>
      <c r="I21" s="43"/>
      <c r="K21" s="43"/>
      <c r="M21" s="43"/>
      <c r="O21" s="43"/>
      <c r="Q21" s="43"/>
      <c r="S21" s="43"/>
      <c r="U21" s="43"/>
      <c r="W21" s="43"/>
      <c r="Y21" s="43"/>
      <c r="AA21" s="43"/>
      <c r="AC21" s="43"/>
      <c r="AE21" s="43"/>
      <c r="AG21" s="43"/>
      <c r="AI21" s="43"/>
      <c r="AK21" s="43"/>
      <c r="AM21" s="43"/>
      <c r="AO21" s="43"/>
      <c r="AQ21" s="43"/>
      <c r="AS21" s="43"/>
      <c r="AU21" s="43"/>
      <c r="AW21" s="43"/>
      <c r="AY21" s="43"/>
      <c r="BA21" s="43"/>
      <c r="BC21" s="43"/>
      <c r="BE21" s="43"/>
      <c r="BG21" s="43"/>
      <c r="BI21" s="43"/>
      <c r="BK21" s="43"/>
      <c r="BM21" s="43"/>
      <c r="BO21" s="43"/>
      <c r="BQ21" s="43"/>
      <c r="BS21" s="43"/>
      <c r="BU21" s="43"/>
      <c r="BW21" s="43"/>
      <c r="BY21" s="43"/>
      <c r="CA21" s="43"/>
      <c r="CC21" s="43"/>
      <c r="CE21" s="43"/>
      <c r="CG21" s="43"/>
      <c r="CI21" s="43"/>
      <c r="CK21" s="43"/>
      <c r="CM21" s="43"/>
      <c r="CO21" s="43"/>
      <c r="CQ21" s="43"/>
      <c r="CS21" s="43"/>
      <c r="CU21" s="43"/>
      <c r="CW21" s="43"/>
      <c r="CY21" s="43"/>
      <c r="DA21" s="43"/>
      <c r="DC21" s="43"/>
      <c r="DE21" s="43"/>
      <c r="DG21" s="43"/>
      <c r="DI21" s="43"/>
      <c r="DK21" s="43"/>
      <c r="DM21" s="43"/>
      <c r="DO21" s="43"/>
      <c r="DQ21" s="43"/>
      <c r="DS21" s="43"/>
      <c r="DU21" s="43"/>
      <c r="DW21" s="43"/>
      <c r="DY21" s="43"/>
      <c r="EA21" s="43"/>
      <c r="EC21" s="43"/>
      <c r="EE21" s="43"/>
      <c r="EG21" s="43"/>
      <c r="EI21" s="43"/>
      <c r="EK21" s="43"/>
      <c r="EM21" s="43"/>
      <c r="EO21" s="43"/>
      <c r="EQ21" s="43"/>
      <c r="ES21" s="43"/>
      <c r="EU21" s="43"/>
      <c r="EW21" s="43"/>
      <c r="EY21" s="43"/>
      <c r="FA21" s="43"/>
      <c r="FC21" s="43"/>
      <c r="FE21" s="43"/>
      <c r="FG21" s="43"/>
      <c r="FI21" s="43"/>
      <c r="FK21" s="43"/>
      <c r="FM21" s="43"/>
      <c r="FO21" s="43"/>
      <c r="FQ21" s="43"/>
      <c r="FS21" s="43"/>
      <c r="FU21" s="43"/>
      <c r="FW21" s="43"/>
      <c r="FY21" s="43"/>
      <c r="GA21" s="43"/>
      <c r="GC21" s="43"/>
      <c r="GE21" s="43"/>
      <c r="GG21" s="43"/>
      <c r="GI21" s="43"/>
      <c r="GK21" s="43"/>
      <c r="GM21" s="43"/>
      <c r="GO21" s="43"/>
      <c r="GQ21" s="43"/>
      <c r="GS21" s="43"/>
      <c r="GU21" s="43"/>
      <c r="GW21" s="43"/>
      <c r="GY21" s="43"/>
      <c r="HA21" s="43"/>
      <c r="HC21" s="43"/>
      <c r="HE21" s="43"/>
      <c r="HG21" s="43"/>
      <c r="HI21" s="43"/>
      <c r="HK21" s="43"/>
      <c r="HM21" s="43"/>
      <c r="HO21" s="43"/>
      <c r="HQ21" s="43"/>
      <c r="HS21" s="43"/>
      <c r="HU21" s="43"/>
      <c r="HW21" s="43"/>
      <c r="HZ21" t="e">
        <f t="shared" si="1"/>
        <v>#NUM!</v>
      </c>
      <c r="IA21" t="e">
        <f t="shared" si="0"/>
        <v>#DIV/0!</v>
      </c>
    </row>
    <row r="22" spans="1:235" ht="15.6" customHeight="1" thickBot="1" x14ac:dyDescent="0.3">
      <c r="A22" s="42" t="s">
        <v>78</v>
      </c>
      <c r="B22" s="59"/>
      <c r="C22" s="45">
        <f>SUM(C23:C26)</f>
        <v>0</v>
      </c>
      <c r="E22" s="45">
        <f t="shared" ref="E22" si="230">SUM(E23:E26)</f>
        <v>0</v>
      </c>
      <c r="F22" s="23"/>
      <c r="G22" s="45">
        <f t="shared" ref="G22" si="231">SUM(G23:G26)</f>
        <v>0</v>
      </c>
      <c r="H22" s="23"/>
      <c r="I22" s="45">
        <f t="shared" ref="I22" si="232">SUM(I23:I26)</f>
        <v>0</v>
      </c>
      <c r="J22" s="23"/>
      <c r="K22" s="45">
        <f t="shared" ref="K22" si="233">SUM(K23:K26)</f>
        <v>0</v>
      </c>
      <c r="L22" s="23"/>
      <c r="M22" s="45">
        <f t="shared" ref="M22" si="234">SUM(M23:M26)</f>
        <v>0</v>
      </c>
      <c r="N22" s="23"/>
      <c r="O22" s="45">
        <f t="shared" ref="O22" si="235">SUM(O23:O26)</f>
        <v>0</v>
      </c>
      <c r="P22" s="23"/>
      <c r="Q22" s="45">
        <f t="shared" ref="Q22" si="236">SUM(Q23:Q26)</f>
        <v>0</v>
      </c>
      <c r="R22" s="23"/>
      <c r="S22" s="45">
        <f t="shared" ref="S22" si="237">SUM(S23:S26)</f>
        <v>0</v>
      </c>
      <c r="T22" s="23"/>
      <c r="U22" s="45">
        <f t="shared" ref="U22" si="238">SUM(U23:U26)</f>
        <v>0</v>
      </c>
      <c r="V22" s="23"/>
      <c r="W22" s="45">
        <f t="shared" ref="W22" si="239">SUM(W23:W26)</f>
        <v>0</v>
      </c>
      <c r="X22" s="23"/>
      <c r="Y22" s="45">
        <f t="shared" ref="Y22" si="240">SUM(Y23:Y26)</f>
        <v>0</v>
      </c>
      <c r="Z22" s="23"/>
      <c r="AA22" s="45">
        <f t="shared" ref="AA22" si="241">SUM(AA23:AA26)</f>
        <v>0</v>
      </c>
      <c r="AB22" s="23"/>
      <c r="AC22" s="45">
        <f t="shared" ref="AC22" si="242">SUM(AC23:AC26)</f>
        <v>0</v>
      </c>
      <c r="AD22" s="23"/>
      <c r="AE22" s="45">
        <f t="shared" ref="AE22" si="243">SUM(AE23:AE26)</f>
        <v>0</v>
      </c>
      <c r="AF22" s="23"/>
      <c r="AG22" s="45">
        <f t="shared" ref="AG22" si="244">SUM(AG23:AG26)</f>
        <v>0</v>
      </c>
      <c r="AH22" s="23"/>
      <c r="AI22" s="45">
        <f t="shared" ref="AI22" si="245">SUM(AI23:AI26)</f>
        <v>0</v>
      </c>
      <c r="AJ22" s="23"/>
      <c r="AK22" s="45">
        <f t="shared" ref="AK22" si="246">SUM(AK23:AK26)</f>
        <v>0</v>
      </c>
      <c r="AL22" s="23"/>
      <c r="AM22" s="45">
        <f t="shared" ref="AM22" si="247">SUM(AM23:AM26)</f>
        <v>0</v>
      </c>
      <c r="AN22" s="23"/>
      <c r="AO22" s="45">
        <f t="shared" ref="AO22" si="248">SUM(AO23:AO26)</f>
        <v>0</v>
      </c>
      <c r="AP22" s="23"/>
      <c r="AQ22" s="45">
        <f t="shared" ref="AQ22" si="249">SUM(AQ23:AQ26)</f>
        <v>0</v>
      </c>
      <c r="AR22" s="23"/>
      <c r="AS22" s="45">
        <f t="shared" ref="AS22" si="250">SUM(AS23:AS26)</f>
        <v>0</v>
      </c>
      <c r="AT22" s="23"/>
      <c r="AU22" s="45">
        <f t="shared" ref="AU22" si="251">SUM(AU23:AU26)</f>
        <v>0</v>
      </c>
      <c r="AV22" s="23"/>
      <c r="AW22" s="45">
        <f t="shared" ref="AW22" si="252">SUM(AW23:AW26)</f>
        <v>0</v>
      </c>
      <c r="AX22" s="23"/>
      <c r="AY22" s="45">
        <f t="shared" ref="AY22" si="253">SUM(AY23:AY26)</f>
        <v>0</v>
      </c>
      <c r="AZ22" s="23"/>
      <c r="BA22" s="45">
        <f t="shared" ref="BA22" si="254">SUM(BA23:BA26)</f>
        <v>0</v>
      </c>
      <c r="BB22" s="23"/>
      <c r="BC22" s="45">
        <f t="shared" ref="BC22" si="255">SUM(BC23:BC26)</f>
        <v>0</v>
      </c>
      <c r="BD22" s="23"/>
      <c r="BE22" s="45">
        <f t="shared" ref="BE22" si="256">SUM(BE23:BE26)</f>
        <v>0</v>
      </c>
      <c r="BF22" s="23"/>
      <c r="BG22" s="45">
        <f t="shared" ref="BG22" si="257">SUM(BG23:BG26)</f>
        <v>0</v>
      </c>
      <c r="BH22" s="23"/>
      <c r="BI22" s="45">
        <f t="shared" ref="BI22" si="258">SUM(BI23:BI26)</f>
        <v>0</v>
      </c>
      <c r="BJ22" s="23"/>
      <c r="BK22" s="45">
        <f t="shared" ref="BK22" si="259">SUM(BK23:BK26)</f>
        <v>0</v>
      </c>
      <c r="BL22" s="23"/>
      <c r="BM22" s="45">
        <f t="shared" ref="BM22" si="260">SUM(BM23:BM26)</f>
        <v>0</v>
      </c>
      <c r="BN22" s="23"/>
      <c r="BO22" s="45">
        <f t="shared" ref="BO22" si="261">SUM(BO23:BO26)</f>
        <v>0</v>
      </c>
      <c r="BP22" s="23"/>
      <c r="BQ22" s="45">
        <f t="shared" ref="BQ22" si="262">SUM(BQ23:BQ26)</f>
        <v>0</v>
      </c>
      <c r="BR22" s="23"/>
      <c r="BS22" s="45">
        <f t="shared" ref="BS22" si="263">SUM(BS23:BS26)</f>
        <v>0</v>
      </c>
      <c r="BT22" s="23"/>
      <c r="BU22" s="45">
        <f t="shared" ref="BU22" si="264">SUM(BU23:BU26)</f>
        <v>0</v>
      </c>
      <c r="BV22" s="23"/>
      <c r="BW22" s="45">
        <f t="shared" ref="BW22" si="265">SUM(BW23:BW26)</f>
        <v>0</v>
      </c>
      <c r="BX22" s="23"/>
      <c r="BY22" s="45">
        <f t="shared" ref="BY22" si="266">SUM(BY23:BY26)</f>
        <v>0</v>
      </c>
      <c r="BZ22" s="23"/>
      <c r="CA22" s="45">
        <f t="shared" ref="CA22" si="267">SUM(CA23:CA26)</f>
        <v>0</v>
      </c>
      <c r="CB22" s="23"/>
      <c r="CC22" s="45">
        <f t="shared" ref="CC22" si="268">SUM(CC23:CC26)</f>
        <v>0</v>
      </c>
      <c r="CD22" s="23"/>
      <c r="CE22" s="45">
        <f t="shared" ref="CE22" si="269">SUM(CE23:CE26)</f>
        <v>0</v>
      </c>
      <c r="CF22" s="23"/>
      <c r="CG22" s="45">
        <f t="shared" ref="CG22" si="270">SUM(CG23:CG26)</f>
        <v>0</v>
      </c>
      <c r="CH22" s="23"/>
      <c r="CI22" s="45">
        <f t="shared" ref="CI22" si="271">SUM(CI23:CI26)</f>
        <v>0</v>
      </c>
      <c r="CJ22" s="23"/>
      <c r="CK22" s="45">
        <f t="shared" ref="CK22" si="272">SUM(CK23:CK26)</f>
        <v>0</v>
      </c>
      <c r="CL22" s="23"/>
      <c r="CM22" s="45">
        <f t="shared" ref="CM22" si="273">SUM(CM23:CM26)</f>
        <v>0</v>
      </c>
      <c r="CN22" s="23"/>
      <c r="CO22" s="45">
        <f t="shared" ref="CO22" si="274">SUM(CO23:CO26)</f>
        <v>0</v>
      </c>
      <c r="CP22" s="23"/>
      <c r="CQ22" s="45">
        <f t="shared" ref="CQ22" si="275">SUM(CQ23:CQ26)</f>
        <v>0</v>
      </c>
      <c r="CR22" s="23"/>
      <c r="CS22" s="45">
        <f t="shared" ref="CS22" si="276">SUM(CS23:CS26)</f>
        <v>0</v>
      </c>
      <c r="CT22" s="23"/>
      <c r="CU22" s="45">
        <f t="shared" ref="CU22" si="277">SUM(CU23:CU26)</f>
        <v>0</v>
      </c>
      <c r="CV22" s="23"/>
      <c r="CW22" s="45">
        <f t="shared" ref="CW22" si="278">SUM(CW23:CW26)</f>
        <v>0</v>
      </c>
      <c r="CX22" s="23"/>
      <c r="CY22" s="45">
        <f t="shared" ref="CY22" si="279">SUM(CY23:CY26)</f>
        <v>0</v>
      </c>
      <c r="CZ22" s="23"/>
      <c r="DA22" s="45">
        <f t="shared" ref="DA22" si="280">SUM(DA23:DA26)</f>
        <v>0</v>
      </c>
      <c r="DB22" s="23"/>
      <c r="DC22" s="45">
        <f t="shared" ref="DC22" si="281">SUM(DC23:DC26)</f>
        <v>0</v>
      </c>
      <c r="DD22" s="23"/>
      <c r="DE22" s="45">
        <f t="shared" ref="DE22" si="282">SUM(DE23:DE26)</f>
        <v>0</v>
      </c>
      <c r="DF22" s="23"/>
      <c r="DG22" s="45">
        <f t="shared" ref="DG22" si="283">SUM(DG23:DG26)</f>
        <v>0</v>
      </c>
      <c r="DH22" s="23"/>
      <c r="DI22" s="45">
        <f t="shared" ref="DI22" si="284">SUM(DI23:DI26)</f>
        <v>0</v>
      </c>
      <c r="DJ22" s="23"/>
      <c r="DK22" s="45">
        <f t="shared" ref="DK22" si="285">SUM(DK23:DK26)</f>
        <v>0</v>
      </c>
      <c r="DL22" s="23"/>
      <c r="DM22" s="45">
        <f t="shared" ref="DM22" si="286">SUM(DM23:DM26)</f>
        <v>0</v>
      </c>
      <c r="DN22" s="23"/>
      <c r="DO22" s="45">
        <f t="shared" ref="DO22" si="287">SUM(DO23:DO26)</f>
        <v>0</v>
      </c>
      <c r="DP22" s="23"/>
      <c r="DQ22" s="45">
        <f t="shared" ref="DQ22" si="288">SUM(DQ23:DQ26)</f>
        <v>0</v>
      </c>
      <c r="DR22" s="23"/>
      <c r="DS22" s="45">
        <f t="shared" ref="DS22" si="289">SUM(DS23:DS26)</f>
        <v>0</v>
      </c>
      <c r="DT22" s="23"/>
      <c r="DU22" s="45">
        <f t="shared" ref="DU22" si="290">SUM(DU23:DU26)</f>
        <v>0</v>
      </c>
      <c r="DV22" s="23"/>
      <c r="DW22" s="45">
        <f t="shared" ref="DW22" si="291">SUM(DW23:DW26)</f>
        <v>0</v>
      </c>
      <c r="DX22" s="23"/>
      <c r="DY22" s="45">
        <f t="shared" ref="DY22" si="292">SUM(DY23:DY26)</f>
        <v>0</v>
      </c>
      <c r="DZ22" s="23"/>
      <c r="EA22" s="45">
        <f t="shared" ref="EA22" si="293">SUM(EA23:EA26)</f>
        <v>0</v>
      </c>
      <c r="EB22" s="23"/>
      <c r="EC22" s="45">
        <f t="shared" ref="EC22" si="294">SUM(EC23:EC26)</f>
        <v>0</v>
      </c>
      <c r="ED22" s="23"/>
      <c r="EE22" s="45">
        <f t="shared" ref="EE22" si="295">SUM(EE23:EE26)</f>
        <v>0</v>
      </c>
      <c r="EF22" s="23"/>
      <c r="EG22" s="45">
        <f t="shared" ref="EG22" si="296">SUM(EG23:EG26)</f>
        <v>0</v>
      </c>
      <c r="EH22" s="23"/>
      <c r="EI22" s="45">
        <f t="shared" ref="EI22" si="297">SUM(EI23:EI26)</f>
        <v>0</v>
      </c>
      <c r="EJ22" s="23"/>
      <c r="EK22" s="45">
        <f t="shared" ref="EK22" si="298">SUM(EK23:EK26)</f>
        <v>0</v>
      </c>
      <c r="EL22" s="23"/>
      <c r="EM22" s="45">
        <f t="shared" ref="EM22" si="299">SUM(EM23:EM26)</f>
        <v>0</v>
      </c>
      <c r="EN22" s="23"/>
      <c r="EO22" s="45">
        <f t="shared" ref="EO22" si="300">SUM(EO23:EO26)</f>
        <v>0</v>
      </c>
      <c r="EP22" s="23"/>
      <c r="EQ22" s="45">
        <f t="shared" ref="EQ22" si="301">SUM(EQ23:EQ26)</f>
        <v>0</v>
      </c>
      <c r="ER22" s="23"/>
      <c r="ES22" s="45">
        <f t="shared" ref="ES22" si="302">SUM(ES23:ES26)</f>
        <v>0</v>
      </c>
      <c r="ET22" s="23"/>
      <c r="EU22" s="45">
        <f t="shared" ref="EU22" si="303">SUM(EU23:EU26)</f>
        <v>0</v>
      </c>
      <c r="EV22" s="23"/>
      <c r="EW22" s="45">
        <f t="shared" ref="EW22" si="304">SUM(EW23:EW26)</f>
        <v>0</v>
      </c>
      <c r="EX22" s="23"/>
      <c r="EY22" s="45">
        <f t="shared" ref="EY22" si="305">SUM(EY23:EY26)</f>
        <v>0</v>
      </c>
      <c r="EZ22" s="23"/>
      <c r="FA22" s="45">
        <f t="shared" ref="FA22" si="306">SUM(FA23:FA26)</f>
        <v>0</v>
      </c>
      <c r="FB22" s="23"/>
      <c r="FC22" s="45">
        <f t="shared" ref="FC22" si="307">SUM(FC23:FC26)</f>
        <v>0</v>
      </c>
      <c r="FD22" s="23"/>
      <c r="FE22" s="45">
        <f t="shared" ref="FE22" si="308">SUM(FE23:FE26)</f>
        <v>0</v>
      </c>
      <c r="FF22" s="23"/>
      <c r="FG22" s="45">
        <f t="shared" ref="FG22" si="309">SUM(FG23:FG26)</f>
        <v>0</v>
      </c>
      <c r="FH22" s="23"/>
      <c r="FI22" s="45">
        <f t="shared" ref="FI22" si="310">SUM(FI23:FI26)</f>
        <v>0</v>
      </c>
      <c r="FJ22" s="23"/>
      <c r="FK22" s="45">
        <f t="shared" ref="FK22" si="311">SUM(FK23:FK26)</f>
        <v>0</v>
      </c>
      <c r="FL22" s="23"/>
      <c r="FM22" s="45">
        <f t="shared" ref="FM22" si="312">SUM(FM23:FM26)</f>
        <v>0</v>
      </c>
      <c r="FN22" s="23"/>
      <c r="FO22" s="45">
        <f t="shared" ref="FO22" si="313">SUM(FO23:FO26)</f>
        <v>0</v>
      </c>
      <c r="FP22" s="23"/>
      <c r="FQ22" s="45">
        <f t="shared" ref="FQ22" si="314">SUM(FQ23:FQ26)</f>
        <v>0</v>
      </c>
      <c r="FR22" s="23"/>
      <c r="FS22" s="45">
        <f t="shared" ref="FS22" si="315">SUM(FS23:FS26)</f>
        <v>0</v>
      </c>
      <c r="FT22" s="23"/>
      <c r="FU22" s="45">
        <f t="shared" ref="FU22" si="316">SUM(FU23:FU26)</f>
        <v>0</v>
      </c>
      <c r="FV22" s="23"/>
      <c r="FW22" s="45">
        <f t="shared" ref="FW22" si="317">SUM(FW23:FW26)</f>
        <v>0</v>
      </c>
      <c r="FX22" s="23"/>
      <c r="FY22" s="45">
        <f t="shared" ref="FY22" si="318">SUM(FY23:FY26)</f>
        <v>0</v>
      </c>
      <c r="FZ22" s="23"/>
      <c r="GA22" s="45">
        <f t="shared" ref="GA22" si="319">SUM(GA23:GA26)</f>
        <v>0</v>
      </c>
      <c r="GB22" s="23"/>
      <c r="GC22" s="45">
        <f t="shared" ref="GC22" si="320">SUM(GC23:GC26)</f>
        <v>0</v>
      </c>
      <c r="GD22" s="23"/>
      <c r="GE22" s="45">
        <f t="shared" ref="GE22" si="321">SUM(GE23:GE26)</f>
        <v>0</v>
      </c>
      <c r="GF22" s="23"/>
      <c r="GG22" s="45">
        <f t="shared" ref="GG22" si="322">SUM(GG23:GG26)</f>
        <v>0</v>
      </c>
      <c r="GH22" s="23"/>
      <c r="GI22" s="45">
        <f t="shared" ref="GI22" si="323">SUM(GI23:GI26)</f>
        <v>0</v>
      </c>
      <c r="GJ22" s="23"/>
      <c r="GK22" s="45">
        <f t="shared" ref="GK22" si="324">SUM(GK23:GK26)</f>
        <v>0</v>
      </c>
      <c r="GL22" s="23"/>
      <c r="GM22" s="45">
        <f t="shared" ref="GM22" si="325">SUM(GM23:GM26)</f>
        <v>0</v>
      </c>
      <c r="GN22" s="23"/>
      <c r="GO22" s="45">
        <f t="shared" ref="GO22" si="326">SUM(GO23:GO26)</f>
        <v>0</v>
      </c>
      <c r="GP22" s="23"/>
      <c r="GQ22" s="45">
        <f t="shared" ref="GQ22" si="327">SUM(GQ23:GQ26)</f>
        <v>0</v>
      </c>
      <c r="GR22" s="23"/>
      <c r="GS22" s="45">
        <f t="shared" ref="GS22" si="328">SUM(GS23:GS26)</f>
        <v>0</v>
      </c>
      <c r="GT22" s="23"/>
      <c r="GU22" s="45">
        <f t="shared" ref="GU22" si="329">SUM(GU23:GU26)</f>
        <v>0</v>
      </c>
      <c r="GV22" s="23"/>
      <c r="GW22" s="45">
        <f t="shared" ref="GW22" si="330">SUM(GW23:GW26)</f>
        <v>0</v>
      </c>
      <c r="GX22" s="23"/>
      <c r="GY22" s="45">
        <f t="shared" ref="GY22" si="331">SUM(GY23:GY26)</f>
        <v>0</v>
      </c>
      <c r="GZ22" s="23"/>
      <c r="HA22" s="45">
        <f t="shared" ref="HA22" si="332">SUM(HA23:HA26)</f>
        <v>0</v>
      </c>
      <c r="HB22" s="23"/>
      <c r="HC22" s="45">
        <f t="shared" ref="HC22" si="333">SUM(HC23:HC26)</f>
        <v>0</v>
      </c>
      <c r="HD22" s="23"/>
      <c r="HE22" s="45">
        <f t="shared" ref="HE22" si="334">SUM(HE23:HE26)</f>
        <v>0</v>
      </c>
      <c r="HF22" s="23"/>
      <c r="HG22" s="45">
        <f t="shared" ref="HG22" si="335">SUM(HG23:HG26)</f>
        <v>0</v>
      </c>
      <c r="HH22" s="23"/>
      <c r="HI22" s="45">
        <f t="shared" ref="HI22" si="336">SUM(HI23:HI26)</f>
        <v>0</v>
      </c>
      <c r="HJ22" s="23"/>
      <c r="HK22" s="45">
        <f t="shared" ref="HK22" si="337">SUM(HK23:HK26)</f>
        <v>0</v>
      </c>
      <c r="HL22" s="23"/>
      <c r="HM22" s="45">
        <f t="shared" ref="HM22" si="338">SUM(HM23:HM26)</f>
        <v>0</v>
      </c>
      <c r="HN22" s="23"/>
      <c r="HO22" s="45">
        <f t="shared" ref="HO22" si="339">SUM(HO23:HO26)</f>
        <v>0</v>
      </c>
      <c r="HP22" s="23"/>
      <c r="HQ22" s="45">
        <f t="shared" ref="HQ22" si="340">SUM(HQ23:HQ26)</f>
        <v>0</v>
      </c>
      <c r="HR22" s="23"/>
      <c r="HS22" s="45">
        <f t="shared" ref="HS22" si="341">SUM(HS23:HS26)</f>
        <v>0</v>
      </c>
      <c r="HT22" s="23"/>
      <c r="HU22" s="45">
        <f t="shared" ref="HU22" si="342">SUM(HU23:HU26)</f>
        <v>0</v>
      </c>
      <c r="HV22" s="23"/>
      <c r="HW22" s="45">
        <f t="shared" ref="HW22" si="343">SUM(HW23:HW26)</f>
        <v>0</v>
      </c>
      <c r="HX22" s="23"/>
      <c r="HZ22" s="53">
        <f t="shared" si="1"/>
        <v>0</v>
      </c>
      <c r="IA22" s="53">
        <f t="shared" si="0"/>
        <v>0</v>
      </c>
    </row>
    <row r="23" spans="1:235" ht="15.6" customHeight="1" thickBot="1" x14ac:dyDescent="0.3">
      <c r="A23" s="24" t="str">
        <f>'Rubric items'!A24</f>
        <v>Inheritance was used adequately</v>
      </c>
      <c r="B23" s="60" t="s">
        <v>826</v>
      </c>
      <c r="C23" s="43"/>
      <c r="D23"/>
      <c r="E23" s="43"/>
      <c r="G23" s="43"/>
      <c r="I23" s="43"/>
      <c r="K23" s="43"/>
      <c r="M23" s="43"/>
      <c r="O23" s="43"/>
      <c r="Q23" s="43"/>
      <c r="S23" s="43"/>
      <c r="U23" s="43"/>
      <c r="W23" s="43"/>
      <c r="Y23" s="43"/>
      <c r="AA23" s="43"/>
      <c r="AC23" s="43"/>
      <c r="AE23" s="43"/>
      <c r="AG23" s="43"/>
      <c r="AI23" s="43"/>
      <c r="AK23" s="43"/>
      <c r="AM23" s="43"/>
      <c r="AO23" s="43"/>
      <c r="AQ23" s="43"/>
      <c r="AS23" s="43"/>
      <c r="AU23" s="43"/>
      <c r="AW23" s="43"/>
      <c r="AY23" s="43"/>
      <c r="BA23" s="43"/>
      <c r="BC23" s="43"/>
      <c r="BE23" s="43"/>
      <c r="BG23" s="43"/>
      <c r="BI23" s="43"/>
      <c r="BK23" s="43"/>
      <c r="BM23" s="43"/>
      <c r="BO23" s="43"/>
      <c r="BQ23" s="43"/>
      <c r="BS23" s="43"/>
      <c r="BU23" s="43"/>
      <c r="BW23" s="43"/>
      <c r="BY23" s="43"/>
      <c r="CA23" s="43"/>
      <c r="CC23" s="43"/>
      <c r="CE23" s="43"/>
      <c r="CG23" s="43"/>
      <c r="CI23" s="43"/>
      <c r="CK23" s="43"/>
      <c r="CM23" s="43"/>
      <c r="CO23" s="43"/>
      <c r="CQ23" s="43"/>
      <c r="CS23" s="43"/>
      <c r="CU23" s="43"/>
      <c r="CW23" s="43"/>
      <c r="CY23" s="43"/>
      <c r="DA23" s="43"/>
      <c r="DC23" s="43"/>
      <c r="DE23" s="43"/>
      <c r="DG23" s="43"/>
      <c r="DI23" s="43"/>
      <c r="DK23" s="43"/>
      <c r="DM23" s="43"/>
      <c r="DO23" s="43"/>
      <c r="DQ23" s="43"/>
      <c r="DS23" s="43"/>
      <c r="DU23" s="43"/>
      <c r="DW23" s="43"/>
      <c r="DY23" s="43"/>
      <c r="EA23" s="43"/>
      <c r="EC23" s="43"/>
      <c r="EE23" s="43"/>
      <c r="EG23" s="43"/>
      <c r="EI23" s="43"/>
      <c r="EK23" s="43"/>
      <c r="EM23" s="43"/>
      <c r="EO23" s="43"/>
      <c r="EQ23" s="43"/>
      <c r="ES23" s="43"/>
      <c r="EU23" s="43"/>
      <c r="EW23" s="43"/>
      <c r="EY23" s="43"/>
      <c r="FA23" s="43"/>
      <c r="FC23" s="43"/>
      <c r="FE23" s="43"/>
      <c r="FG23" s="43"/>
      <c r="FI23" s="43"/>
      <c r="FK23" s="43"/>
      <c r="FM23" s="43"/>
      <c r="FO23" s="43"/>
      <c r="FQ23" s="43"/>
      <c r="FS23" s="43"/>
      <c r="FU23" s="43"/>
      <c r="FW23" s="43"/>
      <c r="FY23" s="43"/>
      <c r="GA23" s="43"/>
      <c r="GC23" s="43"/>
      <c r="GE23" s="43"/>
      <c r="GG23" s="43"/>
      <c r="GI23" s="43"/>
      <c r="GK23" s="43"/>
      <c r="GM23" s="43"/>
      <c r="GO23" s="43"/>
      <c r="GQ23" s="43"/>
      <c r="GS23" s="43"/>
      <c r="GU23" s="43"/>
      <c r="GW23" s="43"/>
      <c r="GY23" s="43"/>
      <c r="HA23" s="43"/>
      <c r="HC23" s="43"/>
      <c r="HE23" s="43"/>
      <c r="HG23" s="43"/>
      <c r="HI23" s="43"/>
      <c r="HK23" s="43"/>
      <c r="HM23" s="43"/>
      <c r="HO23" s="43"/>
      <c r="HQ23" s="43"/>
      <c r="HS23" s="43"/>
      <c r="HU23" s="43"/>
      <c r="HW23" s="43"/>
      <c r="HZ23" t="e">
        <f t="shared" si="1"/>
        <v>#NUM!</v>
      </c>
      <c r="IA23" t="e">
        <f t="shared" si="0"/>
        <v>#DIV/0!</v>
      </c>
    </row>
    <row r="24" spans="1:235" ht="15.6" customHeight="1" thickBot="1" x14ac:dyDescent="0.3">
      <c r="A24" s="24" t="str">
        <f>'Rubric items'!A25</f>
        <v>The code was split in packages</v>
      </c>
      <c r="B24" s="60" t="s">
        <v>826</v>
      </c>
      <c r="C24" s="43"/>
      <c r="D24"/>
      <c r="E24" s="43"/>
      <c r="G24" s="43"/>
      <c r="I24" s="43"/>
      <c r="K24" s="43"/>
      <c r="M24" s="43"/>
      <c r="O24" s="43"/>
      <c r="Q24" s="43"/>
      <c r="S24" s="43"/>
      <c r="U24" s="43"/>
      <c r="W24" s="43"/>
      <c r="Y24" s="43"/>
      <c r="AA24" s="43"/>
      <c r="AC24" s="43"/>
      <c r="AE24" s="43"/>
      <c r="AG24" s="43"/>
      <c r="AI24" s="43"/>
      <c r="AK24" s="43"/>
      <c r="AM24" s="43"/>
      <c r="AO24" s="43"/>
      <c r="AQ24" s="43"/>
      <c r="AS24" s="43"/>
      <c r="AU24" s="43"/>
      <c r="AW24" s="43"/>
      <c r="AY24" s="43"/>
      <c r="BA24" s="43"/>
      <c r="BC24" s="43"/>
      <c r="BE24" s="43"/>
      <c r="BG24" s="43"/>
      <c r="BI24" s="43"/>
      <c r="BK24" s="43"/>
      <c r="BM24" s="43"/>
      <c r="BO24" s="43"/>
      <c r="BQ24" s="43"/>
      <c r="BS24" s="43"/>
      <c r="BU24" s="43"/>
      <c r="BW24" s="43"/>
      <c r="BY24" s="43"/>
      <c r="CA24" s="43"/>
      <c r="CC24" s="43"/>
      <c r="CE24" s="43"/>
      <c r="CG24" s="43"/>
      <c r="CI24" s="43"/>
      <c r="CK24" s="43"/>
      <c r="CM24" s="43"/>
      <c r="CO24" s="43"/>
      <c r="CQ24" s="43"/>
      <c r="CS24" s="43"/>
      <c r="CU24" s="43"/>
      <c r="CW24" s="43"/>
      <c r="CY24" s="43"/>
      <c r="DA24" s="43"/>
      <c r="DC24" s="43"/>
      <c r="DE24" s="43"/>
      <c r="DG24" s="43"/>
      <c r="DI24" s="43"/>
      <c r="DK24" s="43"/>
      <c r="DM24" s="43"/>
      <c r="DO24" s="43"/>
      <c r="DQ24" s="43"/>
      <c r="DS24" s="43"/>
      <c r="DU24" s="43"/>
      <c r="DW24" s="43"/>
      <c r="DY24" s="43"/>
      <c r="EA24" s="43"/>
      <c r="EC24" s="43"/>
      <c r="EE24" s="43"/>
      <c r="EG24" s="43"/>
      <c r="EI24" s="43"/>
      <c r="EK24" s="43"/>
      <c r="EM24" s="43"/>
      <c r="EO24" s="43"/>
      <c r="EQ24" s="43"/>
      <c r="ES24" s="43"/>
      <c r="EU24" s="43"/>
      <c r="EW24" s="43"/>
      <c r="EY24" s="43"/>
      <c r="FA24" s="43"/>
      <c r="FC24" s="43"/>
      <c r="FE24" s="43"/>
      <c r="FG24" s="43"/>
      <c r="FI24" s="43"/>
      <c r="FK24" s="43"/>
      <c r="FM24" s="43"/>
      <c r="FO24" s="43"/>
      <c r="FQ24" s="43"/>
      <c r="FS24" s="43"/>
      <c r="FU24" s="43"/>
      <c r="FW24" s="43"/>
      <c r="FY24" s="43"/>
      <c r="GA24" s="43"/>
      <c r="GC24" s="43"/>
      <c r="GE24" s="43"/>
      <c r="GG24" s="43"/>
      <c r="GI24" s="43"/>
      <c r="GK24" s="43"/>
      <c r="GM24" s="43"/>
      <c r="GO24" s="43"/>
      <c r="GQ24" s="43"/>
      <c r="GS24" s="43"/>
      <c r="GU24" s="43"/>
      <c r="GW24" s="43"/>
      <c r="GY24" s="43"/>
      <c r="HA24" s="43"/>
      <c r="HC24" s="43"/>
      <c r="HE24" s="43"/>
      <c r="HG24" s="43"/>
      <c r="HI24" s="43"/>
      <c r="HK24" s="43"/>
      <c r="HM24" s="43"/>
      <c r="HO24" s="43"/>
      <c r="HQ24" s="43"/>
      <c r="HS24" s="43"/>
      <c r="HU24" s="43"/>
      <c r="HW24" s="43"/>
      <c r="HZ24" t="e">
        <f t="shared" si="1"/>
        <v>#NUM!</v>
      </c>
      <c r="IA24" t="e">
        <f t="shared" si="0"/>
        <v>#DIV/0!</v>
      </c>
    </row>
    <row r="25" spans="1:235" ht="15.6" customHeight="1" thickBot="1" x14ac:dyDescent="0.3">
      <c r="A25" s="24" t="str">
        <f>'Rubric items'!A26</f>
        <v>There are code quality issues</v>
      </c>
      <c r="B25" s="62" t="s">
        <v>825</v>
      </c>
      <c r="C25" s="43"/>
      <c r="D25"/>
      <c r="E25" s="43"/>
      <c r="G25" s="43"/>
      <c r="I25" s="43"/>
      <c r="K25" s="43"/>
      <c r="M25" s="43"/>
      <c r="O25" s="43"/>
      <c r="Q25" s="43"/>
      <c r="S25" s="43"/>
      <c r="U25" s="43"/>
      <c r="W25" s="43"/>
      <c r="Y25" s="43"/>
      <c r="AA25" s="43"/>
      <c r="AC25" s="43"/>
      <c r="AE25" s="43"/>
      <c r="AG25" s="43"/>
      <c r="AI25" s="43"/>
      <c r="AK25" s="43"/>
      <c r="AM25" s="43"/>
      <c r="AO25" s="43"/>
      <c r="AQ25" s="43"/>
      <c r="AS25" s="43"/>
      <c r="AU25" s="43"/>
      <c r="AW25" s="43"/>
      <c r="AY25" s="43"/>
      <c r="BA25" s="43"/>
      <c r="BC25" s="43"/>
      <c r="BE25" s="43"/>
      <c r="BG25" s="43"/>
      <c r="BI25" s="43"/>
      <c r="BK25" s="43"/>
      <c r="BM25" s="43"/>
      <c r="BO25" s="43"/>
      <c r="BQ25" s="43"/>
      <c r="BS25" s="43"/>
      <c r="BU25" s="43"/>
      <c r="BW25" s="43"/>
      <c r="BY25" s="43"/>
      <c r="CA25" s="43"/>
      <c r="CC25" s="43"/>
      <c r="CE25" s="43"/>
      <c r="CG25" s="43"/>
      <c r="CI25" s="43"/>
      <c r="CK25" s="43"/>
      <c r="CM25" s="43"/>
      <c r="CO25" s="43"/>
      <c r="CQ25" s="43"/>
      <c r="CS25" s="43"/>
      <c r="CU25" s="43"/>
      <c r="CW25" s="43"/>
      <c r="CY25" s="43"/>
      <c r="DA25" s="43"/>
      <c r="DC25" s="43"/>
      <c r="DE25" s="43"/>
      <c r="DG25" s="43"/>
      <c r="DI25" s="43"/>
      <c r="DK25" s="43"/>
      <c r="DM25" s="43"/>
      <c r="DO25" s="43"/>
      <c r="DQ25" s="43"/>
      <c r="DS25" s="43"/>
      <c r="DU25" s="43"/>
      <c r="DW25" s="43"/>
      <c r="DY25" s="43"/>
      <c r="EA25" s="43"/>
      <c r="EC25" s="43"/>
      <c r="EE25" s="43"/>
      <c r="EG25" s="43"/>
      <c r="EI25" s="43"/>
      <c r="EK25" s="43"/>
      <c r="EM25" s="43"/>
      <c r="EO25" s="43"/>
      <c r="EQ25" s="43"/>
      <c r="ES25" s="43"/>
      <c r="EU25" s="43"/>
      <c r="EW25" s="43"/>
      <c r="EY25" s="43"/>
      <c r="FA25" s="43"/>
      <c r="FC25" s="43"/>
      <c r="FE25" s="43"/>
      <c r="FG25" s="43"/>
      <c r="FI25" s="43"/>
      <c r="FK25" s="43"/>
      <c r="FM25" s="43"/>
      <c r="FO25" s="43"/>
      <c r="FQ25" s="43"/>
      <c r="FS25" s="43"/>
      <c r="FU25" s="43"/>
      <c r="FW25" s="43"/>
      <c r="FY25" s="43"/>
      <c r="GA25" s="43"/>
      <c r="GC25" s="43"/>
      <c r="GE25" s="43"/>
      <c r="GG25" s="43"/>
      <c r="GI25" s="43"/>
      <c r="GK25" s="43"/>
      <c r="GM25" s="43"/>
      <c r="GO25" s="43"/>
      <c r="GQ25" s="43"/>
      <c r="GS25" s="43"/>
      <c r="GU25" s="43"/>
      <c r="GW25" s="43"/>
      <c r="GY25" s="43"/>
      <c r="HA25" s="43"/>
      <c r="HC25" s="43"/>
      <c r="HE25" s="43"/>
      <c r="HG25" s="43"/>
      <c r="HI25" s="43"/>
      <c r="HK25" s="43"/>
      <c r="HM25" s="43"/>
      <c r="HO25" s="43"/>
      <c r="HQ25" s="43"/>
      <c r="HS25" s="43"/>
      <c r="HU25" s="43"/>
      <c r="HW25" s="43"/>
      <c r="HZ25" t="e">
        <f t="shared" si="1"/>
        <v>#NUM!</v>
      </c>
      <c r="IA25" t="e">
        <f t="shared" si="0"/>
        <v>#DIV/0!</v>
      </c>
    </row>
    <row r="26" spans="1:235" ht="15.6" customHeight="1" thickBot="1" x14ac:dyDescent="0.3">
      <c r="A26" s="24" t="str">
        <f>'Rubric items'!A27</f>
        <v>A design pattern was followed adequately</v>
      </c>
      <c r="B26" s="60" t="s">
        <v>826</v>
      </c>
      <c r="C26" s="43"/>
      <c r="D26"/>
      <c r="E26" s="43"/>
      <c r="G26" s="43"/>
      <c r="I26" s="43"/>
      <c r="K26" s="43"/>
      <c r="M26" s="43"/>
      <c r="O26" s="43"/>
      <c r="Q26" s="43"/>
      <c r="S26" s="43"/>
      <c r="U26" s="43"/>
      <c r="W26" s="43"/>
      <c r="Y26" s="43"/>
      <c r="AA26" s="43"/>
      <c r="AC26" s="43"/>
      <c r="AE26" s="43"/>
      <c r="AG26" s="43"/>
      <c r="AI26" s="43"/>
      <c r="AK26" s="43"/>
      <c r="AM26" s="43"/>
      <c r="AO26" s="43"/>
      <c r="AQ26" s="43"/>
      <c r="AS26" s="43"/>
      <c r="AU26" s="43"/>
      <c r="AW26" s="43"/>
      <c r="AY26" s="43"/>
      <c r="BA26" s="43"/>
      <c r="BC26" s="43"/>
      <c r="BE26" s="43"/>
      <c r="BG26" s="43"/>
      <c r="BI26" s="43"/>
      <c r="BK26" s="43"/>
      <c r="BM26" s="43"/>
      <c r="BO26" s="43"/>
      <c r="BQ26" s="43"/>
      <c r="BS26" s="43"/>
      <c r="BU26" s="43"/>
      <c r="BW26" s="43"/>
      <c r="BY26" s="43"/>
      <c r="CA26" s="43"/>
      <c r="CC26" s="43"/>
      <c r="CE26" s="43"/>
      <c r="CG26" s="43"/>
      <c r="CI26" s="43"/>
      <c r="CK26" s="43"/>
      <c r="CM26" s="43"/>
      <c r="CO26" s="43"/>
      <c r="CQ26" s="43"/>
      <c r="CS26" s="43"/>
      <c r="CU26" s="43"/>
      <c r="CW26" s="43"/>
      <c r="CY26" s="43"/>
      <c r="DA26" s="43"/>
      <c r="DC26" s="43"/>
      <c r="DE26" s="43"/>
      <c r="DG26" s="43"/>
      <c r="DI26" s="43"/>
      <c r="DK26" s="43"/>
      <c r="DM26" s="43"/>
      <c r="DO26" s="43"/>
      <c r="DQ26" s="43"/>
      <c r="DS26" s="43"/>
      <c r="DU26" s="43"/>
      <c r="DW26" s="43"/>
      <c r="DY26" s="43"/>
      <c r="EA26" s="43"/>
      <c r="EC26" s="43"/>
      <c r="EE26" s="43"/>
      <c r="EG26" s="43"/>
      <c r="EI26" s="43"/>
      <c r="EK26" s="43"/>
      <c r="EM26" s="43"/>
      <c r="EO26" s="43"/>
      <c r="EQ26" s="43"/>
      <c r="ES26" s="43"/>
      <c r="EU26" s="43"/>
      <c r="EW26" s="43"/>
      <c r="EY26" s="43"/>
      <c r="FA26" s="43"/>
      <c r="FC26" s="43"/>
      <c r="FE26" s="43"/>
      <c r="FG26" s="43"/>
      <c r="FI26" s="43"/>
      <c r="FK26" s="43"/>
      <c r="FM26" s="43"/>
      <c r="FO26" s="43"/>
      <c r="FQ26" s="43"/>
      <c r="FS26" s="43"/>
      <c r="FU26" s="43"/>
      <c r="FW26" s="43"/>
      <c r="FY26" s="43"/>
      <c r="GA26" s="43"/>
      <c r="GC26" s="43"/>
      <c r="GE26" s="43"/>
      <c r="GG26" s="43"/>
      <c r="GI26" s="43"/>
      <c r="GK26" s="43"/>
      <c r="GM26" s="43"/>
      <c r="GO26" s="43"/>
      <c r="GQ26" s="43"/>
      <c r="GS26" s="43"/>
      <c r="GU26" s="43"/>
      <c r="GW26" s="43"/>
      <c r="GY26" s="43"/>
      <c r="HA26" s="43"/>
      <c r="HC26" s="43"/>
      <c r="HE26" s="43"/>
      <c r="HG26" s="43"/>
      <c r="HI26" s="43"/>
      <c r="HK26" s="43"/>
      <c r="HM26" s="43"/>
      <c r="HO26" s="43"/>
      <c r="HQ26" s="43"/>
      <c r="HS26" s="43"/>
      <c r="HU26" s="43"/>
      <c r="HW26" s="43"/>
      <c r="HZ26" t="e">
        <f t="shared" si="1"/>
        <v>#NUM!</v>
      </c>
      <c r="IA26" t="e">
        <f t="shared" si="0"/>
        <v>#DIV/0!</v>
      </c>
    </row>
    <row r="27" spans="1:235" ht="15.6" customHeight="1" thickBot="1" x14ac:dyDescent="0.3">
      <c r="A27" s="42" t="s">
        <v>79</v>
      </c>
      <c r="B27" s="59"/>
      <c r="C27" s="45">
        <f>SUM(C28)</f>
        <v>0</v>
      </c>
      <c r="D27"/>
      <c r="E27" s="45">
        <f t="shared" ref="E27" si="344">SUM(E28)</f>
        <v>0</v>
      </c>
      <c r="G27" s="45">
        <f t="shared" ref="G27" si="345">SUM(G28)</f>
        <v>0</v>
      </c>
      <c r="I27" s="45">
        <f t="shared" ref="I27" si="346">SUM(I28)</f>
        <v>0</v>
      </c>
      <c r="K27" s="45">
        <f t="shared" ref="K27" si="347">SUM(K28)</f>
        <v>0</v>
      </c>
      <c r="M27" s="45">
        <f t="shared" ref="M27" si="348">SUM(M28)</f>
        <v>0</v>
      </c>
      <c r="O27" s="45">
        <f t="shared" ref="O27" si="349">SUM(O28)</f>
        <v>0</v>
      </c>
      <c r="Q27" s="45">
        <f t="shared" ref="Q27" si="350">SUM(Q28)</f>
        <v>0</v>
      </c>
      <c r="S27" s="45">
        <f t="shared" ref="S27" si="351">SUM(S28)</f>
        <v>0</v>
      </c>
      <c r="U27" s="45">
        <f t="shared" ref="U27" si="352">SUM(U28)</f>
        <v>0</v>
      </c>
      <c r="W27" s="45">
        <f t="shared" ref="W27" si="353">SUM(W28)</f>
        <v>0</v>
      </c>
      <c r="Y27" s="45">
        <f t="shared" ref="Y27" si="354">SUM(Y28)</f>
        <v>0</v>
      </c>
      <c r="AA27" s="45">
        <f t="shared" ref="AA27" si="355">SUM(AA28)</f>
        <v>0</v>
      </c>
      <c r="AC27" s="45">
        <f t="shared" ref="AC27" si="356">SUM(AC28)</f>
        <v>0</v>
      </c>
      <c r="AE27" s="45">
        <f t="shared" ref="AE27" si="357">SUM(AE28)</f>
        <v>0</v>
      </c>
      <c r="AG27" s="45">
        <f t="shared" ref="AG27" si="358">SUM(AG28)</f>
        <v>0</v>
      </c>
      <c r="AI27" s="45">
        <f t="shared" ref="AI27" si="359">SUM(AI28)</f>
        <v>0</v>
      </c>
      <c r="AK27" s="45">
        <f t="shared" ref="AK27" si="360">SUM(AK28)</f>
        <v>0</v>
      </c>
      <c r="AM27" s="45">
        <f t="shared" ref="AM27" si="361">SUM(AM28)</f>
        <v>0</v>
      </c>
      <c r="AO27" s="45">
        <f t="shared" ref="AO27" si="362">SUM(AO28)</f>
        <v>0</v>
      </c>
      <c r="AQ27" s="45">
        <f t="shared" ref="AQ27" si="363">SUM(AQ28)</f>
        <v>0</v>
      </c>
      <c r="AS27" s="45">
        <f t="shared" ref="AS27" si="364">SUM(AS28)</f>
        <v>0</v>
      </c>
      <c r="AU27" s="45">
        <f t="shared" ref="AU27" si="365">SUM(AU28)</f>
        <v>0</v>
      </c>
      <c r="AW27" s="45">
        <f t="shared" ref="AW27" si="366">SUM(AW28)</f>
        <v>0</v>
      </c>
      <c r="AY27" s="45">
        <f t="shared" ref="AY27" si="367">SUM(AY28)</f>
        <v>0</v>
      </c>
      <c r="BA27" s="45">
        <f t="shared" ref="BA27" si="368">SUM(BA28)</f>
        <v>0</v>
      </c>
      <c r="BC27" s="45">
        <f t="shared" ref="BC27" si="369">SUM(BC28)</f>
        <v>0</v>
      </c>
      <c r="BE27" s="45">
        <f t="shared" ref="BE27" si="370">SUM(BE28)</f>
        <v>0</v>
      </c>
      <c r="BG27" s="45">
        <f t="shared" ref="BG27" si="371">SUM(BG28)</f>
        <v>0</v>
      </c>
      <c r="BI27" s="45">
        <f t="shared" ref="BI27" si="372">SUM(BI28)</f>
        <v>0</v>
      </c>
      <c r="BK27" s="45">
        <f t="shared" ref="BK27" si="373">SUM(BK28)</f>
        <v>0</v>
      </c>
      <c r="BM27" s="45">
        <f t="shared" ref="BM27" si="374">SUM(BM28)</f>
        <v>0</v>
      </c>
      <c r="BO27" s="45">
        <f t="shared" ref="BO27" si="375">SUM(BO28)</f>
        <v>0</v>
      </c>
      <c r="BQ27" s="45">
        <f t="shared" ref="BQ27" si="376">SUM(BQ28)</f>
        <v>0</v>
      </c>
      <c r="BS27" s="45">
        <f t="shared" ref="BS27" si="377">SUM(BS28)</f>
        <v>0</v>
      </c>
      <c r="BU27" s="45">
        <f t="shared" ref="BU27" si="378">SUM(BU28)</f>
        <v>0</v>
      </c>
      <c r="BW27" s="45">
        <f t="shared" ref="BW27" si="379">SUM(BW28)</f>
        <v>0</v>
      </c>
      <c r="BY27" s="45">
        <f t="shared" ref="BY27" si="380">SUM(BY28)</f>
        <v>0</v>
      </c>
      <c r="CA27" s="45">
        <f t="shared" ref="CA27" si="381">SUM(CA28)</f>
        <v>0</v>
      </c>
      <c r="CC27" s="45">
        <f t="shared" ref="CC27" si="382">SUM(CC28)</f>
        <v>0</v>
      </c>
      <c r="CE27" s="45">
        <f t="shared" ref="CE27" si="383">SUM(CE28)</f>
        <v>0</v>
      </c>
      <c r="CG27" s="45">
        <f t="shared" ref="CG27" si="384">SUM(CG28)</f>
        <v>0</v>
      </c>
      <c r="CI27" s="45">
        <f t="shared" ref="CI27" si="385">SUM(CI28)</f>
        <v>0</v>
      </c>
      <c r="CK27" s="45">
        <f t="shared" ref="CK27" si="386">SUM(CK28)</f>
        <v>0</v>
      </c>
      <c r="CM27" s="45">
        <f t="shared" ref="CM27" si="387">SUM(CM28)</f>
        <v>0</v>
      </c>
      <c r="CO27" s="45">
        <f t="shared" ref="CO27" si="388">SUM(CO28)</f>
        <v>0</v>
      </c>
      <c r="CQ27" s="45">
        <f t="shared" ref="CQ27" si="389">SUM(CQ28)</f>
        <v>0</v>
      </c>
      <c r="CS27" s="45">
        <f t="shared" ref="CS27" si="390">SUM(CS28)</f>
        <v>0</v>
      </c>
      <c r="CU27" s="45">
        <f t="shared" ref="CU27" si="391">SUM(CU28)</f>
        <v>0</v>
      </c>
      <c r="CW27" s="45">
        <f t="shared" ref="CW27" si="392">SUM(CW28)</f>
        <v>0</v>
      </c>
      <c r="CY27" s="45">
        <f t="shared" ref="CY27" si="393">SUM(CY28)</f>
        <v>0</v>
      </c>
      <c r="DA27" s="45">
        <f t="shared" ref="DA27" si="394">SUM(DA28)</f>
        <v>0</v>
      </c>
      <c r="DC27" s="45">
        <f t="shared" ref="DC27" si="395">SUM(DC28)</f>
        <v>0</v>
      </c>
      <c r="DE27" s="45">
        <f t="shared" ref="DE27" si="396">SUM(DE28)</f>
        <v>0</v>
      </c>
      <c r="DG27" s="45">
        <f t="shared" ref="DG27" si="397">SUM(DG28)</f>
        <v>0</v>
      </c>
      <c r="DI27" s="45">
        <f t="shared" ref="DI27" si="398">SUM(DI28)</f>
        <v>0</v>
      </c>
      <c r="DK27" s="45">
        <f t="shared" ref="DK27" si="399">SUM(DK28)</f>
        <v>0</v>
      </c>
      <c r="DM27" s="45">
        <f t="shared" ref="DM27" si="400">SUM(DM28)</f>
        <v>0</v>
      </c>
      <c r="DO27" s="45">
        <f t="shared" ref="DO27" si="401">SUM(DO28)</f>
        <v>0</v>
      </c>
      <c r="DQ27" s="45">
        <f t="shared" ref="DQ27" si="402">SUM(DQ28)</f>
        <v>0</v>
      </c>
      <c r="DS27" s="45">
        <f t="shared" ref="DS27" si="403">SUM(DS28)</f>
        <v>0</v>
      </c>
      <c r="DU27" s="45">
        <f t="shared" ref="DU27" si="404">SUM(DU28)</f>
        <v>0</v>
      </c>
      <c r="DW27" s="45">
        <f t="shared" ref="DW27" si="405">SUM(DW28)</f>
        <v>0</v>
      </c>
      <c r="DY27" s="45">
        <f t="shared" ref="DY27" si="406">SUM(DY28)</f>
        <v>0</v>
      </c>
      <c r="EA27" s="45">
        <f t="shared" ref="EA27" si="407">SUM(EA28)</f>
        <v>0</v>
      </c>
      <c r="EC27" s="45">
        <f t="shared" ref="EC27" si="408">SUM(EC28)</f>
        <v>0</v>
      </c>
      <c r="EE27" s="45">
        <f t="shared" ref="EE27" si="409">SUM(EE28)</f>
        <v>0</v>
      </c>
      <c r="EG27" s="45">
        <f t="shared" ref="EG27" si="410">SUM(EG28)</f>
        <v>0</v>
      </c>
      <c r="EI27" s="45">
        <f t="shared" ref="EI27" si="411">SUM(EI28)</f>
        <v>0</v>
      </c>
      <c r="EK27" s="45">
        <f t="shared" ref="EK27" si="412">SUM(EK28)</f>
        <v>0</v>
      </c>
      <c r="EM27" s="45">
        <f t="shared" ref="EM27" si="413">SUM(EM28)</f>
        <v>0</v>
      </c>
      <c r="EO27" s="45">
        <f t="shared" ref="EO27" si="414">SUM(EO28)</f>
        <v>0</v>
      </c>
      <c r="EQ27" s="45">
        <f t="shared" ref="EQ27" si="415">SUM(EQ28)</f>
        <v>0</v>
      </c>
      <c r="ES27" s="45">
        <f t="shared" ref="ES27" si="416">SUM(ES28)</f>
        <v>0</v>
      </c>
      <c r="EU27" s="45">
        <f t="shared" ref="EU27" si="417">SUM(EU28)</f>
        <v>0</v>
      </c>
      <c r="EW27" s="45">
        <f t="shared" ref="EW27" si="418">SUM(EW28)</f>
        <v>0</v>
      </c>
      <c r="EY27" s="45">
        <f t="shared" ref="EY27" si="419">SUM(EY28)</f>
        <v>0</v>
      </c>
      <c r="FA27" s="45">
        <f t="shared" ref="FA27" si="420">SUM(FA28)</f>
        <v>0</v>
      </c>
      <c r="FC27" s="45">
        <f t="shared" ref="FC27" si="421">SUM(FC28)</f>
        <v>0</v>
      </c>
      <c r="FE27" s="45">
        <f t="shared" ref="FE27" si="422">SUM(FE28)</f>
        <v>0</v>
      </c>
      <c r="FG27" s="45">
        <f t="shared" ref="FG27" si="423">SUM(FG28)</f>
        <v>0</v>
      </c>
      <c r="FI27" s="45">
        <f t="shared" ref="FI27" si="424">SUM(FI28)</f>
        <v>0</v>
      </c>
      <c r="FK27" s="45">
        <f t="shared" ref="FK27" si="425">SUM(FK28)</f>
        <v>0</v>
      </c>
      <c r="FM27" s="45">
        <f t="shared" ref="FM27" si="426">SUM(FM28)</f>
        <v>0</v>
      </c>
      <c r="FO27" s="45">
        <f t="shared" ref="FO27" si="427">SUM(FO28)</f>
        <v>0</v>
      </c>
      <c r="FQ27" s="45">
        <f t="shared" ref="FQ27" si="428">SUM(FQ28)</f>
        <v>0</v>
      </c>
      <c r="FS27" s="45">
        <f t="shared" ref="FS27" si="429">SUM(FS28)</f>
        <v>0</v>
      </c>
      <c r="FU27" s="45">
        <f t="shared" ref="FU27" si="430">SUM(FU28)</f>
        <v>0</v>
      </c>
      <c r="FW27" s="45">
        <f t="shared" ref="FW27" si="431">SUM(FW28)</f>
        <v>0</v>
      </c>
      <c r="FY27" s="45">
        <f t="shared" ref="FY27" si="432">SUM(FY28)</f>
        <v>0</v>
      </c>
      <c r="GA27" s="45">
        <f t="shared" ref="GA27" si="433">SUM(GA28)</f>
        <v>0</v>
      </c>
      <c r="GC27" s="45">
        <f t="shared" ref="GC27" si="434">SUM(GC28)</f>
        <v>0</v>
      </c>
      <c r="GE27" s="45">
        <f t="shared" ref="GE27" si="435">SUM(GE28)</f>
        <v>0</v>
      </c>
      <c r="GG27" s="45">
        <f t="shared" ref="GG27" si="436">SUM(GG28)</f>
        <v>0</v>
      </c>
      <c r="GI27" s="45">
        <f t="shared" ref="GI27" si="437">SUM(GI28)</f>
        <v>0</v>
      </c>
      <c r="GK27" s="45">
        <f t="shared" ref="GK27" si="438">SUM(GK28)</f>
        <v>0</v>
      </c>
      <c r="GM27" s="45">
        <f t="shared" ref="GM27" si="439">SUM(GM28)</f>
        <v>0</v>
      </c>
      <c r="GO27" s="45">
        <f t="shared" ref="GO27" si="440">SUM(GO28)</f>
        <v>0</v>
      </c>
      <c r="GQ27" s="45">
        <f t="shared" ref="GQ27" si="441">SUM(GQ28)</f>
        <v>0</v>
      </c>
      <c r="GS27" s="45">
        <f t="shared" ref="GS27" si="442">SUM(GS28)</f>
        <v>0</v>
      </c>
      <c r="GU27" s="45">
        <f t="shared" ref="GU27" si="443">SUM(GU28)</f>
        <v>0</v>
      </c>
      <c r="GW27" s="45">
        <f t="shared" ref="GW27" si="444">SUM(GW28)</f>
        <v>0</v>
      </c>
      <c r="GY27" s="45">
        <f t="shared" ref="GY27" si="445">SUM(GY28)</f>
        <v>0</v>
      </c>
      <c r="HA27" s="45">
        <f t="shared" ref="HA27" si="446">SUM(HA28)</f>
        <v>0</v>
      </c>
      <c r="HC27" s="45">
        <f t="shared" ref="HC27" si="447">SUM(HC28)</f>
        <v>0</v>
      </c>
      <c r="HE27" s="45">
        <f t="shared" ref="HE27" si="448">SUM(HE28)</f>
        <v>0</v>
      </c>
      <c r="HG27" s="45">
        <f t="shared" ref="HG27" si="449">SUM(HG28)</f>
        <v>0</v>
      </c>
      <c r="HI27" s="45">
        <f t="shared" ref="HI27" si="450">SUM(HI28)</f>
        <v>0</v>
      </c>
      <c r="HK27" s="45">
        <f t="shared" ref="HK27" si="451">SUM(HK28)</f>
        <v>0</v>
      </c>
      <c r="HM27" s="45">
        <f t="shared" ref="HM27" si="452">SUM(HM28)</f>
        <v>0</v>
      </c>
      <c r="HO27" s="45">
        <f t="shared" ref="HO27" si="453">SUM(HO28)</f>
        <v>0</v>
      </c>
      <c r="HQ27" s="45">
        <f t="shared" ref="HQ27" si="454">SUM(HQ28)</f>
        <v>0</v>
      </c>
      <c r="HS27" s="45">
        <f t="shared" ref="HS27" si="455">SUM(HS28)</f>
        <v>0</v>
      </c>
      <c r="HU27" s="45">
        <f t="shared" ref="HU27" si="456">SUM(HU28)</f>
        <v>0</v>
      </c>
      <c r="HW27" s="45">
        <f t="shared" ref="HW27" si="457">SUM(HW28)</f>
        <v>0</v>
      </c>
      <c r="HZ27" s="53">
        <f t="shared" si="1"/>
        <v>0</v>
      </c>
      <c r="IA27" s="53">
        <f t="shared" si="0"/>
        <v>0</v>
      </c>
    </row>
    <row r="28" spans="1:235" ht="15.6" customHeight="1" thickBot="1" x14ac:dyDescent="0.3">
      <c r="A28" s="24" t="str">
        <f>'Rubric items'!A29</f>
        <v>Tests</v>
      </c>
      <c r="B28" s="60" t="s">
        <v>828</v>
      </c>
      <c r="C28" s="43"/>
      <c r="D28"/>
      <c r="E28" s="43"/>
      <c r="G28" s="43"/>
      <c r="I28" s="43"/>
      <c r="K28" s="43"/>
      <c r="M28" s="43"/>
      <c r="O28" s="43"/>
      <c r="Q28" s="43"/>
      <c r="S28" s="43"/>
      <c r="U28" s="43"/>
      <c r="W28" s="43"/>
      <c r="Y28" s="43"/>
      <c r="AA28" s="43"/>
      <c r="AC28" s="43"/>
      <c r="AE28" s="43"/>
      <c r="AG28" s="43"/>
      <c r="AI28" s="43"/>
      <c r="AK28" s="43"/>
      <c r="AM28" s="43"/>
      <c r="AO28" s="43"/>
      <c r="AQ28" s="43"/>
      <c r="AS28" s="43"/>
      <c r="AU28" s="43"/>
      <c r="AW28" s="43"/>
      <c r="AY28" s="43"/>
      <c r="BA28" s="43"/>
      <c r="BC28" s="43"/>
      <c r="BE28" s="43"/>
      <c r="BG28" s="43"/>
      <c r="BI28" s="43"/>
      <c r="BK28" s="43"/>
      <c r="BM28" s="43"/>
      <c r="BO28" s="43"/>
      <c r="BQ28" s="43"/>
      <c r="BS28" s="43"/>
      <c r="BU28" s="43"/>
      <c r="BW28" s="43"/>
      <c r="BY28" s="43"/>
      <c r="CA28" s="43"/>
      <c r="CC28" s="43"/>
      <c r="CE28" s="43"/>
      <c r="CG28" s="43"/>
      <c r="CI28" s="43"/>
      <c r="CK28" s="43"/>
      <c r="CM28" s="43"/>
      <c r="CO28" s="43"/>
      <c r="CQ28" s="43"/>
      <c r="CS28" s="43"/>
      <c r="CU28" s="43"/>
      <c r="CW28" s="43"/>
      <c r="CY28" s="43"/>
      <c r="DA28" s="43"/>
      <c r="DC28" s="43"/>
      <c r="DE28" s="43"/>
      <c r="DG28" s="43"/>
      <c r="DI28" s="43"/>
      <c r="DK28" s="43"/>
      <c r="DM28" s="43"/>
      <c r="DO28" s="43"/>
      <c r="DQ28" s="43"/>
      <c r="DS28" s="43"/>
      <c r="DU28" s="43"/>
      <c r="DW28" s="43"/>
      <c r="DY28" s="43"/>
      <c r="EA28" s="43"/>
      <c r="EC28" s="43"/>
      <c r="EE28" s="43"/>
      <c r="EG28" s="43"/>
      <c r="EI28" s="43"/>
      <c r="EK28" s="43"/>
      <c r="EM28" s="43"/>
      <c r="EO28" s="43"/>
      <c r="EQ28" s="43"/>
      <c r="ES28" s="43"/>
      <c r="EU28" s="43"/>
      <c r="EW28" s="43"/>
      <c r="EY28" s="43"/>
      <c r="FA28" s="43"/>
      <c r="FC28" s="43"/>
      <c r="FE28" s="43"/>
      <c r="FG28" s="43"/>
      <c r="FI28" s="43"/>
      <c r="FK28" s="43"/>
      <c r="FM28" s="43"/>
      <c r="FO28" s="43"/>
      <c r="FQ28" s="43"/>
      <c r="FS28" s="43"/>
      <c r="FU28" s="43"/>
      <c r="FW28" s="43"/>
      <c r="FY28" s="43"/>
      <c r="GA28" s="43"/>
      <c r="GC28" s="43"/>
      <c r="GE28" s="43"/>
      <c r="GG28" s="43"/>
      <c r="GI28" s="43"/>
      <c r="GK28" s="43"/>
      <c r="GM28" s="43"/>
      <c r="GO28" s="43"/>
      <c r="GQ28" s="43"/>
      <c r="GS28" s="43"/>
      <c r="GU28" s="43"/>
      <c r="GW28" s="43"/>
      <c r="GY28" s="43"/>
      <c r="HA28" s="43"/>
      <c r="HC28" s="43"/>
      <c r="HE28" s="43"/>
      <c r="HG28" s="43"/>
      <c r="HI28" s="43"/>
      <c r="HK28" s="43"/>
      <c r="HM28" s="43"/>
      <c r="HO28" s="43"/>
      <c r="HQ28" s="43"/>
      <c r="HS28" s="43"/>
      <c r="HU28" s="43"/>
      <c r="HW28" s="43"/>
      <c r="HZ28" t="e">
        <f t="shared" si="1"/>
        <v>#NUM!</v>
      </c>
      <c r="IA28" t="e">
        <f t="shared" si="0"/>
        <v>#DIV/0!</v>
      </c>
    </row>
    <row r="29" spans="1:235" ht="15.6" customHeight="1" thickBot="1" x14ac:dyDescent="0.3">
      <c r="A29" s="42" t="s">
        <v>80</v>
      </c>
      <c r="B29" s="59"/>
      <c r="C29" s="45">
        <f>SUM(C30)</f>
        <v>0</v>
      </c>
      <c r="D29"/>
      <c r="E29" s="45">
        <f t="shared" ref="E29" si="458">SUM(E30)</f>
        <v>0</v>
      </c>
      <c r="G29" s="45">
        <f t="shared" ref="G29" si="459">SUM(G30)</f>
        <v>0</v>
      </c>
      <c r="I29" s="45">
        <f t="shared" ref="I29" si="460">SUM(I30)</f>
        <v>0</v>
      </c>
      <c r="K29" s="45">
        <f t="shared" ref="K29" si="461">SUM(K30)</f>
        <v>0</v>
      </c>
      <c r="M29" s="45">
        <f t="shared" ref="M29" si="462">SUM(M30)</f>
        <v>0</v>
      </c>
      <c r="O29" s="45">
        <f t="shared" ref="O29" si="463">SUM(O30)</f>
        <v>0</v>
      </c>
      <c r="Q29" s="45">
        <f t="shared" ref="Q29" si="464">SUM(Q30)</f>
        <v>0</v>
      </c>
      <c r="S29" s="45">
        <f t="shared" ref="S29" si="465">SUM(S30)</f>
        <v>0</v>
      </c>
      <c r="U29" s="45">
        <f t="shared" ref="U29" si="466">SUM(U30)</f>
        <v>0</v>
      </c>
      <c r="W29" s="45">
        <f t="shared" ref="W29" si="467">SUM(W30)</f>
        <v>0</v>
      </c>
      <c r="Y29" s="45">
        <f t="shared" ref="Y29" si="468">SUM(Y30)</f>
        <v>0</v>
      </c>
      <c r="AA29" s="45">
        <f t="shared" ref="AA29" si="469">SUM(AA30)</f>
        <v>0</v>
      </c>
      <c r="AC29" s="45">
        <f t="shared" ref="AC29" si="470">SUM(AC30)</f>
        <v>0</v>
      </c>
      <c r="AE29" s="45">
        <f t="shared" ref="AE29" si="471">SUM(AE30)</f>
        <v>0</v>
      </c>
      <c r="AG29" s="45">
        <f t="shared" ref="AG29" si="472">SUM(AG30)</f>
        <v>0</v>
      </c>
      <c r="AI29" s="45">
        <f t="shared" ref="AI29" si="473">SUM(AI30)</f>
        <v>0</v>
      </c>
      <c r="AK29" s="45">
        <f t="shared" ref="AK29" si="474">SUM(AK30)</f>
        <v>0</v>
      </c>
      <c r="AM29" s="45">
        <f t="shared" ref="AM29" si="475">SUM(AM30)</f>
        <v>0</v>
      </c>
      <c r="AO29" s="45">
        <f t="shared" ref="AO29" si="476">SUM(AO30)</f>
        <v>0</v>
      </c>
      <c r="AQ29" s="45">
        <f t="shared" ref="AQ29" si="477">SUM(AQ30)</f>
        <v>0</v>
      </c>
      <c r="AS29" s="45">
        <f t="shared" ref="AS29" si="478">SUM(AS30)</f>
        <v>0</v>
      </c>
      <c r="AU29" s="45">
        <f t="shared" ref="AU29" si="479">SUM(AU30)</f>
        <v>0</v>
      </c>
      <c r="AW29" s="45">
        <f t="shared" ref="AW29" si="480">SUM(AW30)</f>
        <v>0</v>
      </c>
      <c r="AY29" s="45">
        <f t="shared" ref="AY29" si="481">SUM(AY30)</f>
        <v>0</v>
      </c>
      <c r="BA29" s="45">
        <f t="shared" ref="BA29" si="482">SUM(BA30)</f>
        <v>0</v>
      </c>
      <c r="BC29" s="45">
        <f t="shared" ref="BC29" si="483">SUM(BC30)</f>
        <v>0</v>
      </c>
      <c r="BE29" s="45">
        <f t="shared" ref="BE29" si="484">SUM(BE30)</f>
        <v>0</v>
      </c>
      <c r="BG29" s="45">
        <f t="shared" ref="BG29" si="485">SUM(BG30)</f>
        <v>0</v>
      </c>
      <c r="BI29" s="45">
        <f t="shared" ref="BI29" si="486">SUM(BI30)</f>
        <v>0</v>
      </c>
      <c r="BK29" s="45">
        <f t="shared" ref="BK29" si="487">SUM(BK30)</f>
        <v>0</v>
      </c>
      <c r="BM29" s="45">
        <f t="shared" ref="BM29" si="488">SUM(BM30)</f>
        <v>0</v>
      </c>
      <c r="BO29" s="45">
        <f t="shared" ref="BO29" si="489">SUM(BO30)</f>
        <v>0</v>
      </c>
      <c r="BQ29" s="45">
        <f t="shared" ref="BQ29" si="490">SUM(BQ30)</f>
        <v>0</v>
      </c>
      <c r="BS29" s="45">
        <f t="shared" ref="BS29" si="491">SUM(BS30)</f>
        <v>0</v>
      </c>
      <c r="BU29" s="45">
        <f t="shared" ref="BU29" si="492">SUM(BU30)</f>
        <v>0</v>
      </c>
      <c r="BW29" s="45">
        <f t="shared" ref="BW29" si="493">SUM(BW30)</f>
        <v>0</v>
      </c>
      <c r="BY29" s="45">
        <f t="shared" ref="BY29" si="494">SUM(BY30)</f>
        <v>0</v>
      </c>
      <c r="CA29" s="45">
        <f t="shared" ref="CA29" si="495">SUM(CA30)</f>
        <v>0</v>
      </c>
      <c r="CC29" s="45">
        <f t="shared" ref="CC29" si="496">SUM(CC30)</f>
        <v>0</v>
      </c>
      <c r="CE29" s="45">
        <f t="shared" ref="CE29" si="497">SUM(CE30)</f>
        <v>0</v>
      </c>
      <c r="CG29" s="45">
        <f t="shared" ref="CG29" si="498">SUM(CG30)</f>
        <v>0</v>
      </c>
      <c r="CI29" s="45">
        <f t="shared" ref="CI29" si="499">SUM(CI30)</f>
        <v>0</v>
      </c>
      <c r="CK29" s="45">
        <f t="shared" ref="CK29" si="500">SUM(CK30)</f>
        <v>0</v>
      </c>
      <c r="CM29" s="45">
        <f t="shared" ref="CM29" si="501">SUM(CM30)</f>
        <v>0</v>
      </c>
      <c r="CO29" s="45">
        <f t="shared" ref="CO29" si="502">SUM(CO30)</f>
        <v>0</v>
      </c>
      <c r="CQ29" s="45">
        <f t="shared" ref="CQ29" si="503">SUM(CQ30)</f>
        <v>0</v>
      </c>
      <c r="CS29" s="45">
        <f t="shared" ref="CS29" si="504">SUM(CS30)</f>
        <v>0</v>
      </c>
      <c r="CU29" s="45">
        <f t="shared" ref="CU29" si="505">SUM(CU30)</f>
        <v>0</v>
      </c>
      <c r="CW29" s="45">
        <f t="shared" ref="CW29" si="506">SUM(CW30)</f>
        <v>0</v>
      </c>
      <c r="CY29" s="45">
        <f t="shared" ref="CY29" si="507">SUM(CY30)</f>
        <v>0</v>
      </c>
      <c r="DA29" s="45">
        <f t="shared" ref="DA29" si="508">SUM(DA30)</f>
        <v>0</v>
      </c>
      <c r="DC29" s="45">
        <f t="shared" ref="DC29" si="509">SUM(DC30)</f>
        <v>0</v>
      </c>
      <c r="DE29" s="45">
        <f t="shared" ref="DE29" si="510">SUM(DE30)</f>
        <v>0</v>
      </c>
      <c r="DG29" s="45">
        <f t="shared" ref="DG29" si="511">SUM(DG30)</f>
        <v>0</v>
      </c>
      <c r="DI29" s="45">
        <f t="shared" ref="DI29" si="512">SUM(DI30)</f>
        <v>0</v>
      </c>
      <c r="DK29" s="45">
        <f t="shared" ref="DK29" si="513">SUM(DK30)</f>
        <v>0</v>
      </c>
      <c r="DM29" s="45">
        <f t="shared" ref="DM29" si="514">SUM(DM30)</f>
        <v>0</v>
      </c>
      <c r="DO29" s="45">
        <f t="shared" ref="DO29" si="515">SUM(DO30)</f>
        <v>0</v>
      </c>
      <c r="DQ29" s="45">
        <f t="shared" ref="DQ29" si="516">SUM(DQ30)</f>
        <v>0</v>
      </c>
      <c r="DS29" s="45">
        <f t="shared" ref="DS29" si="517">SUM(DS30)</f>
        <v>0</v>
      </c>
      <c r="DU29" s="45">
        <f t="shared" ref="DU29" si="518">SUM(DU30)</f>
        <v>0</v>
      </c>
      <c r="DW29" s="45">
        <f t="shared" ref="DW29" si="519">SUM(DW30)</f>
        <v>0</v>
      </c>
      <c r="DY29" s="45">
        <f t="shared" ref="DY29" si="520">SUM(DY30)</f>
        <v>0</v>
      </c>
      <c r="EA29" s="45">
        <f t="shared" ref="EA29" si="521">SUM(EA30)</f>
        <v>0</v>
      </c>
      <c r="EC29" s="45">
        <f t="shared" ref="EC29" si="522">SUM(EC30)</f>
        <v>0</v>
      </c>
      <c r="EE29" s="45">
        <f t="shared" ref="EE29" si="523">SUM(EE30)</f>
        <v>0</v>
      </c>
      <c r="EG29" s="45">
        <f t="shared" ref="EG29" si="524">SUM(EG30)</f>
        <v>0</v>
      </c>
      <c r="EI29" s="45">
        <f t="shared" ref="EI29" si="525">SUM(EI30)</f>
        <v>0</v>
      </c>
      <c r="EK29" s="45">
        <f t="shared" ref="EK29" si="526">SUM(EK30)</f>
        <v>0</v>
      </c>
      <c r="EM29" s="45">
        <f t="shared" ref="EM29" si="527">SUM(EM30)</f>
        <v>0</v>
      </c>
      <c r="EO29" s="45">
        <f t="shared" ref="EO29" si="528">SUM(EO30)</f>
        <v>0</v>
      </c>
      <c r="EQ29" s="45">
        <f t="shared" ref="EQ29" si="529">SUM(EQ30)</f>
        <v>0</v>
      </c>
      <c r="ES29" s="45">
        <f t="shared" ref="ES29" si="530">SUM(ES30)</f>
        <v>0</v>
      </c>
      <c r="EU29" s="45">
        <f t="shared" ref="EU29" si="531">SUM(EU30)</f>
        <v>0</v>
      </c>
      <c r="EW29" s="45">
        <f t="shared" ref="EW29" si="532">SUM(EW30)</f>
        <v>0</v>
      </c>
      <c r="EY29" s="45">
        <f t="shared" ref="EY29" si="533">SUM(EY30)</f>
        <v>0</v>
      </c>
      <c r="FA29" s="45">
        <f t="shared" ref="FA29" si="534">SUM(FA30)</f>
        <v>0</v>
      </c>
      <c r="FC29" s="45">
        <f t="shared" ref="FC29" si="535">SUM(FC30)</f>
        <v>0</v>
      </c>
      <c r="FE29" s="45">
        <f t="shared" ref="FE29" si="536">SUM(FE30)</f>
        <v>0</v>
      </c>
      <c r="FG29" s="45">
        <f t="shared" ref="FG29" si="537">SUM(FG30)</f>
        <v>0</v>
      </c>
      <c r="FI29" s="45">
        <f t="shared" ref="FI29" si="538">SUM(FI30)</f>
        <v>0</v>
      </c>
      <c r="FK29" s="45">
        <f t="shared" ref="FK29" si="539">SUM(FK30)</f>
        <v>0</v>
      </c>
      <c r="FM29" s="45">
        <f t="shared" ref="FM29" si="540">SUM(FM30)</f>
        <v>0</v>
      </c>
      <c r="FO29" s="45">
        <f t="shared" ref="FO29" si="541">SUM(FO30)</f>
        <v>0</v>
      </c>
      <c r="FQ29" s="45">
        <f t="shared" ref="FQ29" si="542">SUM(FQ30)</f>
        <v>0</v>
      </c>
      <c r="FS29" s="45">
        <f t="shared" ref="FS29" si="543">SUM(FS30)</f>
        <v>0</v>
      </c>
      <c r="FU29" s="45">
        <f t="shared" ref="FU29" si="544">SUM(FU30)</f>
        <v>0</v>
      </c>
      <c r="FW29" s="45">
        <f t="shared" ref="FW29" si="545">SUM(FW30)</f>
        <v>0</v>
      </c>
      <c r="FY29" s="45">
        <f t="shared" ref="FY29" si="546">SUM(FY30)</f>
        <v>0</v>
      </c>
      <c r="GA29" s="45">
        <f t="shared" ref="GA29" si="547">SUM(GA30)</f>
        <v>0</v>
      </c>
      <c r="GC29" s="45">
        <f t="shared" ref="GC29" si="548">SUM(GC30)</f>
        <v>0</v>
      </c>
      <c r="GE29" s="45">
        <f t="shared" ref="GE29" si="549">SUM(GE30)</f>
        <v>0</v>
      </c>
      <c r="GG29" s="45">
        <f t="shared" ref="GG29" si="550">SUM(GG30)</f>
        <v>0</v>
      </c>
      <c r="GI29" s="45">
        <f t="shared" ref="GI29" si="551">SUM(GI30)</f>
        <v>0</v>
      </c>
      <c r="GK29" s="45">
        <f t="shared" ref="GK29" si="552">SUM(GK30)</f>
        <v>0</v>
      </c>
      <c r="GM29" s="45">
        <f t="shared" ref="GM29" si="553">SUM(GM30)</f>
        <v>0</v>
      </c>
      <c r="GO29" s="45">
        <f t="shared" ref="GO29" si="554">SUM(GO30)</f>
        <v>0</v>
      </c>
      <c r="GQ29" s="45">
        <f t="shared" ref="GQ29" si="555">SUM(GQ30)</f>
        <v>0</v>
      </c>
      <c r="GS29" s="45">
        <f t="shared" ref="GS29" si="556">SUM(GS30)</f>
        <v>0</v>
      </c>
      <c r="GU29" s="45">
        <f t="shared" ref="GU29" si="557">SUM(GU30)</f>
        <v>0</v>
      </c>
      <c r="GW29" s="45">
        <f t="shared" ref="GW29" si="558">SUM(GW30)</f>
        <v>0</v>
      </c>
      <c r="GY29" s="45">
        <f t="shared" ref="GY29" si="559">SUM(GY30)</f>
        <v>0</v>
      </c>
      <c r="HA29" s="45">
        <f t="shared" ref="HA29" si="560">SUM(HA30)</f>
        <v>0</v>
      </c>
      <c r="HC29" s="45">
        <f t="shared" ref="HC29" si="561">SUM(HC30)</f>
        <v>0</v>
      </c>
      <c r="HE29" s="45">
        <f t="shared" ref="HE29" si="562">SUM(HE30)</f>
        <v>0</v>
      </c>
      <c r="HG29" s="45">
        <f t="shared" ref="HG29" si="563">SUM(HG30)</f>
        <v>0</v>
      </c>
      <c r="HI29" s="45">
        <f t="shared" ref="HI29" si="564">SUM(HI30)</f>
        <v>0</v>
      </c>
      <c r="HK29" s="45">
        <f t="shared" ref="HK29" si="565">SUM(HK30)</f>
        <v>0</v>
      </c>
      <c r="HM29" s="45">
        <f t="shared" ref="HM29" si="566">SUM(HM30)</f>
        <v>0</v>
      </c>
      <c r="HO29" s="45">
        <f t="shared" ref="HO29" si="567">SUM(HO30)</f>
        <v>0</v>
      </c>
      <c r="HQ29" s="45">
        <f t="shared" ref="HQ29" si="568">SUM(HQ30)</f>
        <v>0</v>
      </c>
      <c r="HS29" s="45">
        <f t="shared" ref="HS29" si="569">SUM(HS30)</f>
        <v>0</v>
      </c>
      <c r="HU29" s="45">
        <f t="shared" ref="HU29" si="570">SUM(HU30)</f>
        <v>0</v>
      </c>
      <c r="HW29" s="45">
        <f t="shared" ref="HW29" si="571">SUM(HW30)</f>
        <v>0</v>
      </c>
      <c r="HZ29" s="53">
        <f t="shared" si="1"/>
        <v>0</v>
      </c>
      <c r="IA29" s="53">
        <f t="shared" si="0"/>
        <v>0</v>
      </c>
    </row>
    <row r="30" spans="1:235" ht="15.6" customHeight="1" thickBot="1" x14ac:dyDescent="0.3">
      <c r="A30" s="24" t="str">
        <f>'Rubric items'!A31</f>
        <v>Javadoc</v>
      </c>
      <c r="B30" s="60" t="s">
        <v>828</v>
      </c>
      <c r="C30" s="43"/>
      <c r="D30"/>
      <c r="E30" s="43"/>
      <c r="G30" s="43"/>
      <c r="I30" s="43"/>
      <c r="K30" s="43"/>
      <c r="M30" s="43"/>
      <c r="O30" s="43"/>
      <c r="Q30" s="43"/>
      <c r="S30" s="43"/>
      <c r="U30" s="43"/>
      <c r="W30" s="43"/>
      <c r="Y30" s="43"/>
      <c r="AA30" s="43"/>
      <c r="AC30" s="43"/>
      <c r="AE30" s="43"/>
      <c r="AG30" s="43"/>
      <c r="AI30" s="43"/>
      <c r="AK30" s="43"/>
      <c r="AM30" s="43"/>
      <c r="AO30" s="43"/>
      <c r="AQ30" s="43"/>
      <c r="AS30" s="43"/>
      <c r="AU30" s="43"/>
      <c r="AW30" s="43"/>
      <c r="AY30" s="43"/>
      <c r="BA30" s="43"/>
      <c r="BC30" s="43"/>
      <c r="BE30" s="43"/>
      <c r="BG30" s="43"/>
      <c r="BI30" s="43"/>
      <c r="BK30" s="43"/>
      <c r="BM30" s="43"/>
      <c r="BO30" s="43"/>
      <c r="BQ30" s="43"/>
      <c r="BS30" s="43"/>
      <c r="BU30" s="43"/>
      <c r="BW30" s="43"/>
      <c r="BY30" s="43"/>
      <c r="CA30" s="43"/>
      <c r="CC30" s="43"/>
      <c r="CE30" s="43"/>
      <c r="CG30" s="43"/>
      <c r="CI30" s="43"/>
      <c r="CK30" s="43"/>
      <c r="CM30" s="43"/>
      <c r="CO30" s="43"/>
      <c r="CQ30" s="43"/>
      <c r="CS30" s="43"/>
      <c r="CU30" s="43"/>
      <c r="CW30" s="43"/>
      <c r="CY30" s="43"/>
      <c r="DA30" s="43"/>
      <c r="DC30" s="43"/>
      <c r="DE30" s="43"/>
      <c r="DG30" s="43"/>
      <c r="DI30" s="43"/>
      <c r="DK30" s="43"/>
      <c r="DM30" s="43"/>
      <c r="DO30" s="43"/>
      <c r="DQ30" s="43"/>
      <c r="DS30" s="43"/>
      <c r="DU30" s="43"/>
      <c r="DW30" s="43"/>
      <c r="DY30" s="43"/>
      <c r="EA30" s="43"/>
      <c r="EC30" s="43"/>
      <c r="EE30" s="43"/>
      <c r="EG30" s="43"/>
      <c r="EI30" s="43"/>
      <c r="EK30" s="43"/>
      <c r="EM30" s="43"/>
      <c r="EO30" s="43"/>
      <c r="EQ30" s="43"/>
      <c r="ES30" s="43"/>
      <c r="EU30" s="43"/>
      <c r="EW30" s="43"/>
      <c r="EY30" s="43"/>
      <c r="FA30" s="43"/>
      <c r="FC30" s="43"/>
      <c r="FE30" s="43"/>
      <c r="FG30" s="43"/>
      <c r="FI30" s="43"/>
      <c r="FK30" s="43"/>
      <c r="FM30" s="43"/>
      <c r="FO30" s="43"/>
      <c r="FQ30" s="43"/>
      <c r="FS30" s="43"/>
      <c r="FU30" s="43"/>
      <c r="FW30" s="43"/>
      <c r="FY30" s="43"/>
      <c r="GA30" s="43"/>
      <c r="GC30" s="43"/>
      <c r="GE30" s="43"/>
      <c r="GG30" s="43"/>
      <c r="GI30" s="43"/>
      <c r="GK30" s="43"/>
      <c r="GM30" s="43"/>
      <c r="GO30" s="43"/>
      <c r="GQ30" s="43"/>
      <c r="GS30" s="43"/>
      <c r="GU30" s="43"/>
      <c r="GW30" s="43"/>
      <c r="GY30" s="43"/>
      <c r="HA30" s="43"/>
      <c r="HC30" s="43"/>
      <c r="HE30" s="43"/>
      <c r="HG30" s="43"/>
      <c r="HI30" s="43"/>
      <c r="HK30" s="43"/>
      <c r="HM30" s="43"/>
      <c r="HO30" s="43"/>
      <c r="HQ30" s="43"/>
      <c r="HS30" s="43"/>
      <c r="HU30" s="43"/>
      <c r="HW30" s="43"/>
      <c r="HZ30" t="e">
        <f t="shared" si="1"/>
        <v>#NUM!</v>
      </c>
      <c r="IA30" t="e">
        <f t="shared" si="0"/>
        <v>#DIV/0!</v>
      </c>
    </row>
    <row r="31" spans="1:235" ht="15.6" customHeight="1" thickBot="1" x14ac:dyDescent="0.3">
      <c r="A31" s="42" t="s">
        <v>9</v>
      </c>
      <c r="B31" s="59"/>
      <c r="C31" s="45">
        <f>SUM(C32:C35)</f>
        <v>0</v>
      </c>
      <c r="D31"/>
      <c r="E31" s="45">
        <f t="shared" ref="E31" si="572">SUM(E32:E35)</f>
        <v>0</v>
      </c>
      <c r="G31" s="45">
        <f t="shared" ref="G31" si="573">SUM(G32:G35)</f>
        <v>0</v>
      </c>
      <c r="I31" s="45">
        <f t="shared" ref="I31" si="574">SUM(I32:I35)</f>
        <v>0</v>
      </c>
      <c r="K31" s="45">
        <f t="shared" ref="K31" si="575">SUM(K32:K35)</f>
        <v>0</v>
      </c>
      <c r="M31" s="45">
        <f t="shared" ref="M31" si="576">SUM(M32:M35)</f>
        <v>0</v>
      </c>
      <c r="O31" s="45">
        <f t="shared" ref="O31" si="577">SUM(O32:O35)</f>
        <v>0</v>
      </c>
      <c r="Q31" s="45">
        <f t="shared" ref="Q31" si="578">SUM(Q32:Q35)</f>
        <v>0</v>
      </c>
      <c r="S31" s="45">
        <f t="shared" ref="S31" si="579">SUM(S32:S35)</f>
        <v>0</v>
      </c>
      <c r="U31" s="45">
        <f t="shared" ref="U31" si="580">SUM(U32:U35)</f>
        <v>0</v>
      </c>
      <c r="W31" s="45">
        <f t="shared" ref="W31" si="581">SUM(W32:W35)</f>
        <v>0</v>
      </c>
      <c r="Y31" s="45">
        <f t="shared" ref="Y31" si="582">SUM(Y32:Y35)</f>
        <v>0</v>
      </c>
      <c r="AA31" s="45">
        <f t="shared" ref="AA31" si="583">SUM(AA32:AA35)</f>
        <v>0</v>
      </c>
      <c r="AC31" s="45">
        <f t="shared" ref="AC31" si="584">SUM(AC32:AC35)</f>
        <v>0</v>
      </c>
      <c r="AE31" s="45">
        <f t="shared" ref="AE31" si="585">SUM(AE32:AE35)</f>
        <v>0</v>
      </c>
      <c r="AG31" s="45">
        <f t="shared" ref="AG31" si="586">SUM(AG32:AG35)</f>
        <v>0</v>
      </c>
      <c r="AI31" s="45">
        <f t="shared" ref="AI31" si="587">SUM(AI32:AI35)</f>
        <v>0</v>
      </c>
      <c r="AK31" s="45">
        <f t="shared" ref="AK31" si="588">SUM(AK32:AK35)</f>
        <v>0</v>
      </c>
      <c r="AM31" s="45">
        <f t="shared" ref="AM31" si="589">SUM(AM32:AM35)</f>
        <v>0</v>
      </c>
      <c r="AO31" s="45">
        <f t="shared" ref="AO31" si="590">SUM(AO32:AO35)</f>
        <v>0</v>
      </c>
      <c r="AQ31" s="45">
        <f t="shared" ref="AQ31" si="591">SUM(AQ32:AQ35)</f>
        <v>0</v>
      </c>
      <c r="AS31" s="45">
        <f t="shared" ref="AS31" si="592">SUM(AS32:AS35)</f>
        <v>0</v>
      </c>
      <c r="AU31" s="45">
        <f t="shared" ref="AU31" si="593">SUM(AU32:AU35)</f>
        <v>0</v>
      </c>
      <c r="AW31" s="45">
        <f t="shared" ref="AW31" si="594">SUM(AW32:AW35)</f>
        <v>0</v>
      </c>
      <c r="AY31" s="45">
        <f t="shared" ref="AY31" si="595">SUM(AY32:AY35)</f>
        <v>0</v>
      </c>
      <c r="BA31" s="45">
        <f t="shared" ref="BA31" si="596">SUM(BA32:BA35)</f>
        <v>0</v>
      </c>
      <c r="BC31" s="45">
        <f t="shared" ref="BC31" si="597">SUM(BC32:BC35)</f>
        <v>0</v>
      </c>
      <c r="BE31" s="45">
        <f t="shared" ref="BE31" si="598">SUM(BE32:BE35)</f>
        <v>0</v>
      </c>
      <c r="BG31" s="45">
        <f t="shared" ref="BG31" si="599">SUM(BG32:BG35)</f>
        <v>0</v>
      </c>
      <c r="BI31" s="45">
        <f t="shared" ref="BI31" si="600">SUM(BI32:BI35)</f>
        <v>0</v>
      </c>
      <c r="BK31" s="45">
        <f t="shared" ref="BK31" si="601">SUM(BK32:BK35)</f>
        <v>0</v>
      </c>
      <c r="BM31" s="45">
        <f t="shared" ref="BM31" si="602">SUM(BM32:BM35)</f>
        <v>0</v>
      </c>
      <c r="BO31" s="45">
        <f t="shared" ref="BO31" si="603">SUM(BO32:BO35)</f>
        <v>0</v>
      </c>
      <c r="BQ31" s="45">
        <f t="shared" ref="BQ31" si="604">SUM(BQ32:BQ35)</f>
        <v>0</v>
      </c>
      <c r="BS31" s="45">
        <f t="shared" ref="BS31" si="605">SUM(BS32:BS35)</f>
        <v>0</v>
      </c>
      <c r="BU31" s="45">
        <f t="shared" ref="BU31" si="606">SUM(BU32:BU35)</f>
        <v>0</v>
      </c>
      <c r="BW31" s="45">
        <f t="shared" ref="BW31" si="607">SUM(BW32:BW35)</f>
        <v>0</v>
      </c>
      <c r="BY31" s="45">
        <f t="shared" ref="BY31" si="608">SUM(BY32:BY35)</f>
        <v>0</v>
      </c>
      <c r="CA31" s="45">
        <f t="shared" ref="CA31" si="609">SUM(CA32:CA35)</f>
        <v>0</v>
      </c>
      <c r="CC31" s="45">
        <f t="shared" ref="CC31" si="610">SUM(CC32:CC35)</f>
        <v>0</v>
      </c>
      <c r="CE31" s="45">
        <f t="shared" ref="CE31" si="611">SUM(CE32:CE35)</f>
        <v>0</v>
      </c>
      <c r="CG31" s="45">
        <f t="shared" ref="CG31" si="612">SUM(CG32:CG35)</f>
        <v>0</v>
      </c>
      <c r="CI31" s="45">
        <f t="shared" ref="CI31" si="613">SUM(CI32:CI35)</f>
        <v>0</v>
      </c>
      <c r="CK31" s="45">
        <f t="shared" ref="CK31" si="614">SUM(CK32:CK35)</f>
        <v>0</v>
      </c>
      <c r="CM31" s="45">
        <f t="shared" ref="CM31" si="615">SUM(CM32:CM35)</f>
        <v>0</v>
      </c>
      <c r="CO31" s="45">
        <f t="shared" ref="CO31" si="616">SUM(CO32:CO35)</f>
        <v>0</v>
      </c>
      <c r="CQ31" s="45">
        <f t="shared" ref="CQ31" si="617">SUM(CQ32:CQ35)</f>
        <v>0</v>
      </c>
      <c r="CS31" s="45">
        <f t="shared" ref="CS31" si="618">SUM(CS32:CS35)</f>
        <v>0</v>
      </c>
      <c r="CU31" s="45">
        <f t="shared" ref="CU31" si="619">SUM(CU32:CU35)</f>
        <v>0</v>
      </c>
      <c r="CW31" s="45">
        <f t="shared" ref="CW31" si="620">SUM(CW32:CW35)</f>
        <v>0</v>
      </c>
      <c r="CY31" s="45">
        <f t="shared" ref="CY31" si="621">SUM(CY32:CY35)</f>
        <v>0</v>
      </c>
      <c r="DA31" s="45">
        <f t="shared" ref="DA31" si="622">SUM(DA32:DA35)</f>
        <v>0</v>
      </c>
      <c r="DC31" s="45">
        <f t="shared" ref="DC31" si="623">SUM(DC32:DC35)</f>
        <v>0</v>
      </c>
      <c r="DE31" s="45">
        <f t="shared" ref="DE31" si="624">SUM(DE32:DE35)</f>
        <v>0</v>
      </c>
      <c r="DG31" s="45">
        <f t="shared" ref="DG31" si="625">SUM(DG32:DG35)</f>
        <v>0</v>
      </c>
      <c r="DI31" s="45">
        <f t="shared" ref="DI31" si="626">SUM(DI32:DI35)</f>
        <v>0</v>
      </c>
      <c r="DK31" s="45">
        <f t="shared" ref="DK31" si="627">SUM(DK32:DK35)</f>
        <v>0</v>
      </c>
      <c r="DM31" s="45">
        <f t="shared" ref="DM31" si="628">SUM(DM32:DM35)</f>
        <v>0</v>
      </c>
      <c r="DO31" s="45">
        <f t="shared" ref="DO31" si="629">SUM(DO32:DO35)</f>
        <v>0</v>
      </c>
      <c r="DQ31" s="45">
        <f t="shared" ref="DQ31" si="630">SUM(DQ32:DQ35)</f>
        <v>0</v>
      </c>
      <c r="DS31" s="45">
        <f t="shared" ref="DS31" si="631">SUM(DS32:DS35)</f>
        <v>0</v>
      </c>
      <c r="DU31" s="45">
        <f t="shared" ref="DU31" si="632">SUM(DU32:DU35)</f>
        <v>0</v>
      </c>
      <c r="DW31" s="45">
        <f t="shared" ref="DW31" si="633">SUM(DW32:DW35)</f>
        <v>0</v>
      </c>
      <c r="DY31" s="45">
        <f t="shared" ref="DY31" si="634">SUM(DY32:DY35)</f>
        <v>0</v>
      </c>
      <c r="EA31" s="45">
        <f t="shared" ref="EA31" si="635">SUM(EA32:EA35)</f>
        <v>0</v>
      </c>
      <c r="EC31" s="45">
        <f t="shared" ref="EC31" si="636">SUM(EC32:EC35)</f>
        <v>0</v>
      </c>
      <c r="EE31" s="45">
        <f t="shared" ref="EE31" si="637">SUM(EE32:EE35)</f>
        <v>0</v>
      </c>
      <c r="EG31" s="45">
        <f t="shared" ref="EG31" si="638">SUM(EG32:EG35)</f>
        <v>0</v>
      </c>
      <c r="EI31" s="45">
        <f t="shared" ref="EI31" si="639">SUM(EI32:EI35)</f>
        <v>0</v>
      </c>
      <c r="EK31" s="45">
        <f t="shared" ref="EK31" si="640">SUM(EK32:EK35)</f>
        <v>0</v>
      </c>
      <c r="EM31" s="45">
        <f t="shared" ref="EM31" si="641">SUM(EM32:EM35)</f>
        <v>0</v>
      </c>
      <c r="EO31" s="45">
        <f t="shared" ref="EO31" si="642">SUM(EO32:EO35)</f>
        <v>0</v>
      </c>
      <c r="EQ31" s="45">
        <f t="shared" ref="EQ31" si="643">SUM(EQ32:EQ35)</f>
        <v>0</v>
      </c>
      <c r="ES31" s="45">
        <f t="shared" ref="ES31" si="644">SUM(ES32:ES35)</f>
        <v>0</v>
      </c>
      <c r="EU31" s="45">
        <f t="shared" ref="EU31" si="645">SUM(EU32:EU35)</f>
        <v>0</v>
      </c>
      <c r="EW31" s="45">
        <f t="shared" ref="EW31" si="646">SUM(EW32:EW35)</f>
        <v>0</v>
      </c>
      <c r="EY31" s="45">
        <f t="shared" ref="EY31" si="647">SUM(EY32:EY35)</f>
        <v>0</v>
      </c>
      <c r="FA31" s="45">
        <f t="shared" ref="FA31" si="648">SUM(FA32:FA35)</f>
        <v>0</v>
      </c>
      <c r="FC31" s="45">
        <f t="shared" ref="FC31" si="649">SUM(FC32:FC35)</f>
        <v>0</v>
      </c>
      <c r="FE31" s="45">
        <f t="shared" ref="FE31" si="650">SUM(FE32:FE35)</f>
        <v>0</v>
      </c>
      <c r="FG31" s="45">
        <f t="shared" ref="FG31" si="651">SUM(FG32:FG35)</f>
        <v>0</v>
      </c>
      <c r="FI31" s="45">
        <f t="shared" ref="FI31" si="652">SUM(FI32:FI35)</f>
        <v>0</v>
      </c>
      <c r="FK31" s="45">
        <f t="shared" ref="FK31" si="653">SUM(FK32:FK35)</f>
        <v>0</v>
      </c>
      <c r="FM31" s="45">
        <f t="shared" ref="FM31" si="654">SUM(FM32:FM35)</f>
        <v>0</v>
      </c>
      <c r="FO31" s="45">
        <f t="shared" ref="FO31" si="655">SUM(FO32:FO35)</f>
        <v>0</v>
      </c>
      <c r="FQ31" s="45">
        <f t="shared" ref="FQ31" si="656">SUM(FQ32:FQ35)</f>
        <v>0</v>
      </c>
      <c r="FS31" s="45">
        <f t="shared" ref="FS31" si="657">SUM(FS32:FS35)</f>
        <v>0</v>
      </c>
      <c r="FU31" s="45">
        <f t="shared" ref="FU31" si="658">SUM(FU32:FU35)</f>
        <v>0</v>
      </c>
      <c r="FW31" s="45">
        <f t="shared" ref="FW31" si="659">SUM(FW32:FW35)</f>
        <v>0</v>
      </c>
      <c r="FY31" s="45">
        <f t="shared" ref="FY31" si="660">SUM(FY32:FY35)</f>
        <v>0</v>
      </c>
      <c r="GA31" s="45">
        <f t="shared" ref="GA31" si="661">SUM(GA32:GA35)</f>
        <v>0</v>
      </c>
      <c r="GC31" s="45">
        <f t="shared" ref="GC31" si="662">SUM(GC32:GC35)</f>
        <v>0</v>
      </c>
      <c r="GE31" s="45">
        <f t="shared" ref="GE31" si="663">SUM(GE32:GE35)</f>
        <v>0</v>
      </c>
      <c r="GG31" s="45">
        <f t="shared" ref="GG31" si="664">SUM(GG32:GG35)</f>
        <v>0</v>
      </c>
      <c r="GI31" s="45">
        <f t="shared" ref="GI31" si="665">SUM(GI32:GI35)</f>
        <v>0</v>
      </c>
      <c r="GK31" s="45">
        <f t="shared" ref="GK31" si="666">SUM(GK32:GK35)</f>
        <v>0</v>
      </c>
      <c r="GM31" s="45">
        <f t="shared" ref="GM31" si="667">SUM(GM32:GM35)</f>
        <v>0</v>
      </c>
      <c r="GO31" s="45">
        <f t="shared" ref="GO31" si="668">SUM(GO32:GO35)</f>
        <v>0</v>
      </c>
      <c r="GQ31" s="45">
        <f t="shared" ref="GQ31" si="669">SUM(GQ32:GQ35)</f>
        <v>0</v>
      </c>
      <c r="GS31" s="45">
        <f t="shared" ref="GS31" si="670">SUM(GS32:GS35)</f>
        <v>0</v>
      </c>
      <c r="GU31" s="45">
        <f t="shared" ref="GU31" si="671">SUM(GU32:GU35)</f>
        <v>0</v>
      </c>
      <c r="GW31" s="45">
        <f t="shared" ref="GW31" si="672">SUM(GW32:GW35)</f>
        <v>0</v>
      </c>
      <c r="GY31" s="45">
        <f t="shared" ref="GY31" si="673">SUM(GY32:GY35)</f>
        <v>0</v>
      </c>
      <c r="HA31" s="45">
        <f t="shared" ref="HA31" si="674">SUM(HA32:HA35)</f>
        <v>0</v>
      </c>
      <c r="HC31" s="45">
        <f t="shared" ref="HC31" si="675">SUM(HC32:HC35)</f>
        <v>0</v>
      </c>
      <c r="HE31" s="45">
        <f t="shared" ref="HE31" si="676">SUM(HE32:HE35)</f>
        <v>0</v>
      </c>
      <c r="HG31" s="45">
        <f t="shared" ref="HG31" si="677">SUM(HG32:HG35)</f>
        <v>0</v>
      </c>
      <c r="HI31" s="45">
        <f t="shared" ref="HI31" si="678">SUM(HI32:HI35)</f>
        <v>0</v>
      </c>
      <c r="HK31" s="45">
        <f t="shared" ref="HK31" si="679">SUM(HK32:HK35)</f>
        <v>0</v>
      </c>
      <c r="HM31" s="45">
        <f t="shared" ref="HM31" si="680">SUM(HM32:HM35)</f>
        <v>0</v>
      </c>
      <c r="HO31" s="45">
        <f t="shared" ref="HO31" si="681">SUM(HO32:HO35)</f>
        <v>0</v>
      </c>
      <c r="HQ31" s="45">
        <f t="shared" ref="HQ31" si="682">SUM(HQ32:HQ35)</f>
        <v>0</v>
      </c>
      <c r="HS31" s="45">
        <f t="shared" ref="HS31" si="683">SUM(HS32:HS35)</f>
        <v>0</v>
      </c>
      <c r="HU31" s="45">
        <f t="shared" ref="HU31" si="684">SUM(HU32:HU35)</f>
        <v>0</v>
      </c>
      <c r="HW31" s="45">
        <f t="shared" ref="HW31" si="685">SUM(HW32:HW35)</f>
        <v>0</v>
      </c>
      <c r="HZ31" s="53">
        <f t="shared" si="1"/>
        <v>0</v>
      </c>
      <c r="IA31" s="53">
        <f t="shared" si="0"/>
        <v>0</v>
      </c>
    </row>
    <row r="32" spans="1:235" ht="15.6" customHeight="1" thickBot="1" x14ac:dyDescent="0.3">
      <c r="A32" s="24" t="str">
        <f>'Rubric items'!A19</f>
        <v>Show that random events occur</v>
      </c>
      <c r="B32" s="58" t="s">
        <v>826</v>
      </c>
      <c r="C32" s="43"/>
      <c r="D32"/>
      <c r="E32" s="43"/>
      <c r="G32" s="43"/>
      <c r="I32" s="43"/>
      <c r="K32" s="43"/>
      <c r="M32" s="43"/>
      <c r="O32" s="43"/>
      <c r="Q32" s="43"/>
      <c r="S32" s="43"/>
      <c r="U32" s="43"/>
      <c r="W32" s="43"/>
      <c r="Y32" s="43"/>
      <c r="AA32" s="43"/>
      <c r="AC32" s="43"/>
      <c r="AE32" s="43"/>
      <c r="AG32" s="43"/>
      <c r="AI32" s="43"/>
      <c r="AK32" s="43"/>
      <c r="AM32" s="43"/>
      <c r="AO32" s="43"/>
      <c r="AQ32" s="43"/>
      <c r="AS32" s="43"/>
      <c r="AU32" s="43"/>
      <c r="AW32" s="43"/>
      <c r="AY32" s="43"/>
      <c r="BA32" s="43"/>
      <c r="BC32" s="43"/>
      <c r="BE32" s="43"/>
      <c r="BG32" s="43"/>
      <c r="BI32" s="43"/>
      <c r="BK32" s="43"/>
      <c r="BM32" s="43"/>
      <c r="BO32" s="43"/>
      <c r="BQ32" s="43"/>
      <c r="BS32" s="43"/>
      <c r="BU32" s="43"/>
      <c r="BW32" s="43"/>
      <c r="BY32" s="43"/>
      <c r="CA32" s="43"/>
      <c r="CC32" s="43"/>
      <c r="CE32" s="43"/>
      <c r="CG32" s="43"/>
      <c r="CI32" s="43"/>
      <c r="CK32" s="43"/>
      <c r="CM32" s="43"/>
      <c r="CO32" s="43"/>
      <c r="CQ32" s="43"/>
      <c r="CS32" s="43"/>
      <c r="CU32" s="43"/>
      <c r="CW32" s="43"/>
      <c r="CY32" s="43"/>
      <c r="DA32" s="43"/>
      <c r="DC32" s="43"/>
      <c r="DE32" s="43"/>
      <c r="DG32" s="43"/>
      <c r="DI32" s="43"/>
      <c r="DK32" s="43"/>
      <c r="DM32" s="43"/>
      <c r="DO32" s="43"/>
      <c r="DQ32" s="43"/>
      <c r="DS32" s="43"/>
      <c r="DU32" s="43"/>
      <c r="DW32" s="43"/>
      <c r="DY32" s="43"/>
      <c r="EA32" s="43"/>
      <c r="EC32" s="43"/>
      <c r="EE32" s="43"/>
      <c r="EG32" s="43"/>
      <c r="EI32" s="43"/>
      <c r="EK32" s="43"/>
      <c r="EM32" s="43"/>
      <c r="EO32" s="43"/>
      <c r="EQ32" s="43"/>
      <c r="ES32" s="43"/>
      <c r="EU32" s="43"/>
      <c r="EW32" s="43"/>
      <c r="EY32" s="43"/>
      <c r="FA32" s="43"/>
      <c r="FC32" s="43"/>
      <c r="FE32" s="43"/>
      <c r="FG32" s="43"/>
      <c r="FI32" s="43"/>
      <c r="FK32" s="43"/>
      <c r="FM32" s="43"/>
      <c r="FO32" s="43"/>
      <c r="FQ32" s="43"/>
      <c r="FS32" s="43"/>
      <c r="FU32" s="43"/>
      <c r="FW32" s="43"/>
      <c r="FY32" s="43"/>
      <c r="GA32" s="43"/>
      <c r="GC32" s="43"/>
      <c r="GE32" s="43"/>
      <c r="GG32" s="43"/>
      <c r="GI32" s="43"/>
      <c r="GK32" s="43"/>
      <c r="GM32" s="43"/>
      <c r="GO32" s="43"/>
      <c r="GQ32" s="43"/>
      <c r="GS32" s="43"/>
      <c r="GU32" s="43"/>
      <c r="GW32" s="43"/>
      <c r="GY32" s="43"/>
      <c r="HA32" s="43"/>
      <c r="HC32" s="43"/>
      <c r="HE32" s="43"/>
      <c r="HG32" s="43"/>
      <c r="HI32" s="43"/>
      <c r="HK32" s="43"/>
      <c r="HM32" s="43"/>
      <c r="HO32" s="43"/>
      <c r="HQ32" s="43"/>
      <c r="HS32" s="43"/>
      <c r="HU32" s="43"/>
      <c r="HW32" s="43"/>
      <c r="HZ32" t="e">
        <f t="shared" si="1"/>
        <v>#NUM!</v>
      </c>
      <c r="IA32" t="e">
        <f t="shared" si="0"/>
        <v>#DIV/0!</v>
      </c>
    </row>
    <row r="33" spans="1:235" ht="15.6" customHeight="1" thickBot="1" x14ac:dyDescent="0.3">
      <c r="A33" s="24" t="str">
        <f>'Rubric items'!A20</f>
        <v>Extra features</v>
      </c>
      <c r="B33" s="58" t="s">
        <v>826</v>
      </c>
      <c r="C33" s="43"/>
      <c r="D33"/>
      <c r="E33" s="43"/>
      <c r="G33" s="43"/>
      <c r="I33" s="43"/>
      <c r="K33" s="43"/>
      <c r="M33" s="43"/>
      <c r="O33" s="43"/>
      <c r="Q33" s="43"/>
      <c r="S33" s="43"/>
      <c r="U33" s="43"/>
      <c r="W33" s="43"/>
      <c r="Y33" s="43"/>
      <c r="AA33" s="43"/>
      <c r="AC33" s="43"/>
      <c r="AE33" s="43"/>
      <c r="AG33" s="43"/>
      <c r="AI33" s="43"/>
      <c r="AK33" s="43"/>
      <c r="AM33" s="43"/>
      <c r="AO33" s="43"/>
      <c r="AQ33" s="43"/>
      <c r="AS33" s="43"/>
      <c r="AU33" s="43"/>
      <c r="AW33" s="43"/>
      <c r="AY33" s="43"/>
      <c r="BA33" s="43"/>
      <c r="BC33" s="43"/>
      <c r="BE33" s="43"/>
      <c r="BG33" s="43"/>
      <c r="BI33" s="43"/>
      <c r="BK33" s="43"/>
      <c r="BM33" s="43"/>
      <c r="BO33" s="43"/>
      <c r="BQ33" s="43"/>
      <c r="BS33" s="43"/>
      <c r="BU33" s="43"/>
      <c r="BW33" s="43"/>
      <c r="BY33" s="43"/>
      <c r="CA33" s="43"/>
      <c r="CC33" s="43"/>
      <c r="CE33" s="43"/>
      <c r="CG33" s="43"/>
      <c r="CI33" s="43"/>
      <c r="CK33" s="43"/>
      <c r="CM33" s="43"/>
      <c r="CO33" s="43"/>
      <c r="CQ33" s="43"/>
      <c r="CS33" s="43"/>
      <c r="CU33" s="43"/>
      <c r="CW33" s="43"/>
      <c r="CY33" s="43"/>
      <c r="DA33" s="43"/>
      <c r="DC33" s="43"/>
      <c r="DE33" s="43"/>
      <c r="DG33" s="43"/>
      <c r="DI33" s="43"/>
      <c r="DK33" s="43"/>
      <c r="DM33" s="43"/>
      <c r="DO33" s="43"/>
      <c r="DQ33" s="43"/>
      <c r="DS33" s="43"/>
      <c r="DU33" s="43"/>
      <c r="DW33" s="43"/>
      <c r="DY33" s="43"/>
      <c r="EA33" s="43"/>
      <c r="EC33" s="43"/>
      <c r="EE33" s="43"/>
      <c r="EG33" s="43"/>
      <c r="EI33" s="43"/>
      <c r="EK33" s="43"/>
      <c r="EM33" s="43"/>
      <c r="EO33" s="43"/>
      <c r="EQ33" s="43"/>
      <c r="ES33" s="43"/>
      <c r="EU33" s="43"/>
      <c r="EW33" s="43"/>
      <c r="EY33" s="43"/>
      <c r="FA33" s="43"/>
      <c r="FC33" s="43"/>
      <c r="FE33" s="43"/>
      <c r="FG33" s="43"/>
      <c r="FI33" s="43"/>
      <c r="FK33" s="43"/>
      <c r="FM33" s="43"/>
      <c r="FO33" s="43"/>
      <c r="FQ33" s="43"/>
      <c r="FS33" s="43"/>
      <c r="FU33" s="43"/>
      <c r="FW33" s="43"/>
      <c r="FY33" s="43"/>
      <c r="GA33" s="43"/>
      <c r="GC33" s="43"/>
      <c r="GE33" s="43"/>
      <c r="GG33" s="43"/>
      <c r="GI33" s="43"/>
      <c r="GK33" s="43"/>
      <c r="GM33" s="43"/>
      <c r="GO33" s="43"/>
      <c r="GQ33" s="43"/>
      <c r="GS33" s="43"/>
      <c r="GU33" s="43"/>
      <c r="GW33" s="43"/>
      <c r="GY33" s="43"/>
      <c r="HA33" s="43"/>
      <c r="HC33" s="43"/>
      <c r="HE33" s="43"/>
      <c r="HG33" s="43"/>
      <c r="HI33" s="43"/>
      <c r="HK33" s="43"/>
      <c r="HM33" s="43"/>
      <c r="HO33" s="43"/>
      <c r="HQ33" s="43"/>
      <c r="HS33" s="43"/>
      <c r="HU33" s="43"/>
      <c r="HW33" s="43"/>
    </row>
    <row r="34" spans="1:235" ht="15.6" customHeight="1" thickBot="1" x14ac:dyDescent="0.3">
      <c r="A34" s="24" t="str">
        <f>'Rubric items'!A21</f>
        <v>Story line</v>
      </c>
      <c r="B34" s="58" t="s">
        <v>827</v>
      </c>
      <c r="C34" s="43"/>
      <c r="D34"/>
      <c r="E34" s="43"/>
      <c r="G34" s="43"/>
      <c r="I34" s="43"/>
      <c r="K34" s="43"/>
      <c r="M34" s="43"/>
      <c r="O34" s="43"/>
      <c r="Q34" s="43"/>
      <c r="S34" s="43"/>
      <c r="U34" s="43"/>
      <c r="W34" s="43"/>
      <c r="Y34" s="43"/>
      <c r="AA34" s="43"/>
      <c r="AC34" s="43"/>
      <c r="AE34" s="43"/>
      <c r="AG34" s="43"/>
      <c r="AI34" s="43"/>
      <c r="AK34" s="43"/>
      <c r="AM34" s="43"/>
      <c r="AO34" s="43"/>
      <c r="AQ34" s="43"/>
      <c r="AS34" s="43"/>
      <c r="AU34" s="43"/>
      <c r="AW34" s="43"/>
      <c r="AY34" s="43"/>
      <c r="BA34" s="43"/>
      <c r="BC34" s="43"/>
      <c r="BE34" s="43"/>
      <c r="BG34" s="43"/>
      <c r="BI34" s="43"/>
      <c r="BK34" s="43"/>
      <c r="BM34" s="43"/>
      <c r="BO34" s="43"/>
      <c r="BQ34" s="43"/>
      <c r="BS34" s="43"/>
      <c r="BU34" s="43"/>
      <c r="BW34" s="43"/>
      <c r="BY34" s="43"/>
      <c r="CA34" s="43"/>
      <c r="CC34" s="43"/>
      <c r="CE34" s="43"/>
      <c r="CG34" s="43"/>
      <c r="CI34" s="43"/>
      <c r="CK34" s="43"/>
      <c r="CM34" s="43"/>
      <c r="CO34" s="43"/>
      <c r="CQ34" s="43"/>
      <c r="CS34" s="43"/>
      <c r="CU34" s="43"/>
      <c r="CW34" s="43"/>
      <c r="CY34" s="43"/>
      <c r="DA34" s="43"/>
      <c r="DC34" s="43"/>
      <c r="DE34" s="43"/>
      <c r="DG34" s="43"/>
      <c r="DI34" s="43"/>
      <c r="DK34" s="43"/>
      <c r="DM34" s="43"/>
      <c r="DO34" s="43"/>
      <c r="DQ34" s="43"/>
      <c r="DS34" s="43"/>
      <c r="DU34" s="43"/>
      <c r="DW34" s="43"/>
      <c r="DY34" s="43"/>
      <c r="EA34" s="43"/>
      <c r="EC34" s="43"/>
      <c r="EE34" s="43"/>
      <c r="EG34" s="43"/>
      <c r="EI34" s="43"/>
      <c r="EK34" s="43"/>
      <c r="EM34" s="43"/>
      <c r="EO34" s="43"/>
      <c r="EQ34" s="43"/>
      <c r="ES34" s="43"/>
      <c r="EU34" s="43"/>
      <c r="EW34" s="43"/>
      <c r="EY34" s="43"/>
      <c r="FA34" s="43"/>
      <c r="FC34" s="43"/>
      <c r="FE34" s="43"/>
      <c r="FG34" s="43"/>
      <c r="FI34" s="43"/>
      <c r="FK34" s="43"/>
      <c r="FM34" s="43"/>
      <c r="FO34" s="43"/>
      <c r="FQ34" s="43"/>
      <c r="FS34" s="43"/>
      <c r="FU34" s="43"/>
      <c r="FW34" s="43"/>
      <c r="FY34" s="43"/>
      <c r="GA34" s="43"/>
      <c r="GC34" s="43"/>
      <c r="GE34" s="43"/>
      <c r="GG34" s="43"/>
      <c r="GI34" s="43"/>
      <c r="GK34" s="43"/>
      <c r="GM34" s="43"/>
      <c r="GO34" s="43"/>
      <c r="GQ34" s="43"/>
      <c r="GS34" s="43"/>
      <c r="GU34" s="43"/>
      <c r="GW34" s="43"/>
      <c r="GY34" s="43"/>
      <c r="HA34" s="43"/>
      <c r="HC34" s="43"/>
      <c r="HE34" s="43"/>
      <c r="HG34" s="43"/>
      <c r="HI34" s="43"/>
      <c r="HK34" s="43"/>
      <c r="HM34" s="43"/>
      <c r="HO34" s="43"/>
      <c r="HQ34" s="43"/>
      <c r="HS34" s="43"/>
      <c r="HU34" s="43"/>
      <c r="HW34" s="43"/>
      <c r="HZ34" t="e">
        <f t="shared" si="1"/>
        <v>#NUM!</v>
      </c>
      <c r="IA34" t="e">
        <f t="shared" si="0"/>
        <v>#DIV/0!</v>
      </c>
    </row>
    <row r="35" spans="1:235" ht="15.6" customHeight="1" thickBot="1" x14ac:dyDescent="0.3">
      <c r="A35" s="24" t="str">
        <f>'Rubric items'!A22</f>
        <v>Artwork</v>
      </c>
      <c r="B35" s="58" t="s">
        <v>827</v>
      </c>
      <c r="C35" s="43"/>
      <c r="D35"/>
      <c r="E35" s="43"/>
      <c r="G35" s="43"/>
      <c r="I35" s="43"/>
      <c r="K35" s="43"/>
      <c r="M35" s="43"/>
      <c r="O35" s="43"/>
      <c r="Q35" s="43"/>
      <c r="S35" s="43"/>
      <c r="U35" s="43"/>
      <c r="W35" s="43"/>
      <c r="Y35" s="43"/>
      <c r="AA35" s="43"/>
      <c r="AC35" s="43"/>
      <c r="AE35" s="43"/>
      <c r="AG35" s="43"/>
      <c r="AI35" s="43"/>
      <c r="AK35" s="43"/>
      <c r="AM35" s="43"/>
      <c r="AO35" s="43"/>
      <c r="AQ35" s="43"/>
      <c r="AS35" s="43"/>
      <c r="AU35" s="43"/>
      <c r="AW35" s="43"/>
      <c r="AY35" s="43"/>
      <c r="BA35" s="43"/>
      <c r="BC35" s="43"/>
      <c r="BE35" s="43"/>
      <c r="BG35" s="43"/>
      <c r="BI35" s="43"/>
      <c r="BK35" s="43"/>
      <c r="BM35" s="43"/>
      <c r="BO35" s="43"/>
      <c r="BQ35" s="43"/>
      <c r="BS35" s="43"/>
      <c r="BU35" s="43"/>
      <c r="BW35" s="43"/>
      <c r="BY35" s="43"/>
      <c r="CA35" s="43"/>
      <c r="CC35" s="43"/>
      <c r="CE35" s="43"/>
      <c r="CG35" s="43"/>
      <c r="CI35" s="43"/>
      <c r="CK35" s="43"/>
      <c r="CM35" s="43"/>
      <c r="CO35" s="43"/>
      <c r="CQ35" s="43"/>
      <c r="CS35" s="43"/>
      <c r="CU35" s="43"/>
      <c r="CW35" s="43"/>
      <c r="CY35" s="43"/>
      <c r="DA35" s="43"/>
      <c r="DC35" s="43"/>
      <c r="DE35" s="43"/>
      <c r="DG35" s="43"/>
      <c r="DI35" s="43"/>
      <c r="DK35" s="43"/>
      <c r="DM35" s="43"/>
      <c r="DO35" s="43"/>
      <c r="DQ35" s="43"/>
      <c r="DS35" s="43"/>
      <c r="DU35" s="43"/>
      <c r="DW35" s="43"/>
      <c r="DY35" s="43"/>
      <c r="EA35" s="43"/>
      <c r="EC35" s="43"/>
      <c r="EE35" s="43"/>
      <c r="EG35" s="43"/>
      <c r="EI35" s="43"/>
      <c r="EK35" s="43"/>
      <c r="EM35" s="43"/>
      <c r="EO35" s="43"/>
      <c r="EQ35" s="43"/>
      <c r="ES35" s="43"/>
      <c r="EU35" s="43"/>
      <c r="EW35" s="43"/>
      <c r="EY35" s="43"/>
      <c r="FA35" s="43"/>
      <c r="FC35" s="43"/>
      <c r="FE35" s="43"/>
      <c r="FG35" s="43"/>
      <c r="FI35" s="43"/>
      <c r="FK35" s="43"/>
      <c r="FM35" s="43"/>
      <c r="FO35" s="43"/>
      <c r="FQ35" s="43"/>
      <c r="FS35" s="43"/>
      <c r="FU35" s="43"/>
      <c r="FW35" s="43"/>
      <c r="FY35" s="43"/>
      <c r="GA35" s="43"/>
      <c r="GC35" s="43"/>
      <c r="GE35" s="43"/>
      <c r="GG35" s="43"/>
      <c r="GI35" s="43"/>
      <c r="GK35" s="43"/>
      <c r="GM35" s="43"/>
      <c r="GO35" s="43"/>
      <c r="GQ35" s="43"/>
      <c r="GS35" s="43"/>
      <c r="GU35" s="43"/>
      <c r="GW35" s="43"/>
      <c r="GY35" s="43"/>
      <c r="HA35" s="43"/>
      <c r="HC35" s="43"/>
      <c r="HE35" s="43"/>
      <c r="HG35" s="43"/>
      <c r="HI35" s="43"/>
      <c r="HK35" s="43"/>
      <c r="HM35" s="43"/>
      <c r="HO35" s="43"/>
      <c r="HQ35" s="43"/>
      <c r="HS35" s="43"/>
      <c r="HU35" s="43"/>
      <c r="HW35" s="43"/>
      <c r="HZ35" t="e">
        <f t="shared" si="1"/>
        <v>#NUM!</v>
      </c>
      <c r="IA35" t="e">
        <f t="shared" si="0"/>
        <v>#DIV/0!</v>
      </c>
    </row>
    <row r="36" spans="1:235" ht="15.6" customHeight="1" thickBot="1" x14ac:dyDescent="0.3">
      <c r="A36" s="42" t="s">
        <v>82</v>
      </c>
      <c r="B36" s="59"/>
      <c r="C36" s="45">
        <f>SUM(C37:C39)</f>
        <v>0</v>
      </c>
      <c r="D36"/>
      <c r="E36" s="45">
        <f t="shared" ref="E36" si="686">SUM(E37:E39)</f>
        <v>0</v>
      </c>
      <c r="G36" s="45">
        <f t="shared" ref="G36" si="687">SUM(G37:G39)</f>
        <v>0</v>
      </c>
      <c r="I36" s="45">
        <f t="shared" ref="I36" si="688">SUM(I37:I39)</f>
        <v>0</v>
      </c>
      <c r="K36" s="45">
        <f t="shared" ref="K36" si="689">SUM(K37:K39)</f>
        <v>0</v>
      </c>
      <c r="M36" s="45">
        <f t="shared" ref="M36" si="690">SUM(M37:M39)</f>
        <v>0</v>
      </c>
      <c r="O36" s="45">
        <f t="shared" ref="O36" si="691">SUM(O37:O39)</f>
        <v>0</v>
      </c>
      <c r="Q36" s="45">
        <f t="shared" ref="Q36" si="692">SUM(Q37:Q39)</f>
        <v>0</v>
      </c>
      <c r="S36" s="45">
        <f t="shared" ref="S36" si="693">SUM(S37:S39)</f>
        <v>0</v>
      </c>
      <c r="U36" s="45">
        <f t="shared" ref="U36" si="694">SUM(U37:U39)</f>
        <v>0</v>
      </c>
      <c r="W36" s="45">
        <f t="shared" ref="W36" si="695">SUM(W37:W39)</f>
        <v>0</v>
      </c>
      <c r="Y36" s="45">
        <f t="shared" ref="Y36" si="696">SUM(Y37:Y39)</f>
        <v>0</v>
      </c>
      <c r="AA36" s="45">
        <f t="shared" ref="AA36" si="697">SUM(AA37:AA39)</f>
        <v>0</v>
      </c>
      <c r="AC36" s="45">
        <f t="shared" ref="AC36" si="698">SUM(AC37:AC39)</f>
        <v>0</v>
      </c>
      <c r="AE36" s="45">
        <f t="shared" ref="AE36" si="699">SUM(AE37:AE39)</f>
        <v>0</v>
      </c>
      <c r="AG36" s="45">
        <f t="shared" ref="AG36" si="700">SUM(AG37:AG39)</f>
        <v>0</v>
      </c>
      <c r="AI36" s="45">
        <f t="shared" ref="AI36" si="701">SUM(AI37:AI39)</f>
        <v>0</v>
      </c>
      <c r="AK36" s="45">
        <f t="shared" ref="AK36" si="702">SUM(AK37:AK39)</f>
        <v>0</v>
      </c>
      <c r="AM36" s="45">
        <f t="shared" ref="AM36" si="703">SUM(AM37:AM39)</f>
        <v>0</v>
      </c>
      <c r="AO36" s="45">
        <f t="shared" ref="AO36" si="704">SUM(AO37:AO39)</f>
        <v>0</v>
      </c>
      <c r="AQ36" s="45">
        <f t="shared" ref="AQ36" si="705">SUM(AQ37:AQ39)</f>
        <v>0</v>
      </c>
      <c r="AS36" s="45">
        <f t="shared" ref="AS36" si="706">SUM(AS37:AS39)</f>
        <v>0</v>
      </c>
      <c r="AU36" s="45">
        <f t="shared" ref="AU36" si="707">SUM(AU37:AU39)</f>
        <v>0</v>
      </c>
      <c r="AW36" s="45">
        <f t="shared" ref="AW36" si="708">SUM(AW37:AW39)</f>
        <v>0</v>
      </c>
      <c r="AY36" s="45">
        <f t="shared" ref="AY36" si="709">SUM(AY37:AY39)</f>
        <v>0</v>
      </c>
      <c r="BA36" s="45">
        <f t="shared" ref="BA36" si="710">SUM(BA37:BA39)</f>
        <v>0</v>
      </c>
      <c r="BC36" s="45">
        <f t="shared" ref="BC36" si="711">SUM(BC37:BC39)</f>
        <v>0</v>
      </c>
      <c r="BE36" s="45">
        <f t="shared" ref="BE36" si="712">SUM(BE37:BE39)</f>
        <v>0</v>
      </c>
      <c r="BG36" s="45">
        <f t="shared" ref="BG36" si="713">SUM(BG37:BG39)</f>
        <v>0</v>
      </c>
      <c r="BI36" s="45">
        <f t="shared" ref="BI36" si="714">SUM(BI37:BI39)</f>
        <v>0</v>
      </c>
      <c r="BK36" s="45">
        <f t="shared" ref="BK36" si="715">SUM(BK37:BK39)</f>
        <v>0</v>
      </c>
      <c r="BM36" s="45">
        <f t="shared" ref="BM36" si="716">SUM(BM37:BM39)</f>
        <v>0</v>
      </c>
      <c r="BO36" s="45">
        <f t="shared" ref="BO36" si="717">SUM(BO37:BO39)</f>
        <v>0</v>
      </c>
      <c r="BQ36" s="45">
        <f t="shared" ref="BQ36" si="718">SUM(BQ37:BQ39)</f>
        <v>0</v>
      </c>
      <c r="BS36" s="45">
        <f t="shared" ref="BS36" si="719">SUM(BS37:BS39)</f>
        <v>0</v>
      </c>
      <c r="BU36" s="45">
        <f t="shared" ref="BU36" si="720">SUM(BU37:BU39)</f>
        <v>0</v>
      </c>
      <c r="BW36" s="45">
        <f t="shared" ref="BW36" si="721">SUM(BW37:BW39)</f>
        <v>0</v>
      </c>
      <c r="BY36" s="45">
        <f t="shared" ref="BY36" si="722">SUM(BY37:BY39)</f>
        <v>0</v>
      </c>
      <c r="CA36" s="45">
        <f t="shared" ref="CA36" si="723">SUM(CA37:CA39)</f>
        <v>0</v>
      </c>
      <c r="CC36" s="45">
        <f t="shared" ref="CC36" si="724">SUM(CC37:CC39)</f>
        <v>0</v>
      </c>
      <c r="CE36" s="45">
        <f t="shared" ref="CE36" si="725">SUM(CE37:CE39)</f>
        <v>0</v>
      </c>
      <c r="CG36" s="45">
        <f t="shared" ref="CG36" si="726">SUM(CG37:CG39)</f>
        <v>0</v>
      </c>
      <c r="CI36" s="45">
        <f t="shared" ref="CI36" si="727">SUM(CI37:CI39)</f>
        <v>0</v>
      </c>
      <c r="CK36" s="45">
        <f t="shared" ref="CK36" si="728">SUM(CK37:CK39)</f>
        <v>0</v>
      </c>
      <c r="CM36" s="45">
        <f t="shared" ref="CM36" si="729">SUM(CM37:CM39)</f>
        <v>0</v>
      </c>
      <c r="CO36" s="45">
        <f t="shared" ref="CO36" si="730">SUM(CO37:CO39)</f>
        <v>0</v>
      </c>
      <c r="CQ36" s="45">
        <f t="shared" ref="CQ36" si="731">SUM(CQ37:CQ39)</f>
        <v>0</v>
      </c>
      <c r="CS36" s="45">
        <f t="shared" ref="CS36" si="732">SUM(CS37:CS39)</f>
        <v>0</v>
      </c>
      <c r="CU36" s="45">
        <f t="shared" ref="CU36" si="733">SUM(CU37:CU39)</f>
        <v>0</v>
      </c>
      <c r="CW36" s="45">
        <f t="shared" ref="CW36" si="734">SUM(CW37:CW39)</f>
        <v>0</v>
      </c>
      <c r="CY36" s="45">
        <f t="shared" ref="CY36" si="735">SUM(CY37:CY39)</f>
        <v>0</v>
      </c>
      <c r="DA36" s="45">
        <f t="shared" ref="DA36" si="736">SUM(DA37:DA39)</f>
        <v>0</v>
      </c>
      <c r="DC36" s="45">
        <f t="shared" ref="DC36" si="737">SUM(DC37:DC39)</f>
        <v>0</v>
      </c>
      <c r="DE36" s="45">
        <f t="shared" ref="DE36" si="738">SUM(DE37:DE39)</f>
        <v>0</v>
      </c>
      <c r="DG36" s="45">
        <f t="shared" ref="DG36" si="739">SUM(DG37:DG39)</f>
        <v>0</v>
      </c>
      <c r="DI36" s="45">
        <f t="shared" ref="DI36" si="740">SUM(DI37:DI39)</f>
        <v>0</v>
      </c>
      <c r="DK36" s="45">
        <f t="shared" ref="DK36" si="741">SUM(DK37:DK39)</f>
        <v>0</v>
      </c>
      <c r="DM36" s="45">
        <f t="shared" ref="DM36" si="742">SUM(DM37:DM39)</f>
        <v>0</v>
      </c>
      <c r="DO36" s="45">
        <f t="shared" ref="DO36" si="743">SUM(DO37:DO39)</f>
        <v>0</v>
      </c>
      <c r="DQ36" s="45">
        <f t="shared" ref="DQ36" si="744">SUM(DQ37:DQ39)</f>
        <v>0</v>
      </c>
      <c r="DS36" s="45">
        <f t="shared" ref="DS36" si="745">SUM(DS37:DS39)</f>
        <v>0</v>
      </c>
      <c r="DU36" s="45">
        <f t="shared" ref="DU36" si="746">SUM(DU37:DU39)</f>
        <v>0</v>
      </c>
      <c r="DW36" s="45">
        <f t="shared" ref="DW36" si="747">SUM(DW37:DW39)</f>
        <v>0</v>
      </c>
      <c r="DY36" s="45">
        <f t="shared" ref="DY36" si="748">SUM(DY37:DY39)</f>
        <v>0</v>
      </c>
      <c r="EA36" s="45">
        <f t="shared" ref="EA36" si="749">SUM(EA37:EA39)</f>
        <v>0</v>
      </c>
      <c r="EC36" s="45">
        <f t="shared" ref="EC36" si="750">SUM(EC37:EC39)</f>
        <v>0</v>
      </c>
      <c r="EE36" s="45">
        <f t="shared" ref="EE36" si="751">SUM(EE37:EE39)</f>
        <v>0</v>
      </c>
      <c r="EG36" s="45">
        <f t="shared" ref="EG36" si="752">SUM(EG37:EG39)</f>
        <v>0</v>
      </c>
      <c r="EI36" s="45">
        <f t="shared" ref="EI36" si="753">SUM(EI37:EI39)</f>
        <v>0</v>
      </c>
      <c r="EK36" s="45">
        <f t="shared" ref="EK36" si="754">SUM(EK37:EK39)</f>
        <v>0</v>
      </c>
      <c r="EM36" s="45">
        <f t="shared" ref="EM36" si="755">SUM(EM37:EM39)</f>
        <v>0</v>
      </c>
      <c r="EO36" s="45">
        <f t="shared" ref="EO36" si="756">SUM(EO37:EO39)</f>
        <v>0</v>
      </c>
      <c r="EQ36" s="45">
        <f t="shared" ref="EQ36" si="757">SUM(EQ37:EQ39)</f>
        <v>0</v>
      </c>
      <c r="ES36" s="45">
        <f t="shared" ref="ES36" si="758">SUM(ES37:ES39)</f>
        <v>0</v>
      </c>
      <c r="EU36" s="45">
        <f t="shared" ref="EU36" si="759">SUM(EU37:EU39)</f>
        <v>0</v>
      </c>
      <c r="EW36" s="45">
        <f t="shared" ref="EW36" si="760">SUM(EW37:EW39)</f>
        <v>0</v>
      </c>
      <c r="EY36" s="45">
        <f t="shared" ref="EY36" si="761">SUM(EY37:EY39)</f>
        <v>0</v>
      </c>
      <c r="FA36" s="45">
        <f t="shared" ref="FA36" si="762">SUM(FA37:FA39)</f>
        <v>0</v>
      </c>
      <c r="FC36" s="45">
        <f t="shared" ref="FC36" si="763">SUM(FC37:FC39)</f>
        <v>0</v>
      </c>
      <c r="FE36" s="45">
        <f t="shared" ref="FE36" si="764">SUM(FE37:FE39)</f>
        <v>0</v>
      </c>
      <c r="FG36" s="45">
        <f t="shared" ref="FG36" si="765">SUM(FG37:FG39)</f>
        <v>0</v>
      </c>
      <c r="FI36" s="45">
        <f t="shared" ref="FI36" si="766">SUM(FI37:FI39)</f>
        <v>0</v>
      </c>
      <c r="FK36" s="45">
        <f t="shared" ref="FK36" si="767">SUM(FK37:FK39)</f>
        <v>0</v>
      </c>
      <c r="FM36" s="45">
        <f t="shared" ref="FM36" si="768">SUM(FM37:FM39)</f>
        <v>0</v>
      </c>
      <c r="FO36" s="45">
        <f t="shared" ref="FO36" si="769">SUM(FO37:FO39)</f>
        <v>0</v>
      </c>
      <c r="FQ36" s="45">
        <f t="shared" ref="FQ36" si="770">SUM(FQ37:FQ39)</f>
        <v>0</v>
      </c>
      <c r="FS36" s="45">
        <f t="shared" ref="FS36" si="771">SUM(FS37:FS39)</f>
        <v>0</v>
      </c>
      <c r="FU36" s="45">
        <f t="shared" ref="FU36" si="772">SUM(FU37:FU39)</f>
        <v>0</v>
      </c>
      <c r="FW36" s="45">
        <f t="shared" ref="FW36" si="773">SUM(FW37:FW39)</f>
        <v>0</v>
      </c>
      <c r="FY36" s="45">
        <f t="shared" ref="FY36" si="774">SUM(FY37:FY39)</f>
        <v>0</v>
      </c>
      <c r="GA36" s="45">
        <f t="shared" ref="GA36" si="775">SUM(GA37:GA39)</f>
        <v>0</v>
      </c>
      <c r="GC36" s="45">
        <f t="shared" ref="GC36" si="776">SUM(GC37:GC39)</f>
        <v>0</v>
      </c>
      <c r="GE36" s="45">
        <f t="shared" ref="GE36" si="777">SUM(GE37:GE39)</f>
        <v>0</v>
      </c>
      <c r="GG36" s="45">
        <f t="shared" ref="GG36" si="778">SUM(GG37:GG39)</f>
        <v>0</v>
      </c>
      <c r="GI36" s="45">
        <f t="shared" ref="GI36" si="779">SUM(GI37:GI39)</f>
        <v>0</v>
      </c>
      <c r="GK36" s="45">
        <f t="shared" ref="GK36" si="780">SUM(GK37:GK39)</f>
        <v>0</v>
      </c>
      <c r="GM36" s="45">
        <f t="shared" ref="GM36" si="781">SUM(GM37:GM39)</f>
        <v>0</v>
      </c>
      <c r="GO36" s="45">
        <f t="shared" ref="GO36" si="782">SUM(GO37:GO39)</f>
        <v>0</v>
      </c>
      <c r="GQ36" s="45">
        <f t="shared" ref="GQ36" si="783">SUM(GQ37:GQ39)</f>
        <v>0</v>
      </c>
      <c r="GS36" s="45">
        <f t="shared" ref="GS36" si="784">SUM(GS37:GS39)</f>
        <v>0</v>
      </c>
      <c r="GU36" s="45">
        <f t="shared" ref="GU36" si="785">SUM(GU37:GU39)</f>
        <v>0</v>
      </c>
      <c r="GW36" s="45">
        <f t="shared" ref="GW36" si="786">SUM(GW37:GW39)</f>
        <v>0</v>
      </c>
      <c r="GY36" s="45">
        <f t="shared" ref="GY36" si="787">SUM(GY37:GY39)</f>
        <v>0</v>
      </c>
      <c r="HA36" s="45">
        <f t="shared" ref="HA36" si="788">SUM(HA37:HA39)</f>
        <v>0</v>
      </c>
      <c r="HC36" s="45">
        <f t="shared" ref="HC36" si="789">SUM(HC37:HC39)</f>
        <v>0</v>
      </c>
      <c r="HE36" s="45">
        <f t="shared" ref="HE36" si="790">SUM(HE37:HE39)</f>
        <v>0</v>
      </c>
      <c r="HG36" s="45">
        <f t="shared" ref="HG36" si="791">SUM(HG37:HG39)</f>
        <v>0</v>
      </c>
      <c r="HI36" s="45">
        <f t="shared" ref="HI36" si="792">SUM(HI37:HI39)</f>
        <v>0</v>
      </c>
      <c r="HK36" s="45">
        <f t="shared" ref="HK36" si="793">SUM(HK37:HK39)</f>
        <v>0</v>
      </c>
      <c r="HM36" s="45">
        <f t="shared" ref="HM36" si="794">SUM(HM37:HM39)</f>
        <v>0</v>
      </c>
      <c r="HO36" s="45">
        <f t="shared" ref="HO36" si="795">SUM(HO37:HO39)</f>
        <v>0</v>
      </c>
      <c r="HQ36" s="45">
        <f t="shared" ref="HQ36" si="796">SUM(HQ37:HQ39)</f>
        <v>0</v>
      </c>
      <c r="HS36" s="45">
        <f t="shared" ref="HS36" si="797">SUM(HS37:HS39)</f>
        <v>0</v>
      </c>
      <c r="HU36" s="45">
        <f t="shared" ref="HU36" si="798">SUM(HU37:HU39)</f>
        <v>0</v>
      </c>
      <c r="HW36" s="45">
        <f t="shared" ref="HW36" si="799">SUM(HW37:HW39)</f>
        <v>0</v>
      </c>
      <c r="HZ36" s="53">
        <f t="shared" si="1"/>
        <v>0</v>
      </c>
      <c r="IA36" s="53">
        <f t="shared" si="0"/>
        <v>0</v>
      </c>
    </row>
    <row r="37" spans="1:235" ht="15.6" customHeight="1" thickBot="1" x14ac:dyDescent="0.3">
      <c r="A37" s="28" t="str">
        <f>'Rubric items'!A41</f>
        <v>Use case diagram</v>
      </c>
      <c r="B37" s="58" t="s">
        <v>824</v>
      </c>
      <c r="C37" s="43"/>
      <c r="D37"/>
      <c r="E37" s="43"/>
      <c r="G37" s="43"/>
      <c r="I37" s="43"/>
      <c r="K37" s="43"/>
      <c r="M37" s="43"/>
      <c r="O37" s="43"/>
      <c r="Q37" s="43"/>
      <c r="S37" s="43"/>
      <c r="U37" s="43"/>
      <c r="W37" s="43"/>
      <c r="Y37" s="43"/>
      <c r="AA37" s="43"/>
      <c r="AC37" s="43"/>
      <c r="AE37" s="43"/>
      <c r="AG37" s="43"/>
      <c r="AI37" s="43"/>
      <c r="AK37" s="43"/>
      <c r="AM37" s="43"/>
      <c r="AO37" s="43"/>
      <c r="AQ37" s="43"/>
      <c r="AS37" s="43"/>
      <c r="AU37" s="43"/>
      <c r="AW37" s="43"/>
      <c r="AY37" s="43"/>
      <c r="BA37" s="43"/>
      <c r="BC37" s="43"/>
      <c r="BE37" s="43"/>
      <c r="BG37" s="43"/>
      <c r="BI37" s="43"/>
      <c r="BK37" s="43"/>
      <c r="BM37" s="43"/>
      <c r="BO37" s="43"/>
      <c r="BQ37" s="43"/>
      <c r="BS37" s="43"/>
      <c r="BU37" s="43"/>
      <c r="BW37" s="43"/>
      <c r="BY37" s="43"/>
      <c r="CA37" s="43"/>
      <c r="CC37" s="43"/>
      <c r="CE37" s="43"/>
      <c r="CG37" s="43"/>
      <c r="CI37" s="43"/>
      <c r="CK37" s="43"/>
      <c r="CM37" s="43"/>
      <c r="CO37" s="43"/>
      <c r="CQ37" s="43"/>
      <c r="CS37" s="43"/>
      <c r="CU37" s="43"/>
      <c r="CW37" s="43"/>
      <c r="CY37" s="43"/>
      <c r="DA37" s="43"/>
      <c r="DC37" s="43"/>
      <c r="DE37" s="43"/>
      <c r="DG37" s="43"/>
      <c r="DI37" s="43"/>
      <c r="DK37" s="43"/>
      <c r="DM37" s="43"/>
      <c r="DO37" s="43"/>
      <c r="DQ37" s="43"/>
      <c r="DS37" s="43"/>
      <c r="DU37" s="43"/>
      <c r="DW37" s="43"/>
      <c r="DY37" s="43"/>
      <c r="EA37" s="43"/>
      <c r="EC37" s="43"/>
      <c r="EE37" s="43"/>
      <c r="EG37" s="43"/>
      <c r="EI37" s="43"/>
      <c r="EK37" s="43"/>
      <c r="EM37" s="43"/>
      <c r="EO37" s="43"/>
      <c r="EQ37" s="43"/>
      <c r="ES37" s="43"/>
      <c r="EU37" s="43"/>
      <c r="EW37" s="43"/>
      <c r="EY37" s="43"/>
      <c r="FA37" s="43"/>
      <c r="FC37" s="43"/>
      <c r="FE37" s="43"/>
      <c r="FG37" s="43"/>
      <c r="FI37" s="43"/>
      <c r="FK37" s="43"/>
      <c r="FM37" s="43"/>
      <c r="FO37" s="43"/>
      <c r="FQ37" s="43"/>
      <c r="FS37" s="43"/>
      <c r="FU37" s="43"/>
      <c r="FW37" s="43"/>
      <c r="FY37" s="43"/>
      <c r="GA37" s="43"/>
      <c r="GC37" s="43"/>
      <c r="GE37" s="43"/>
      <c r="GG37" s="43"/>
      <c r="GI37" s="43"/>
      <c r="GK37" s="43"/>
      <c r="GM37" s="43"/>
      <c r="GO37" s="43"/>
      <c r="GQ37" s="43"/>
      <c r="GS37" s="43"/>
      <c r="GU37" s="43"/>
      <c r="GW37" s="43"/>
      <c r="GY37" s="43"/>
      <c r="HA37" s="43"/>
      <c r="HC37" s="43"/>
      <c r="HE37" s="43"/>
      <c r="HG37" s="43"/>
      <c r="HI37" s="43"/>
      <c r="HK37" s="43"/>
      <c r="HM37" s="43"/>
      <c r="HO37" s="43"/>
      <c r="HQ37" s="43"/>
      <c r="HS37" s="43"/>
      <c r="HU37" s="43"/>
      <c r="HW37" s="43"/>
      <c r="HZ37" t="e">
        <f t="shared" si="1"/>
        <v>#NUM!</v>
      </c>
      <c r="IA37" t="e">
        <f t="shared" si="0"/>
        <v>#DIV/0!</v>
      </c>
    </row>
    <row r="38" spans="1:235" ht="15.6" customHeight="1" thickBot="1" x14ac:dyDescent="0.3">
      <c r="A38" s="28" t="str">
        <f>'Rubric items'!A42</f>
        <v>Class diagram</v>
      </c>
      <c r="B38" s="58" t="s">
        <v>827</v>
      </c>
      <c r="C38" s="43"/>
      <c r="D38"/>
      <c r="E38" s="43"/>
      <c r="G38" s="43"/>
      <c r="I38" s="43"/>
      <c r="K38" s="43"/>
      <c r="M38" s="43"/>
      <c r="O38" s="43"/>
      <c r="Q38" s="43"/>
      <c r="S38" s="43"/>
      <c r="U38" s="43"/>
      <c r="W38" s="43"/>
      <c r="Y38" s="43"/>
      <c r="AA38" s="43"/>
      <c r="AC38" s="43"/>
      <c r="AE38" s="43"/>
      <c r="AG38" s="43"/>
      <c r="AI38" s="43"/>
      <c r="AK38" s="43"/>
      <c r="AM38" s="43"/>
      <c r="AO38" s="43"/>
      <c r="AQ38" s="43"/>
      <c r="AS38" s="43"/>
      <c r="AU38" s="43"/>
      <c r="AW38" s="43"/>
      <c r="AY38" s="43"/>
      <c r="BA38" s="43"/>
      <c r="BC38" s="43"/>
      <c r="BE38" s="43"/>
      <c r="BG38" s="43"/>
      <c r="BI38" s="43"/>
      <c r="BK38" s="43"/>
      <c r="BM38" s="43"/>
      <c r="BO38" s="43"/>
      <c r="BQ38" s="43"/>
      <c r="BS38" s="43"/>
      <c r="BU38" s="43"/>
      <c r="BW38" s="43"/>
      <c r="BY38" s="43"/>
      <c r="CA38" s="43"/>
      <c r="CC38" s="43"/>
      <c r="CE38" s="43"/>
      <c r="CG38" s="43"/>
      <c r="CI38" s="43"/>
      <c r="CK38" s="43"/>
      <c r="CM38" s="43"/>
      <c r="CO38" s="43"/>
      <c r="CQ38" s="43"/>
      <c r="CS38" s="43"/>
      <c r="CU38" s="43"/>
      <c r="CW38" s="43"/>
      <c r="CY38" s="43"/>
      <c r="DA38" s="43"/>
      <c r="DC38" s="43"/>
      <c r="DE38" s="43"/>
      <c r="DG38" s="43"/>
      <c r="DI38" s="43"/>
      <c r="DK38" s="43"/>
      <c r="DM38" s="43"/>
      <c r="DO38" s="43"/>
      <c r="DQ38" s="43"/>
      <c r="DS38" s="43"/>
      <c r="DU38" s="43"/>
      <c r="DW38" s="43"/>
      <c r="DY38" s="43"/>
      <c r="EA38" s="43"/>
      <c r="EC38" s="43"/>
      <c r="EE38" s="43"/>
      <c r="EG38" s="43"/>
      <c r="EI38" s="43"/>
      <c r="EK38" s="43"/>
      <c r="EM38" s="43"/>
      <c r="EO38" s="43"/>
      <c r="EQ38" s="43"/>
      <c r="ES38" s="43"/>
      <c r="EU38" s="43"/>
      <c r="EW38" s="43"/>
      <c r="EY38" s="43"/>
      <c r="FA38" s="43"/>
      <c r="FC38" s="43"/>
      <c r="FE38" s="43"/>
      <c r="FG38" s="43"/>
      <c r="FI38" s="43"/>
      <c r="FK38" s="43"/>
      <c r="FM38" s="43"/>
      <c r="FO38" s="43"/>
      <c r="FQ38" s="43"/>
      <c r="FS38" s="43"/>
      <c r="FU38" s="43"/>
      <c r="FW38" s="43"/>
      <c r="FY38" s="43"/>
      <c r="GA38" s="43"/>
      <c r="GC38" s="43"/>
      <c r="GE38" s="43"/>
      <c r="GG38" s="43"/>
      <c r="GI38" s="43"/>
      <c r="GK38" s="43"/>
      <c r="GM38" s="43"/>
      <c r="GO38" s="43"/>
      <c r="GQ38" s="43"/>
      <c r="GS38" s="43"/>
      <c r="GU38" s="43"/>
      <c r="GW38" s="43"/>
      <c r="GY38" s="43"/>
      <c r="HA38" s="43"/>
      <c r="HC38" s="43"/>
      <c r="HE38" s="43"/>
      <c r="HG38" s="43"/>
      <c r="HI38" s="43"/>
      <c r="HK38" s="43"/>
      <c r="HM38" s="43"/>
      <c r="HO38" s="43"/>
      <c r="HQ38" s="43"/>
      <c r="HS38" s="43"/>
      <c r="HU38" s="43"/>
      <c r="HW38" s="43"/>
      <c r="HZ38" t="e">
        <f t="shared" si="1"/>
        <v>#NUM!</v>
      </c>
      <c r="IA38" t="e">
        <f t="shared" si="0"/>
        <v>#DIV/0!</v>
      </c>
    </row>
    <row r="39" spans="1:235" ht="15.6" customHeight="1" thickBot="1" x14ac:dyDescent="0.3">
      <c r="A39" s="28" t="str">
        <f>'Rubric items'!A43</f>
        <v>Reflection</v>
      </c>
      <c r="B39" s="58" t="s">
        <v>826</v>
      </c>
      <c r="C39" s="43"/>
      <c r="D39"/>
      <c r="E39" s="43"/>
      <c r="G39" s="43"/>
      <c r="I39" s="43"/>
      <c r="K39" s="43"/>
      <c r="M39" s="43"/>
      <c r="O39" s="43"/>
      <c r="Q39" s="43"/>
      <c r="S39" s="43"/>
      <c r="U39" s="43"/>
      <c r="W39" s="43"/>
      <c r="Y39" s="43"/>
      <c r="AA39" s="43"/>
      <c r="AC39" s="43"/>
      <c r="AE39" s="43"/>
      <c r="AG39" s="43"/>
      <c r="AI39" s="43"/>
      <c r="AK39" s="43"/>
      <c r="AM39" s="43"/>
      <c r="AO39" s="43"/>
      <c r="AQ39" s="43"/>
      <c r="AS39" s="43"/>
      <c r="AU39" s="43"/>
      <c r="AW39" s="43"/>
      <c r="AY39" s="43"/>
      <c r="BA39" s="43"/>
      <c r="BC39" s="43"/>
      <c r="BE39" s="43"/>
      <c r="BG39" s="43"/>
      <c r="BI39" s="43"/>
      <c r="BK39" s="43"/>
      <c r="BM39" s="43"/>
      <c r="BO39" s="43"/>
      <c r="BQ39" s="43"/>
      <c r="BS39" s="43"/>
      <c r="BU39" s="43"/>
      <c r="BW39" s="43"/>
      <c r="BY39" s="43"/>
      <c r="CA39" s="43"/>
      <c r="CC39" s="43"/>
      <c r="CE39" s="43"/>
      <c r="CG39" s="43"/>
      <c r="CI39" s="43"/>
      <c r="CK39" s="43"/>
      <c r="CM39" s="43"/>
      <c r="CO39" s="43"/>
      <c r="CQ39" s="43"/>
      <c r="CS39" s="43"/>
      <c r="CU39" s="43"/>
      <c r="CW39" s="43"/>
      <c r="CY39" s="43"/>
      <c r="DA39" s="43"/>
      <c r="DC39" s="43"/>
      <c r="DE39" s="43"/>
      <c r="DG39" s="43"/>
      <c r="DI39" s="43"/>
      <c r="DK39" s="43"/>
      <c r="DM39" s="43"/>
      <c r="DO39" s="43"/>
      <c r="DQ39" s="43"/>
      <c r="DS39" s="43"/>
      <c r="DU39" s="43"/>
      <c r="DW39" s="43"/>
      <c r="DY39" s="43"/>
      <c r="EA39" s="43"/>
      <c r="EC39" s="43"/>
      <c r="EE39" s="43"/>
      <c r="EG39" s="43"/>
      <c r="EI39" s="43"/>
      <c r="EK39" s="43"/>
      <c r="EM39" s="43"/>
      <c r="EO39" s="43"/>
      <c r="EQ39" s="43"/>
      <c r="ES39" s="43"/>
      <c r="EU39" s="43"/>
      <c r="EW39" s="43"/>
      <c r="EY39" s="43"/>
      <c r="FA39" s="43"/>
      <c r="FC39" s="43"/>
      <c r="FE39" s="43"/>
      <c r="FG39" s="43"/>
      <c r="FI39" s="43"/>
      <c r="FK39" s="43"/>
      <c r="FM39" s="43"/>
      <c r="FO39" s="43"/>
      <c r="FQ39" s="43"/>
      <c r="FS39" s="43"/>
      <c r="FU39" s="43"/>
      <c r="FW39" s="43"/>
      <c r="FY39" s="43"/>
      <c r="GA39" s="43"/>
      <c r="GC39" s="43"/>
      <c r="GE39" s="43"/>
      <c r="GG39" s="43"/>
      <c r="GI39" s="43"/>
      <c r="GK39" s="43"/>
      <c r="GM39" s="43"/>
      <c r="GO39" s="43"/>
      <c r="GQ39" s="43"/>
      <c r="GS39" s="43"/>
      <c r="GU39" s="43"/>
      <c r="GW39" s="43"/>
      <c r="GY39" s="43"/>
      <c r="HA39" s="43"/>
      <c r="HC39" s="43"/>
      <c r="HE39" s="43"/>
      <c r="HG39" s="43"/>
      <c r="HI39" s="43"/>
      <c r="HK39" s="43"/>
      <c r="HM39" s="43"/>
      <c r="HO39" s="43"/>
      <c r="HQ39" s="43"/>
      <c r="HS39" s="43"/>
      <c r="HU39" s="43"/>
      <c r="HW39" s="43"/>
      <c r="HZ39" t="e">
        <f t="shared" si="1"/>
        <v>#NUM!</v>
      </c>
      <c r="IA39" t="e">
        <f t="shared" si="0"/>
        <v>#DIV/0!</v>
      </c>
    </row>
    <row r="40" spans="1:235" ht="15.6" customHeight="1" thickBot="1" x14ac:dyDescent="0.3">
      <c r="A40" s="51"/>
      <c r="B40" s="51"/>
      <c r="C40" s="52"/>
      <c r="D40"/>
      <c r="E40" s="52"/>
      <c r="G40" s="52"/>
      <c r="I40" s="52"/>
      <c r="K40" s="52"/>
      <c r="M40" s="52"/>
      <c r="O40" s="52"/>
      <c r="Q40" s="52"/>
      <c r="S40" s="52"/>
      <c r="U40" s="52"/>
      <c r="W40" s="52"/>
      <c r="Y40" s="52"/>
      <c r="AA40" s="52"/>
      <c r="AC40" s="52"/>
      <c r="AE40" s="52"/>
      <c r="AG40" s="52"/>
      <c r="AI40" s="52"/>
      <c r="AK40" s="52"/>
      <c r="AM40" s="52"/>
      <c r="AO40" s="52"/>
      <c r="AQ40" s="52"/>
      <c r="AS40" s="52"/>
      <c r="AU40" s="52"/>
      <c r="AW40" s="52"/>
      <c r="AY40" s="52"/>
      <c r="BA40" s="52"/>
      <c r="BC40" s="52"/>
      <c r="BE40" s="52"/>
      <c r="BG40" s="52"/>
      <c r="BI40" s="52"/>
      <c r="BK40" s="52"/>
      <c r="BM40" s="52"/>
      <c r="BO40" s="52"/>
      <c r="BQ40" s="52"/>
      <c r="BS40" s="52"/>
      <c r="BU40" s="52"/>
      <c r="BW40" s="52"/>
      <c r="BY40" s="52"/>
      <c r="CA40" s="52"/>
      <c r="CC40" s="52"/>
      <c r="CE40" s="52"/>
      <c r="CG40" s="52"/>
      <c r="CI40" s="52"/>
      <c r="CK40" s="52"/>
      <c r="CM40" s="52"/>
      <c r="CO40" s="52"/>
      <c r="CQ40" s="52"/>
      <c r="CS40" s="52"/>
      <c r="CU40" s="52"/>
      <c r="CW40" s="52"/>
      <c r="CY40" s="52"/>
      <c r="DA40" s="52"/>
      <c r="DC40" s="52"/>
      <c r="DE40" s="52"/>
      <c r="DG40" s="52"/>
      <c r="DI40" s="52"/>
      <c r="DK40" s="52"/>
      <c r="DM40" s="52"/>
      <c r="DO40" s="52"/>
      <c r="DQ40" s="52"/>
      <c r="DS40" s="52"/>
      <c r="DU40" s="52"/>
      <c r="DW40" s="52"/>
      <c r="DY40" s="52"/>
      <c r="EA40" s="52"/>
      <c r="EC40" s="52"/>
      <c r="EE40" s="52"/>
      <c r="EG40" s="52"/>
      <c r="EI40" s="52"/>
      <c r="EK40" s="52"/>
      <c r="EM40" s="52"/>
      <c r="EO40" s="52"/>
      <c r="EQ40" s="52"/>
      <c r="ES40" s="52"/>
      <c r="EU40" s="52"/>
      <c r="EW40" s="52"/>
      <c r="EY40" s="52"/>
      <c r="FA40" s="52"/>
      <c r="FC40" s="52"/>
      <c r="FE40" s="52"/>
      <c r="FG40" s="52"/>
      <c r="FI40" s="52"/>
      <c r="FK40" s="52"/>
      <c r="FM40" s="52"/>
      <c r="FO40" s="52"/>
      <c r="FQ40" s="52"/>
      <c r="FS40" s="52"/>
      <c r="FU40" s="52"/>
      <c r="FW40" s="52"/>
      <c r="FY40" s="52"/>
      <c r="GA40" s="52"/>
      <c r="GC40" s="52"/>
      <c r="GE40" s="52"/>
      <c r="GG40" s="52"/>
      <c r="GI40" s="52"/>
      <c r="GK40" s="52"/>
      <c r="GM40" s="52"/>
      <c r="GO40" s="52"/>
      <c r="GQ40" s="52"/>
      <c r="GS40" s="52"/>
      <c r="GU40" s="52"/>
      <c r="GW40" s="52"/>
      <c r="GY40" s="52"/>
      <c r="HA40" s="52"/>
      <c r="HC40" s="52"/>
      <c r="HE40" s="52"/>
      <c r="HG40" s="52"/>
      <c r="HI40" s="52"/>
      <c r="HK40" s="52"/>
      <c r="HM40" s="52"/>
      <c r="HO40" s="52"/>
      <c r="HQ40" s="52"/>
      <c r="HS40" s="52"/>
      <c r="HU40" s="52"/>
      <c r="HW40" s="52"/>
    </row>
    <row r="41" spans="1:235" ht="23.25" thickBot="1" x14ac:dyDescent="0.3">
      <c r="A41" s="40" t="s">
        <v>14</v>
      </c>
      <c r="B41" s="56"/>
      <c r="C41" s="76" t="str">
        <f>CONCATENATE(C3, " ", C4)</f>
        <v>Callum McLoughlin</v>
      </c>
      <c r="D41" s="76" t="str">
        <f>CONCATENATE(D3, " ", D4)</f>
        <v>Niko Tainui</v>
      </c>
      <c r="E41" s="76" t="str">
        <f>CONCATENATE(E3, " ", E4)</f>
        <v>Kye Oldham</v>
      </c>
      <c r="F41" s="76" t="str">
        <f>CONCATENATE(F3, " ", F4)</f>
        <v>Nicholas Varley</v>
      </c>
      <c r="G41" s="76" t="str">
        <f t="shared" ref="G41:M41" si="800">CONCATENATE(G3, " ", G4)</f>
        <v>Marcus Brorens</v>
      </c>
      <c r="H41" s="76" t="str">
        <f t="shared" si="800"/>
        <v>Jacques Terblanche</v>
      </c>
      <c r="I41" s="76" t="str">
        <f t="shared" si="800"/>
        <v>Jonathon Howe</v>
      </c>
      <c r="J41" s="76" t="str">
        <f t="shared" si="800"/>
        <v>Alexander Burling</v>
      </c>
      <c r="K41" s="76" t="str">
        <f t="shared" si="800"/>
        <v>William Chen</v>
      </c>
      <c r="L41" s="76" t="str">
        <f t="shared" si="800"/>
        <v>Raven Townsend</v>
      </c>
      <c r="M41" s="76" t="str">
        <f t="shared" si="800"/>
        <v>Dean Walker</v>
      </c>
      <c r="N41" s="76" t="str">
        <f t="shared" ref="N41:BY41" si="801">CONCATENATE(N3, " ", N4)</f>
        <v>Nathan Smithies</v>
      </c>
      <c r="O41" s="76" t="str">
        <f t="shared" si="801"/>
        <v>Angeline Moneda</v>
      </c>
      <c r="P41" s="76" t="str">
        <f t="shared" si="801"/>
        <v>Anna Treffer</v>
      </c>
      <c r="Q41" s="76" t="str">
        <f t="shared" si="801"/>
        <v>Yangpin Lin</v>
      </c>
      <c r="R41" s="76" t="str">
        <f t="shared" si="801"/>
        <v>Edward Wong</v>
      </c>
      <c r="S41" s="76" t="str">
        <f t="shared" si="801"/>
        <v>Sarah Bealing</v>
      </c>
      <c r="T41" s="76" t="str">
        <f t="shared" si="801"/>
        <v>Inga Tokarenko</v>
      </c>
      <c r="U41" s="76" t="str">
        <f t="shared" si="801"/>
        <v>Jiaqi Li</v>
      </c>
      <c r="V41" s="76" t="str">
        <f t="shared" si="801"/>
        <v>Yaxian Yu</v>
      </c>
      <c r="W41" s="76" t="str">
        <f t="shared" si="801"/>
        <v>Ben McNeill</v>
      </c>
      <c r="X41" s="76" t="str">
        <f t="shared" si="801"/>
        <v>Peter Mclean</v>
      </c>
      <c r="Y41" s="76" t="str">
        <f t="shared" si="801"/>
        <v>Zhengjingrui He</v>
      </c>
      <c r="Z41" s="76" t="str">
        <f t="shared" si="801"/>
        <v>Daniel Felgate</v>
      </c>
      <c r="AA41" s="76" t="str">
        <f t="shared" si="801"/>
        <v>Edward Langlands</v>
      </c>
      <c r="AB41" s="76" t="str">
        <f t="shared" si="801"/>
        <v>Jared Leith</v>
      </c>
      <c r="AC41" s="76" t="str">
        <f t="shared" si="801"/>
        <v>Johan Esterhuizen</v>
      </c>
      <c r="AD41" s="76" t="str">
        <f t="shared" si="801"/>
        <v>Ayub Mohamed</v>
      </c>
      <c r="AE41" s="76" t="str">
        <f t="shared" si="801"/>
        <v>Zachary Kaye</v>
      </c>
      <c r="AF41" s="76" t="str">
        <f t="shared" si="801"/>
        <v>Benjamin Brown</v>
      </c>
      <c r="AG41" s="76" t="str">
        <f t="shared" si="801"/>
        <v>Emol Bui</v>
      </c>
      <c r="AH41" s="76" t="str">
        <f t="shared" si="801"/>
        <v>Nitish Singh</v>
      </c>
      <c r="AI41" s="76" t="str">
        <f t="shared" si="801"/>
        <v>Dan Nguyen</v>
      </c>
      <c r="AJ41" s="76" t="str">
        <f t="shared" si="801"/>
        <v>Nathan Janssen</v>
      </c>
      <c r="AK41" s="76" t="str">
        <f t="shared" si="801"/>
        <v>Lanping Yu</v>
      </c>
      <c r="AL41" s="76" t="str">
        <f t="shared" si="801"/>
        <v>Yue Chen</v>
      </c>
      <c r="AM41" s="76" t="str">
        <f t="shared" si="801"/>
        <v>Leroy Jackson</v>
      </c>
      <c r="AN41" s="76" t="str">
        <f t="shared" si="801"/>
        <v>Joel Peez</v>
      </c>
      <c r="AO41" s="76" t="str">
        <f t="shared" si="801"/>
        <v>Tom Rizzi</v>
      </c>
      <c r="AP41" s="76" t="str">
        <f t="shared" si="801"/>
        <v>Daniel Chapman</v>
      </c>
      <c r="AQ41" s="76" t="str">
        <f t="shared" si="801"/>
        <v>Catherine Illingworth</v>
      </c>
      <c r="AR41" s="76" t="str">
        <f t="shared" si="801"/>
        <v>James Cameron</v>
      </c>
      <c r="AS41" s="76" t="str">
        <f t="shared" si="801"/>
        <v>Rachel Meng</v>
      </c>
      <c r="AT41" s="76" t="str">
        <f t="shared" si="801"/>
        <v>Kazu Burrows</v>
      </c>
      <c r="AU41" s="76" t="str">
        <f t="shared" si="801"/>
        <v>Cameron Miller</v>
      </c>
      <c r="AV41" s="76" t="str">
        <f t="shared" si="801"/>
        <v>Chrystel Claire Quirimit</v>
      </c>
      <c r="AW41" s="76" t="str">
        <f t="shared" si="801"/>
        <v>Michael Woodard</v>
      </c>
      <c r="AX41" s="76" t="str">
        <f t="shared" si="801"/>
        <v>Oliver Cranshaw</v>
      </c>
      <c r="AY41" s="76" t="str">
        <f t="shared" si="801"/>
        <v>Sheng-He Phua</v>
      </c>
      <c r="AZ41" s="76" t="str">
        <f t="shared" si="801"/>
        <v>Kieran Yip</v>
      </c>
      <c r="BA41" s="76" t="str">
        <f t="shared" si="801"/>
        <v>Cory Pelham</v>
      </c>
      <c r="BB41" s="76" t="str">
        <f t="shared" si="801"/>
        <v>Hamish Roberts</v>
      </c>
      <c r="BC41" s="76" t="str">
        <f t="shared" si="801"/>
        <v>Binyang Han</v>
      </c>
      <c r="BD41" s="76" t="str">
        <f t="shared" si="801"/>
        <v>Timothy Wilson</v>
      </c>
      <c r="BE41" s="76" t="str">
        <f t="shared" si="801"/>
        <v>Darryl Anne Alang</v>
      </c>
      <c r="BF41" s="76" t="str">
        <f t="shared" si="801"/>
        <v>Andy Holmes</v>
      </c>
      <c r="BG41" s="76" t="str">
        <f t="shared" si="801"/>
        <v>Michelle Muchemwa</v>
      </c>
      <c r="BH41" s="76" t="str">
        <f t="shared" si="801"/>
        <v>Hayley Krippner</v>
      </c>
      <c r="BI41" s="76" t="str">
        <f t="shared" si="801"/>
        <v>Arish Myckel Abalos</v>
      </c>
      <c r="BJ41" s="76" t="str">
        <f t="shared" si="801"/>
        <v>Bryson Chen</v>
      </c>
      <c r="BK41" s="76" t="str">
        <f t="shared" si="801"/>
        <v>Simon Ackermann</v>
      </c>
      <c r="BL41" s="76" t="str">
        <f t="shared" si="801"/>
        <v>Omar Sheta</v>
      </c>
      <c r="BM41" s="76" t="str">
        <f t="shared" si="801"/>
        <v>Josh Pierce</v>
      </c>
      <c r="BN41" s="76" t="str">
        <f t="shared" si="801"/>
        <v>Fa Wren Chong</v>
      </c>
      <c r="BO41" s="76" t="str">
        <f t="shared" si="801"/>
        <v>Conor Ansell</v>
      </c>
      <c r="BP41" s="76" t="str">
        <f t="shared" si="801"/>
        <v>Lachlan Reynolds</v>
      </c>
      <c r="BQ41" s="76" t="str">
        <f t="shared" si="801"/>
        <v>Alec Fox</v>
      </c>
      <c r="BR41" s="76" t="str">
        <f t="shared" si="801"/>
        <v>Christian Askey</v>
      </c>
      <c r="BS41" s="76" t="str">
        <f t="shared" si="801"/>
        <v>Nikki So-Beer</v>
      </c>
      <c r="BT41" s="76" t="str">
        <f t="shared" si="801"/>
        <v>David Irwin</v>
      </c>
      <c r="BU41" s="76" t="str">
        <f t="shared" si="801"/>
        <v>Reed Earl</v>
      </c>
      <c r="BV41" s="76" t="str">
        <f t="shared" si="801"/>
        <v>Swapnil Bhagat</v>
      </c>
      <c r="BW41" s="76" t="str">
        <f t="shared" si="801"/>
        <v>Henry Thomas</v>
      </c>
      <c r="BX41" s="76" t="str">
        <f t="shared" si="801"/>
        <v>Troy Woods</v>
      </c>
      <c r="BY41" s="76" t="str">
        <f t="shared" si="801"/>
        <v>James Roberts</v>
      </c>
      <c r="BZ41" s="76" t="str">
        <f t="shared" ref="BZ41:EK41" si="802">CONCATENATE(BZ3, " ", BZ4)</f>
        <v>JJ Arphaadul</v>
      </c>
      <c r="CA41" s="76" t="str">
        <f t="shared" si="802"/>
        <v>Naga Patelkhana</v>
      </c>
      <c r="CB41" s="76" t="str">
        <f t="shared" si="802"/>
        <v>Ashley Freeman</v>
      </c>
      <c r="CC41" s="76" t="str">
        <f t="shared" si="802"/>
        <v>Grant Wong</v>
      </c>
      <c r="CD41" s="76" t="str">
        <f t="shared" si="802"/>
        <v>Nick Lee</v>
      </c>
      <c r="CE41" s="76" t="str">
        <f t="shared" si="802"/>
        <v>Anna Wong</v>
      </c>
      <c r="CF41" s="76" t="str">
        <f t="shared" si="802"/>
        <v>Alex McCarty</v>
      </c>
      <c r="CG41" s="76" t="str">
        <f t="shared" si="802"/>
        <v>Dan Ronen</v>
      </c>
      <c r="CH41" s="76" t="str">
        <f t="shared" si="802"/>
        <v>Jackson Allred</v>
      </c>
      <c r="CI41" s="76" t="str">
        <f t="shared" si="802"/>
        <v>Gabriel Burnett</v>
      </c>
      <c r="CJ41" s="76" t="str">
        <f t="shared" si="802"/>
        <v>George Holden</v>
      </c>
      <c r="CK41" s="76" t="str">
        <f t="shared" si="802"/>
        <v>Tze Lin Ting</v>
      </c>
      <c r="CL41" s="76" t="str">
        <f t="shared" si="802"/>
        <v>Ashan Perera</v>
      </c>
      <c r="CM41" s="76" t="str">
        <f t="shared" si="802"/>
        <v>Megan Steenkamp</v>
      </c>
      <c r="CN41" s="76" t="str">
        <f t="shared" si="802"/>
        <v>Lewis Marshall</v>
      </c>
      <c r="CO41" s="76" t="str">
        <f t="shared" si="802"/>
        <v>Isla Smyth</v>
      </c>
      <c r="CP41" s="76" t="str">
        <f t="shared" si="802"/>
        <v>William Joseph Belote</v>
      </c>
      <c r="CQ41" s="76" t="str">
        <f t="shared" si="802"/>
        <v>Lorna Macdonald</v>
      </c>
      <c r="CR41" s="76" t="str">
        <f t="shared" si="802"/>
        <v>Gapjae Jeikal</v>
      </c>
      <c r="CS41" s="76" t="str">
        <f t="shared" si="802"/>
        <v>Connor Adamson</v>
      </c>
      <c r="CT41" s="76" t="str">
        <f t="shared" si="802"/>
        <v>Harrison Caughey</v>
      </c>
      <c r="CU41" s="76" t="str">
        <f t="shared" si="802"/>
        <v>Duncan McKee</v>
      </c>
      <c r="CV41" s="76" t="str">
        <f t="shared" si="802"/>
        <v>Maximilian Birzer</v>
      </c>
      <c r="CW41" s="76" t="str">
        <f t="shared" si="802"/>
        <v>Matthew Mattar</v>
      </c>
      <c r="CX41" s="76" t="str">
        <f t="shared" si="802"/>
        <v>Llybel Oakly</v>
      </c>
      <c r="CY41" s="76" t="str">
        <f t="shared" si="802"/>
        <v>Jacob Pfennig</v>
      </c>
      <c r="CZ41" s="76" t="str">
        <f t="shared" si="802"/>
        <v>Josh Thompson</v>
      </c>
      <c r="DA41" s="76" t="str">
        <f t="shared" si="802"/>
        <v>Yeou-Yeong Hwang</v>
      </c>
      <c r="DB41" s="76" t="str">
        <f t="shared" si="802"/>
        <v>Gabrielle Chai</v>
      </c>
      <c r="DC41" s="76" t="str">
        <f t="shared" si="802"/>
        <v>Chris Xiu</v>
      </c>
      <c r="DD41" s="76" t="str">
        <f t="shared" si="802"/>
        <v>Matthias Suppan</v>
      </c>
      <c r="DE41" s="76" t="str">
        <f t="shared" si="802"/>
        <v>Zak Holden</v>
      </c>
      <c r="DF41" s="76" t="str">
        <f t="shared" si="802"/>
        <v>Thomas Reid</v>
      </c>
      <c r="DG41" s="76" t="str">
        <f t="shared" si="802"/>
        <v>Braden Smitheram</v>
      </c>
      <c r="DH41" s="76" t="str">
        <f t="shared" si="802"/>
        <v>Joseph Klopper</v>
      </c>
      <c r="DI41" s="76" t="str">
        <f t="shared" si="802"/>
        <v>Erik Goesmann</v>
      </c>
      <c r="DJ41" s="76" t="str">
        <f t="shared" si="802"/>
        <v>Harry Seigne</v>
      </c>
      <c r="DK41" s="76" t="str">
        <f t="shared" si="802"/>
        <v>Jack Ryan</v>
      </c>
      <c r="DL41" s="76" t="str">
        <f t="shared" si="802"/>
        <v>Fletcher Dick</v>
      </c>
      <c r="DM41" s="76" t="str">
        <f t="shared" si="802"/>
        <v>Rayhan Tjoa</v>
      </c>
      <c r="DN41" s="76" t="str">
        <f t="shared" si="802"/>
        <v>Changxing Gong</v>
      </c>
      <c r="DO41" s="76" t="str">
        <f t="shared" si="802"/>
        <v>David Frost</v>
      </c>
      <c r="DP41" s="76" t="str">
        <f t="shared" si="802"/>
        <v>Ella Johnson</v>
      </c>
      <c r="DQ41" s="76" t="str">
        <f t="shared" si="802"/>
        <v>Xiaojie Wang</v>
      </c>
      <c r="DR41" s="76" t="str">
        <f t="shared" si="802"/>
        <v>Eli O'Neill</v>
      </c>
      <c r="DS41" s="76" t="str">
        <f t="shared" si="802"/>
        <v>Nathan Huynh</v>
      </c>
      <c r="DT41" s="76" t="str">
        <f t="shared" si="802"/>
        <v>Sam Shin</v>
      </c>
      <c r="DU41" s="76" t="str">
        <f t="shared" si="802"/>
        <v>Joseph Kelly</v>
      </c>
      <c r="DV41" s="76" t="str">
        <f t="shared" si="802"/>
        <v>Clinton Walker</v>
      </c>
      <c r="DW41" s="76" t="str">
        <f t="shared" si="802"/>
        <v>Chris Roy</v>
      </c>
      <c r="DX41" s="76" t="str">
        <f t="shared" si="802"/>
        <v>Oliver Chaplin</v>
      </c>
      <c r="DY41" s="76" t="str">
        <f t="shared" si="802"/>
        <v>Tristan Tiong</v>
      </c>
      <c r="DZ41" s="76" t="str">
        <f t="shared" si="802"/>
        <v>Scott Li</v>
      </c>
      <c r="EA41" s="76" t="str">
        <f t="shared" si="802"/>
        <v>George Cory-Wright</v>
      </c>
      <c r="EB41" s="76" t="str">
        <f t="shared" si="802"/>
        <v>Darcy Maddren</v>
      </c>
      <c r="EC41" s="76" t="str">
        <f t="shared" si="802"/>
        <v>Riley Sutton</v>
      </c>
      <c r="ED41" s="76" t="str">
        <f t="shared" si="802"/>
        <v>Sjaak Flick</v>
      </c>
      <c r="EE41" s="76" t="str">
        <f t="shared" si="802"/>
        <v>Jordan Pyott</v>
      </c>
      <c r="EF41" s="76" t="str">
        <f t="shared" si="802"/>
        <v>Ben Smith</v>
      </c>
      <c r="EG41" s="76" t="str">
        <f t="shared" si="802"/>
        <v>Will Miller</v>
      </c>
      <c r="EH41" s="76" t="str">
        <f t="shared" si="802"/>
        <v>Billie Johnson</v>
      </c>
      <c r="EI41" s="76" t="str">
        <f t="shared" si="802"/>
        <v>Rutger van Kruiningen</v>
      </c>
      <c r="EJ41" s="76" t="str">
        <f t="shared" si="802"/>
        <v>Griffin Baxter</v>
      </c>
      <c r="EK41" s="76" t="str">
        <f t="shared" si="802"/>
        <v>Nur Binti Ahmad</v>
      </c>
      <c r="EL41" s="76" t="str">
        <f t="shared" ref="EL41:GW41" si="803">CONCATENATE(EL3, " ", EL4)</f>
        <v>Abdul Rahman Zakaria</v>
      </c>
      <c r="EM41" s="76" t="str">
        <f t="shared" si="803"/>
        <v>Alzen Punio</v>
      </c>
      <c r="EN41" s="76" t="str">
        <f t="shared" si="803"/>
        <v>Nursyazwina Maihani Masdi</v>
      </c>
      <c r="EO41" s="76" t="str">
        <f t="shared" si="803"/>
        <v>Niels van Antwerpen</v>
      </c>
      <c r="EP41" s="76" t="str">
        <f t="shared" si="803"/>
        <v>Troy Tomlins</v>
      </c>
      <c r="EQ41" s="76" t="str">
        <f t="shared" si="803"/>
        <v>Ankur Patel</v>
      </c>
      <c r="ER41" s="76" t="str">
        <f t="shared" si="803"/>
        <v>Benjamin Crozier</v>
      </c>
      <c r="ES41" s="76" t="str">
        <f t="shared" si="803"/>
        <v>Eric Song</v>
      </c>
      <c r="ET41" s="76" t="str">
        <f t="shared" si="803"/>
        <v>Mitchell Freeman</v>
      </c>
      <c r="EU41" s="76" t="str">
        <f t="shared" si="803"/>
        <v>William Huang</v>
      </c>
      <c r="EV41" s="76" t="str">
        <f t="shared" si="803"/>
        <v>James Napier</v>
      </c>
      <c r="EW41" s="76" t="str">
        <f t="shared" si="803"/>
        <v>Shilong Wang</v>
      </c>
      <c r="EX41" s="76" t="str">
        <f t="shared" si="803"/>
        <v>Jamie Hutchings</v>
      </c>
      <c r="EY41" s="76" t="str">
        <f t="shared" si="803"/>
        <v>Flynn Garthwaite</v>
      </c>
      <c r="EZ41" s="76" t="str">
        <f t="shared" si="803"/>
        <v>Samuel Burtenshaw</v>
      </c>
      <c r="FA41" s="76" t="str">
        <f t="shared" si="803"/>
        <v>Phil Taylor</v>
      </c>
      <c r="FB41" s="76" t="str">
        <f t="shared" si="803"/>
        <v>Henry Barrett</v>
      </c>
      <c r="FC41" s="76" t="str">
        <f t="shared" si="803"/>
        <v>Kunhui Liu</v>
      </c>
      <c r="FD41" s="76" t="str">
        <f t="shared" si="803"/>
        <v>Feng Wang</v>
      </c>
      <c r="FE41" s="76" t="str">
        <f t="shared" si="803"/>
        <v>Manjeet Panwar</v>
      </c>
      <c r="FF41" s="76" t="str">
        <f t="shared" si="803"/>
        <v>James Harris</v>
      </c>
      <c r="FG41" s="76" t="str">
        <f t="shared" si="803"/>
        <v>Rory Patterson</v>
      </c>
      <c r="FH41" s="76" t="str">
        <f t="shared" si="803"/>
        <v>Dylan Duffy-Bregmen</v>
      </c>
      <c r="FI41" s="76" t="str">
        <f t="shared" si="803"/>
        <v>Dmitri Michael Semyonov Smith</v>
      </c>
      <c r="FJ41" s="76" t="str">
        <f t="shared" si="803"/>
        <v>Kenn Leen Fulgencio</v>
      </c>
      <c r="FK41" s="76" t="str">
        <f t="shared" si="803"/>
        <v>Joshua McCreanor</v>
      </c>
      <c r="FL41" s="76" t="str">
        <f t="shared" si="803"/>
        <v>Jack Ao</v>
      </c>
      <c r="FM41" s="76" t="str">
        <f t="shared" si="803"/>
        <v>Alina Phang</v>
      </c>
      <c r="FN41" s="76" t="str">
        <f t="shared" si="803"/>
        <v>Jesper Slager</v>
      </c>
      <c r="FO41" s="76" t="str">
        <f t="shared" si="803"/>
        <v>Devin Mazey</v>
      </c>
      <c r="FP41" s="76" t="str">
        <f t="shared" si="803"/>
        <v>Arundhati Paul</v>
      </c>
      <c r="FQ41" s="76" t="str">
        <f t="shared" si="803"/>
        <v>Minfang Yu</v>
      </c>
      <c r="FR41" s="76" t="str">
        <f t="shared" si="803"/>
        <v>Wenhan Li</v>
      </c>
      <c r="FS41" s="76" t="str">
        <f t="shared" si="803"/>
        <v>Gihoon Yun</v>
      </c>
      <c r="FT41" s="76" t="str">
        <f t="shared" si="803"/>
        <v>Dawson Berry</v>
      </c>
      <c r="FU41" s="76" t="str">
        <f t="shared" si="803"/>
        <v>Jessie Yu</v>
      </c>
      <c r="FV41" s="76" t="str">
        <f t="shared" si="803"/>
        <v>Chuan Li</v>
      </c>
      <c r="FW41" s="76" t="str">
        <f t="shared" si="803"/>
        <v>Joe McSorley</v>
      </c>
      <c r="FX41" s="76" t="str">
        <f t="shared" si="803"/>
        <v>Nick Ryan</v>
      </c>
      <c r="FY41" s="76" t="str">
        <f t="shared" si="803"/>
        <v>Sarah McLaughlin</v>
      </c>
      <c r="FZ41" s="76" t="str">
        <f t="shared" si="803"/>
        <v>Daniel Gomes-Sebastiao</v>
      </c>
      <c r="GA41" s="76" t="str">
        <f t="shared" si="803"/>
        <v>Jia Xuan Choong</v>
      </c>
      <c r="GB41" s="76" t="str">
        <f t="shared" si="803"/>
        <v>Sean Lalor</v>
      </c>
      <c r="GC41" s="76" t="str">
        <f t="shared" si="803"/>
        <v>Kai Terk Tan</v>
      </c>
      <c r="GD41" s="76" t="str">
        <f t="shared" si="803"/>
        <v>Kevin Chan</v>
      </c>
      <c r="GE41" s="76" t="str">
        <f t="shared" si="803"/>
        <v>Ziling Huang</v>
      </c>
      <c r="GF41" s="76" t="str">
        <f t="shared" si="803"/>
        <v xml:space="preserve"> </v>
      </c>
      <c r="GG41" s="76" t="str">
        <f t="shared" si="803"/>
        <v>Yikang Lin</v>
      </c>
      <c r="GH41" s="76" t="str">
        <f t="shared" si="803"/>
        <v>Jiaji Chu</v>
      </c>
      <c r="GI41" s="76" t="str">
        <f t="shared" si="803"/>
        <v>Louis Gradwell</v>
      </c>
      <c r="GJ41" s="76" t="str">
        <f t="shared" si="803"/>
        <v>Matthew Bond</v>
      </c>
      <c r="GK41" s="76" t="str">
        <f t="shared" si="803"/>
        <v>Mitchell Veale</v>
      </c>
      <c r="GL41" s="76" t="str">
        <f t="shared" si="803"/>
        <v>Ryan Bellamy</v>
      </c>
      <c r="GM41" s="76" t="str">
        <f t="shared" si="803"/>
        <v>Tristan Christie</v>
      </c>
      <c r="GN41" s="76" t="str">
        <f t="shared" si="803"/>
        <v>Robert Dumbleton</v>
      </c>
      <c r="GO41" s="76" t="str">
        <f t="shared" si="803"/>
        <v>George Bennett</v>
      </c>
      <c r="GP41" s="76" t="str">
        <f t="shared" si="803"/>
        <v>Grace Hanlon</v>
      </c>
      <c r="GQ41" s="76" t="str">
        <f t="shared" si="803"/>
        <v>Zhedong Cao</v>
      </c>
      <c r="GR41" s="76" t="str">
        <f t="shared" si="803"/>
        <v>Feng Nan</v>
      </c>
      <c r="GS41" s="76" t="str">
        <f t="shared" si="803"/>
        <v>Ellena Weston</v>
      </c>
      <c r="GT41" s="76" t="str">
        <f t="shared" si="803"/>
        <v>Quinn McCarthy</v>
      </c>
      <c r="GU41" s="76" t="str">
        <f t="shared" si="803"/>
        <v>Rio Ogino</v>
      </c>
      <c r="GV41" s="76" t="str">
        <f t="shared" si="803"/>
        <v>Joshua Egan</v>
      </c>
      <c r="GW41" s="76" t="str">
        <f t="shared" si="803"/>
        <v>Noah Irving</v>
      </c>
      <c r="GX41" s="76" t="str">
        <f t="shared" ref="GX41:HX41" si="804">CONCATENATE(GX3, " ", GX4)</f>
        <v>Sam McMillan</v>
      </c>
      <c r="GY41" s="76" t="str">
        <f t="shared" si="804"/>
        <v>Jerry Tria</v>
      </c>
      <c r="GZ41" s="76" t="str">
        <f t="shared" si="804"/>
        <v>Sven Balvan</v>
      </c>
      <c r="HA41" s="76" t="str">
        <f t="shared" si="804"/>
        <v>Tim Mitchell</v>
      </c>
      <c r="HB41" s="76" t="str">
        <f t="shared" si="804"/>
        <v>Jack Patterson</v>
      </c>
      <c r="HC41" s="76" t="str">
        <f t="shared" si="804"/>
        <v>Joseph Jaram</v>
      </c>
      <c r="HD41" s="76" t="str">
        <f t="shared" si="804"/>
        <v>Giovanni Glendining</v>
      </c>
      <c r="HE41" s="76" t="str">
        <f t="shared" si="804"/>
        <v>Courtney Matthews</v>
      </c>
      <c r="HF41" s="76" t="str">
        <f t="shared" si="804"/>
        <v>Benjamin James</v>
      </c>
      <c r="HG41" s="76" t="str">
        <f t="shared" si="804"/>
        <v xml:space="preserve"> </v>
      </c>
      <c r="HH41" s="76" t="str">
        <f t="shared" si="804"/>
        <v xml:space="preserve"> </v>
      </c>
      <c r="HI41" s="76" t="str">
        <f t="shared" si="804"/>
        <v xml:space="preserve"> </v>
      </c>
      <c r="HJ41" s="76" t="str">
        <f t="shared" si="804"/>
        <v xml:space="preserve"> </v>
      </c>
      <c r="HK41" s="76" t="str">
        <f t="shared" si="804"/>
        <v xml:space="preserve"> </v>
      </c>
      <c r="HL41" s="76" t="str">
        <f t="shared" si="804"/>
        <v xml:space="preserve"> </v>
      </c>
      <c r="HM41" s="76" t="str">
        <f t="shared" si="804"/>
        <v>Matthew Weaver</v>
      </c>
      <c r="HN41" s="76" t="str">
        <f t="shared" si="804"/>
        <v>Caleb Sim</v>
      </c>
      <c r="HO41" s="76" t="str">
        <f t="shared" si="804"/>
        <v>Jackie Chen</v>
      </c>
      <c r="HP41" s="76" t="str">
        <f t="shared" si="804"/>
        <v>Danila Bublik</v>
      </c>
      <c r="HQ41" s="76" t="str">
        <f t="shared" si="804"/>
        <v>Ronan Avery</v>
      </c>
      <c r="HR41" s="76" t="str">
        <f t="shared" si="804"/>
        <v>Michael Peters</v>
      </c>
      <c r="HS41" s="76" t="str">
        <f t="shared" si="804"/>
        <v>Ryan Coyle</v>
      </c>
      <c r="HT41" s="76" t="str">
        <f t="shared" si="804"/>
        <v>Sahara Bullen Emmitt</v>
      </c>
      <c r="HU41" s="76" t="str">
        <f t="shared" si="804"/>
        <v>Bowen Jiang</v>
      </c>
      <c r="HV41" s="76" t="str">
        <f t="shared" si="804"/>
        <v>Yuquan Lu</v>
      </c>
      <c r="HW41" s="76" t="str">
        <f t="shared" si="804"/>
        <v>Te Wehenga Johnson</v>
      </c>
      <c r="HX41" s="76" t="str">
        <f t="shared" si="804"/>
        <v>Liam Pol</v>
      </c>
    </row>
    <row r="42" spans="1:235" ht="15.6" customHeight="1" thickBot="1" x14ac:dyDescent="0.3">
      <c r="A42" s="36" t="s">
        <v>816</v>
      </c>
      <c r="B42" s="36"/>
      <c r="C42" s="47"/>
      <c r="D42" s="48"/>
      <c r="E42" s="47"/>
      <c r="F42" s="48"/>
      <c r="G42" s="47"/>
      <c r="H42" s="48"/>
      <c r="I42" s="47"/>
      <c r="J42" s="48"/>
      <c r="K42" s="47"/>
      <c r="L42" s="47"/>
      <c r="M42" s="48"/>
      <c r="N42" s="47"/>
      <c r="O42" s="48"/>
      <c r="P42" s="47"/>
      <c r="Q42" s="48"/>
      <c r="R42" s="47"/>
      <c r="S42" s="47"/>
      <c r="T42" s="48"/>
      <c r="U42" s="47"/>
      <c r="V42" s="48"/>
      <c r="W42" s="47"/>
      <c r="X42" s="48"/>
      <c r="Y42" s="47"/>
      <c r="Z42" s="47"/>
      <c r="AA42" s="48"/>
      <c r="AB42" s="47"/>
      <c r="AC42" s="48"/>
      <c r="AD42" s="47"/>
      <c r="AE42" s="48"/>
      <c r="AF42" s="47"/>
      <c r="AG42" s="47"/>
      <c r="AH42" s="48"/>
      <c r="AI42" s="47"/>
      <c r="AJ42" s="48"/>
      <c r="AK42" s="47"/>
      <c r="AL42" s="48"/>
      <c r="AM42" s="47"/>
      <c r="AN42" s="47"/>
      <c r="AO42" s="48"/>
      <c r="AP42" s="47"/>
      <c r="AQ42" s="48"/>
      <c r="AR42" s="47"/>
      <c r="AS42" s="48"/>
      <c r="AT42" s="47"/>
      <c r="AU42" s="47"/>
      <c r="AV42" s="48"/>
      <c r="AW42" s="47"/>
      <c r="AX42" s="48"/>
      <c r="AY42" s="47"/>
      <c r="AZ42" s="48"/>
      <c r="BA42" s="47"/>
      <c r="BB42" s="47"/>
      <c r="BC42" s="48"/>
      <c r="BD42" s="47"/>
      <c r="BE42" s="48"/>
      <c r="BF42" s="47"/>
      <c r="BG42" s="48"/>
      <c r="BH42" s="47"/>
      <c r="BI42" s="47"/>
      <c r="BJ42" s="48"/>
      <c r="BK42" s="47"/>
      <c r="BL42" s="48"/>
      <c r="BM42" s="47"/>
      <c r="BN42" s="48"/>
      <c r="BO42" s="47"/>
      <c r="BP42" s="47"/>
      <c r="BQ42" s="48"/>
      <c r="BR42" s="47"/>
      <c r="BS42" s="48"/>
      <c r="BT42" s="47"/>
      <c r="BU42" s="48"/>
      <c r="BV42" s="47"/>
      <c r="BW42" s="47"/>
      <c r="BX42" s="48"/>
      <c r="BY42" s="47"/>
      <c r="BZ42" s="48"/>
      <c r="CA42" s="47"/>
      <c r="CB42" s="48"/>
      <c r="CC42" s="47"/>
      <c r="CD42" s="47"/>
      <c r="CE42" s="48"/>
      <c r="CF42" s="47"/>
      <c r="CG42" s="48"/>
      <c r="CH42" s="47"/>
      <c r="CI42" s="48"/>
      <c r="CJ42" s="47"/>
      <c r="CK42" s="47"/>
      <c r="CL42" s="48"/>
      <c r="CM42" s="47"/>
      <c r="CN42" s="48"/>
      <c r="CO42" s="47"/>
      <c r="CP42" s="48"/>
      <c r="CQ42" s="47"/>
      <c r="CR42" s="47"/>
      <c r="CS42" s="48"/>
      <c r="CT42" s="47"/>
      <c r="CU42" s="48"/>
      <c r="CV42" s="47"/>
      <c r="CW42" s="48"/>
      <c r="CX42" s="47"/>
      <c r="CY42" s="47"/>
      <c r="CZ42" s="48"/>
      <c r="DA42" s="47"/>
      <c r="DB42" s="48"/>
      <c r="DC42" s="47"/>
      <c r="DD42" s="48"/>
      <c r="DE42" s="47"/>
      <c r="DF42" s="47"/>
      <c r="DG42" s="48"/>
      <c r="DH42" s="47"/>
      <c r="DI42" s="48"/>
      <c r="DJ42" s="47"/>
      <c r="DK42" s="48"/>
      <c r="DL42" s="47"/>
      <c r="DM42" s="47"/>
      <c r="DN42" s="48"/>
      <c r="DO42" s="47"/>
      <c r="DP42" s="48"/>
      <c r="DQ42" s="47"/>
      <c r="DR42" s="48"/>
      <c r="DS42" s="47"/>
      <c r="DT42" s="47"/>
      <c r="DU42" s="48"/>
      <c r="DV42" s="47"/>
      <c r="DW42" s="48"/>
      <c r="DX42" s="47"/>
      <c r="DY42" s="48"/>
      <c r="DZ42" s="47"/>
      <c r="EA42" s="47"/>
      <c r="EB42" s="48"/>
      <c r="EC42" s="47"/>
      <c r="ED42" s="48"/>
      <c r="EE42" s="47"/>
      <c r="EF42" s="48"/>
      <c r="EG42" s="47"/>
      <c r="EH42" s="47"/>
      <c r="EI42" s="48"/>
      <c r="EJ42" s="47"/>
      <c r="EK42" s="48"/>
      <c r="EL42" s="47"/>
      <c r="EM42" s="48"/>
      <c r="EN42" s="47"/>
      <c r="EO42" s="47"/>
      <c r="EP42" s="48"/>
      <c r="EQ42" s="47"/>
      <c r="ER42" s="48"/>
      <c r="ES42" s="47"/>
      <c r="ET42" s="48"/>
      <c r="EU42" s="47"/>
      <c r="EV42" s="47"/>
      <c r="EW42" s="48"/>
      <c r="EX42" s="47"/>
      <c r="EY42" s="48"/>
      <c r="EZ42" s="47"/>
      <c r="FA42" s="48"/>
      <c r="FB42" s="47"/>
      <c r="FC42" s="47"/>
      <c r="FD42" s="48"/>
      <c r="FE42" s="47"/>
      <c r="FF42" s="48"/>
      <c r="FG42" s="47"/>
      <c r="FH42" s="48"/>
      <c r="FI42" s="47"/>
      <c r="FJ42" s="47"/>
      <c r="FK42" s="48"/>
      <c r="FL42" s="47"/>
      <c r="FM42" s="48"/>
      <c r="FN42" s="47"/>
      <c r="FO42" s="48"/>
      <c r="FP42" s="47"/>
      <c r="FQ42" s="47"/>
      <c r="FR42" s="48"/>
      <c r="FS42" s="47"/>
      <c r="FT42" s="48"/>
      <c r="FU42" s="47"/>
      <c r="FV42" s="48"/>
      <c r="FW42" s="47"/>
      <c r="FX42" s="47"/>
      <c r="FY42" s="48"/>
      <c r="FZ42" s="47"/>
      <c r="GA42" s="48"/>
      <c r="GB42" s="47"/>
      <c r="GC42" s="48"/>
      <c r="GD42" s="47"/>
      <c r="GE42" s="47"/>
      <c r="GF42" s="48"/>
      <c r="GG42" s="47"/>
      <c r="GH42" s="48"/>
      <c r="GI42" s="47"/>
      <c r="GJ42" s="48"/>
      <c r="GK42" s="47"/>
      <c r="GL42" s="47"/>
      <c r="GM42" s="48"/>
      <c r="GN42" s="47"/>
      <c r="GO42" s="48"/>
      <c r="GP42" s="47"/>
      <c r="GQ42" s="48"/>
      <c r="GR42" s="47"/>
      <c r="GS42" s="47"/>
      <c r="GT42" s="48"/>
      <c r="GU42" s="47"/>
      <c r="GV42" s="48"/>
      <c r="GW42" s="47"/>
      <c r="GX42" s="48"/>
      <c r="GY42" s="47"/>
      <c r="GZ42" s="47"/>
      <c r="HA42" s="48"/>
      <c r="HB42" s="47"/>
      <c r="HC42" s="48"/>
      <c r="HD42" s="47"/>
      <c r="HE42" s="48"/>
      <c r="HF42" s="47"/>
      <c r="HG42" s="47"/>
      <c r="HH42" s="48"/>
      <c r="HI42" s="47"/>
      <c r="HJ42" s="48"/>
      <c r="HK42" s="47"/>
      <c r="HL42" s="48"/>
      <c r="HM42" s="47"/>
      <c r="HN42" s="47"/>
      <c r="HO42" s="48"/>
      <c r="HP42" s="47"/>
      <c r="HQ42" s="48"/>
      <c r="HR42" s="47"/>
      <c r="HS42" s="48"/>
      <c r="HT42" s="47"/>
      <c r="HU42" s="47"/>
      <c r="HV42" s="48"/>
      <c r="HW42" s="47"/>
      <c r="HX42" s="48"/>
      <c r="HZ42" t="e">
        <f>MEDIAN(C42:HX42)</f>
        <v>#NUM!</v>
      </c>
      <c r="IA42" t="e">
        <f>AVERAGE(C42:HX42)</f>
        <v>#DIV/0!</v>
      </c>
    </row>
    <row r="43" spans="1:235" ht="15.6" customHeight="1" thickBot="1" x14ac:dyDescent="0.3">
      <c r="A43" s="36" t="s">
        <v>13</v>
      </c>
      <c r="B43" s="36"/>
      <c r="C43" s="47"/>
      <c r="D43" s="48"/>
      <c r="E43" s="47"/>
      <c r="F43" s="48"/>
      <c r="G43" s="47"/>
      <c r="H43" s="48"/>
      <c r="I43" s="47"/>
      <c r="J43" s="48"/>
      <c r="K43" s="47"/>
      <c r="L43" s="47"/>
      <c r="M43" s="48"/>
      <c r="N43" s="47"/>
      <c r="O43" s="48"/>
      <c r="P43" s="47"/>
      <c r="Q43" s="48"/>
      <c r="R43" s="47"/>
      <c r="S43" s="47"/>
      <c r="T43" s="48"/>
      <c r="U43" s="47"/>
      <c r="V43" s="48"/>
      <c r="W43" s="47"/>
      <c r="X43" s="48"/>
      <c r="Y43" s="47"/>
      <c r="Z43" s="47"/>
      <c r="AA43" s="48"/>
      <c r="AB43" s="47"/>
      <c r="AC43" s="48"/>
      <c r="AD43" s="47"/>
      <c r="AE43" s="48"/>
      <c r="AF43" s="47"/>
      <c r="AG43" s="47"/>
      <c r="AH43" s="48"/>
      <c r="AI43" s="47"/>
      <c r="AJ43" s="48"/>
      <c r="AK43" s="47"/>
      <c r="AL43" s="48"/>
      <c r="AM43" s="47"/>
      <c r="AN43" s="47"/>
      <c r="AO43" s="48"/>
      <c r="AP43" s="47"/>
      <c r="AQ43" s="48"/>
      <c r="AR43" s="47"/>
      <c r="AS43" s="48"/>
      <c r="AT43" s="47"/>
      <c r="AU43" s="47"/>
      <c r="AV43" s="48"/>
      <c r="AW43" s="47"/>
      <c r="AX43" s="48"/>
      <c r="AY43" s="47"/>
      <c r="AZ43" s="48"/>
      <c r="BA43" s="47"/>
      <c r="BB43" s="47"/>
      <c r="BC43" s="48"/>
      <c r="BD43" s="47"/>
      <c r="BE43" s="48"/>
      <c r="BF43" s="47"/>
      <c r="BG43" s="48"/>
      <c r="BH43" s="47"/>
      <c r="BI43" s="47"/>
      <c r="BJ43" s="48"/>
      <c r="BK43" s="47"/>
      <c r="BL43" s="48"/>
      <c r="BM43" s="47"/>
      <c r="BN43" s="48"/>
      <c r="BO43" s="47"/>
      <c r="BP43" s="47"/>
      <c r="BQ43" s="48"/>
      <c r="BR43" s="47"/>
      <c r="BS43" s="48"/>
      <c r="BT43" s="47"/>
      <c r="BU43" s="48"/>
      <c r="BV43" s="47"/>
      <c r="BW43" s="47"/>
      <c r="BX43" s="48"/>
      <c r="BY43" s="47"/>
      <c r="BZ43" s="48"/>
      <c r="CA43" s="47"/>
      <c r="CB43" s="48"/>
      <c r="CC43" s="47"/>
      <c r="CD43" s="47"/>
      <c r="CE43" s="48"/>
      <c r="CF43" s="47"/>
      <c r="CG43" s="48"/>
      <c r="CH43" s="47"/>
      <c r="CI43" s="48"/>
      <c r="CJ43" s="47"/>
      <c r="CK43" s="47"/>
      <c r="CL43" s="48"/>
      <c r="CM43" s="47"/>
      <c r="CN43" s="48"/>
      <c r="CO43" s="47"/>
      <c r="CP43" s="48"/>
      <c r="CQ43" s="47"/>
      <c r="CR43" s="47"/>
      <c r="CS43" s="48"/>
      <c r="CT43" s="47"/>
      <c r="CU43" s="48"/>
      <c r="CV43" s="47"/>
      <c r="CW43" s="48"/>
      <c r="CX43" s="47"/>
      <c r="CY43" s="47"/>
      <c r="CZ43" s="48"/>
      <c r="DA43" s="47"/>
      <c r="DB43" s="48"/>
      <c r="DC43" s="47"/>
      <c r="DD43" s="48"/>
      <c r="DE43" s="47"/>
      <c r="DF43" s="47"/>
      <c r="DG43" s="48"/>
      <c r="DH43" s="47"/>
      <c r="DI43" s="48"/>
      <c r="DJ43" s="47"/>
      <c r="DK43" s="48"/>
      <c r="DL43" s="47"/>
      <c r="DM43" s="47"/>
      <c r="DN43" s="48"/>
      <c r="DO43" s="47"/>
      <c r="DP43" s="48"/>
      <c r="DQ43" s="47"/>
      <c r="DR43" s="48"/>
      <c r="DS43" s="47"/>
      <c r="DT43" s="47"/>
      <c r="DU43" s="48"/>
      <c r="DV43" s="47"/>
      <c r="DW43" s="48"/>
      <c r="DX43" s="47"/>
      <c r="DY43" s="48"/>
      <c r="DZ43" s="47"/>
      <c r="EA43" s="47"/>
      <c r="EB43" s="48"/>
      <c r="EC43" s="47"/>
      <c r="ED43" s="48"/>
      <c r="EE43" s="47"/>
      <c r="EF43" s="48"/>
      <c r="EG43" s="47"/>
      <c r="EH43" s="47"/>
      <c r="EI43" s="48"/>
      <c r="EJ43" s="47"/>
      <c r="EK43" s="48"/>
      <c r="EL43" s="47"/>
      <c r="EM43" s="48"/>
      <c r="EN43" s="47"/>
      <c r="EO43" s="47"/>
      <c r="EP43" s="48"/>
      <c r="EQ43" s="47"/>
      <c r="ER43" s="48"/>
      <c r="ES43" s="47"/>
      <c r="ET43" s="48"/>
      <c r="EU43" s="47"/>
      <c r="EV43" s="47"/>
      <c r="EW43" s="48"/>
      <c r="EX43" s="47"/>
      <c r="EY43" s="48"/>
      <c r="EZ43" s="47"/>
      <c r="FA43" s="48"/>
      <c r="FB43" s="47"/>
      <c r="FC43" s="47"/>
      <c r="FD43" s="48"/>
      <c r="FE43" s="47"/>
      <c r="FF43" s="48"/>
      <c r="FG43" s="47"/>
      <c r="FH43" s="48"/>
      <c r="FI43" s="47"/>
      <c r="FJ43" s="47"/>
      <c r="FK43" s="48"/>
      <c r="FL43" s="47"/>
      <c r="FM43" s="48"/>
      <c r="FN43" s="47"/>
      <c r="FO43" s="48"/>
      <c r="FP43" s="47"/>
      <c r="FQ43" s="47"/>
      <c r="FR43" s="48"/>
      <c r="FS43" s="47"/>
      <c r="FT43" s="48"/>
      <c r="FU43" s="47"/>
      <c r="FV43" s="48"/>
      <c r="FW43" s="47"/>
      <c r="FX43" s="47"/>
      <c r="FY43" s="48"/>
      <c r="FZ43" s="47"/>
      <c r="GA43" s="48"/>
      <c r="GB43" s="47"/>
      <c r="GC43" s="48"/>
      <c r="GD43" s="47"/>
      <c r="GE43" s="47"/>
      <c r="GF43" s="48"/>
      <c r="GG43" s="47"/>
      <c r="GH43" s="48"/>
      <c r="GI43" s="47"/>
      <c r="GJ43" s="48"/>
      <c r="GK43" s="47"/>
      <c r="GL43" s="47"/>
      <c r="GM43" s="48"/>
      <c r="GN43" s="47"/>
      <c r="GO43" s="48"/>
      <c r="GP43" s="47"/>
      <c r="GQ43" s="48"/>
      <c r="GR43" s="47"/>
      <c r="GS43" s="47"/>
      <c r="GT43" s="48"/>
      <c r="GU43" s="47"/>
      <c r="GV43" s="48"/>
      <c r="GW43" s="47"/>
      <c r="GX43" s="48"/>
      <c r="GY43" s="47"/>
      <c r="GZ43" s="47"/>
      <c r="HA43" s="48"/>
      <c r="HB43" s="47"/>
      <c r="HC43" s="48"/>
      <c r="HD43" s="47"/>
      <c r="HE43" s="48"/>
      <c r="HF43" s="47"/>
      <c r="HG43" s="47"/>
      <c r="HH43" s="48"/>
      <c r="HI43" s="47"/>
      <c r="HJ43" s="48"/>
      <c r="HK43" s="47"/>
      <c r="HL43" s="48"/>
      <c r="HM43" s="47"/>
      <c r="HN43" s="47"/>
      <c r="HO43" s="48"/>
      <c r="HP43" s="47"/>
      <c r="HQ43" s="48"/>
      <c r="HR43" s="47"/>
      <c r="HS43" s="48"/>
      <c r="HT43" s="47"/>
      <c r="HU43" s="47"/>
      <c r="HV43" s="48"/>
      <c r="HW43" s="47"/>
      <c r="HX43" s="48"/>
      <c r="HZ43" t="e">
        <f>MEDIAN(C43:HX43)</f>
        <v>#NUM!</v>
      </c>
      <c r="IA43" t="e">
        <f>AVERAGE(C43:HX43)</f>
        <v>#DIV/0!</v>
      </c>
    </row>
    <row r="44" spans="1:235" ht="15.6" customHeight="1" thickBot="1" x14ac:dyDescent="0.3">
      <c r="A44" s="35" t="s">
        <v>1</v>
      </c>
      <c r="B44" s="35"/>
      <c r="C44" s="46"/>
      <c r="D44" s="44"/>
      <c r="E44" s="46"/>
      <c r="F44" s="44"/>
      <c r="G44" s="46"/>
      <c r="H44" s="44"/>
      <c r="I44" s="46"/>
      <c r="J44" s="44"/>
      <c r="K44" s="46"/>
      <c r="L44" s="46"/>
      <c r="M44" s="44"/>
      <c r="N44" s="46"/>
      <c r="O44" s="44"/>
      <c r="P44" s="46"/>
      <c r="Q44" s="44"/>
      <c r="R44" s="46"/>
      <c r="S44" s="46"/>
      <c r="T44" s="44"/>
      <c r="U44" s="46"/>
      <c r="V44" s="44"/>
      <c r="W44" s="46"/>
      <c r="X44" s="44"/>
      <c r="Y44" s="46"/>
      <c r="Z44" s="46"/>
      <c r="AA44" s="44"/>
      <c r="AB44" s="46"/>
      <c r="AC44" s="44"/>
      <c r="AD44" s="46"/>
      <c r="AE44" s="44"/>
      <c r="AF44" s="46"/>
      <c r="AG44" s="46"/>
      <c r="AH44" s="44"/>
      <c r="AI44" s="46"/>
      <c r="AJ44" s="44"/>
      <c r="AK44" s="46"/>
      <c r="AL44" s="44"/>
      <c r="AM44" s="46"/>
      <c r="AN44" s="46"/>
      <c r="AO44" s="44"/>
      <c r="AP44" s="46"/>
      <c r="AQ44" s="44"/>
      <c r="AR44" s="46"/>
      <c r="AS44" s="44"/>
      <c r="AT44" s="46"/>
      <c r="AU44" s="46"/>
      <c r="AV44" s="44"/>
      <c r="AW44" s="46"/>
      <c r="AX44" s="44"/>
      <c r="AY44" s="46"/>
      <c r="AZ44" s="44"/>
      <c r="BA44" s="46"/>
      <c r="BB44" s="46"/>
      <c r="BC44" s="44"/>
      <c r="BD44" s="46"/>
      <c r="BE44" s="44"/>
      <c r="BF44" s="46"/>
      <c r="BG44" s="44"/>
      <c r="BH44" s="46"/>
      <c r="BI44" s="46"/>
      <c r="BJ44" s="44"/>
      <c r="BK44" s="46"/>
      <c r="BL44" s="44"/>
      <c r="BM44" s="46"/>
      <c r="BN44" s="44"/>
      <c r="BO44" s="46"/>
      <c r="BP44" s="46"/>
      <c r="BQ44" s="44"/>
      <c r="BR44" s="46"/>
      <c r="BS44" s="44"/>
      <c r="BT44" s="46"/>
      <c r="BU44" s="44"/>
      <c r="BV44" s="46"/>
      <c r="BW44" s="46"/>
      <c r="BX44" s="44"/>
      <c r="BY44" s="46"/>
      <c r="BZ44" s="44"/>
      <c r="CA44" s="46"/>
      <c r="CB44" s="44"/>
      <c r="CC44" s="46"/>
      <c r="CD44" s="46"/>
      <c r="CE44" s="44"/>
      <c r="CF44" s="46"/>
      <c r="CG44" s="44"/>
      <c r="CH44" s="46"/>
      <c r="CI44" s="44"/>
      <c r="CJ44" s="46"/>
      <c r="CK44" s="46"/>
      <c r="CL44" s="44"/>
      <c r="CM44" s="46"/>
      <c r="CN44" s="44"/>
      <c r="CO44" s="46"/>
      <c r="CP44" s="44"/>
      <c r="CQ44" s="46"/>
      <c r="CR44" s="46"/>
      <c r="CS44" s="44"/>
      <c r="CT44" s="46"/>
      <c r="CU44" s="44"/>
      <c r="CV44" s="46"/>
      <c r="CW44" s="44"/>
      <c r="CX44" s="46"/>
      <c r="CY44" s="46"/>
      <c r="CZ44" s="44"/>
      <c r="DA44" s="46"/>
      <c r="DB44" s="44"/>
      <c r="DC44" s="46"/>
      <c r="DD44" s="44"/>
      <c r="DE44" s="46"/>
      <c r="DF44" s="46"/>
      <c r="DG44" s="44"/>
      <c r="DH44" s="46"/>
      <c r="DI44" s="44"/>
      <c r="DJ44" s="46"/>
      <c r="DK44" s="44"/>
      <c r="DL44" s="46"/>
      <c r="DM44" s="46"/>
      <c r="DN44" s="44"/>
      <c r="DO44" s="46"/>
      <c r="DP44" s="44"/>
      <c r="DQ44" s="46"/>
      <c r="DR44" s="44"/>
      <c r="DS44" s="46"/>
      <c r="DT44" s="46"/>
      <c r="DU44" s="44"/>
      <c r="DV44" s="46"/>
      <c r="DW44" s="44"/>
      <c r="DX44" s="46"/>
      <c r="DY44" s="44"/>
      <c r="DZ44" s="46"/>
      <c r="EA44" s="46"/>
      <c r="EB44" s="44"/>
      <c r="EC44" s="46"/>
      <c r="ED44" s="44"/>
      <c r="EE44" s="46"/>
      <c r="EF44" s="44"/>
      <c r="EG44" s="46"/>
      <c r="EH44" s="46"/>
      <c r="EI44" s="44"/>
      <c r="EJ44" s="46"/>
      <c r="EK44" s="44"/>
      <c r="EL44" s="46"/>
      <c r="EM44" s="44"/>
      <c r="EN44" s="46"/>
      <c r="EO44" s="46"/>
      <c r="EP44" s="44"/>
      <c r="EQ44" s="46"/>
      <c r="ER44" s="44"/>
      <c r="ES44" s="46"/>
      <c r="ET44" s="44"/>
      <c r="EU44" s="46"/>
      <c r="EV44" s="46"/>
      <c r="EW44" s="44"/>
      <c r="EX44" s="46"/>
      <c r="EY44" s="44"/>
      <c r="EZ44" s="46"/>
      <c r="FA44" s="44"/>
      <c r="FB44" s="46"/>
      <c r="FC44" s="46"/>
      <c r="FD44" s="44"/>
      <c r="FE44" s="46"/>
      <c r="FF44" s="44"/>
      <c r="FG44" s="46"/>
      <c r="FH44" s="44"/>
      <c r="FI44" s="46"/>
      <c r="FJ44" s="46"/>
      <c r="FK44" s="44"/>
      <c r="FL44" s="46"/>
      <c r="FM44" s="44"/>
      <c r="FN44" s="46"/>
      <c r="FO44" s="44"/>
      <c r="FP44" s="46"/>
      <c r="FQ44" s="46"/>
      <c r="FR44" s="44"/>
      <c r="FS44" s="46"/>
      <c r="FT44" s="44"/>
      <c r="FU44" s="46"/>
      <c r="FV44" s="44"/>
      <c r="FW44" s="46"/>
      <c r="FX44" s="46"/>
      <c r="FY44" s="44"/>
      <c r="FZ44" s="46"/>
      <c r="GA44" s="44"/>
      <c r="GB44" s="46"/>
      <c r="GC44" s="44"/>
      <c r="GD44" s="46"/>
      <c r="GE44" s="46"/>
      <c r="GF44" s="44"/>
      <c r="GG44" s="46"/>
      <c r="GH44" s="44"/>
      <c r="GI44" s="46"/>
      <c r="GJ44" s="44"/>
      <c r="GK44" s="46"/>
      <c r="GL44" s="46"/>
      <c r="GM44" s="44"/>
      <c r="GN44" s="46"/>
      <c r="GO44" s="44"/>
      <c r="GP44" s="46"/>
      <c r="GQ44" s="44"/>
      <c r="GR44" s="46"/>
      <c r="GS44" s="46"/>
      <c r="GT44" s="44"/>
      <c r="GU44" s="46"/>
      <c r="GV44" s="44"/>
      <c r="GW44" s="46"/>
      <c r="GX44" s="44"/>
      <c r="GY44" s="46"/>
      <c r="GZ44" s="46"/>
      <c r="HA44" s="44"/>
      <c r="HB44" s="46"/>
      <c r="HC44" s="44"/>
      <c r="HD44" s="46"/>
      <c r="HE44" s="44"/>
      <c r="HF44" s="46"/>
      <c r="HG44" s="46"/>
      <c r="HH44" s="44"/>
      <c r="HI44" s="46"/>
      <c r="HJ44" s="44"/>
      <c r="HK44" s="46"/>
      <c r="HL44" s="44"/>
      <c r="HM44" s="46"/>
      <c r="HN44" s="46"/>
      <c r="HO44" s="44"/>
      <c r="HP44" s="46"/>
      <c r="HQ44" s="44"/>
      <c r="HR44" s="46"/>
      <c r="HS44" s="44"/>
      <c r="HT44" s="46"/>
      <c r="HU44" s="46"/>
      <c r="HV44" s="44"/>
      <c r="HW44" s="46"/>
      <c r="HX44" s="44"/>
      <c r="HZ44" t="e">
        <f>MEDIAN(C44:HX44)</f>
        <v>#NUM!</v>
      </c>
      <c r="IA44" t="e">
        <f>AVERAGE(C44:HX44)</f>
        <v>#DIV/0!</v>
      </c>
    </row>
    <row r="45" spans="1:235" ht="15.6" customHeight="1" thickBot="1" x14ac:dyDescent="0.3">
      <c r="A45" s="35" t="s">
        <v>71</v>
      </c>
      <c r="B45" s="35"/>
      <c r="C45" s="46"/>
      <c r="D45" s="44"/>
      <c r="E45" s="46"/>
      <c r="F45" s="44"/>
      <c r="G45" s="46"/>
      <c r="H45" s="44"/>
      <c r="I45" s="46"/>
      <c r="J45" s="44"/>
      <c r="K45" s="46"/>
      <c r="L45" s="46"/>
      <c r="M45" s="44"/>
      <c r="N45" s="46"/>
      <c r="O45" s="44"/>
      <c r="P45" s="46"/>
      <c r="Q45" s="44"/>
      <c r="R45" s="46"/>
      <c r="S45" s="46"/>
      <c r="T45" s="44"/>
      <c r="U45" s="46"/>
      <c r="V45" s="44"/>
      <c r="W45" s="46"/>
      <c r="X45" s="44"/>
      <c r="Y45" s="46"/>
      <c r="Z45" s="46"/>
      <c r="AA45" s="44"/>
      <c r="AB45" s="46"/>
      <c r="AC45" s="44"/>
      <c r="AD45" s="46"/>
      <c r="AE45" s="44"/>
      <c r="AF45" s="46"/>
      <c r="AG45" s="46"/>
      <c r="AH45" s="44"/>
      <c r="AI45" s="46"/>
      <c r="AJ45" s="44"/>
      <c r="AK45" s="46"/>
      <c r="AL45" s="44"/>
      <c r="AM45" s="46"/>
      <c r="AN45" s="46"/>
      <c r="AO45" s="44"/>
      <c r="AP45" s="46"/>
      <c r="AQ45" s="44"/>
      <c r="AR45" s="46"/>
      <c r="AS45" s="44"/>
      <c r="AT45" s="46"/>
      <c r="AU45" s="46"/>
      <c r="AV45" s="44"/>
      <c r="AW45" s="46"/>
      <c r="AX45" s="44"/>
      <c r="AY45" s="46"/>
      <c r="AZ45" s="44"/>
      <c r="BA45" s="46"/>
      <c r="BB45" s="46"/>
      <c r="BC45" s="44"/>
      <c r="BD45" s="46"/>
      <c r="BE45" s="44"/>
      <c r="BF45" s="46"/>
      <c r="BG45" s="44"/>
      <c r="BH45" s="46"/>
      <c r="BI45" s="46"/>
      <c r="BJ45" s="44"/>
      <c r="BK45" s="46"/>
      <c r="BL45" s="44"/>
      <c r="BM45" s="46"/>
      <c r="BN45" s="44"/>
      <c r="BO45" s="46"/>
      <c r="BP45" s="46"/>
      <c r="BQ45" s="44"/>
      <c r="BR45" s="46"/>
      <c r="BS45" s="44"/>
      <c r="BT45" s="46"/>
      <c r="BU45" s="44"/>
      <c r="BV45" s="46"/>
      <c r="BW45" s="46"/>
      <c r="BX45" s="44"/>
      <c r="BY45" s="46"/>
      <c r="BZ45" s="44"/>
      <c r="CA45" s="46"/>
      <c r="CB45" s="44"/>
      <c r="CC45" s="46"/>
      <c r="CD45" s="46"/>
      <c r="CE45" s="44"/>
      <c r="CF45" s="46"/>
      <c r="CG45" s="44"/>
      <c r="CH45" s="46"/>
      <c r="CI45" s="44"/>
      <c r="CJ45" s="46"/>
      <c r="CK45" s="46"/>
      <c r="CL45" s="44"/>
      <c r="CM45" s="46"/>
      <c r="CN45" s="44"/>
      <c r="CO45" s="46"/>
      <c r="CP45" s="44"/>
      <c r="CQ45" s="46"/>
      <c r="CR45" s="46"/>
      <c r="CS45" s="44"/>
      <c r="CT45" s="46"/>
      <c r="CU45" s="44"/>
      <c r="CV45" s="46"/>
      <c r="CW45" s="44"/>
      <c r="CX45" s="46"/>
      <c r="CY45" s="46"/>
      <c r="CZ45" s="44"/>
      <c r="DA45" s="46"/>
      <c r="DB45" s="44"/>
      <c r="DC45" s="46"/>
      <c r="DD45" s="44"/>
      <c r="DE45" s="46"/>
      <c r="DF45" s="46"/>
      <c r="DG45" s="44"/>
      <c r="DH45" s="46"/>
      <c r="DI45" s="44"/>
      <c r="DJ45" s="46"/>
      <c r="DK45" s="44"/>
      <c r="DL45" s="46"/>
      <c r="DM45" s="46"/>
      <c r="DN45" s="44"/>
      <c r="DO45" s="46"/>
      <c r="DP45" s="44"/>
      <c r="DQ45" s="46"/>
      <c r="DR45" s="44"/>
      <c r="DS45" s="46"/>
      <c r="DT45" s="46"/>
      <c r="DU45" s="44"/>
      <c r="DV45" s="46"/>
      <c r="DW45" s="44"/>
      <c r="DX45" s="46"/>
      <c r="DY45" s="44"/>
      <c r="DZ45" s="46"/>
      <c r="EA45" s="46"/>
      <c r="EB45" s="44"/>
      <c r="EC45" s="46"/>
      <c r="ED45" s="44"/>
      <c r="EE45" s="46"/>
      <c r="EF45" s="44"/>
      <c r="EG45" s="46"/>
      <c r="EH45" s="46"/>
      <c r="EI45" s="44"/>
      <c r="EJ45" s="46"/>
      <c r="EK45" s="44"/>
      <c r="EL45" s="46"/>
      <c r="EM45" s="44"/>
      <c r="EN45" s="46"/>
      <c r="EO45" s="46"/>
      <c r="EP45" s="44"/>
      <c r="EQ45" s="46"/>
      <c r="ER45" s="44"/>
      <c r="ES45" s="46"/>
      <c r="ET45" s="44"/>
      <c r="EU45" s="46"/>
      <c r="EV45" s="46"/>
      <c r="EW45" s="44"/>
      <c r="EX45" s="46"/>
      <c r="EY45" s="44"/>
      <c r="EZ45" s="46"/>
      <c r="FA45" s="44"/>
      <c r="FB45" s="46"/>
      <c r="FC45" s="46"/>
      <c r="FD45" s="44"/>
      <c r="FE45" s="46"/>
      <c r="FF45" s="44"/>
      <c r="FG45" s="46"/>
      <c r="FH45" s="44"/>
      <c r="FI45" s="46"/>
      <c r="FJ45" s="46"/>
      <c r="FK45" s="44"/>
      <c r="FL45" s="46"/>
      <c r="FM45" s="44"/>
      <c r="FN45" s="46"/>
      <c r="FO45" s="44"/>
      <c r="FP45" s="46"/>
      <c r="FQ45" s="46"/>
      <c r="FR45" s="44"/>
      <c r="FS45" s="46"/>
      <c r="FT45" s="44"/>
      <c r="FU45" s="46"/>
      <c r="FV45" s="44"/>
      <c r="FW45" s="46"/>
      <c r="FX45" s="46"/>
      <c r="FY45" s="44"/>
      <c r="FZ45" s="46"/>
      <c r="GA45" s="44"/>
      <c r="GB45" s="46"/>
      <c r="GC45" s="44"/>
      <c r="GD45" s="46"/>
      <c r="GE45" s="46"/>
      <c r="GF45" s="44"/>
      <c r="GG45" s="46"/>
      <c r="GH45" s="44"/>
      <c r="GI45" s="46"/>
      <c r="GJ45" s="44"/>
      <c r="GK45" s="46"/>
      <c r="GL45" s="46"/>
      <c r="GM45" s="44"/>
      <c r="GN45" s="46"/>
      <c r="GO45" s="44"/>
      <c r="GP45" s="46"/>
      <c r="GQ45" s="44"/>
      <c r="GR45" s="46"/>
      <c r="GS45" s="46"/>
      <c r="GT45" s="44"/>
      <c r="GU45" s="46"/>
      <c r="GV45" s="44"/>
      <c r="GW45" s="46"/>
      <c r="GX45" s="44"/>
      <c r="GY45" s="46"/>
      <c r="GZ45" s="46"/>
      <c r="HA45" s="44"/>
      <c r="HB45" s="46"/>
      <c r="HC45" s="44"/>
      <c r="HD45" s="46"/>
      <c r="HE45" s="44"/>
      <c r="HF45" s="46"/>
      <c r="HG45" s="46"/>
      <c r="HH45" s="44"/>
      <c r="HI45" s="46"/>
      <c r="HJ45" s="44"/>
      <c r="HK45" s="46"/>
      <c r="HL45" s="44"/>
      <c r="HM45" s="46"/>
      <c r="HN45" s="46"/>
      <c r="HO45" s="44"/>
      <c r="HP45" s="46"/>
      <c r="HQ45" s="44"/>
      <c r="HR45" s="46"/>
      <c r="HS45" s="44"/>
      <c r="HT45" s="46"/>
      <c r="HU45" s="46"/>
      <c r="HV45" s="44"/>
      <c r="HW45" s="46"/>
      <c r="HX45" s="44"/>
    </row>
    <row r="46" spans="1:235" ht="15.6" customHeight="1" thickBot="1" x14ac:dyDescent="0.3">
      <c r="A46" s="37" t="s">
        <v>809</v>
      </c>
      <c r="B46" s="37"/>
      <c r="C46" s="49"/>
      <c r="D46" s="50"/>
      <c r="E46" s="49"/>
      <c r="F46" s="50"/>
      <c r="G46" s="49"/>
      <c r="H46" s="50"/>
      <c r="I46" s="49"/>
      <c r="J46" s="50"/>
      <c r="K46" s="49"/>
      <c r="L46" s="49"/>
      <c r="M46" s="50"/>
      <c r="N46" s="49"/>
      <c r="O46" s="50"/>
      <c r="P46" s="49"/>
      <c r="Q46" s="50"/>
      <c r="R46" s="49"/>
      <c r="S46" s="49"/>
      <c r="T46" s="50"/>
      <c r="U46" s="49"/>
      <c r="V46" s="50"/>
      <c r="W46" s="49"/>
      <c r="X46" s="50"/>
      <c r="Y46" s="49"/>
      <c r="Z46" s="49"/>
      <c r="AA46" s="50"/>
      <c r="AB46" s="49"/>
      <c r="AC46" s="50"/>
      <c r="AD46" s="49"/>
      <c r="AE46" s="50"/>
      <c r="AF46" s="49"/>
      <c r="AG46" s="49"/>
      <c r="AH46" s="50"/>
      <c r="AI46" s="49"/>
      <c r="AJ46" s="50"/>
      <c r="AK46" s="49"/>
      <c r="AL46" s="50"/>
      <c r="AM46" s="49"/>
      <c r="AN46" s="49"/>
      <c r="AO46" s="50"/>
      <c r="AP46" s="49"/>
      <c r="AQ46" s="50"/>
      <c r="AR46" s="49"/>
      <c r="AS46" s="50"/>
      <c r="AT46" s="49"/>
      <c r="AU46" s="49"/>
      <c r="AV46" s="50"/>
      <c r="AW46" s="49"/>
      <c r="AX46" s="50"/>
      <c r="AY46" s="49"/>
      <c r="AZ46" s="50"/>
      <c r="BA46" s="49"/>
      <c r="BB46" s="49"/>
      <c r="BC46" s="50"/>
      <c r="BD46" s="49"/>
      <c r="BE46" s="50"/>
      <c r="BF46" s="49"/>
      <c r="BG46" s="50"/>
      <c r="BH46" s="49"/>
      <c r="BI46" s="49"/>
      <c r="BJ46" s="50"/>
      <c r="BK46" s="49"/>
      <c r="BL46" s="50"/>
      <c r="BM46" s="49"/>
      <c r="BN46" s="50"/>
      <c r="BO46" s="49"/>
      <c r="BP46" s="49"/>
      <c r="BQ46" s="50"/>
      <c r="BR46" s="49"/>
      <c r="BS46" s="50"/>
      <c r="BT46" s="49"/>
      <c r="BU46" s="50"/>
      <c r="BV46" s="49"/>
      <c r="BW46" s="49"/>
      <c r="BX46" s="50"/>
      <c r="BY46" s="49"/>
      <c r="BZ46" s="50"/>
      <c r="CA46" s="49"/>
      <c r="CB46" s="50"/>
      <c r="CC46" s="49"/>
      <c r="CD46" s="49"/>
      <c r="CE46" s="50"/>
      <c r="CF46" s="49"/>
      <c r="CG46" s="50"/>
      <c r="CH46" s="49"/>
      <c r="CI46" s="50"/>
      <c r="CJ46" s="49"/>
      <c r="CK46" s="49"/>
      <c r="CL46" s="50"/>
      <c r="CM46" s="49"/>
      <c r="CN46" s="50"/>
      <c r="CO46" s="49"/>
      <c r="CP46" s="50"/>
      <c r="CQ46" s="49"/>
      <c r="CR46" s="49"/>
      <c r="CS46" s="50"/>
      <c r="CT46" s="49"/>
      <c r="CU46" s="50" t="s">
        <v>199</v>
      </c>
      <c r="CV46" s="49"/>
      <c r="CW46" s="50"/>
      <c r="CX46" s="49"/>
      <c r="CY46" s="49"/>
      <c r="CZ46" s="50"/>
      <c r="DA46" s="49"/>
      <c r="DB46" s="50"/>
      <c r="DC46" s="49"/>
      <c r="DD46" s="50"/>
      <c r="DE46" s="49"/>
      <c r="DF46" s="49"/>
      <c r="DG46" s="50"/>
      <c r="DH46" s="49"/>
      <c r="DI46" s="50"/>
      <c r="DJ46" s="49"/>
      <c r="DK46" s="50"/>
      <c r="DL46" s="49"/>
      <c r="DM46" s="49"/>
      <c r="DN46" s="50"/>
      <c r="DO46" s="49"/>
      <c r="DP46" s="50"/>
      <c r="DQ46" s="49"/>
      <c r="DR46" s="50"/>
      <c r="DS46" s="49"/>
      <c r="DT46" s="49"/>
      <c r="DU46" s="50"/>
      <c r="DV46" s="49"/>
      <c r="DW46" s="50"/>
      <c r="DX46" s="49"/>
      <c r="DY46" s="50"/>
      <c r="DZ46" s="49"/>
      <c r="EA46" s="49"/>
      <c r="EB46" s="50"/>
      <c r="EC46" s="49"/>
      <c r="ED46" s="50"/>
      <c r="EE46" s="49"/>
      <c r="EF46" s="50"/>
      <c r="EG46" s="49"/>
      <c r="EH46" s="49"/>
      <c r="EI46" s="50"/>
      <c r="EJ46" s="49"/>
      <c r="EK46" s="50"/>
      <c r="EL46" s="49"/>
      <c r="EM46" s="50"/>
      <c r="EN46" s="49"/>
      <c r="EO46" s="49"/>
      <c r="EP46" s="50"/>
      <c r="EQ46" s="49"/>
      <c r="ER46" s="50"/>
      <c r="ES46" s="49"/>
      <c r="ET46" s="50"/>
      <c r="EU46" s="49"/>
      <c r="EV46" s="49"/>
      <c r="EW46" s="50"/>
      <c r="EX46" s="49"/>
      <c r="EY46" s="50"/>
      <c r="EZ46" s="49"/>
      <c r="FA46" s="50"/>
      <c r="FB46" s="49"/>
      <c r="FC46" s="49"/>
      <c r="FD46" s="50"/>
      <c r="FE46" s="49"/>
      <c r="FF46" s="50"/>
      <c r="FG46" s="49"/>
      <c r="FH46" s="50"/>
      <c r="FI46" s="49"/>
      <c r="FJ46" s="49"/>
      <c r="FK46" s="50"/>
      <c r="FL46" s="49"/>
      <c r="FM46" s="50"/>
      <c r="FN46" s="49"/>
      <c r="FO46" s="50"/>
      <c r="FP46" s="49"/>
      <c r="FQ46" s="49"/>
      <c r="FR46" s="50"/>
      <c r="FS46" s="49"/>
      <c r="FT46" s="50"/>
      <c r="FU46" s="49"/>
      <c r="FV46" s="50"/>
      <c r="FW46" s="49"/>
      <c r="FX46" s="49"/>
      <c r="FY46" s="50"/>
      <c r="FZ46" s="49"/>
      <c r="GA46" s="50"/>
      <c r="GB46" s="49"/>
      <c r="GC46" s="50"/>
      <c r="GD46" s="49"/>
      <c r="GE46" s="49"/>
      <c r="GF46" s="50"/>
      <c r="GG46" s="49" t="s">
        <v>199</v>
      </c>
      <c r="GH46" s="50" t="s">
        <v>199</v>
      </c>
      <c r="GI46" s="49"/>
      <c r="GJ46" s="50"/>
      <c r="GK46" s="49"/>
      <c r="GL46" s="49"/>
      <c r="GM46" s="50"/>
      <c r="GN46" s="49"/>
      <c r="GO46" s="50"/>
      <c r="GP46" s="49"/>
      <c r="GQ46" s="50"/>
      <c r="GR46" s="49"/>
      <c r="GS46" s="49"/>
      <c r="GT46" s="50"/>
      <c r="GU46" s="49"/>
      <c r="GV46" s="50"/>
      <c r="GW46" s="49"/>
      <c r="GX46" s="50"/>
      <c r="GY46" s="49"/>
      <c r="GZ46" s="49"/>
      <c r="HA46" s="50"/>
      <c r="HB46" s="49"/>
      <c r="HC46" s="50" t="s">
        <v>199</v>
      </c>
      <c r="HD46" s="49"/>
      <c r="HE46" s="50"/>
      <c r="HF46" s="49"/>
      <c r="HG46" s="49"/>
      <c r="HH46" s="50"/>
      <c r="HI46" s="49"/>
      <c r="HJ46" s="50"/>
      <c r="HK46" s="49"/>
      <c r="HL46" s="50"/>
      <c r="HM46" s="49"/>
      <c r="HN46" s="49"/>
      <c r="HO46" s="50"/>
      <c r="HP46" s="49"/>
      <c r="HQ46" s="50"/>
      <c r="HR46" s="49"/>
      <c r="HS46" s="50"/>
      <c r="HT46" s="49"/>
      <c r="HU46" s="49"/>
      <c r="HV46" s="50"/>
      <c r="HW46" s="49"/>
      <c r="HX46" s="50"/>
    </row>
    <row r="47" spans="1:235" ht="15.6" customHeight="1" thickBot="1" x14ac:dyDescent="0.3">
      <c r="A47" s="94" t="s">
        <v>3</v>
      </c>
      <c r="B47" s="94"/>
      <c r="C47" s="95"/>
      <c r="D47" s="96"/>
      <c r="E47" s="95"/>
      <c r="F47" s="96"/>
      <c r="G47" s="95"/>
      <c r="H47" s="96"/>
      <c r="I47" s="95"/>
      <c r="J47" s="96"/>
      <c r="K47" s="95"/>
      <c r="L47" s="95"/>
      <c r="M47" s="96"/>
      <c r="N47" s="95"/>
      <c r="O47" s="96"/>
      <c r="P47" s="95"/>
      <c r="Q47" s="96"/>
      <c r="R47" s="95"/>
      <c r="S47" s="95"/>
      <c r="T47" s="96"/>
      <c r="U47" s="95"/>
      <c r="V47" s="96"/>
      <c r="W47" s="95"/>
      <c r="X47" s="96"/>
      <c r="Y47" s="95"/>
      <c r="Z47" s="95"/>
      <c r="AA47" s="96"/>
      <c r="AB47" s="95"/>
      <c r="AC47" s="96"/>
      <c r="AD47" s="95"/>
      <c r="AE47" s="96"/>
      <c r="AF47" s="95"/>
      <c r="AG47" s="95"/>
      <c r="AH47" s="96"/>
      <c r="AI47" s="95"/>
      <c r="AJ47" s="96"/>
      <c r="AK47" s="95"/>
      <c r="AL47" s="96"/>
      <c r="AM47" s="95"/>
      <c r="AN47" s="95"/>
      <c r="AO47" s="96"/>
      <c r="AP47" s="95"/>
      <c r="AQ47" s="96"/>
      <c r="AR47" s="95"/>
      <c r="AS47" s="96"/>
      <c r="AT47" s="95"/>
      <c r="AU47" s="95"/>
      <c r="AV47" s="96"/>
      <c r="AW47" s="95"/>
      <c r="AX47" s="96"/>
      <c r="AY47" s="95"/>
      <c r="AZ47" s="96"/>
      <c r="BA47" s="95"/>
      <c r="BB47" s="95"/>
      <c r="BC47" s="96"/>
      <c r="BD47" s="95"/>
      <c r="BE47" s="96"/>
      <c r="BF47" s="95"/>
      <c r="BG47" s="96"/>
      <c r="BH47" s="95"/>
      <c r="BI47" s="95"/>
      <c r="BJ47" s="96"/>
      <c r="BK47" s="95"/>
      <c r="BL47" s="96"/>
      <c r="BM47" s="95"/>
      <c r="BN47" s="96"/>
      <c r="BO47" s="95"/>
      <c r="BP47" s="95"/>
      <c r="BQ47" s="96"/>
      <c r="BR47" s="95"/>
      <c r="BS47" s="96"/>
      <c r="BT47" s="95"/>
      <c r="BU47" s="96"/>
      <c r="BV47" s="95"/>
      <c r="BW47" s="95"/>
      <c r="BX47" s="96"/>
      <c r="BY47" s="95"/>
      <c r="BZ47" s="96"/>
      <c r="CA47" s="95"/>
      <c r="CB47" s="96"/>
      <c r="CC47" s="95"/>
      <c r="CD47" s="95"/>
      <c r="CE47" s="96"/>
      <c r="CF47" s="95"/>
      <c r="CG47" s="96"/>
      <c r="CH47" s="95"/>
      <c r="CI47" s="96"/>
      <c r="CJ47" s="95"/>
      <c r="CK47" s="95"/>
      <c r="CL47" s="96"/>
      <c r="CM47" s="95"/>
      <c r="CN47" s="96"/>
      <c r="CO47" s="95"/>
      <c r="CP47" s="96"/>
      <c r="CQ47" s="95"/>
      <c r="CR47" s="95"/>
      <c r="CS47" s="96"/>
      <c r="CT47" s="95"/>
      <c r="CU47" s="96"/>
      <c r="CV47" s="95"/>
      <c r="CW47" s="96"/>
      <c r="CX47" s="95"/>
      <c r="CY47" s="95"/>
      <c r="CZ47" s="96"/>
      <c r="DA47" s="95"/>
      <c r="DB47" s="96"/>
      <c r="DC47" s="95"/>
      <c r="DD47" s="96"/>
      <c r="DE47" s="95"/>
      <c r="DF47" s="95"/>
      <c r="DG47" s="96"/>
      <c r="DH47" s="95"/>
      <c r="DI47" s="96"/>
      <c r="DJ47" s="95"/>
      <c r="DK47" s="96"/>
      <c r="DL47" s="95"/>
      <c r="DM47" s="95"/>
      <c r="DN47" s="96"/>
      <c r="DO47" s="95"/>
      <c r="DP47" s="96"/>
      <c r="DQ47" s="95"/>
      <c r="DR47" s="96"/>
      <c r="DS47" s="95"/>
      <c r="DT47" s="95"/>
      <c r="DU47" s="96"/>
      <c r="DV47" s="95"/>
      <c r="DW47" s="96"/>
      <c r="DX47" s="95"/>
      <c r="DY47" s="96"/>
      <c r="DZ47" s="95"/>
      <c r="EA47" s="95"/>
      <c r="EB47" s="96"/>
      <c r="EC47" s="95"/>
      <c r="ED47" s="96"/>
      <c r="EE47" s="95"/>
      <c r="EF47" s="96"/>
      <c r="EG47" s="95"/>
      <c r="EH47" s="95"/>
      <c r="EI47" s="96"/>
      <c r="EJ47" s="95"/>
      <c r="EK47" s="96"/>
      <c r="EL47" s="95"/>
      <c r="EM47" s="96"/>
      <c r="EN47" s="95"/>
      <c r="EO47" s="95"/>
      <c r="EP47" s="96"/>
      <c r="EQ47" s="95"/>
      <c r="ER47" s="96"/>
      <c r="ES47" s="95"/>
      <c r="ET47" s="96"/>
      <c r="EU47" s="95"/>
      <c r="EV47" s="95"/>
      <c r="EW47" s="96"/>
      <c r="EX47" s="95"/>
      <c r="EY47" s="96"/>
      <c r="EZ47" s="95"/>
      <c r="FA47" s="96"/>
      <c r="FB47" s="95"/>
      <c r="FC47" s="95"/>
      <c r="FD47" s="96"/>
      <c r="FE47" s="95"/>
      <c r="FF47" s="96"/>
      <c r="FG47" s="95"/>
      <c r="FH47" s="96"/>
      <c r="FI47" s="95"/>
      <c r="FJ47" s="95"/>
      <c r="FK47" s="96"/>
      <c r="FL47" s="95"/>
      <c r="FM47" s="96"/>
      <c r="FN47" s="95"/>
      <c r="FO47" s="96"/>
      <c r="FP47" s="95"/>
      <c r="FQ47" s="95"/>
      <c r="FR47" s="96"/>
      <c r="FS47" s="95"/>
      <c r="FT47" s="96"/>
      <c r="FU47" s="95"/>
      <c r="FV47" s="96"/>
      <c r="FW47" s="95"/>
      <c r="FX47" s="95"/>
      <c r="FY47" s="96"/>
      <c r="FZ47" s="95"/>
      <c r="GA47" s="96"/>
      <c r="GB47" s="95"/>
      <c r="GC47" s="96"/>
      <c r="GD47" s="95"/>
      <c r="GE47" s="95"/>
      <c r="GF47" s="96"/>
      <c r="GG47" s="95"/>
      <c r="GH47" s="96"/>
      <c r="GI47" s="95"/>
      <c r="GJ47" s="96"/>
      <c r="GK47" s="95"/>
      <c r="GL47" s="95"/>
      <c r="GM47" s="96"/>
      <c r="GN47" s="95"/>
      <c r="GO47" s="96"/>
      <c r="GP47" s="95"/>
      <c r="GQ47" s="96"/>
      <c r="GR47" s="95"/>
      <c r="GS47" s="95"/>
      <c r="GT47" s="96"/>
      <c r="GU47" s="95"/>
      <c r="GV47" s="96"/>
      <c r="GW47" s="95"/>
      <c r="GX47" s="96"/>
      <c r="GY47" s="95"/>
      <c r="GZ47" s="95"/>
      <c r="HA47" s="96"/>
      <c r="HB47" s="95"/>
      <c r="HC47" s="96"/>
      <c r="HD47" s="95"/>
      <c r="HE47" s="96"/>
      <c r="HF47" s="95"/>
      <c r="HG47" s="95"/>
      <c r="HH47" s="96"/>
      <c r="HI47" s="95"/>
      <c r="HJ47" s="96"/>
      <c r="HK47" s="95"/>
      <c r="HL47" s="96"/>
      <c r="HM47" s="95"/>
      <c r="HN47" s="95"/>
      <c r="HO47" s="96"/>
      <c r="HP47" s="95"/>
      <c r="HQ47" s="96"/>
      <c r="HR47" s="95"/>
      <c r="HS47" s="96"/>
      <c r="HT47" s="95"/>
      <c r="HU47" s="95"/>
      <c r="HV47" s="96"/>
      <c r="HW47" s="95"/>
      <c r="HX47" s="96"/>
    </row>
    <row r="48" spans="1:235" s="99" customFormat="1" ht="23.25" thickBot="1" x14ac:dyDescent="0.3">
      <c r="A48" s="97" t="s">
        <v>853</v>
      </c>
      <c r="B48" s="86"/>
      <c r="C48" s="98" t="str">
        <f>CONCATENATE(C3, " ", C4)</f>
        <v>Callum McLoughlin</v>
      </c>
      <c r="D48" s="98" t="str">
        <f>CONCATENATE(D3, " ", D4)</f>
        <v>Niko Tainui</v>
      </c>
      <c r="E48" s="98" t="str">
        <f>CONCATENATE(E3, " ", E4)</f>
        <v>Kye Oldham</v>
      </c>
      <c r="F48" s="98" t="str">
        <f>CONCATENATE(F3, " ", F4)</f>
        <v>Nicholas Varley</v>
      </c>
      <c r="G48" s="98" t="str">
        <f t="shared" ref="G48:M48" si="805">CONCATENATE(G3, " ", G4)</f>
        <v>Marcus Brorens</v>
      </c>
      <c r="H48" s="98" t="str">
        <f t="shared" si="805"/>
        <v>Jacques Terblanche</v>
      </c>
      <c r="I48" s="98" t="str">
        <f t="shared" si="805"/>
        <v>Jonathon Howe</v>
      </c>
      <c r="J48" s="98" t="str">
        <f t="shared" si="805"/>
        <v>Alexander Burling</v>
      </c>
      <c r="K48" s="98" t="str">
        <f t="shared" si="805"/>
        <v>William Chen</v>
      </c>
      <c r="L48" s="98" t="str">
        <f t="shared" si="805"/>
        <v>Raven Townsend</v>
      </c>
      <c r="M48" s="98" t="str">
        <f t="shared" si="805"/>
        <v>Dean Walker</v>
      </c>
      <c r="N48" s="98" t="str">
        <f t="shared" ref="N48:BY48" si="806">CONCATENATE(N3, " ", N4)</f>
        <v>Nathan Smithies</v>
      </c>
      <c r="O48" s="98" t="str">
        <f t="shared" si="806"/>
        <v>Angeline Moneda</v>
      </c>
      <c r="P48" s="98" t="str">
        <f t="shared" si="806"/>
        <v>Anna Treffer</v>
      </c>
      <c r="Q48" s="98" t="str">
        <f t="shared" si="806"/>
        <v>Yangpin Lin</v>
      </c>
      <c r="R48" s="98" t="str">
        <f t="shared" si="806"/>
        <v>Edward Wong</v>
      </c>
      <c r="S48" s="98" t="str">
        <f t="shared" si="806"/>
        <v>Sarah Bealing</v>
      </c>
      <c r="T48" s="98" t="str">
        <f t="shared" si="806"/>
        <v>Inga Tokarenko</v>
      </c>
      <c r="U48" s="98" t="str">
        <f t="shared" si="806"/>
        <v>Jiaqi Li</v>
      </c>
      <c r="V48" s="98" t="str">
        <f t="shared" si="806"/>
        <v>Yaxian Yu</v>
      </c>
      <c r="W48" s="98" t="str">
        <f t="shared" si="806"/>
        <v>Ben McNeill</v>
      </c>
      <c r="X48" s="98" t="str">
        <f t="shared" si="806"/>
        <v>Peter Mclean</v>
      </c>
      <c r="Y48" s="98" t="str">
        <f t="shared" si="806"/>
        <v>Zhengjingrui He</v>
      </c>
      <c r="Z48" s="98" t="str">
        <f t="shared" si="806"/>
        <v>Daniel Felgate</v>
      </c>
      <c r="AA48" s="98" t="str">
        <f t="shared" si="806"/>
        <v>Edward Langlands</v>
      </c>
      <c r="AB48" s="98" t="str">
        <f t="shared" si="806"/>
        <v>Jared Leith</v>
      </c>
      <c r="AC48" s="98" t="str">
        <f t="shared" si="806"/>
        <v>Johan Esterhuizen</v>
      </c>
      <c r="AD48" s="98" t="str">
        <f t="shared" si="806"/>
        <v>Ayub Mohamed</v>
      </c>
      <c r="AE48" s="98" t="str">
        <f t="shared" si="806"/>
        <v>Zachary Kaye</v>
      </c>
      <c r="AF48" s="98" t="str">
        <f t="shared" si="806"/>
        <v>Benjamin Brown</v>
      </c>
      <c r="AG48" s="98" t="str">
        <f t="shared" si="806"/>
        <v>Emol Bui</v>
      </c>
      <c r="AH48" s="98" t="str">
        <f t="shared" si="806"/>
        <v>Nitish Singh</v>
      </c>
      <c r="AI48" s="98" t="str">
        <f t="shared" si="806"/>
        <v>Dan Nguyen</v>
      </c>
      <c r="AJ48" s="98" t="str">
        <f t="shared" si="806"/>
        <v>Nathan Janssen</v>
      </c>
      <c r="AK48" s="98" t="str">
        <f t="shared" si="806"/>
        <v>Lanping Yu</v>
      </c>
      <c r="AL48" s="98" t="str">
        <f t="shared" si="806"/>
        <v>Yue Chen</v>
      </c>
      <c r="AM48" s="98" t="str">
        <f t="shared" si="806"/>
        <v>Leroy Jackson</v>
      </c>
      <c r="AN48" s="98" t="str">
        <f t="shared" si="806"/>
        <v>Joel Peez</v>
      </c>
      <c r="AO48" s="98" t="str">
        <f t="shared" si="806"/>
        <v>Tom Rizzi</v>
      </c>
      <c r="AP48" s="98" t="str">
        <f t="shared" si="806"/>
        <v>Daniel Chapman</v>
      </c>
      <c r="AQ48" s="98" t="str">
        <f t="shared" si="806"/>
        <v>Catherine Illingworth</v>
      </c>
      <c r="AR48" s="98" t="str">
        <f t="shared" si="806"/>
        <v>James Cameron</v>
      </c>
      <c r="AS48" s="98" t="str">
        <f t="shared" si="806"/>
        <v>Rachel Meng</v>
      </c>
      <c r="AT48" s="98" t="str">
        <f t="shared" si="806"/>
        <v>Kazu Burrows</v>
      </c>
      <c r="AU48" s="98" t="str">
        <f t="shared" si="806"/>
        <v>Cameron Miller</v>
      </c>
      <c r="AV48" s="98" t="str">
        <f t="shared" si="806"/>
        <v>Chrystel Claire Quirimit</v>
      </c>
      <c r="AW48" s="98" t="str">
        <f t="shared" si="806"/>
        <v>Michael Woodard</v>
      </c>
      <c r="AX48" s="98" t="str">
        <f t="shared" si="806"/>
        <v>Oliver Cranshaw</v>
      </c>
      <c r="AY48" s="98" t="str">
        <f t="shared" si="806"/>
        <v>Sheng-He Phua</v>
      </c>
      <c r="AZ48" s="98" t="str">
        <f t="shared" si="806"/>
        <v>Kieran Yip</v>
      </c>
      <c r="BA48" s="98" t="str">
        <f t="shared" si="806"/>
        <v>Cory Pelham</v>
      </c>
      <c r="BB48" s="98" t="str">
        <f t="shared" si="806"/>
        <v>Hamish Roberts</v>
      </c>
      <c r="BC48" s="98" t="str">
        <f t="shared" si="806"/>
        <v>Binyang Han</v>
      </c>
      <c r="BD48" s="98" t="str">
        <f t="shared" si="806"/>
        <v>Timothy Wilson</v>
      </c>
      <c r="BE48" s="98" t="str">
        <f t="shared" si="806"/>
        <v>Darryl Anne Alang</v>
      </c>
      <c r="BF48" s="98" t="str">
        <f t="shared" si="806"/>
        <v>Andy Holmes</v>
      </c>
      <c r="BG48" s="98" t="str">
        <f t="shared" si="806"/>
        <v>Michelle Muchemwa</v>
      </c>
      <c r="BH48" s="98" t="str">
        <f t="shared" si="806"/>
        <v>Hayley Krippner</v>
      </c>
      <c r="BI48" s="98" t="str">
        <f t="shared" si="806"/>
        <v>Arish Myckel Abalos</v>
      </c>
      <c r="BJ48" s="98" t="str">
        <f t="shared" si="806"/>
        <v>Bryson Chen</v>
      </c>
      <c r="BK48" s="98" t="str">
        <f t="shared" si="806"/>
        <v>Simon Ackermann</v>
      </c>
      <c r="BL48" s="98" t="str">
        <f t="shared" si="806"/>
        <v>Omar Sheta</v>
      </c>
      <c r="BM48" s="98" t="str">
        <f t="shared" si="806"/>
        <v>Josh Pierce</v>
      </c>
      <c r="BN48" s="98" t="str">
        <f t="shared" si="806"/>
        <v>Fa Wren Chong</v>
      </c>
      <c r="BO48" s="98" t="str">
        <f t="shared" si="806"/>
        <v>Conor Ansell</v>
      </c>
      <c r="BP48" s="98" t="str">
        <f t="shared" si="806"/>
        <v>Lachlan Reynolds</v>
      </c>
      <c r="BQ48" s="98" t="str">
        <f t="shared" si="806"/>
        <v>Alec Fox</v>
      </c>
      <c r="BR48" s="98" t="str">
        <f t="shared" si="806"/>
        <v>Christian Askey</v>
      </c>
      <c r="BS48" s="98" t="str">
        <f t="shared" si="806"/>
        <v>Nikki So-Beer</v>
      </c>
      <c r="BT48" s="98" t="str">
        <f t="shared" si="806"/>
        <v>David Irwin</v>
      </c>
      <c r="BU48" s="98" t="str">
        <f t="shared" si="806"/>
        <v>Reed Earl</v>
      </c>
      <c r="BV48" s="98" t="str">
        <f t="shared" si="806"/>
        <v>Swapnil Bhagat</v>
      </c>
      <c r="BW48" s="98" t="str">
        <f t="shared" si="806"/>
        <v>Henry Thomas</v>
      </c>
      <c r="BX48" s="98" t="str">
        <f t="shared" si="806"/>
        <v>Troy Woods</v>
      </c>
      <c r="BY48" s="98" t="str">
        <f t="shared" si="806"/>
        <v>James Roberts</v>
      </c>
      <c r="BZ48" s="98" t="str">
        <f t="shared" ref="BZ48:EK48" si="807">CONCATENATE(BZ3, " ", BZ4)</f>
        <v>JJ Arphaadul</v>
      </c>
      <c r="CA48" s="98" t="str">
        <f t="shared" si="807"/>
        <v>Naga Patelkhana</v>
      </c>
      <c r="CB48" s="98" t="str">
        <f t="shared" si="807"/>
        <v>Ashley Freeman</v>
      </c>
      <c r="CC48" s="98" t="str">
        <f t="shared" si="807"/>
        <v>Grant Wong</v>
      </c>
      <c r="CD48" s="98" t="str">
        <f t="shared" si="807"/>
        <v>Nick Lee</v>
      </c>
      <c r="CE48" s="98" t="str">
        <f t="shared" si="807"/>
        <v>Anna Wong</v>
      </c>
      <c r="CF48" s="98" t="str">
        <f t="shared" si="807"/>
        <v>Alex McCarty</v>
      </c>
      <c r="CG48" s="98" t="str">
        <f t="shared" si="807"/>
        <v>Dan Ronen</v>
      </c>
      <c r="CH48" s="98" t="str">
        <f t="shared" si="807"/>
        <v>Jackson Allred</v>
      </c>
      <c r="CI48" s="98" t="str">
        <f t="shared" si="807"/>
        <v>Gabriel Burnett</v>
      </c>
      <c r="CJ48" s="98" t="str">
        <f t="shared" si="807"/>
        <v>George Holden</v>
      </c>
      <c r="CK48" s="98" t="str">
        <f t="shared" si="807"/>
        <v>Tze Lin Ting</v>
      </c>
      <c r="CL48" s="98" t="str">
        <f t="shared" si="807"/>
        <v>Ashan Perera</v>
      </c>
      <c r="CM48" s="98" t="str">
        <f t="shared" si="807"/>
        <v>Megan Steenkamp</v>
      </c>
      <c r="CN48" s="98" t="str">
        <f t="shared" si="807"/>
        <v>Lewis Marshall</v>
      </c>
      <c r="CO48" s="98" t="str">
        <f t="shared" si="807"/>
        <v>Isla Smyth</v>
      </c>
      <c r="CP48" s="98" t="str">
        <f t="shared" si="807"/>
        <v>William Joseph Belote</v>
      </c>
      <c r="CQ48" s="98" t="str">
        <f t="shared" si="807"/>
        <v>Lorna Macdonald</v>
      </c>
      <c r="CR48" s="98" t="str">
        <f t="shared" si="807"/>
        <v>Gapjae Jeikal</v>
      </c>
      <c r="CS48" s="98" t="str">
        <f t="shared" si="807"/>
        <v>Connor Adamson</v>
      </c>
      <c r="CT48" s="98" t="str">
        <f t="shared" si="807"/>
        <v>Harrison Caughey</v>
      </c>
      <c r="CU48" s="98" t="str">
        <f t="shared" si="807"/>
        <v>Duncan McKee</v>
      </c>
      <c r="CV48" s="98" t="str">
        <f t="shared" si="807"/>
        <v>Maximilian Birzer</v>
      </c>
      <c r="CW48" s="98" t="str">
        <f t="shared" si="807"/>
        <v>Matthew Mattar</v>
      </c>
      <c r="CX48" s="98" t="str">
        <f t="shared" si="807"/>
        <v>Llybel Oakly</v>
      </c>
      <c r="CY48" s="98" t="str">
        <f t="shared" si="807"/>
        <v>Jacob Pfennig</v>
      </c>
      <c r="CZ48" s="98" t="str">
        <f t="shared" si="807"/>
        <v>Josh Thompson</v>
      </c>
      <c r="DA48" s="98" t="str">
        <f t="shared" si="807"/>
        <v>Yeou-Yeong Hwang</v>
      </c>
      <c r="DB48" s="98" t="str">
        <f t="shared" si="807"/>
        <v>Gabrielle Chai</v>
      </c>
      <c r="DC48" s="98" t="str">
        <f t="shared" si="807"/>
        <v>Chris Xiu</v>
      </c>
      <c r="DD48" s="98" t="str">
        <f t="shared" si="807"/>
        <v>Matthias Suppan</v>
      </c>
      <c r="DE48" s="98" t="str">
        <f t="shared" si="807"/>
        <v>Zak Holden</v>
      </c>
      <c r="DF48" s="98" t="str">
        <f t="shared" si="807"/>
        <v>Thomas Reid</v>
      </c>
      <c r="DG48" s="98" t="str">
        <f t="shared" si="807"/>
        <v>Braden Smitheram</v>
      </c>
      <c r="DH48" s="98" t="str">
        <f t="shared" si="807"/>
        <v>Joseph Klopper</v>
      </c>
      <c r="DI48" s="98" t="str">
        <f t="shared" si="807"/>
        <v>Erik Goesmann</v>
      </c>
      <c r="DJ48" s="98" t="str">
        <f t="shared" si="807"/>
        <v>Harry Seigne</v>
      </c>
      <c r="DK48" s="98" t="str">
        <f t="shared" si="807"/>
        <v>Jack Ryan</v>
      </c>
      <c r="DL48" s="98" t="str">
        <f t="shared" si="807"/>
        <v>Fletcher Dick</v>
      </c>
      <c r="DM48" s="98" t="str">
        <f t="shared" si="807"/>
        <v>Rayhan Tjoa</v>
      </c>
      <c r="DN48" s="98" t="str">
        <f t="shared" si="807"/>
        <v>Changxing Gong</v>
      </c>
      <c r="DO48" s="98" t="str">
        <f t="shared" si="807"/>
        <v>David Frost</v>
      </c>
      <c r="DP48" s="98" t="str">
        <f t="shared" si="807"/>
        <v>Ella Johnson</v>
      </c>
      <c r="DQ48" s="98" t="str">
        <f t="shared" si="807"/>
        <v>Xiaojie Wang</v>
      </c>
      <c r="DR48" s="98" t="str">
        <f t="shared" si="807"/>
        <v>Eli O'Neill</v>
      </c>
      <c r="DS48" s="98" t="str">
        <f t="shared" si="807"/>
        <v>Nathan Huynh</v>
      </c>
      <c r="DT48" s="98" t="str">
        <f t="shared" si="807"/>
        <v>Sam Shin</v>
      </c>
      <c r="DU48" s="98" t="str">
        <f t="shared" si="807"/>
        <v>Joseph Kelly</v>
      </c>
      <c r="DV48" s="98" t="str">
        <f t="shared" si="807"/>
        <v>Clinton Walker</v>
      </c>
      <c r="DW48" s="98" t="str">
        <f t="shared" si="807"/>
        <v>Chris Roy</v>
      </c>
      <c r="DX48" s="98" t="str">
        <f t="shared" si="807"/>
        <v>Oliver Chaplin</v>
      </c>
      <c r="DY48" s="98" t="str">
        <f t="shared" si="807"/>
        <v>Tristan Tiong</v>
      </c>
      <c r="DZ48" s="98" t="str">
        <f t="shared" si="807"/>
        <v>Scott Li</v>
      </c>
      <c r="EA48" s="98" t="str">
        <f t="shared" si="807"/>
        <v>George Cory-Wright</v>
      </c>
      <c r="EB48" s="98" t="str">
        <f t="shared" si="807"/>
        <v>Darcy Maddren</v>
      </c>
      <c r="EC48" s="98" t="str">
        <f t="shared" si="807"/>
        <v>Riley Sutton</v>
      </c>
      <c r="ED48" s="98" t="str">
        <f t="shared" si="807"/>
        <v>Sjaak Flick</v>
      </c>
      <c r="EE48" s="98" t="str">
        <f t="shared" si="807"/>
        <v>Jordan Pyott</v>
      </c>
      <c r="EF48" s="98" t="str">
        <f t="shared" si="807"/>
        <v>Ben Smith</v>
      </c>
      <c r="EG48" s="98" t="str">
        <f t="shared" si="807"/>
        <v>Will Miller</v>
      </c>
      <c r="EH48" s="98" t="str">
        <f t="shared" si="807"/>
        <v>Billie Johnson</v>
      </c>
      <c r="EI48" s="98" t="str">
        <f t="shared" si="807"/>
        <v>Rutger van Kruiningen</v>
      </c>
      <c r="EJ48" s="98" t="str">
        <f t="shared" si="807"/>
        <v>Griffin Baxter</v>
      </c>
      <c r="EK48" s="98" t="str">
        <f t="shared" si="807"/>
        <v>Nur Binti Ahmad</v>
      </c>
      <c r="EL48" s="98" t="str">
        <f t="shared" ref="EL48:GW48" si="808">CONCATENATE(EL3, " ", EL4)</f>
        <v>Abdul Rahman Zakaria</v>
      </c>
      <c r="EM48" s="98" t="str">
        <f t="shared" si="808"/>
        <v>Alzen Punio</v>
      </c>
      <c r="EN48" s="98" t="str">
        <f t="shared" si="808"/>
        <v>Nursyazwina Maihani Masdi</v>
      </c>
      <c r="EO48" s="98" t="str">
        <f t="shared" si="808"/>
        <v>Niels van Antwerpen</v>
      </c>
      <c r="EP48" s="98" t="str">
        <f t="shared" si="808"/>
        <v>Troy Tomlins</v>
      </c>
      <c r="EQ48" s="98" t="str">
        <f t="shared" si="808"/>
        <v>Ankur Patel</v>
      </c>
      <c r="ER48" s="98" t="str">
        <f t="shared" si="808"/>
        <v>Benjamin Crozier</v>
      </c>
      <c r="ES48" s="98" t="str">
        <f t="shared" si="808"/>
        <v>Eric Song</v>
      </c>
      <c r="ET48" s="98" t="str">
        <f t="shared" si="808"/>
        <v>Mitchell Freeman</v>
      </c>
      <c r="EU48" s="98" t="str">
        <f t="shared" si="808"/>
        <v>William Huang</v>
      </c>
      <c r="EV48" s="98" t="str">
        <f t="shared" si="808"/>
        <v>James Napier</v>
      </c>
      <c r="EW48" s="98" t="str">
        <f t="shared" si="808"/>
        <v>Shilong Wang</v>
      </c>
      <c r="EX48" s="98" t="str">
        <f t="shared" si="808"/>
        <v>Jamie Hutchings</v>
      </c>
      <c r="EY48" s="98" t="str">
        <f t="shared" si="808"/>
        <v>Flynn Garthwaite</v>
      </c>
      <c r="EZ48" s="98" t="str">
        <f t="shared" si="808"/>
        <v>Samuel Burtenshaw</v>
      </c>
      <c r="FA48" s="98" t="str">
        <f t="shared" si="808"/>
        <v>Phil Taylor</v>
      </c>
      <c r="FB48" s="98" t="str">
        <f t="shared" si="808"/>
        <v>Henry Barrett</v>
      </c>
      <c r="FC48" s="98" t="str">
        <f t="shared" si="808"/>
        <v>Kunhui Liu</v>
      </c>
      <c r="FD48" s="98" t="str">
        <f t="shared" si="808"/>
        <v>Feng Wang</v>
      </c>
      <c r="FE48" s="98" t="str">
        <f t="shared" si="808"/>
        <v>Manjeet Panwar</v>
      </c>
      <c r="FF48" s="98" t="str">
        <f t="shared" si="808"/>
        <v>James Harris</v>
      </c>
      <c r="FG48" s="98" t="str">
        <f t="shared" si="808"/>
        <v>Rory Patterson</v>
      </c>
      <c r="FH48" s="98" t="str">
        <f t="shared" si="808"/>
        <v>Dylan Duffy-Bregmen</v>
      </c>
      <c r="FI48" s="98" t="str">
        <f t="shared" si="808"/>
        <v>Dmitri Michael Semyonov Smith</v>
      </c>
      <c r="FJ48" s="98" t="str">
        <f t="shared" si="808"/>
        <v>Kenn Leen Fulgencio</v>
      </c>
      <c r="FK48" s="98" t="str">
        <f t="shared" si="808"/>
        <v>Joshua McCreanor</v>
      </c>
      <c r="FL48" s="98" t="str">
        <f t="shared" si="808"/>
        <v>Jack Ao</v>
      </c>
      <c r="FM48" s="98" t="str">
        <f t="shared" si="808"/>
        <v>Alina Phang</v>
      </c>
      <c r="FN48" s="98" t="str">
        <f t="shared" si="808"/>
        <v>Jesper Slager</v>
      </c>
      <c r="FO48" s="98" t="str">
        <f t="shared" si="808"/>
        <v>Devin Mazey</v>
      </c>
      <c r="FP48" s="98" t="str">
        <f t="shared" si="808"/>
        <v>Arundhati Paul</v>
      </c>
      <c r="FQ48" s="98" t="str">
        <f t="shared" si="808"/>
        <v>Minfang Yu</v>
      </c>
      <c r="FR48" s="98" t="str">
        <f t="shared" si="808"/>
        <v>Wenhan Li</v>
      </c>
      <c r="FS48" s="98" t="str">
        <f t="shared" si="808"/>
        <v>Gihoon Yun</v>
      </c>
      <c r="FT48" s="98" t="str">
        <f t="shared" si="808"/>
        <v>Dawson Berry</v>
      </c>
      <c r="FU48" s="98" t="str">
        <f t="shared" si="808"/>
        <v>Jessie Yu</v>
      </c>
      <c r="FV48" s="98" t="str">
        <f t="shared" si="808"/>
        <v>Chuan Li</v>
      </c>
      <c r="FW48" s="98" t="str">
        <f t="shared" si="808"/>
        <v>Joe McSorley</v>
      </c>
      <c r="FX48" s="98" t="str">
        <f t="shared" si="808"/>
        <v>Nick Ryan</v>
      </c>
      <c r="FY48" s="98" t="str">
        <f t="shared" si="808"/>
        <v>Sarah McLaughlin</v>
      </c>
      <c r="FZ48" s="98" t="str">
        <f t="shared" si="808"/>
        <v>Daniel Gomes-Sebastiao</v>
      </c>
      <c r="GA48" s="98" t="str">
        <f t="shared" si="808"/>
        <v>Jia Xuan Choong</v>
      </c>
      <c r="GB48" s="98" t="str">
        <f t="shared" si="808"/>
        <v>Sean Lalor</v>
      </c>
      <c r="GC48" s="98" t="str">
        <f t="shared" si="808"/>
        <v>Kai Terk Tan</v>
      </c>
      <c r="GD48" s="98" t="str">
        <f t="shared" si="808"/>
        <v>Kevin Chan</v>
      </c>
      <c r="GE48" s="98" t="str">
        <f t="shared" si="808"/>
        <v>Ziling Huang</v>
      </c>
      <c r="GF48" s="98" t="str">
        <f t="shared" si="808"/>
        <v xml:space="preserve"> </v>
      </c>
      <c r="GG48" s="98" t="str">
        <f t="shared" si="808"/>
        <v>Yikang Lin</v>
      </c>
      <c r="GH48" s="98" t="str">
        <f t="shared" si="808"/>
        <v>Jiaji Chu</v>
      </c>
      <c r="GI48" s="98" t="str">
        <f t="shared" si="808"/>
        <v>Louis Gradwell</v>
      </c>
      <c r="GJ48" s="98" t="str">
        <f t="shared" si="808"/>
        <v>Matthew Bond</v>
      </c>
      <c r="GK48" s="98" t="str">
        <f t="shared" si="808"/>
        <v>Mitchell Veale</v>
      </c>
      <c r="GL48" s="98" t="str">
        <f t="shared" si="808"/>
        <v>Ryan Bellamy</v>
      </c>
      <c r="GM48" s="98" t="str">
        <f t="shared" si="808"/>
        <v>Tristan Christie</v>
      </c>
      <c r="GN48" s="98" t="str">
        <f t="shared" si="808"/>
        <v>Robert Dumbleton</v>
      </c>
      <c r="GO48" s="98" t="str">
        <f t="shared" si="808"/>
        <v>George Bennett</v>
      </c>
      <c r="GP48" s="98" t="str">
        <f t="shared" si="808"/>
        <v>Grace Hanlon</v>
      </c>
      <c r="GQ48" s="98" t="str">
        <f t="shared" si="808"/>
        <v>Zhedong Cao</v>
      </c>
      <c r="GR48" s="98" t="str">
        <f t="shared" si="808"/>
        <v>Feng Nan</v>
      </c>
      <c r="GS48" s="98" t="str">
        <f t="shared" si="808"/>
        <v>Ellena Weston</v>
      </c>
      <c r="GT48" s="98" t="str">
        <f t="shared" si="808"/>
        <v>Quinn McCarthy</v>
      </c>
      <c r="GU48" s="98" t="str">
        <f t="shared" si="808"/>
        <v>Rio Ogino</v>
      </c>
      <c r="GV48" s="98" t="str">
        <f t="shared" si="808"/>
        <v>Joshua Egan</v>
      </c>
      <c r="GW48" s="98" t="str">
        <f t="shared" si="808"/>
        <v>Noah Irving</v>
      </c>
      <c r="GX48" s="98" t="str">
        <f t="shared" ref="GX48:HX48" si="809">CONCATENATE(GX3, " ", GX4)</f>
        <v>Sam McMillan</v>
      </c>
      <c r="GY48" s="98" t="str">
        <f t="shared" si="809"/>
        <v>Jerry Tria</v>
      </c>
      <c r="GZ48" s="98" t="str">
        <f t="shared" si="809"/>
        <v>Sven Balvan</v>
      </c>
      <c r="HA48" s="98" t="str">
        <f t="shared" si="809"/>
        <v>Tim Mitchell</v>
      </c>
      <c r="HB48" s="98" t="str">
        <f t="shared" si="809"/>
        <v>Jack Patterson</v>
      </c>
      <c r="HC48" s="98" t="str">
        <f t="shared" si="809"/>
        <v>Joseph Jaram</v>
      </c>
      <c r="HD48" s="98" t="str">
        <f t="shared" si="809"/>
        <v>Giovanni Glendining</v>
      </c>
      <c r="HE48" s="98" t="str">
        <f t="shared" si="809"/>
        <v>Courtney Matthews</v>
      </c>
      <c r="HF48" s="98" t="str">
        <f t="shared" si="809"/>
        <v>Benjamin James</v>
      </c>
      <c r="HG48" s="98" t="str">
        <f t="shared" si="809"/>
        <v xml:space="preserve"> </v>
      </c>
      <c r="HH48" s="98" t="str">
        <f t="shared" si="809"/>
        <v xml:space="preserve"> </v>
      </c>
      <c r="HI48" s="98" t="str">
        <f t="shared" si="809"/>
        <v xml:space="preserve"> </v>
      </c>
      <c r="HJ48" s="98" t="str">
        <f t="shared" si="809"/>
        <v xml:space="preserve"> </v>
      </c>
      <c r="HK48" s="98" t="str">
        <f t="shared" si="809"/>
        <v xml:space="preserve"> </v>
      </c>
      <c r="HL48" s="98" t="str">
        <f t="shared" si="809"/>
        <v xml:space="preserve"> </v>
      </c>
      <c r="HM48" s="98" t="str">
        <f t="shared" si="809"/>
        <v>Matthew Weaver</v>
      </c>
      <c r="HN48" s="98" t="str">
        <f t="shared" si="809"/>
        <v>Caleb Sim</v>
      </c>
      <c r="HO48" s="98" t="str">
        <f t="shared" si="809"/>
        <v>Jackie Chen</v>
      </c>
      <c r="HP48" s="98" t="str">
        <f t="shared" si="809"/>
        <v>Danila Bublik</v>
      </c>
      <c r="HQ48" s="98" t="str">
        <f t="shared" si="809"/>
        <v>Ronan Avery</v>
      </c>
      <c r="HR48" s="98" t="str">
        <f t="shared" si="809"/>
        <v>Michael Peters</v>
      </c>
      <c r="HS48" s="98" t="str">
        <f t="shared" si="809"/>
        <v>Ryan Coyle</v>
      </c>
      <c r="HT48" s="98" t="str">
        <f t="shared" si="809"/>
        <v>Sahara Bullen Emmitt</v>
      </c>
      <c r="HU48" s="98" t="str">
        <f t="shared" si="809"/>
        <v>Bowen Jiang</v>
      </c>
      <c r="HV48" s="98" t="str">
        <f t="shared" si="809"/>
        <v>Yuquan Lu</v>
      </c>
      <c r="HW48" s="98" t="str">
        <f t="shared" si="809"/>
        <v>Te Wehenga Johnson</v>
      </c>
      <c r="HX48" s="98" t="str">
        <f t="shared" si="809"/>
        <v>Liam Pol</v>
      </c>
    </row>
    <row r="49" spans="1:232" ht="15.6" customHeight="1" thickBot="1" x14ac:dyDescent="0.3">
      <c r="A49" s="37" t="s">
        <v>820</v>
      </c>
      <c r="B49" s="37"/>
      <c r="C49" s="49" t="s">
        <v>199</v>
      </c>
      <c r="D49" s="85"/>
      <c r="E49" s="49" t="s">
        <v>199</v>
      </c>
      <c r="F49" s="85"/>
      <c r="G49" s="49" t="s">
        <v>199</v>
      </c>
      <c r="H49" s="85"/>
      <c r="I49" s="49" t="s">
        <v>199</v>
      </c>
      <c r="J49" s="85"/>
      <c r="K49" s="49" t="s">
        <v>199</v>
      </c>
      <c r="L49" s="85"/>
      <c r="M49" s="49" t="s">
        <v>199</v>
      </c>
      <c r="N49" s="85"/>
      <c r="O49" s="49" t="s">
        <v>199</v>
      </c>
      <c r="P49" s="85"/>
      <c r="Q49" s="49" t="s">
        <v>199</v>
      </c>
      <c r="R49" s="85"/>
      <c r="S49" s="49" t="s">
        <v>199</v>
      </c>
      <c r="T49" s="85"/>
      <c r="U49" s="49" t="s">
        <v>199</v>
      </c>
      <c r="V49" s="85"/>
      <c r="W49" s="49" t="s">
        <v>199</v>
      </c>
      <c r="X49" s="85"/>
      <c r="Y49" s="49" t="s">
        <v>199</v>
      </c>
      <c r="Z49" s="85"/>
      <c r="AA49" s="49" t="s">
        <v>199</v>
      </c>
      <c r="AB49" s="85"/>
      <c r="AC49" s="49" t="s">
        <v>199</v>
      </c>
      <c r="AD49" s="85"/>
      <c r="AE49" s="49" t="s">
        <v>199</v>
      </c>
      <c r="AF49" s="85"/>
      <c r="AG49" s="49" t="s">
        <v>199</v>
      </c>
      <c r="AH49" s="85"/>
      <c r="AI49" s="49" t="s">
        <v>199</v>
      </c>
      <c r="AJ49" s="85"/>
      <c r="AK49" s="49" t="s">
        <v>199</v>
      </c>
      <c r="AL49" s="85"/>
      <c r="AM49" s="49" t="s">
        <v>199</v>
      </c>
      <c r="AN49" s="85"/>
      <c r="AO49" s="49" t="s">
        <v>199</v>
      </c>
      <c r="AP49" s="85"/>
      <c r="AQ49" s="49" t="s">
        <v>199</v>
      </c>
      <c r="AR49" s="85"/>
      <c r="AS49" s="49" t="s">
        <v>199</v>
      </c>
      <c r="AT49" s="85"/>
      <c r="AU49" s="49" t="s">
        <v>199</v>
      </c>
      <c r="AV49" s="85"/>
      <c r="AW49" s="49" t="s">
        <v>199</v>
      </c>
      <c r="AX49" s="85"/>
      <c r="AY49" s="49" t="s">
        <v>199</v>
      </c>
      <c r="AZ49" s="85"/>
      <c r="BA49" s="49" t="s">
        <v>199</v>
      </c>
      <c r="BB49" s="85"/>
      <c r="BC49" s="49" t="s">
        <v>199</v>
      </c>
      <c r="BD49" s="85"/>
      <c r="BE49" s="49" t="s">
        <v>199</v>
      </c>
      <c r="BF49" s="85"/>
      <c r="BG49" s="49" t="s">
        <v>199</v>
      </c>
      <c r="BH49" s="85"/>
      <c r="BI49" s="49" t="s">
        <v>199</v>
      </c>
      <c r="BJ49" s="85"/>
      <c r="BK49" s="49" t="s">
        <v>199</v>
      </c>
      <c r="BL49" s="85"/>
      <c r="BM49" s="49" t="s">
        <v>199</v>
      </c>
      <c r="BN49" s="85"/>
      <c r="BO49" s="49" t="s">
        <v>199</v>
      </c>
      <c r="BP49" s="85"/>
      <c r="BQ49" s="49" t="s">
        <v>199</v>
      </c>
      <c r="BR49" s="85"/>
      <c r="BS49" s="49" t="s">
        <v>199</v>
      </c>
      <c r="BT49" s="85"/>
      <c r="BU49" s="49" t="s">
        <v>199</v>
      </c>
      <c r="BV49" s="85"/>
      <c r="BW49" s="49" t="s">
        <v>199</v>
      </c>
      <c r="BX49" s="85"/>
      <c r="BY49" s="49" t="s">
        <v>199</v>
      </c>
      <c r="BZ49" s="85"/>
      <c r="CA49" s="49" t="s">
        <v>199</v>
      </c>
      <c r="CB49" s="85"/>
      <c r="CC49" s="49" t="s">
        <v>199</v>
      </c>
      <c r="CD49" s="85"/>
      <c r="CE49" s="49" t="s">
        <v>199</v>
      </c>
      <c r="CF49" s="85"/>
      <c r="CG49" s="49" t="s">
        <v>199</v>
      </c>
      <c r="CH49" s="85"/>
      <c r="CI49" s="49" t="s">
        <v>199</v>
      </c>
      <c r="CJ49" s="85"/>
      <c r="CK49" s="49" t="s">
        <v>199</v>
      </c>
      <c r="CL49" s="85"/>
      <c r="CM49" s="49" t="s">
        <v>199</v>
      </c>
      <c r="CN49" s="85"/>
      <c r="CO49" s="49" t="s">
        <v>199</v>
      </c>
      <c r="CP49" s="85"/>
      <c r="CQ49" s="49" t="s">
        <v>199</v>
      </c>
      <c r="CR49" s="85"/>
      <c r="CS49" s="49" t="s">
        <v>199</v>
      </c>
      <c r="CT49" s="85"/>
      <c r="CU49" s="49" t="s">
        <v>199</v>
      </c>
      <c r="CV49" s="85"/>
      <c r="CW49" s="49" t="s">
        <v>199</v>
      </c>
      <c r="CX49" s="85"/>
      <c r="CY49" s="49" t="s">
        <v>199</v>
      </c>
      <c r="CZ49" s="85"/>
      <c r="DA49" s="49" t="s">
        <v>199</v>
      </c>
      <c r="DB49" s="85"/>
      <c r="DC49" s="49" t="s">
        <v>199</v>
      </c>
      <c r="DD49" s="85"/>
      <c r="DE49" s="49" t="s">
        <v>199</v>
      </c>
      <c r="DF49" s="85"/>
      <c r="DG49" s="49" t="s">
        <v>199</v>
      </c>
      <c r="DH49" s="85"/>
      <c r="DI49" s="49" t="s">
        <v>199</v>
      </c>
      <c r="DJ49" s="85"/>
      <c r="DK49" s="49" t="s">
        <v>199</v>
      </c>
      <c r="DL49" s="85"/>
      <c r="DM49" s="49" t="s">
        <v>199</v>
      </c>
      <c r="DN49" s="85"/>
      <c r="DO49" s="49" t="s">
        <v>199</v>
      </c>
      <c r="DP49" s="85"/>
      <c r="DQ49" s="49" t="s">
        <v>199</v>
      </c>
      <c r="DR49" s="85"/>
      <c r="DS49" s="49" t="s">
        <v>199</v>
      </c>
      <c r="DT49" s="85"/>
      <c r="DU49" s="49" t="s">
        <v>199</v>
      </c>
      <c r="DV49" s="85"/>
      <c r="DW49" s="49" t="s">
        <v>199</v>
      </c>
      <c r="DX49" s="85"/>
      <c r="DY49" s="49" t="s">
        <v>199</v>
      </c>
      <c r="DZ49" s="85"/>
      <c r="EA49" s="49" t="s">
        <v>199</v>
      </c>
      <c r="EB49" s="85"/>
      <c r="EC49" s="49" t="s">
        <v>199</v>
      </c>
      <c r="ED49" s="85"/>
      <c r="EE49" s="49" t="s">
        <v>199</v>
      </c>
      <c r="EF49" s="85"/>
      <c r="EG49" s="49" t="s">
        <v>199</v>
      </c>
      <c r="EH49" s="85"/>
      <c r="EI49" s="49" t="s">
        <v>199</v>
      </c>
      <c r="EJ49" s="85"/>
      <c r="EK49" s="49" t="s">
        <v>199</v>
      </c>
      <c r="EL49" s="85"/>
      <c r="EM49" s="49" t="s">
        <v>199</v>
      </c>
      <c r="EN49" s="85"/>
      <c r="EO49" s="49" t="s">
        <v>199</v>
      </c>
      <c r="EP49" s="85"/>
      <c r="EQ49" s="49" t="s">
        <v>199</v>
      </c>
      <c r="ER49" s="85"/>
      <c r="ES49" s="49" t="s">
        <v>199</v>
      </c>
      <c r="ET49" s="85"/>
      <c r="EU49" s="49" t="s">
        <v>199</v>
      </c>
      <c r="EV49" s="85"/>
      <c r="EW49" s="49" t="s">
        <v>199</v>
      </c>
      <c r="EX49" s="85"/>
      <c r="EY49" s="49" t="s">
        <v>199</v>
      </c>
      <c r="EZ49" s="85"/>
      <c r="FA49" s="49" t="s">
        <v>199</v>
      </c>
      <c r="FB49" s="85"/>
      <c r="FC49" s="49" t="s">
        <v>199</v>
      </c>
      <c r="FD49" s="85"/>
      <c r="FE49" s="49" t="s">
        <v>199</v>
      </c>
      <c r="FF49" s="85"/>
      <c r="FG49" s="49" t="s">
        <v>199</v>
      </c>
      <c r="FH49" s="85"/>
      <c r="FI49" s="49" t="s">
        <v>199</v>
      </c>
      <c r="FJ49" s="85"/>
      <c r="FK49" s="49" t="s">
        <v>199</v>
      </c>
      <c r="FL49" s="85"/>
      <c r="FM49" s="49" t="s">
        <v>199</v>
      </c>
      <c r="FN49" s="85"/>
      <c r="FO49" s="49" t="s">
        <v>199</v>
      </c>
      <c r="FP49" s="85"/>
      <c r="FQ49" s="49" t="s">
        <v>199</v>
      </c>
      <c r="FR49" s="85"/>
      <c r="FS49" s="49" t="s">
        <v>199</v>
      </c>
      <c r="FT49" s="85"/>
      <c r="FU49" s="49" t="s">
        <v>199</v>
      </c>
      <c r="FV49" s="85"/>
      <c r="FW49" s="49" t="s">
        <v>199</v>
      </c>
      <c r="FX49" s="85"/>
      <c r="FY49" s="49" t="s">
        <v>199</v>
      </c>
      <c r="FZ49" s="85"/>
      <c r="GA49" s="49" t="s">
        <v>199</v>
      </c>
      <c r="GB49" s="85"/>
      <c r="GC49" s="49" t="s">
        <v>199</v>
      </c>
      <c r="GD49" s="85"/>
      <c r="GE49" s="49" t="s">
        <v>199</v>
      </c>
      <c r="GF49" s="85"/>
      <c r="GG49" s="49" t="s">
        <v>200</v>
      </c>
      <c r="GH49" s="85"/>
      <c r="GI49" s="49" t="s">
        <v>199</v>
      </c>
      <c r="GJ49" s="85"/>
      <c r="GK49" s="49" t="s">
        <v>199</v>
      </c>
      <c r="GL49" s="85"/>
      <c r="GM49" s="49" t="s">
        <v>199</v>
      </c>
      <c r="GN49" s="85"/>
      <c r="GO49" s="49" t="s">
        <v>199</v>
      </c>
      <c r="GP49" s="85"/>
      <c r="GQ49" s="49" t="s">
        <v>199</v>
      </c>
      <c r="GR49" s="85"/>
      <c r="GS49" s="49" t="s">
        <v>199</v>
      </c>
      <c r="GT49" s="85"/>
      <c r="GU49" s="49" t="s">
        <v>199</v>
      </c>
      <c r="GV49" s="85"/>
      <c r="GW49" s="49" t="s">
        <v>200</v>
      </c>
      <c r="GX49" s="85"/>
      <c r="GY49" s="49" t="s">
        <v>199</v>
      </c>
      <c r="GZ49" s="85"/>
      <c r="HA49" s="49" t="s">
        <v>199</v>
      </c>
      <c r="HB49" s="85"/>
      <c r="HC49" s="49" t="s">
        <v>200</v>
      </c>
      <c r="HD49" s="85"/>
      <c r="HE49" s="49" t="s">
        <v>199</v>
      </c>
      <c r="HF49" s="85"/>
      <c r="HG49" s="49" t="s">
        <v>199</v>
      </c>
      <c r="HH49" s="85"/>
      <c r="HI49" s="49" t="s">
        <v>199</v>
      </c>
      <c r="HJ49" s="85"/>
      <c r="HK49" s="49" t="s">
        <v>199</v>
      </c>
      <c r="HL49" s="85"/>
      <c r="HM49" s="49" t="s">
        <v>199</v>
      </c>
      <c r="HN49" s="85"/>
      <c r="HO49" s="49" t="s">
        <v>199</v>
      </c>
      <c r="HP49" s="85"/>
      <c r="HQ49" s="49" t="s">
        <v>199</v>
      </c>
      <c r="HR49" s="85"/>
      <c r="HS49" s="49" t="s">
        <v>199</v>
      </c>
      <c r="HT49" s="85"/>
      <c r="HU49" s="49" t="s">
        <v>199</v>
      </c>
      <c r="HV49" s="85"/>
      <c r="HW49" s="49" t="s">
        <v>199</v>
      </c>
      <c r="HX49" s="85"/>
    </row>
    <row r="50" spans="1:232" ht="15.6" customHeight="1" thickBot="1" x14ac:dyDescent="0.3">
      <c r="A50" s="37" t="s">
        <v>821</v>
      </c>
      <c r="B50" s="37"/>
      <c r="C50" s="49" t="s">
        <v>199</v>
      </c>
      <c r="D50" s="85"/>
      <c r="E50" s="49" t="s">
        <v>199</v>
      </c>
      <c r="F50" s="85"/>
      <c r="G50" s="49" t="s">
        <v>199</v>
      </c>
      <c r="H50" s="85"/>
      <c r="I50" s="49" t="s">
        <v>200</v>
      </c>
      <c r="J50" s="85"/>
      <c r="K50" s="49" t="s">
        <v>199</v>
      </c>
      <c r="L50" s="85"/>
      <c r="M50" s="49" t="s">
        <v>199</v>
      </c>
      <c r="N50" s="85"/>
      <c r="O50" s="49" t="s">
        <v>199</v>
      </c>
      <c r="P50" s="85"/>
      <c r="Q50" s="49" t="s">
        <v>200</v>
      </c>
      <c r="R50" s="85"/>
      <c r="S50" s="49" t="s">
        <v>199</v>
      </c>
      <c r="T50" s="85"/>
      <c r="U50" s="49" t="s">
        <v>199</v>
      </c>
      <c r="V50" s="85"/>
      <c r="W50" s="49" t="s">
        <v>200</v>
      </c>
      <c r="X50" s="85"/>
      <c r="Y50" s="49" t="s">
        <v>199</v>
      </c>
      <c r="Z50" s="85"/>
      <c r="AA50" s="49" t="s">
        <v>199</v>
      </c>
      <c r="AB50" s="85"/>
      <c r="AC50" s="49" t="s">
        <v>200</v>
      </c>
      <c r="AD50" s="85"/>
      <c r="AE50" s="49" t="s">
        <v>199</v>
      </c>
      <c r="AF50" s="85"/>
      <c r="AG50" s="49" t="s">
        <v>199</v>
      </c>
      <c r="AH50" s="85"/>
      <c r="AI50" s="49" t="s">
        <v>199</v>
      </c>
      <c r="AJ50" s="85"/>
      <c r="AK50" s="49" t="s">
        <v>199</v>
      </c>
      <c r="AL50" s="85"/>
      <c r="AM50" s="49" t="s">
        <v>199</v>
      </c>
      <c r="AN50" s="85"/>
      <c r="AO50" s="49" t="s">
        <v>199</v>
      </c>
      <c r="AP50" s="85"/>
      <c r="AQ50" s="49" t="s">
        <v>199</v>
      </c>
      <c r="AR50" s="85"/>
      <c r="AS50" s="49" t="s">
        <v>200</v>
      </c>
      <c r="AT50" s="85"/>
      <c r="AU50" s="49" t="s">
        <v>199</v>
      </c>
      <c r="AV50" s="85"/>
      <c r="AW50" s="49" t="s">
        <v>199</v>
      </c>
      <c r="AX50" s="85"/>
      <c r="AY50" s="49" t="s">
        <v>199</v>
      </c>
      <c r="AZ50" s="85"/>
      <c r="BA50" s="49" t="s">
        <v>200</v>
      </c>
      <c r="BB50" s="85"/>
      <c r="BC50" s="49" t="s">
        <v>199</v>
      </c>
      <c r="BD50" s="85"/>
      <c r="BE50" s="49" t="s">
        <v>199</v>
      </c>
      <c r="BF50" s="85"/>
      <c r="BG50" s="49" t="s">
        <v>199</v>
      </c>
      <c r="BH50" s="85"/>
      <c r="BI50" s="49" t="s">
        <v>199</v>
      </c>
      <c r="BJ50" s="85"/>
      <c r="BK50" s="49" t="s">
        <v>199</v>
      </c>
      <c r="BL50" s="85"/>
      <c r="BM50" s="49" t="s">
        <v>199</v>
      </c>
      <c r="BN50" s="85"/>
      <c r="BO50" s="49" t="s">
        <v>199</v>
      </c>
      <c r="BP50" s="85"/>
      <c r="BQ50" s="49" t="s">
        <v>199</v>
      </c>
      <c r="BR50" s="85"/>
      <c r="BS50" s="49" t="s">
        <v>200</v>
      </c>
      <c r="BT50" s="85"/>
      <c r="BU50" s="49" t="s">
        <v>199</v>
      </c>
      <c r="BV50" s="85"/>
      <c r="BW50" s="49" t="s">
        <v>199</v>
      </c>
      <c r="BX50" s="85"/>
      <c r="BY50" s="49" t="s">
        <v>199</v>
      </c>
      <c r="BZ50" s="85"/>
      <c r="CA50" s="49" t="s">
        <v>199</v>
      </c>
      <c r="CB50" s="85"/>
      <c r="CC50" s="49" t="s">
        <v>199</v>
      </c>
      <c r="CD50" s="85"/>
      <c r="CE50" s="49" t="s">
        <v>199</v>
      </c>
      <c r="CF50" s="85"/>
      <c r="CG50" s="49" t="s">
        <v>200</v>
      </c>
      <c r="CH50" s="85"/>
      <c r="CI50" s="49" t="s">
        <v>199</v>
      </c>
      <c r="CJ50" s="85"/>
      <c r="CK50" s="49" t="s">
        <v>199</v>
      </c>
      <c r="CL50" s="85"/>
      <c r="CM50" s="49" t="s">
        <v>199</v>
      </c>
      <c r="CN50" s="85"/>
      <c r="CO50" s="49" t="s">
        <v>199</v>
      </c>
      <c r="CP50" s="85"/>
      <c r="CQ50" s="49" t="s">
        <v>200</v>
      </c>
      <c r="CR50" s="85"/>
      <c r="CS50" s="49" t="s">
        <v>199</v>
      </c>
      <c r="CT50" s="85"/>
      <c r="CU50" s="49" t="s">
        <v>199</v>
      </c>
      <c r="CV50" s="85"/>
      <c r="CW50" s="49" t="s">
        <v>199</v>
      </c>
      <c r="CX50" s="85"/>
      <c r="CY50" s="49" t="s">
        <v>199</v>
      </c>
      <c r="CZ50" s="85"/>
      <c r="DA50" s="49" t="s">
        <v>199</v>
      </c>
      <c r="DB50" s="85"/>
      <c r="DC50" s="49" t="s">
        <v>199</v>
      </c>
      <c r="DD50" s="85"/>
      <c r="DE50" s="49" t="s">
        <v>199</v>
      </c>
      <c r="DF50" s="85"/>
      <c r="DG50" s="49" t="s">
        <v>199</v>
      </c>
      <c r="DH50" s="85"/>
      <c r="DI50" s="49" t="s">
        <v>199</v>
      </c>
      <c r="DJ50" s="85"/>
      <c r="DK50" s="49" t="s">
        <v>199</v>
      </c>
      <c r="DL50" s="85"/>
      <c r="DM50" s="49" t="s">
        <v>199</v>
      </c>
      <c r="DN50" s="85"/>
      <c r="DO50" s="49" t="s">
        <v>199</v>
      </c>
      <c r="DP50" s="85"/>
      <c r="DQ50" s="49" t="s">
        <v>199</v>
      </c>
      <c r="DR50" s="85"/>
      <c r="DS50" s="49" t="s">
        <v>199</v>
      </c>
      <c r="DT50" s="85"/>
      <c r="DU50" s="49" t="s">
        <v>199</v>
      </c>
      <c r="DV50" s="85"/>
      <c r="DW50" s="49" t="s">
        <v>199</v>
      </c>
      <c r="DX50" s="85"/>
      <c r="DY50" s="49" t="s">
        <v>200</v>
      </c>
      <c r="DZ50" s="85"/>
      <c r="EA50" s="49" t="s">
        <v>200</v>
      </c>
      <c r="EB50" s="85"/>
      <c r="EC50" s="49" t="s">
        <v>199</v>
      </c>
      <c r="ED50" s="85"/>
      <c r="EE50" s="49" t="s">
        <v>200</v>
      </c>
      <c r="EF50" s="85"/>
      <c r="EG50" s="49" t="s">
        <v>199</v>
      </c>
      <c r="EH50" s="85"/>
      <c r="EI50" s="49" t="s">
        <v>199</v>
      </c>
      <c r="EJ50" s="85"/>
      <c r="EK50" s="49" t="s">
        <v>199</v>
      </c>
      <c r="EL50" s="85"/>
      <c r="EM50" s="49" t="s">
        <v>199</v>
      </c>
      <c r="EN50" s="85"/>
      <c r="EO50" s="49" t="s">
        <v>200</v>
      </c>
      <c r="EP50" s="85"/>
      <c r="EQ50" s="49" t="s">
        <v>199</v>
      </c>
      <c r="ER50" s="85"/>
      <c r="ES50" s="49" t="s">
        <v>199</v>
      </c>
      <c r="ET50" s="85"/>
      <c r="EU50" s="49" t="s">
        <v>199</v>
      </c>
      <c r="EV50" s="85"/>
      <c r="EW50" s="49" t="s">
        <v>199</v>
      </c>
      <c r="EX50" s="85"/>
      <c r="EY50" s="49" t="s">
        <v>199</v>
      </c>
      <c r="EZ50" s="85"/>
      <c r="FA50" s="49" t="s">
        <v>199</v>
      </c>
      <c r="FB50" s="85"/>
      <c r="FC50" s="49" t="s">
        <v>199</v>
      </c>
      <c r="FD50" s="85"/>
      <c r="FE50" s="49" t="s">
        <v>199</v>
      </c>
      <c r="FF50" s="85"/>
      <c r="FG50" s="49" t="s">
        <v>199</v>
      </c>
      <c r="FH50" s="85"/>
      <c r="FI50" s="49" t="s">
        <v>199</v>
      </c>
      <c r="FJ50" s="85"/>
      <c r="FK50" s="49" t="s">
        <v>200</v>
      </c>
      <c r="FL50" s="85"/>
      <c r="FM50" s="49" t="s">
        <v>200</v>
      </c>
      <c r="FN50" s="85"/>
      <c r="FO50" s="49" t="s">
        <v>200</v>
      </c>
      <c r="FP50" s="85"/>
      <c r="FQ50" s="49" t="s">
        <v>199</v>
      </c>
      <c r="FR50" s="85"/>
      <c r="FS50" s="49" t="s">
        <v>200</v>
      </c>
      <c r="FT50" s="85"/>
      <c r="FU50" s="49" t="s">
        <v>199</v>
      </c>
      <c r="FV50" s="85"/>
      <c r="FW50" s="49" t="s">
        <v>200</v>
      </c>
      <c r="FX50" s="85"/>
      <c r="FY50" s="49" t="s">
        <v>200</v>
      </c>
      <c r="FZ50" s="85"/>
      <c r="GA50" s="49" t="s">
        <v>199</v>
      </c>
      <c r="GB50" s="85"/>
      <c r="GC50" s="49" t="s">
        <v>199</v>
      </c>
      <c r="GD50" s="85"/>
      <c r="GE50" s="49" t="s">
        <v>199</v>
      </c>
      <c r="GF50" s="85"/>
      <c r="GG50" s="49" t="s">
        <v>200</v>
      </c>
      <c r="GH50" s="85"/>
      <c r="GI50" s="49" t="s">
        <v>199</v>
      </c>
      <c r="GJ50" s="85"/>
      <c r="GK50" s="49" t="s">
        <v>199</v>
      </c>
      <c r="GL50" s="85"/>
      <c r="GM50" s="49" t="s">
        <v>199</v>
      </c>
      <c r="GN50" s="85"/>
      <c r="GO50" s="49" t="s">
        <v>199</v>
      </c>
      <c r="GP50" s="85"/>
      <c r="GQ50" s="49" t="s">
        <v>200</v>
      </c>
      <c r="GR50" s="85"/>
      <c r="GS50" s="49" t="s">
        <v>199</v>
      </c>
      <c r="GT50" s="85"/>
      <c r="GU50" s="49" t="s">
        <v>199</v>
      </c>
      <c r="GV50" s="85"/>
      <c r="GW50" s="49" t="s">
        <v>200</v>
      </c>
      <c r="GX50" s="85"/>
      <c r="GY50" s="49" t="s">
        <v>200</v>
      </c>
      <c r="GZ50" s="85"/>
      <c r="HA50" s="49" t="s">
        <v>199</v>
      </c>
      <c r="HB50" s="85"/>
      <c r="HC50" s="49" t="s">
        <v>200</v>
      </c>
      <c r="HD50" s="85"/>
      <c r="HE50" s="49" t="s">
        <v>199</v>
      </c>
      <c r="HF50" s="85"/>
      <c r="HG50" s="49" t="s">
        <v>199</v>
      </c>
      <c r="HH50" s="85"/>
      <c r="HI50" s="49" t="s">
        <v>199</v>
      </c>
      <c r="HJ50" s="85"/>
      <c r="HK50" s="49" t="s">
        <v>199</v>
      </c>
      <c r="HL50" s="85"/>
      <c r="HM50" s="49" t="s">
        <v>199</v>
      </c>
      <c r="HN50" s="85"/>
      <c r="HO50" s="49" t="s">
        <v>199</v>
      </c>
      <c r="HP50" s="85"/>
      <c r="HQ50" s="49" t="s">
        <v>199</v>
      </c>
      <c r="HR50" s="85"/>
      <c r="HS50" s="49" t="s">
        <v>199</v>
      </c>
      <c r="HT50" s="85"/>
      <c r="HU50" s="49" t="s">
        <v>199</v>
      </c>
      <c r="HV50" s="85"/>
      <c r="HW50" s="49" t="s">
        <v>199</v>
      </c>
      <c r="HX50" s="85"/>
    </row>
    <row r="51" spans="1:232" ht="15.6" customHeight="1" thickBot="1" x14ac:dyDescent="0.3">
      <c r="A51" s="37" t="s">
        <v>822</v>
      </c>
      <c r="B51" s="37"/>
      <c r="C51" s="49"/>
      <c r="D51" s="50"/>
      <c r="E51" s="49"/>
      <c r="F51" s="50"/>
      <c r="G51" s="49"/>
      <c r="H51" s="50"/>
      <c r="I51" s="49"/>
      <c r="J51" s="50"/>
      <c r="K51" s="49"/>
      <c r="L51" s="49"/>
      <c r="M51" s="50"/>
      <c r="N51" s="49"/>
      <c r="O51" s="50"/>
      <c r="P51" s="49"/>
      <c r="Q51" s="50"/>
      <c r="R51" s="49"/>
      <c r="S51" s="49"/>
      <c r="T51" s="50"/>
      <c r="U51" s="49"/>
      <c r="V51" s="50"/>
      <c r="W51" s="49"/>
      <c r="X51" s="50"/>
      <c r="Y51" s="49"/>
      <c r="Z51" s="49"/>
      <c r="AA51" s="50"/>
      <c r="AB51" s="49"/>
      <c r="AC51" s="50"/>
      <c r="AD51" s="49"/>
      <c r="AE51" s="50"/>
      <c r="AF51" s="49"/>
      <c r="AG51" s="49"/>
      <c r="AH51" s="50"/>
      <c r="AI51" s="49"/>
      <c r="AJ51" s="50"/>
      <c r="AK51" s="49"/>
      <c r="AL51" s="50"/>
      <c r="AM51" s="49"/>
      <c r="AN51" s="49"/>
      <c r="AO51" s="50"/>
      <c r="AP51" s="49"/>
      <c r="AQ51" s="50"/>
      <c r="AR51" s="49"/>
      <c r="AS51" s="50"/>
      <c r="AT51" s="49"/>
      <c r="AU51" s="49"/>
      <c r="AV51" s="50"/>
      <c r="AW51" s="49"/>
      <c r="AX51" s="50"/>
      <c r="AY51" s="49"/>
      <c r="AZ51" s="50"/>
      <c r="BA51" s="49"/>
      <c r="BB51" s="49"/>
      <c r="BC51" s="50"/>
      <c r="BD51" s="49"/>
      <c r="BE51" s="50"/>
      <c r="BF51" s="49"/>
      <c r="BG51" s="50"/>
      <c r="BH51" s="49"/>
      <c r="BI51" s="49"/>
      <c r="BJ51" s="50"/>
      <c r="BK51" s="49"/>
      <c r="BL51" s="50"/>
      <c r="BM51" s="49"/>
      <c r="BN51" s="50"/>
      <c r="BO51" s="49"/>
      <c r="BP51" s="49"/>
      <c r="BQ51" s="50"/>
      <c r="BR51" s="49"/>
      <c r="BS51" s="50"/>
      <c r="BT51" s="49"/>
      <c r="BU51" s="50"/>
      <c r="BV51" s="49"/>
      <c r="BW51" s="49"/>
      <c r="BX51" s="50"/>
      <c r="BY51" s="49"/>
      <c r="BZ51" s="50"/>
      <c r="CA51" s="49"/>
      <c r="CB51" s="50"/>
      <c r="CC51" s="49"/>
      <c r="CD51" s="49"/>
      <c r="CE51" s="50"/>
      <c r="CF51" s="49"/>
      <c r="CG51" s="50"/>
      <c r="CH51" s="49"/>
      <c r="CI51" s="50"/>
      <c r="CJ51" s="49"/>
      <c r="CK51" s="49"/>
      <c r="CL51" s="50"/>
      <c r="CM51" s="49"/>
      <c r="CN51" s="50"/>
      <c r="CO51" s="49"/>
      <c r="CP51" s="50"/>
      <c r="CQ51" s="49"/>
      <c r="CR51" s="49"/>
      <c r="CS51" s="50"/>
      <c r="CT51" s="49"/>
      <c r="CU51" s="50"/>
      <c r="CV51" s="49"/>
      <c r="CW51" s="50"/>
      <c r="CX51" s="49"/>
      <c r="CY51" s="49"/>
      <c r="CZ51" s="50"/>
      <c r="DA51" s="49"/>
      <c r="DB51" s="50"/>
      <c r="DC51" s="49"/>
      <c r="DD51" s="50"/>
      <c r="DE51" s="49"/>
      <c r="DF51" s="49"/>
      <c r="DG51" s="50"/>
      <c r="DH51" s="49"/>
      <c r="DI51" s="50"/>
      <c r="DJ51" s="49"/>
      <c r="DK51" s="50"/>
      <c r="DL51" s="49"/>
      <c r="DM51" s="49"/>
      <c r="DN51" s="50"/>
      <c r="DO51" s="49"/>
      <c r="DP51" s="50"/>
      <c r="DQ51" s="49"/>
      <c r="DR51" s="50"/>
      <c r="DS51" s="49"/>
      <c r="DT51" s="49"/>
      <c r="DU51" s="50"/>
      <c r="DV51" s="49"/>
      <c r="DW51" s="50"/>
      <c r="DX51" s="49"/>
      <c r="DY51" s="50"/>
      <c r="DZ51" s="49"/>
      <c r="EA51" s="49"/>
      <c r="EB51" s="50"/>
      <c r="EC51" s="49"/>
      <c r="ED51" s="50"/>
      <c r="EE51" s="49"/>
      <c r="EF51" s="50"/>
      <c r="EG51" s="49"/>
      <c r="EH51" s="49"/>
      <c r="EI51" s="50"/>
      <c r="EJ51" s="49"/>
      <c r="EK51" s="50"/>
      <c r="EL51" s="49"/>
      <c r="EM51" s="50"/>
      <c r="EN51" s="49"/>
      <c r="EO51" s="49"/>
      <c r="EP51" s="50"/>
      <c r="EQ51" s="49"/>
      <c r="ER51" s="50"/>
      <c r="ES51" s="49"/>
      <c r="ET51" s="50"/>
      <c r="EU51" s="49"/>
      <c r="EV51" s="49"/>
      <c r="EW51" s="50"/>
      <c r="EX51" s="49"/>
      <c r="EY51" s="50"/>
      <c r="EZ51" s="49"/>
      <c r="FA51" s="50"/>
      <c r="FB51" s="49"/>
      <c r="FC51" s="49"/>
      <c r="FD51" s="50"/>
      <c r="FE51" s="49"/>
      <c r="FF51" s="50"/>
      <c r="FG51" s="49"/>
      <c r="FH51" s="50"/>
      <c r="FI51" s="49"/>
      <c r="FJ51" s="49"/>
      <c r="FK51" s="50"/>
      <c r="FL51" s="49"/>
      <c r="FM51" s="50"/>
      <c r="FN51" s="49"/>
      <c r="FO51" s="50"/>
      <c r="FP51" s="49"/>
      <c r="FQ51" s="49"/>
      <c r="FR51" s="50"/>
      <c r="FS51" s="49"/>
      <c r="FT51" s="50"/>
      <c r="FU51" s="49"/>
      <c r="FV51" s="50"/>
      <c r="FW51" s="49"/>
      <c r="FX51" s="49"/>
      <c r="FY51" s="50"/>
      <c r="FZ51" s="49"/>
      <c r="GA51" s="50"/>
      <c r="GB51" s="49"/>
      <c r="GC51" s="50"/>
      <c r="GD51" s="49"/>
      <c r="GE51" s="49"/>
      <c r="GF51" s="50"/>
      <c r="GG51" s="49"/>
      <c r="GH51" s="50"/>
      <c r="GI51" s="49"/>
      <c r="GJ51" s="50"/>
      <c r="GK51" s="49"/>
      <c r="GL51" s="49"/>
      <c r="GM51" s="50"/>
      <c r="GN51" s="49"/>
      <c r="GO51" s="50"/>
      <c r="GP51" s="49"/>
      <c r="GQ51" s="50"/>
      <c r="GR51" s="49"/>
      <c r="GS51" s="49"/>
      <c r="GT51" s="50"/>
      <c r="GU51" s="49"/>
      <c r="GV51" s="50"/>
      <c r="GW51" s="49"/>
      <c r="GX51" s="50"/>
      <c r="GY51" s="49"/>
      <c r="GZ51" s="49"/>
      <c r="HA51" s="50"/>
      <c r="HB51" s="49"/>
      <c r="HC51" s="50"/>
      <c r="HD51" s="49"/>
      <c r="HE51" s="50"/>
      <c r="HF51" s="49"/>
      <c r="HG51" s="49"/>
      <c r="HH51" s="50"/>
      <c r="HI51" s="49"/>
      <c r="HJ51" s="50"/>
      <c r="HK51" s="49"/>
      <c r="HL51" s="50"/>
      <c r="HM51" s="49"/>
      <c r="HN51" s="49"/>
      <c r="HO51" s="50"/>
      <c r="HP51" s="49"/>
      <c r="HQ51" s="50"/>
      <c r="HR51" s="49"/>
      <c r="HS51" s="50"/>
      <c r="HT51" s="49"/>
      <c r="HU51" s="49"/>
      <c r="HV51" s="50"/>
      <c r="HW51" s="49"/>
      <c r="HX51" s="50"/>
    </row>
    <row r="52" spans="1:232" ht="15.6" customHeight="1" thickBot="1" x14ac:dyDescent="0.3">
      <c r="A52" s="37" t="s">
        <v>817</v>
      </c>
      <c r="B52" s="37"/>
      <c r="C52" s="49"/>
      <c r="D52" s="85"/>
      <c r="E52" s="49"/>
      <c r="F52" s="85"/>
      <c r="G52" s="49"/>
      <c r="H52" s="85"/>
      <c r="I52" s="49"/>
      <c r="J52" s="85"/>
      <c r="K52" s="49"/>
      <c r="L52" s="49"/>
      <c r="M52" s="85"/>
      <c r="N52" s="49"/>
      <c r="O52" s="85"/>
      <c r="P52" s="49"/>
      <c r="Q52" s="85"/>
      <c r="R52" s="49"/>
      <c r="S52" s="49"/>
      <c r="T52" s="85"/>
      <c r="U52" s="49"/>
      <c r="V52" s="85"/>
      <c r="W52" s="49"/>
      <c r="X52" s="85"/>
      <c r="Y52" s="49"/>
      <c r="Z52" s="49"/>
      <c r="AA52" s="85"/>
      <c r="AB52" s="49"/>
      <c r="AC52" s="85"/>
      <c r="AD52" s="49"/>
      <c r="AE52" s="85"/>
      <c r="AF52" s="49"/>
      <c r="AG52" s="49"/>
      <c r="AH52" s="85"/>
      <c r="AI52" s="49"/>
      <c r="AJ52" s="85"/>
      <c r="AK52" s="49"/>
      <c r="AL52" s="85"/>
      <c r="AM52" s="49"/>
      <c r="AN52" s="49"/>
      <c r="AO52" s="85"/>
      <c r="AP52" s="49"/>
      <c r="AQ52" s="85"/>
      <c r="AR52" s="49"/>
      <c r="AS52" s="85"/>
      <c r="AT52" s="49"/>
      <c r="AU52" s="49"/>
      <c r="AV52" s="85"/>
      <c r="AW52" s="49"/>
      <c r="AX52" s="85"/>
      <c r="AY52" s="49"/>
      <c r="AZ52" s="85"/>
      <c r="BA52" s="49"/>
      <c r="BB52" s="49"/>
      <c r="BC52" s="85"/>
      <c r="BD52" s="49"/>
      <c r="BE52" s="85"/>
      <c r="BF52" s="49"/>
      <c r="BG52" s="85"/>
      <c r="BH52" s="49"/>
      <c r="BI52" s="49"/>
      <c r="BJ52" s="85"/>
      <c r="BK52" s="49"/>
      <c r="BL52" s="85"/>
      <c r="BM52" s="49"/>
      <c r="BN52" s="85"/>
      <c r="BO52" s="49"/>
      <c r="BP52" s="49"/>
      <c r="BQ52" s="85"/>
      <c r="BR52" s="49"/>
      <c r="BS52" s="85"/>
      <c r="BT52" s="49"/>
      <c r="BU52" s="85"/>
      <c r="BV52" s="49"/>
      <c r="BW52" s="49"/>
      <c r="BX52" s="85"/>
      <c r="BY52" s="49"/>
      <c r="BZ52" s="85"/>
      <c r="CA52" s="49"/>
      <c r="CB52" s="85"/>
      <c r="CC52" s="49"/>
      <c r="CD52" s="49"/>
      <c r="CE52" s="85"/>
      <c r="CF52" s="49"/>
      <c r="CG52" s="85"/>
      <c r="CH52" s="49"/>
      <c r="CI52" s="85"/>
      <c r="CJ52" s="49"/>
      <c r="CK52" s="49"/>
      <c r="CL52" s="85"/>
      <c r="CM52" s="49"/>
      <c r="CN52" s="85"/>
      <c r="CO52" s="49"/>
      <c r="CP52" s="85"/>
      <c r="CQ52" s="49"/>
      <c r="CR52" s="49"/>
      <c r="CS52" s="85"/>
      <c r="CT52" s="49"/>
      <c r="CU52" s="85"/>
      <c r="CV52" s="49"/>
      <c r="CW52" s="85"/>
      <c r="CX52" s="49"/>
      <c r="CY52" s="49"/>
      <c r="CZ52" s="85"/>
      <c r="DA52" s="49"/>
      <c r="DB52" s="85"/>
      <c r="DC52" s="49"/>
      <c r="DD52" s="85"/>
      <c r="DE52" s="49"/>
      <c r="DF52" s="49"/>
      <c r="DG52" s="85"/>
      <c r="DH52" s="49"/>
      <c r="DI52" s="85"/>
      <c r="DJ52" s="49"/>
      <c r="DK52" s="85"/>
      <c r="DL52" s="49"/>
      <c r="DM52" s="49"/>
      <c r="DN52" s="85"/>
      <c r="DO52" s="49"/>
      <c r="DP52" s="85"/>
      <c r="DQ52" s="49"/>
      <c r="DR52" s="85"/>
      <c r="DS52" s="49"/>
      <c r="DT52" s="49"/>
      <c r="DU52" s="85"/>
      <c r="DV52" s="49"/>
      <c r="DW52" s="85"/>
      <c r="DX52" s="49"/>
      <c r="DY52" s="85"/>
      <c r="DZ52" s="49"/>
      <c r="EA52" s="49"/>
      <c r="EB52" s="85"/>
      <c r="EC52" s="49"/>
      <c r="ED52" s="85"/>
      <c r="EE52" s="49"/>
      <c r="EF52" s="85"/>
      <c r="EG52" s="49"/>
      <c r="EH52" s="49"/>
      <c r="EI52" s="85"/>
      <c r="EJ52" s="49"/>
      <c r="EK52" s="85"/>
      <c r="EL52" s="49"/>
      <c r="EM52" s="85"/>
      <c r="EN52" s="49"/>
      <c r="EO52" s="49"/>
      <c r="EP52" s="85"/>
      <c r="EQ52" s="49"/>
      <c r="ER52" s="85"/>
      <c r="ES52" s="49"/>
      <c r="ET52" s="85"/>
      <c r="EU52" s="49"/>
      <c r="EV52" s="49"/>
      <c r="EW52" s="85"/>
      <c r="EX52" s="49"/>
      <c r="EY52" s="85"/>
      <c r="EZ52" s="49"/>
      <c r="FA52" s="85"/>
      <c r="FB52" s="49"/>
      <c r="FC52" s="49"/>
      <c r="FD52" s="85"/>
      <c r="FE52" s="49"/>
      <c r="FF52" s="85"/>
      <c r="FG52" s="49"/>
      <c r="FH52" s="85"/>
      <c r="FI52" s="49"/>
      <c r="FJ52" s="49"/>
      <c r="FK52" s="85"/>
      <c r="FL52" s="49"/>
      <c r="FM52" s="85"/>
      <c r="FN52" s="49"/>
      <c r="FO52" s="85"/>
      <c r="FP52" s="49"/>
      <c r="FQ52" s="49"/>
      <c r="FR52" s="85"/>
      <c r="FS52" s="49"/>
      <c r="FT52" s="85"/>
      <c r="FU52" s="49"/>
      <c r="FV52" s="85"/>
      <c r="FW52" s="49"/>
      <c r="FX52" s="49"/>
      <c r="FY52" s="85"/>
      <c r="FZ52" s="49"/>
      <c r="GA52" s="85"/>
      <c r="GB52" s="49"/>
      <c r="GC52" s="85"/>
      <c r="GD52" s="49"/>
      <c r="GE52" s="49"/>
      <c r="GF52" s="85"/>
      <c r="GG52" s="49"/>
      <c r="GH52" s="85"/>
      <c r="GI52" s="49"/>
      <c r="GJ52" s="85"/>
      <c r="GK52" s="49"/>
      <c r="GL52" s="49"/>
      <c r="GM52" s="85"/>
      <c r="GN52" s="49"/>
      <c r="GO52" s="85"/>
      <c r="GP52" s="49"/>
      <c r="GQ52" s="85"/>
      <c r="GR52" s="49"/>
      <c r="GS52" s="49"/>
      <c r="GT52" s="85"/>
      <c r="GU52" s="49"/>
      <c r="GV52" s="85"/>
      <c r="GW52" s="49"/>
      <c r="GX52" s="85"/>
      <c r="GY52" s="49"/>
      <c r="GZ52" s="49"/>
      <c r="HA52" s="85"/>
      <c r="HB52" s="49"/>
      <c r="HC52" s="85"/>
      <c r="HD52" s="49"/>
      <c r="HE52" s="85"/>
      <c r="HF52" s="49"/>
      <c r="HG52" s="49"/>
      <c r="HH52" s="85"/>
      <c r="HI52" s="49"/>
      <c r="HJ52" s="85"/>
      <c r="HK52" s="49"/>
      <c r="HL52" s="85"/>
      <c r="HM52" s="49"/>
      <c r="HN52" s="49"/>
      <c r="HO52" s="85"/>
      <c r="HP52" s="49"/>
      <c r="HQ52" s="85"/>
      <c r="HR52" s="49"/>
      <c r="HS52" s="85"/>
      <c r="HT52" s="49"/>
      <c r="HU52" s="49"/>
      <c r="HV52" s="85"/>
      <c r="HW52" s="49"/>
      <c r="HX52" s="85"/>
    </row>
    <row r="53" spans="1:232" ht="15.6" customHeight="1" thickBot="1" x14ac:dyDescent="0.3">
      <c r="A53" s="37" t="s">
        <v>823</v>
      </c>
      <c r="B53" s="37"/>
      <c r="C53" s="49"/>
      <c r="D53" s="85"/>
      <c r="E53" s="49"/>
      <c r="F53" s="85"/>
      <c r="G53" s="49"/>
      <c r="H53" s="85"/>
      <c r="I53" s="49"/>
      <c r="J53" s="85"/>
      <c r="K53" s="49"/>
      <c r="L53" s="49"/>
      <c r="M53" s="85"/>
      <c r="N53" s="49"/>
      <c r="O53" s="85"/>
      <c r="P53" s="49"/>
      <c r="Q53" s="85"/>
      <c r="R53" s="49"/>
      <c r="S53" s="49"/>
      <c r="T53" s="85"/>
      <c r="U53" s="49"/>
      <c r="V53" s="85"/>
      <c r="W53" s="49"/>
      <c r="X53" s="85"/>
      <c r="Y53" s="49"/>
      <c r="Z53" s="49"/>
      <c r="AA53" s="85"/>
      <c r="AB53" s="49"/>
      <c r="AC53" s="85"/>
      <c r="AD53" s="49"/>
      <c r="AE53" s="85"/>
      <c r="AF53" s="49"/>
      <c r="AG53" s="49"/>
      <c r="AH53" s="85"/>
      <c r="AI53" s="49"/>
      <c r="AJ53" s="85"/>
      <c r="AK53" s="49"/>
      <c r="AL53" s="85"/>
      <c r="AM53" s="49"/>
      <c r="AN53" s="49"/>
      <c r="AO53" s="85"/>
      <c r="AP53" s="49"/>
      <c r="AQ53" s="85"/>
      <c r="AR53" s="49"/>
      <c r="AS53" s="85"/>
      <c r="AT53" s="49"/>
      <c r="AU53" s="49"/>
      <c r="AV53" s="85"/>
      <c r="AW53" s="49"/>
      <c r="AX53" s="85"/>
      <c r="AY53" s="49"/>
      <c r="AZ53" s="85"/>
      <c r="BA53" s="49"/>
      <c r="BB53" s="49"/>
      <c r="BC53" s="85"/>
      <c r="BD53" s="49"/>
      <c r="BE53" s="85"/>
      <c r="BF53" s="49"/>
      <c r="BG53" s="85"/>
      <c r="BH53" s="49"/>
      <c r="BI53" s="49"/>
      <c r="BJ53" s="85"/>
      <c r="BK53" s="49"/>
      <c r="BL53" s="85"/>
      <c r="BM53" s="49"/>
      <c r="BN53" s="85"/>
      <c r="BO53" s="49"/>
      <c r="BP53" s="49"/>
      <c r="BQ53" s="85"/>
      <c r="BR53" s="49"/>
      <c r="BS53" s="85"/>
      <c r="BT53" s="49"/>
      <c r="BU53" s="85"/>
      <c r="BV53" s="49"/>
      <c r="BW53" s="49"/>
      <c r="BX53" s="85"/>
      <c r="BY53" s="49"/>
      <c r="BZ53" s="85"/>
      <c r="CA53" s="49"/>
      <c r="CB53" s="85"/>
      <c r="CC53" s="49"/>
      <c r="CD53" s="49"/>
      <c r="CE53" s="85"/>
      <c r="CF53" s="49"/>
      <c r="CG53" s="85"/>
      <c r="CH53" s="49"/>
      <c r="CI53" s="85"/>
      <c r="CJ53" s="49"/>
      <c r="CK53" s="49"/>
      <c r="CL53" s="85"/>
      <c r="CM53" s="49"/>
      <c r="CN53" s="85"/>
      <c r="CO53" s="49"/>
      <c r="CP53" s="85"/>
      <c r="CQ53" s="49"/>
      <c r="CR53" s="49"/>
      <c r="CS53" s="85"/>
      <c r="CT53" s="49"/>
      <c r="CU53" s="85"/>
      <c r="CV53" s="49"/>
      <c r="CW53" s="85"/>
      <c r="CX53" s="49"/>
      <c r="CY53" s="49"/>
      <c r="CZ53" s="85"/>
      <c r="DA53" s="49"/>
      <c r="DB53" s="85"/>
      <c r="DC53" s="49"/>
      <c r="DD53" s="85"/>
      <c r="DE53" s="49"/>
      <c r="DF53" s="49"/>
      <c r="DG53" s="85"/>
      <c r="DH53" s="49"/>
      <c r="DI53" s="85"/>
      <c r="DJ53" s="49"/>
      <c r="DK53" s="85"/>
      <c r="DL53" s="49"/>
      <c r="DM53" s="49"/>
      <c r="DN53" s="85"/>
      <c r="DO53" s="49"/>
      <c r="DP53" s="85"/>
      <c r="DQ53" s="49"/>
      <c r="DR53" s="85"/>
      <c r="DS53" s="49"/>
      <c r="DT53" s="49"/>
      <c r="DU53" s="85"/>
      <c r="DV53" s="49"/>
      <c r="DW53" s="85"/>
      <c r="DX53" s="49"/>
      <c r="DY53" s="85"/>
      <c r="DZ53" s="49"/>
      <c r="EA53" s="49"/>
      <c r="EB53" s="85"/>
      <c r="EC53" s="49"/>
      <c r="ED53" s="85"/>
      <c r="EE53" s="49"/>
      <c r="EF53" s="85"/>
      <c r="EG53" s="49"/>
      <c r="EH53" s="49"/>
      <c r="EI53" s="85"/>
      <c r="EJ53" s="49"/>
      <c r="EK53" s="85"/>
      <c r="EL53" s="49"/>
      <c r="EM53" s="85"/>
      <c r="EN53" s="49"/>
      <c r="EO53" s="49"/>
      <c r="EP53" s="85"/>
      <c r="EQ53" s="49"/>
      <c r="ER53" s="85"/>
      <c r="ES53" s="49"/>
      <c r="ET53" s="85"/>
      <c r="EU53" s="49"/>
      <c r="EV53" s="49"/>
      <c r="EW53" s="85"/>
      <c r="EX53" s="49"/>
      <c r="EY53" s="85"/>
      <c r="EZ53" s="49"/>
      <c r="FA53" s="85"/>
      <c r="FB53" s="49"/>
      <c r="FC53" s="49"/>
      <c r="FD53" s="85"/>
      <c r="FE53" s="49"/>
      <c r="FF53" s="85"/>
      <c r="FG53" s="49"/>
      <c r="FH53" s="85"/>
      <c r="FI53" s="49"/>
      <c r="FJ53" s="49"/>
      <c r="FK53" s="85"/>
      <c r="FL53" s="49"/>
      <c r="FM53" s="85"/>
      <c r="FN53" s="49"/>
      <c r="FO53" s="85"/>
      <c r="FP53" s="49"/>
      <c r="FQ53" s="49"/>
      <c r="FR53" s="85"/>
      <c r="FS53" s="49"/>
      <c r="FT53" s="85"/>
      <c r="FU53" s="49"/>
      <c r="FV53" s="85"/>
      <c r="FW53" s="49"/>
      <c r="FX53" s="49"/>
      <c r="FY53" s="85"/>
      <c r="FZ53" s="49"/>
      <c r="GA53" s="85"/>
      <c r="GB53" s="49"/>
      <c r="GC53" s="85"/>
      <c r="GD53" s="49"/>
      <c r="GE53" s="49"/>
      <c r="GF53" s="85"/>
      <c r="GG53" s="49"/>
      <c r="GH53" s="85"/>
      <c r="GI53" s="49"/>
      <c r="GJ53" s="85"/>
      <c r="GK53" s="49"/>
      <c r="GL53" s="49"/>
      <c r="GM53" s="85"/>
      <c r="GN53" s="49"/>
      <c r="GO53" s="85"/>
      <c r="GP53" s="49"/>
      <c r="GQ53" s="85"/>
      <c r="GR53" s="49"/>
      <c r="GS53" s="49"/>
      <c r="GT53" s="85"/>
      <c r="GU53" s="49"/>
      <c r="GV53" s="85"/>
      <c r="GW53" s="49"/>
      <c r="GX53" s="85"/>
      <c r="GY53" s="49"/>
      <c r="GZ53" s="49"/>
      <c r="HA53" s="85"/>
      <c r="HB53" s="49"/>
      <c r="HC53" s="85"/>
      <c r="HD53" s="49"/>
      <c r="HE53" s="85"/>
      <c r="HF53" s="49"/>
      <c r="HG53" s="49"/>
      <c r="HH53" s="85"/>
      <c r="HI53" s="49"/>
      <c r="HJ53" s="85"/>
      <c r="HK53" s="49"/>
      <c r="HL53" s="85"/>
      <c r="HM53" s="49"/>
      <c r="HN53" s="49"/>
      <c r="HO53" s="85"/>
      <c r="HP53" s="49"/>
      <c r="HQ53" s="85"/>
      <c r="HR53" s="49"/>
      <c r="HS53" s="85"/>
      <c r="HT53" s="49"/>
      <c r="HU53" s="49"/>
      <c r="HV53" s="85"/>
      <c r="HW53" s="49"/>
      <c r="HX53" s="85"/>
    </row>
    <row r="54" spans="1:232" ht="15.6" customHeight="1" thickBot="1" x14ac:dyDescent="0.3">
      <c r="A54" s="51"/>
      <c r="B54" s="51"/>
      <c r="C54" s="52"/>
      <c r="D54"/>
      <c r="E54" s="52"/>
      <c r="G54" s="52"/>
      <c r="I54" s="52"/>
      <c r="K54" s="52"/>
      <c r="M54" s="52"/>
      <c r="O54" s="52"/>
      <c r="Q54" s="52"/>
      <c r="S54" s="52"/>
      <c r="U54" s="52"/>
      <c r="W54" s="52"/>
      <c r="Y54" s="52"/>
      <c r="AA54" s="52"/>
      <c r="AC54" s="52"/>
      <c r="AE54" s="52"/>
      <c r="AG54" s="52"/>
      <c r="AI54" s="52"/>
      <c r="AK54" s="52"/>
      <c r="AM54" s="52"/>
      <c r="AO54" s="52"/>
      <c r="AQ54" s="52"/>
      <c r="AS54" s="52"/>
      <c r="AU54" s="52"/>
      <c r="AW54" s="52"/>
      <c r="AY54" s="52"/>
      <c r="BA54" s="52"/>
      <c r="BC54" s="52"/>
      <c r="BE54" s="52"/>
      <c r="BG54" s="52"/>
      <c r="BI54" s="52"/>
      <c r="BK54" s="52"/>
      <c r="BM54" s="52"/>
      <c r="BO54" s="52"/>
      <c r="BQ54" s="52"/>
      <c r="BS54" s="52"/>
      <c r="BU54" s="52"/>
      <c r="BW54" s="52"/>
      <c r="BY54" s="52"/>
      <c r="CA54" s="52"/>
      <c r="CC54" s="52"/>
      <c r="CE54" s="52"/>
      <c r="CG54" s="52"/>
      <c r="CI54" s="52"/>
      <c r="CK54" s="52"/>
      <c r="CM54" s="52"/>
      <c r="CO54" s="52"/>
      <c r="CQ54" s="52"/>
      <c r="CS54" s="52"/>
      <c r="CU54" s="52"/>
      <c r="CW54" s="52"/>
      <c r="CY54" s="52"/>
      <c r="DA54" s="52"/>
      <c r="DC54" s="52"/>
      <c r="DE54" s="52"/>
      <c r="DG54" s="52"/>
      <c r="DI54" s="52"/>
      <c r="DK54" s="52"/>
      <c r="DM54" s="52"/>
      <c r="DO54" s="52"/>
      <c r="DQ54" s="52"/>
      <c r="DS54" s="52"/>
      <c r="DU54" s="52"/>
      <c r="DW54" s="52"/>
      <c r="DY54" s="52"/>
      <c r="EA54" s="52"/>
      <c r="EC54" s="52"/>
      <c r="EE54" s="52"/>
      <c r="EG54" s="52"/>
      <c r="EI54" s="52"/>
      <c r="EK54" s="52"/>
      <c r="EM54" s="52"/>
      <c r="EO54" s="52"/>
      <c r="EQ54" s="52"/>
      <c r="ES54" s="52"/>
      <c r="EU54" s="52"/>
      <c r="EW54" s="52"/>
      <c r="EY54" s="52"/>
      <c r="FA54" s="52"/>
      <c r="FC54" s="52"/>
      <c r="FE54" s="52"/>
      <c r="FG54" s="52"/>
      <c r="FI54" s="52"/>
      <c r="FK54" s="52"/>
      <c r="FM54" s="52"/>
      <c r="FO54" s="52"/>
      <c r="FQ54" s="52"/>
      <c r="FS54" s="52"/>
      <c r="FU54" s="52"/>
      <c r="FW54" s="52"/>
      <c r="FY54" s="52"/>
      <c r="GA54" s="52"/>
      <c r="GC54" s="52"/>
      <c r="GE54" s="52"/>
      <c r="GG54" s="52"/>
      <c r="GI54" s="52"/>
      <c r="GK54" s="52"/>
      <c r="GM54" s="52"/>
      <c r="GO54" s="52"/>
      <c r="GQ54" s="52"/>
      <c r="GS54" s="52"/>
      <c r="GU54" s="52"/>
      <c r="GW54" s="52"/>
      <c r="GY54" s="52"/>
      <c r="HA54" s="52"/>
      <c r="HC54" s="52"/>
      <c r="HE54" s="52"/>
      <c r="HG54" s="52"/>
      <c r="HI54" s="52"/>
      <c r="HK54" s="52"/>
      <c r="HM54" s="52"/>
      <c r="HO54" s="52"/>
      <c r="HQ54" s="52"/>
      <c r="HS54" s="52"/>
      <c r="HU54" s="52"/>
      <c r="HW54" s="52"/>
    </row>
    <row r="55" spans="1:232" ht="15.75" thickBot="1" x14ac:dyDescent="0.3">
      <c r="A55" s="25" t="s">
        <v>818</v>
      </c>
      <c r="B55" s="25"/>
      <c r="C55" s="46">
        <f>SUM(C6,C9,C31,C18,C27,C29,C36,C22)+C44</f>
        <v>-20</v>
      </c>
      <c r="D55" s="46">
        <v>0</v>
      </c>
      <c r="E55" s="46">
        <f>SUM(E6,E9,E31,E18,E27,E29,E36,E22)+E44</f>
        <v>-20</v>
      </c>
      <c r="F55" s="46">
        <f>SUM(E6,E9,E31,E18,E27,E29,E36,E22)+F44</f>
        <v>-20</v>
      </c>
      <c r="G55" s="46">
        <f>SUM(G6,G9,G31,G18,G27,G29,G36,G22)+G44</f>
        <v>-20</v>
      </c>
      <c r="H55" s="46">
        <f>SUM(G6,G9,G31,G18,G27,G29,G36,G22)+H44</f>
        <v>-20</v>
      </c>
      <c r="I55" s="46">
        <f>SUM(I6,I9,I31,I18,I27,I29,I36,I22)+I44</f>
        <v>-20</v>
      </c>
      <c r="J55" s="46">
        <f>SUM(I6,I9,I31,I18,I27,I29,I36,I22)+J44</f>
        <v>-20</v>
      </c>
      <c r="K55" s="46">
        <f>SUM(K6,K9,K31,K18,K27,K29,K36,K22)+K44</f>
        <v>-20</v>
      </c>
      <c r="L55" s="46">
        <f>SUM(K6,K9,K31,K18,K27,K29,K36,K22)+L44</f>
        <v>-20</v>
      </c>
      <c r="M55" s="46">
        <f>SUM(M6,M9,M31,M18,M27,M29,M36,M22)+M44</f>
        <v>-20</v>
      </c>
      <c r="N55" s="46">
        <f>SUM(M6,M9,M31,M18,M27,M29,M36,M22)+N44</f>
        <v>-20</v>
      </c>
      <c r="O55" s="46">
        <f>SUM(O6,O9,O31,O18,O27,O29,O36,O22)+O44</f>
        <v>-20</v>
      </c>
      <c r="P55" s="46">
        <f>SUM(O6,O9,O31,O18,O27,O29,O36,O22)+P44</f>
        <v>-20</v>
      </c>
      <c r="Q55" s="46">
        <f>SUM(Q6,Q9,Q31,Q18,Q27,Q29,Q36,Q22)+Q44</f>
        <v>-20</v>
      </c>
      <c r="R55" s="46">
        <f>SUM(Q6,Q9,Q31,Q18,Q27,Q29,Q36,Q22)+R44</f>
        <v>-20</v>
      </c>
      <c r="S55" s="46">
        <f>SUM(S6,S9,S31,S18,S27,S29,S36,S22)+S44</f>
        <v>-20</v>
      </c>
      <c r="T55" s="46">
        <f>SUM(S6,S9,S31,S18,S27,S29,S36,S22)+T44</f>
        <v>-20</v>
      </c>
      <c r="U55" s="46">
        <f>SUM(U6,U9,U31,U18,U27,U29,U36,U22)+U44</f>
        <v>-20</v>
      </c>
      <c r="V55" s="46">
        <f>SUM(U6,U9,U31,U18,U27,U29,U36,U22)+V44</f>
        <v>-20</v>
      </c>
      <c r="W55" s="46">
        <f>SUM(W6,W9,W31,W18,W27,W29,W36,W22)+W44</f>
        <v>-20</v>
      </c>
      <c r="X55" s="46">
        <f>SUM(W6,W9,W31,W18,W27,W29,W36,W22)+X44</f>
        <v>-20</v>
      </c>
      <c r="Y55" s="46">
        <f>SUM(Y6,Y9,Y31,Y18,Y27,Y29,Y36,Y22)+Y44</f>
        <v>-20</v>
      </c>
      <c r="Z55" s="46">
        <f>SUM(Y6,Y9,Y31,Y18,Y27,Y29,Y36,Y22)+Z44</f>
        <v>-20</v>
      </c>
      <c r="AA55" s="46">
        <f>SUM(AA6,AA9,AA31,AA18,AA27,AA29,AA36,AA22)+AA44</f>
        <v>-20</v>
      </c>
      <c r="AB55" s="46">
        <f>SUM(AA6,AA9,AA31,AA18,AA27,AA29,AA36,AA22)+AB44</f>
        <v>-20</v>
      </c>
      <c r="AC55" s="46">
        <f>SUM(AC6,AC9,AC31,AC18,AC27,AC29,AC36,AC22)+AC44</f>
        <v>-20</v>
      </c>
      <c r="AD55" s="46">
        <f>SUM(AC6,AC9,AC31,AC18,AC27,AC29,AC36,AC22)+AD44</f>
        <v>-20</v>
      </c>
      <c r="AE55" s="46">
        <f>SUM(AE6,AE9,AE31,AE18,AE27,AE29,AE36,AE22)+AE44</f>
        <v>-20</v>
      </c>
      <c r="AF55" s="46">
        <f>SUM(AE6,AE9,AE31,AE18,AE27,AE29,AE36,AE22)+AF44</f>
        <v>-20</v>
      </c>
      <c r="AG55" s="46">
        <f>SUM(AG6,AG9,AG31,AG18,AG27,AG29,AG36,AG22)+AG44</f>
        <v>-20</v>
      </c>
      <c r="AH55" s="46">
        <f>SUM(AG6,AG9,AG31,AG18,AG27,AG29,AG36,AG22)+AH44</f>
        <v>-20</v>
      </c>
      <c r="AI55" s="46">
        <f>SUM(AI6,AI9,AI31,AI18,AI27,AI29,AI36,AI22)+AI44</f>
        <v>-20</v>
      </c>
      <c r="AJ55" s="46">
        <f>SUM(AI6,AI9,AI31,AI18,AI27,AI29,AI36,AI22)+AJ44</f>
        <v>-20</v>
      </c>
      <c r="AK55" s="46">
        <f>SUM(AK6,AK9,AK31,AK18,AK27,AK29,AK36,AK22)+AK44</f>
        <v>-20</v>
      </c>
      <c r="AL55" s="46">
        <f>SUM(AK6,AK9,AK31,AK18,AK27,AK29,AK36,AK22)+AL44</f>
        <v>-20</v>
      </c>
      <c r="AM55" s="46">
        <f>SUM(AM6,AM9,AM31,AM18,AM27,AM29,AM36,AM22)+AM44</f>
        <v>-20</v>
      </c>
      <c r="AN55" s="46">
        <f>SUM(AM6,AM9,AM31,AM18,AM27,AM29,AM36,AM22)+AN44</f>
        <v>-20</v>
      </c>
      <c r="AO55" s="46">
        <f>SUM(AO6,AO9,AO31,AO18,AO27,AO29,AO36,AO22)+AO44</f>
        <v>-20</v>
      </c>
      <c r="AP55" s="46">
        <f>SUM(AO6,AO9,AO31,AO18,AO27,AO29,AO36,AO22)+AP44</f>
        <v>-20</v>
      </c>
      <c r="AQ55" s="46">
        <f>SUM(AQ6,AQ9,AQ31,AQ18,AQ27,AQ29,AQ36,AQ22)+AQ44</f>
        <v>-20</v>
      </c>
      <c r="AR55" s="46">
        <f>SUM(AQ6,AQ9,AQ31,AQ18,AQ27,AQ29,AQ36,AQ22)+AR44</f>
        <v>-20</v>
      </c>
      <c r="AS55" s="46">
        <f>SUM(AS6,AS9,AS31,AS18,AS27,AS29,AS36,AS22)+AS44</f>
        <v>-20</v>
      </c>
      <c r="AT55" s="46">
        <f>SUM(AS6,AS9,AS31,AS18,AS27,AS29,AS36,AS22)+AT44</f>
        <v>-20</v>
      </c>
      <c r="AU55" s="46">
        <f>SUM(AU6,AU9,AU31,AU18,AU27,AU29,AU36,AU22)+AU44</f>
        <v>-20</v>
      </c>
      <c r="AV55" s="46">
        <f>SUM(AU6,AU9,AU31,AU18,AU27,AU29,AU36,AU22)+AV44</f>
        <v>-20</v>
      </c>
      <c r="AW55" s="46">
        <f>SUM(AW6,AW9,AW31,AW18,AW27,AW29,AW36,AW22)+AW44</f>
        <v>-20</v>
      </c>
      <c r="AX55" s="46">
        <f>SUM(AW6,AW9,AW31,AW18,AW27,AW29,AW36,AW22)+AX44</f>
        <v>-20</v>
      </c>
      <c r="AY55" s="46">
        <f>SUM(AY6,AY9,AY31,AY18,AY27,AY29,AY36,AY22)+AY44</f>
        <v>-20</v>
      </c>
      <c r="AZ55" s="46">
        <f>SUM(AY6,AY9,AY31,AY18,AY27,AY29,AY36,AY22)+AZ44</f>
        <v>-20</v>
      </c>
      <c r="BA55" s="46">
        <f>SUM(BA6,BA9,BA31,BA18,BA27,BA29,BA36,BA22)+BA44</f>
        <v>-20</v>
      </c>
      <c r="BB55" s="46">
        <f>SUM(BA6,BA9,BA31,BA18,BA27,BA29,BA36,BA22)+BB44</f>
        <v>-20</v>
      </c>
      <c r="BC55" s="46">
        <f>SUM(BC6,BC9,BC31,BC18,BC27,BC29,BC36,BC22)+BC44</f>
        <v>-20</v>
      </c>
      <c r="BD55" s="46">
        <f>SUM(BC6,BC9,BC31,BC18,BC27,BC29,BC36,BC22)+BD44</f>
        <v>-20</v>
      </c>
      <c r="BE55" s="46">
        <f>SUM(BE6,BE9,BE31,BE18,BE27,BE29,BE36,BE22)+BE44</f>
        <v>-20</v>
      </c>
      <c r="BF55" s="46">
        <f>SUM(BE6,BE9,BE31,BE18,BE27,BE29,BE36,BE22)+BF44</f>
        <v>-20</v>
      </c>
      <c r="BG55" s="46">
        <f>SUM(BG6,BG9,BG31,BG18,BG27,BG29,BG36,BG22)+BG44</f>
        <v>-20</v>
      </c>
      <c r="BH55" s="46">
        <f>SUM(BG6,BG9,BG31,BG18,BG27,BG29,BG36,BG22)+BH44</f>
        <v>-20</v>
      </c>
      <c r="BI55" s="46">
        <f>SUM(BI6,BI9,BI31,BI18,BI27,BI29,BI36,BI22)+BI44</f>
        <v>-20</v>
      </c>
      <c r="BJ55" s="46">
        <f>SUM(BI6,BI9,BI31,BI18,BI27,BI29,BI36,BI22)+BJ44</f>
        <v>-20</v>
      </c>
      <c r="BK55" s="46">
        <f>SUM(BK6,BK9,BK31,BK18,BK27,BK29,BK36,BK22)+BK44</f>
        <v>-20</v>
      </c>
      <c r="BL55" s="46">
        <f>SUM(BK6,BK9,BK31,BK18,BK27,BK29,BK36,BK22)+BL44</f>
        <v>-20</v>
      </c>
      <c r="BM55" s="46">
        <f>SUM(BM6,BM9,BM31,BM18,BM27,BM29,BM36,BM22)+BM44</f>
        <v>-20</v>
      </c>
      <c r="BN55" s="46">
        <f>SUM(BM6,BM9,BM31,BM18,BM27,BM29,BM36,BM22)+BN44</f>
        <v>-20</v>
      </c>
      <c r="BO55" s="46">
        <f>SUM(BO6,BO9,BO31,BO18,BO27,BO29,BO36,BO22)+BO44</f>
        <v>-20</v>
      </c>
      <c r="BP55" s="46">
        <f>SUM(BO6,BO9,BO31,BO18,BO27,BO29,BO36,BO22)+BP44</f>
        <v>-20</v>
      </c>
      <c r="BQ55" s="46">
        <f>SUM(BQ6,BQ9,BQ31,BQ18,BQ27,BQ29,BQ36,BQ22)+BQ44</f>
        <v>-20</v>
      </c>
      <c r="BR55" s="46">
        <f>SUM(BQ6,BQ9,BQ31,BQ18,BQ27,BQ29,BQ36,BQ22)+BR44</f>
        <v>-20</v>
      </c>
      <c r="BS55" s="46">
        <f>SUM(BS6,BS9,BS31,BS18,BS27,BS29,BS36,BS22)+BS44</f>
        <v>-20</v>
      </c>
      <c r="BT55" s="46">
        <f>SUM(BS6,BS9,BS31,BS18,BS27,BS29,BS36,BS22)+BT44</f>
        <v>-20</v>
      </c>
      <c r="BU55" s="46">
        <f>SUM(BU6,BU9,BU31,BU18,BU27,BU29,BU36,BU22)+BU44</f>
        <v>-20</v>
      </c>
      <c r="BV55" s="46">
        <f>SUM(BU6,BU9,BU31,BU18,BU27,BU29,BU36,BU22)+BV44</f>
        <v>-20</v>
      </c>
      <c r="BW55" s="46">
        <f>SUM(BW6,BW9,BW31,BW18,BW27,BW29,BW36,BW22)+BW44</f>
        <v>-20</v>
      </c>
      <c r="BX55" s="46">
        <f>SUM(BW6,BW9,BW31,BW18,BW27,BW29,BW36,BW22)+BX44</f>
        <v>-20</v>
      </c>
      <c r="BY55" s="46">
        <f>SUM(BY6,BY9,BY31,BY18,BY27,BY29,BY36,BY22)+BY44</f>
        <v>-20</v>
      </c>
      <c r="BZ55" s="46">
        <f>SUM(BY6,BY9,BY31,BY18,BY27,BY29,BY36,BY22)+BZ44</f>
        <v>-20</v>
      </c>
      <c r="CA55" s="46">
        <f>SUM(CA6,CA9,CA31,CA18,CA27,CA29,CA36,CA22)+CA44</f>
        <v>-20</v>
      </c>
      <c r="CB55" s="46">
        <f>SUM(CA6,CA9,CA31,CA18,CA27,CA29,CA36,CA22)+CB44</f>
        <v>-20</v>
      </c>
      <c r="CC55" s="46">
        <f>SUM(CC6,CC9,CC31,CC18,CC27,CC29,CC36,CC22)+CC44</f>
        <v>-20</v>
      </c>
      <c r="CD55" s="46">
        <f>SUM(CC6,CC9,CC31,CC18,CC27,CC29,CC36,CC22)+CD44</f>
        <v>-20</v>
      </c>
      <c r="CE55" s="46">
        <f>SUM(CE6,CE9,CE31,CE18,CE27,CE29,CE36,CE22)+CE44</f>
        <v>-20</v>
      </c>
      <c r="CF55" s="46">
        <f>SUM(CE6,CE9,CE31,CE18,CE27,CE29,CE36,CE22)+CF44</f>
        <v>-20</v>
      </c>
      <c r="CG55" s="46">
        <f>SUM(CG6,CG9,CG31,CG18,CG27,CG29,CG36,CG22)+CG44</f>
        <v>-20</v>
      </c>
      <c r="CH55" s="46">
        <f>SUM(CG6,CG9,CG31,CG18,CG27,CG29,CG36,CG22)+CH44</f>
        <v>-20</v>
      </c>
      <c r="CI55" s="46">
        <f>SUM(CI6,CI9,CI31,CI18,CI27,CI29,CI36,CI22)+CI44</f>
        <v>-20</v>
      </c>
      <c r="CJ55" s="46">
        <f>SUM(CI6,CI9,CI31,CI18,CI27,CI29,CI36,CI22)+CJ44</f>
        <v>-20</v>
      </c>
      <c r="CK55" s="46">
        <f>SUM(CK6,CK9,CK31,CK18,CK27,CK29,CK36,CK22)+CK44</f>
        <v>-20</v>
      </c>
      <c r="CL55" s="46">
        <f>SUM(CK6,CK9,CK31,CK18,CK27,CK29,CK36,CK22)+CL44</f>
        <v>-20</v>
      </c>
      <c r="CM55" s="46">
        <f>SUM(CM6,CM9,CM31,CM18,CM27,CM29,CM36,CM22)+CM44</f>
        <v>-20</v>
      </c>
      <c r="CN55" s="46">
        <f>SUM(CM6,CM9,CM31,CM18,CM27,CM29,CM36,CM22)+CN44</f>
        <v>-20</v>
      </c>
      <c r="CO55" s="46">
        <f>SUM(CO6,CO9,CO31,CO18,CO27,CO29,CO36,CO22)+CO44</f>
        <v>-20</v>
      </c>
      <c r="CP55" s="46">
        <f>SUM(CO6,CO9,CO31,CO18,CO27,CO29,CO36,CO22)+CP44</f>
        <v>-20</v>
      </c>
      <c r="CQ55" s="46">
        <f>SUM(CQ6,CQ9,CQ31,CQ18,CQ27,CQ29,CQ36,CQ22)+CQ44</f>
        <v>-20</v>
      </c>
      <c r="CR55" s="46">
        <f>SUM(CQ6,CQ9,CQ31,CQ18,CQ27,CQ29,CQ36,CQ22)+CR44</f>
        <v>-20</v>
      </c>
      <c r="CS55" s="46">
        <f>SUM(CS6,CS9,CS31,CS18,CS27,CS29,CS36,CS22)+CS44</f>
        <v>-20</v>
      </c>
      <c r="CT55" s="46">
        <f>SUM(CS6,CS9,CS31,CS18,CS27,CS29,CS36,CS22)+CT44</f>
        <v>-20</v>
      </c>
      <c r="CU55" s="46">
        <f>SUM(CU6,CU9,CU31,CU18,CU27,CU29,CU36,CU22)+CU44</f>
        <v>-20</v>
      </c>
      <c r="CV55" s="46">
        <f>SUM(CU6,CU9,CU31,CU18,CU27,CU29,CU36,CU22)+CV44</f>
        <v>-20</v>
      </c>
      <c r="CW55" s="46">
        <f>SUM(CW6,CW9,CW31,CW18,CW27,CW29,CW36,CW22)+CW44</f>
        <v>-20</v>
      </c>
      <c r="CX55" s="46">
        <f>SUM(CW6,CW9,CW31,CW18,CW27,CW29,CW36,CW22)+CX44</f>
        <v>-20</v>
      </c>
      <c r="CY55" s="46">
        <f>SUM(CY6,CY9,CY31,CY18,CY27,CY29,CY36,CY22)+CY44</f>
        <v>-20</v>
      </c>
      <c r="CZ55" s="46">
        <f>SUM(CY6,CY9,CY31,CY18,CY27,CY29,CY36,CY22)+CZ44</f>
        <v>-20</v>
      </c>
      <c r="DA55" s="46">
        <f>SUM(DA6,DA9,DA31,DA18,DA27,DA29,DA36,DA22)+DA44</f>
        <v>-20</v>
      </c>
      <c r="DB55" s="46">
        <f>SUM(DA6,DA9,DA31,DA18,DA27,DA29,DA36,DA22)+DB44</f>
        <v>-20</v>
      </c>
      <c r="DC55" s="46">
        <f>SUM(DC6,DC9,DC31,DC18,DC27,DC29,DC36,DC22)+DC44</f>
        <v>-20</v>
      </c>
      <c r="DD55" s="46">
        <f>SUM(DC6,DC9,DC31,DC18,DC27,DC29,DC36,DC22)+DD44</f>
        <v>-20</v>
      </c>
      <c r="DE55" s="46">
        <f>SUM(DE6,DE9,DE31,DE18,DE27,DE29,DE36,DE22)+DE44</f>
        <v>-20</v>
      </c>
      <c r="DF55" s="46">
        <f>SUM(DE6,DE9,DE31,DE18,DE27,DE29,DE36,DE22)+DF44</f>
        <v>-20</v>
      </c>
      <c r="DG55" s="46">
        <f>SUM(DG6,DG9,DG31,DG18,DG27,DG29,DG36,DG22)+DG44</f>
        <v>-20</v>
      </c>
      <c r="DH55" s="46">
        <f>SUM(DG6,DG9,DG31,DG18,DG27,DG29,DG36,DG22)+DH44</f>
        <v>-20</v>
      </c>
      <c r="DI55" s="46">
        <f>SUM(DI6,DI9,DI31,DI18,DI27,DI29,DI36,DI22)+DI44</f>
        <v>-20</v>
      </c>
      <c r="DJ55" s="46">
        <f>SUM(DI6,DI9,DI31,DI18,DI27,DI29,DI36,DI22)+DJ44</f>
        <v>-20</v>
      </c>
      <c r="DK55" s="46">
        <f>SUM(DK6,DK9,DK31,DK18,DK27,DK29,DK36,DK22)+DK44</f>
        <v>-20</v>
      </c>
      <c r="DL55" s="46">
        <f>SUM(DK6,DK9,DK31,DK18,DK27,DK29,DK36,DK22)+DL44</f>
        <v>-20</v>
      </c>
      <c r="DM55" s="46">
        <f>SUM(DM6,DM9,DM31,DM18,DM27,DM29,DM36,DM22)+DM44</f>
        <v>-20</v>
      </c>
      <c r="DN55" s="46">
        <f>SUM(DM6,DM9,DM31,DM18,DM27,DM29,DM36,DM22)+DN44</f>
        <v>-20</v>
      </c>
      <c r="DO55" s="46">
        <f>SUM(DO6,DO9,DO31,DO18,DO27,DO29,DO36,DO22)+DO44</f>
        <v>-20</v>
      </c>
      <c r="DP55" s="46">
        <f>SUM(DO6,DO9,DO31,DO18,DO27,DO29,DO36,DO22)+DP44</f>
        <v>-20</v>
      </c>
      <c r="DQ55" s="46">
        <f>SUM(DQ6,DQ9,DQ31,DQ18,DQ27,DQ29,DQ36,DQ22)+DQ44</f>
        <v>-20</v>
      </c>
      <c r="DR55" s="46">
        <f>SUM(DQ6,DQ9,DQ31,DQ18,DQ27,DQ29,DQ36,DQ22)+DR44</f>
        <v>-20</v>
      </c>
      <c r="DS55" s="46">
        <f>SUM(DS6,DS9,DS31,DS18,DS27,DS29,DS36,DS22)+DS44</f>
        <v>-20</v>
      </c>
      <c r="DT55" s="46">
        <f>SUM(DS6,DS9,DS31,DS18,DS27,DS29,DS36,DS22)+DT44</f>
        <v>-20</v>
      </c>
      <c r="DU55" s="46">
        <f>SUM(DU6,DU9,DU31,DU18,DU27,DU29,DU36,DU22)+DU44</f>
        <v>-20</v>
      </c>
      <c r="DV55" s="46">
        <f>SUM(DU6,DU9,DU31,DU18,DU27,DU29,DU36,DU22)+DV44</f>
        <v>-20</v>
      </c>
      <c r="DW55" s="46">
        <f>SUM(DW6,DW9,DW31,DW18,DW27,DW29,DW36,DW22)+DW44</f>
        <v>-20</v>
      </c>
      <c r="DX55" s="46">
        <f>SUM(DW6,DW9,DW31,DW18,DW27,DW29,DW36,DW22)+DX44</f>
        <v>-20</v>
      </c>
      <c r="DY55" s="46">
        <f>SUM(DY6,DY9,DY31,DY18,DY27,DY29,DY36,DY22)+DY44</f>
        <v>-20</v>
      </c>
      <c r="DZ55" s="46">
        <f>SUM(DY6,DY9,DY31,DY18,DY27,DY29,DY36,DY22)+DZ44</f>
        <v>-20</v>
      </c>
      <c r="EA55" s="46">
        <f>SUM(EA6,EA9,EA31,EA18,EA27,EA29,EA36,EA22)+EA44</f>
        <v>-20</v>
      </c>
      <c r="EB55" s="46">
        <f>SUM(EA6,EA9,EA31,EA18,EA27,EA29,EA36,EA22)+EB44</f>
        <v>-20</v>
      </c>
      <c r="EC55" s="46">
        <f>SUM(EC6,EC9,EC31,EC18,EC27,EC29,EC36,EC22)+EC44</f>
        <v>-20</v>
      </c>
      <c r="ED55" s="46">
        <f>SUM(EC6,EC9,EC31,EC18,EC27,EC29,EC36,EC22)+ED44</f>
        <v>-20</v>
      </c>
      <c r="EE55" s="46">
        <f>SUM(EE6,EE9,EE31,EE18,EE27,EE29,EE36,EE22)+EE44</f>
        <v>-20</v>
      </c>
      <c r="EF55" s="46">
        <f>SUM(EE6,EE9,EE31,EE18,EE27,EE29,EE36,EE22)+EF44</f>
        <v>-20</v>
      </c>
      <c r="EG55" s="46">
        <f>SUM(EG6,EG9,EG31,EG18,EG27,EG29,EG36,EG22)+EG44</f>
        <v>-20</v>
      </c>
      <c r="EH55" s="46">
        <f>SUM(EG6,EG9,EG31,EG18,EG27,EG29,EG36,EG22)+EH44</f>
        <v>-20</v>
      </c>
      <c r="EI55" s="46">
        <f>SUM(EI6,EI9,EI31,EI18,EI27,EI29,EI36,EI22)+EI44</f>
        <v>-20</v>
      </c>
      <c r="EJ55" s="46">
        <f>SUM(EI6,EI9,EI31,EI18,EI27,EI29,EI36,EI22)+EJ44</f>
        <v>-20</v>
      </c>
      <c r="EK55" s="46">
        <f>SUM(EK6,EK9,EK31,EK18,EK27,EK29,EK36,EK22)+EK44</f>
        <v>-20</v>
      </c>
      <c r="EL55" s="46">
        <f>SUM(EK6,EK9,EK31,EK18,EK27,EK29,EK36,EK22)+EL44</f>
        <v>-20</v>
      </c>
      <c r="EM55" s="46">
        <f>SUM(EM6,EM9,EM31,EM18,EM27,EM29,EM36,EM22)+EM44</f>
        <v>-20</v>
      </c>
      <c r="EN55" s="46">
        <f>SUM(EM6,EM9,EM31,EM18,EM27,EM29,EM36,EM22)+EN44</f>
        <v>-20</v>
      </c>
      <c r="EO55" s="46">
        <f>SUM(EO6,EO9,EO31,EO18,EO27,EO29,EO36,EO22)+EO44</f>
        <v>-20</v>
      </c>
      <c r="EP55" s="46">
        <f>SUM(EO6,EO9,EO31,EO18,EO27,EO29,EO36,EO22)+EP44</f>
        <v>-20</v>
      </c>
      <c r="EQ55" s="46">
        <f>SUM(EQ6,EQ9,EQ31,EQ18,EQ27,EQ29,EQ36,EQ22)+EQ44</f>
        <v>-20</v>
      </c>
      <c r="ER55" s="46">
        <f>SUM(EQ6,EQ9,EQ31,EQ18,EQ27,EQ29,EQ36,EQ22)+ER44</f>
        <v>-20</v>
      </c>
      <c r="ES55" s="46">
        <f>SUM(ES6,ES9,ES31,ES18,ES27,ES29,ES36,ES22)+ES44</f>
        <v>-20</v>
      </c>
      <c r="ET55" s="46">
        <f>SUM(ES6,ES9,ES31,ES18,ES27,ES29,ES36,ES22)+ET44</f>
        <v>-20</v>
      </c>
      <c r="EU55" s="46">
        <f>SUM(EU6,EU9,EU31,EU18,EU27,EU29,EU36,EU22)+EU44</f>
        <v>-20</v>
      </c>
      <c r="EV55" s="46">
        <f>SUM(EU6,EU9,EU31,EU18,EU27,EU29,EU36,EU22)+EV44</f>
        <v>-20</v>
      </c>
      <c r="EW55" s="46">
        <f>SUM(EW6,EW9,EW31,EW18,EW27,EW29,EW36,EW22)+EW44</f>
        <v>-20</v>
      </c>
      <c r="EX55" s="46">
        <f>SUM(EW6,EW9,EW31,EW18,EW27,EW29,EW36,EW22)+EX44</f>
        <v>-20</v>
      </c>
      <c r="EY55" s="46">
        <f>SUM(EY6,EY9,EY31,EY18,EY27,EY29,EY36,EY22)+EY44</f>
        <v>-20</v>
      </c>
      <c r="EZ55" s="46">
        <f>SUM(EY6,EY9,EY31,EY18,EY27,EY29,EY36,EY22)+EZ44</f>
        <v>-20</v>
      </c>
      <c r="FA55" s="46">
        <f>SUM(FA6,FA9,FA31,FA18,FA27,FA29,FA36,FA22)+FA44</f>
        <v>-20</v>
      </c>
      <c r="FB55" s="46">
        <f>SUM(FA6,FA9,FA31,FA18,FA27,FA29,FA36,FA22)+FB44</f>
        <v>-20</v>
      </c>
      <c r="FC55" s="46">
        <f>SUM(FC6,FC9,FC31,FC18,FC27,FC29,FC36,FC22)+FC44</f>
        <v>-20</v>
      </c>
      <c r="FD55" s="46">
        <f>SUM(FC6,FC9,FC31,FC18,FC27,FC29,FC36,FC22)+FD44</f>
        <v>-20</v>
      </c>
      <c r="FE55" s="46">
        <f>SUM(FE6,FE9,FE31,FE18,FE27,FE29,FE36,FE22)+FE44</f>
        <v>-20</v>
      </c>
      <c r="FF55" s="46">
        <f>SUM(FE6,FE9,FE31,FE18,FE27,FE29,FE36,FE22)+FF44</f>
        <v>-20</v>
      </c>
      <c r="FG55" s="46">
        <f>SUM(FG6,FG9,FG31,FG18,FG27,FG29,FG36,FG22)+FG44</f>
        <v>-20</v>
      </c>
      <c r="FH55" s="46">
        <f>SUM(FG6,FG9,FG31,FG18,FG27,FG29,FG36,FG22)+FH44</f>
        <v>-20</v>
      </c>
      <c r="FI55" s="46">
        <f>SUM(FI6,FI9,FI31,FI18,FI27,FI29,FI36,FI22)+FI44</f>
        <v>-20</v>
      </c>
      <c r="FJ55" s="46">
        <f>SUM(FI6,FI9,FI31,FI18,FI27,FI29,FI36,FI22)+FJ44</f>
        <v>-20</v>
      </c>
      <c r="FK55" s="46">
        <f>SUM(FK6,FK9,FK31,FK18,FK27,FK29,FK36,FK22)+FK44</f>
        <v>-20</v>
      </c>
      <c r="FL55" s="46">
        <f>SUM(FK6,FK9,FK31,FK18,FK27,FK29,FK36,FK22)+FL44</f>
        <v>-20</v>
      </c>
      <c r="FM55" s="46">
        <f>SUM(FM6,FM9,FM31,FM18,FM27,FM29,FM36,FM22)+FM44</f>
        <v>-20</v>
      </c>
      <c r="FN55" s="46">
        <f>SUM(FM6,FM9,FM31,FM18,FM27,FM29,FM36,FM22)+FN44</f>
        <v>-20</v>
      </c>
      <c r="FO55" s="46">
        <f>SUM(FO6,FO9,FO31,FO18,FO27,FO29,FO36,FO22)+FO44</f>
        <v>-20</v>
      </c>
      <c r="FP55" s="46">
        <f>SUM(FO6,FO9,FO31,FO18,FO27,FO29,FO36,FO22)+FP44</f>
        <v>-20</v>
      </c>
      <c r="FQ55" s="46">
        <f>SUM(FQ6,FQ9,FQ31,FQ18,FQ27,FQ29,FQ36,FQ22)+FQ44</f>
        <v>-20</v>
      </c>
      <c r="FR55" s="46">
        <f>SUM(FQ6,FQ9,FQ31,FQ18,FQ27,FQ29,FQ36,FQ22)+FR44</f>
        <v>-20</v>
      </c>
      <c r="FS55" s="46">
        <f>SUM(FS6,FS9,FS31,FS18,FS27,FS29,FS36,FS22)+FS44</f>
        <v>-20</v>
      </c>
      <c r="FT55" s="46">
        <f>SUM(FS6,FS9,FS31,FS18,FS27,FS29,FS36,FS22)+FT44</f>
        <v>-20</v>
      </c>
      <c r="FU55" s="46">
        <f>SUM(FU6,FU9,FU31,FU18,FU27,FU29,FU36,FU22)+FU44</f>
        <v>-20</v>
      </c>
      <c r="FV55" s="46">
        <f>SUM(FU6,FU9,FU31,FU18,FU27,FU29,FU36,FU22)+FV44</f>
        <v>-20</v>
      </c>
      <c r="FW55" s="46">
        <f>SUM(FW6,FW9,FW31,FW18,FW27,FW29,FW36,FW22)+FW44</f>
        <v>-20</v>
      </c>
      <c r="FX55" s="46">
        <f>SUM(FW6,FW9,FW31,FW18,FW27,FW29,FW36,FW22)+FX44</f>
        <v>-20</v>
      </c>
      <c r="FY55" s="46">
        <f>SUM(FY6,FY9,FY31,FY18,FY27,FY29,FY36,FY22)+FY44</f>
        <v>-20</v>
      </c>
      <c r="FZ55" s="46">
        <f>SUM(FY6,FY9,FY31,FY18,FY27,FY29,FY36,FY22)+FZ44</f>
        <v>-20</v>
      </c>
      <c r="GA55" s="46">
        <f>SUM(GA6,GA9,GA31,GA18,GA27,GA29,GA36,GA22)+GA44</f>
        <v>-20</v>
      </c>
      <c r="GB55" s="46">
        <f>SUM(GA6,GA9,GA31,GA18,GA27,GA29,GA36,GA22)+GB44</f>
        <v>-20</v>
      </c>
      <c r="GC55" s="46">
        <f>SUM(GC6,GC9,GC31,GC18,GC27,GC29,GC36,GC22)+GC44</f>
        <v>-20</v>
      </c>
      <c r="GD55" s="46">
        <f>SUM(GC6,GC9,GC31,GC18,GC27,GC29,GC36,GC22)+GD44</f>
        <v>-20</v>
      </c>
      <c r="GE55" s="46">
        <f>SUM(GE6,GE9,GE31,GE18,GE27,GE29,GE36,GE22)+GE44</f>
        <v>-20</v>
      </c>
      <c r="GF55" s="46">
        <f>SUM(GE6,GE9,GE31,GE18,GE27,GE29,GE36,GE22)+GF44</f>
        <v>-20</v>
      </c>
      <c r="GG55" s="46">
        <f>SUM(GG6,GG9,GG31,GG18,GG27,GG29,GG36,GG22)+GG44</f>
        <v>-20</v>
      </c>
      <c r="GH55" s="46">
        <f>SUM(GG6,GG9,GG31,GG18,GG27,GG29,GG36,GG22)+GH44</f>
        <v>-20</v>
      </c>
      <c r="GI55" s="46">
        <f>SUM(GI6,GI9,GI31,GI18,GI27,GI29,GI36,GI22)+GI44</f>
        <v>-20</v>
      </c>
      <c r="GJ55" s="46">
        <f>SUM(GI6,GI9,GI31,GI18,GI27,GI29,GI36,GI22)+GJ44</f>
        <v>-20</v>
      </c>
      <c r="GK55" s="46">
        <f>SUM(GK6,GK9,GK31,GK18,GK27,GK29,GK36,GK22)+GK44</f>
        <v>-20</v>
      </c>
      <c r="GL55" s="46">
        <f>SUM(GK6,GK9,GK31,GK18,GK27,GK29,GK36,GK22)+GL44</f>
        <v>-20</v>
      </c>
      <c r="GM55" s="46">
        <f>SUM(GM6,GM9,GM31,GM18,GM27,GM29,GM36,GM22)+GM44</f>
        <v>-20</v>
      </c>
      <c r="GN55" s="46">
        <f>SUM(GM6,GM9,GM31,GM18,GM27,GM29,GM36,GM22)+GN44</f>
        <v>-20</v>
      </c>
      <c r="GO55" s="46">
        <f>SUM(GO6,GO9,GO31,GO18,GO27,GO29,GO36,GO22)+GO44</f>
        <v>-20</v>
      </c>
      <c r="GP55" s="46">
        <f>SUM(GO6,GO9,GO31,GO18,GO27,GO29,GO36,GO22)+GP44</f>
        <v>-20</v>
      </c>
      <c r="GQ55" s="46">
        <f>SUM(GQ6,GQ9,GQ31,GQ18,GQ27,GQ29,GQ36,GQ22)+GQ44</f>
        <v>-20</v>
      </c>
      <c r="GR55" s="46">
        <f>SUM(GQ6,GQ9,GQ31,GQ18,GQ27,GQ29,GQ36,GQ22)+GR44</f>
        <v>-20</v>
      </c>
      <c r="GS55" s="46">
        <f>SUM(GS6,GS9,GS31,GS18,GS27,GS29,GS36,GS22)+GS44</f>
        <v>-20</v>
      </c>
      <c r="GT55" s="46">
        <f>SUM(GS6,GS9,GS31,GS18,GS27,GS29,GS36,GS22)+GT44</f>
        <v>-20</v>
      </c>
      <c r="GU55" s="46">
        <f>SUM(GU6,GU9,GU31,GU18,GU27,GU29,GU36,GU22)+GU44</f>
        <v>-20</v>
      </c>
      <c r="GV55" s="46">
        <f>SUM(GU6,GU9,GU31,GU18,GU27,GU29,GU36,GU22)+GV44</f>
        <v>-20</v>
      </c>
      <c r="GW55" s="46">
        <f>SUM(GW6,GW9,GW31,GW18,GW27,GW29,GW36,GW22)+GW44</f>
        <v>-20</v>
      </c>
      <c r="GX55" s="46">
        <f>SUM(GW6,GW9,GW31,GW18,GW27,GW29,GW36,GW22)+GX44</f>
        <v>-20</v>
      </c>
      <c r="GY55" s="46">
        <f>SUM(GY6,GY9,GY31,GY18,GY27,GY29,GY36,GY22)+GY44</f>
        <v>-20</v>
      </c>
      <c r="GZ55" s="46">
        <f>SUM(GY6,GY9,GY31,GY18,GY27,GY29,GY36,GY22)+GZ44</f>
        <v>-20</v>
      </c>
      <c r="HA55" s="46">
        <f>SUM(HA6,HA9,HA31,HA18,HA27,HA29,HA36,HA22)+HA44</f>
        <v>-20</v>
      </c>
      <c r="HB55" s="46">
        <f>SUM(HA6,HA9,HA31,HA18,HA27,HA29,HA36,HA22)+HB44</f>
        <v>-20</v>
      </c>
      <c r="HC55" s="46">
        <f>SUM(HC6,HC9,HC31,HC18,HC27,HC29,HC36,HC22)+HC44</f>
        <v>-20</v>
      </c>
      <c r="HD55" s="46">
        <f>SUM(HC6,HC9,HC31,HC18,HC27,HC29,HC36,HC22)+HD44</f>
        <v>-20</v>
      </c>
      <c r="HE55" s="46">
        <f>SUM(HE6,HE9,HE31,HE18,HE27,HE29,HE36,HE22)+HE44</f>
        <v>-20</v>
      </c>
      <c r="HF55" s="46">
        <f>SUM(HE6,HE9,HE31,HE18,HE27,HE29,HE36,HE22)+HF44</f>
        <v>-20</v>
      </c>
      <c r="HG55" s="46">
        <f>SUM(HG6,HG9,HG31,HG18,HG27,HG29,HG36,HG22)+HG44</f>
        <v>-20</v>
      </c>
      <c r="HH55" s="46">
        <f>SUM(HG6,HG9,HG31,HG18,HG27,HG29,HG36,HG22)+HH44</f>
        <v>-20</v>
      </c>
      <c r="HI55" s="46">
        <f>SUM(HI6,HI9,HI31,HI18,HI27,HI29,HI36,HI22)+HI44</f>
        <v>-20</v>
      </c>
      <c r="HJ55" s="46">
        <f>SUM(HI6,HI9,HI31,HI18,HI27,HI29,HI36,HI22)+HJ44</f>
        <v>-20</v>
      </c>
      <c r="HK55" s="46">
        <f>SUM(HK6,HK9,HK31,HK18,HK27,HK29,HK36,HK22)+HK44</f>
        <v>-20</v>
      </c>
      <c r="HL55" s="46">
        <f>SUM(HK6,HK9,HK31,HK18,HK27,HK29,HK36,HK22)+HL44</f>
        <v>-20</v>
      </c>
      <c r="HM55" s="46">
        <f>SUM(HM6,HM9,HM31,HM18,HM27,HM29,HM36,HM22)+HM44</f>
        <v>-20</v>
      </c>
      <c r="HN55" s="46">
        <f>SUM(HM6,HM9,HM31,HM18,HM27,HM29,HM36,HM22)+HN44</f>
        <v>-20</v>
      </c>
      <c r="HO55" s="46">
        <f>SUM(HO6,HO9,HO31,HO18,HO27,HO29,HO36,HO22)+HO44</f>
        <v>-20</v>
      </c>
      <c r="HP55" s="46">
        <f>SUM(HO6,HO9,HO31,HO18,HO27,HO29,HO36,HO22)+HP44</f>
        <v>-20</v>
      </c>
      <c r="HQ55" s="46">
        <f>SUM(HQ6,HQ9,HQ31,HQ18,HQ27,HQ29,HQ36,HQ22)+HQ44</f>
        <v>-20</v>
      </c>
      <c r="HR55" s="46">
        <f>SUM(HQ6,HQ9,HQ31,HQ18,HQ27,HQ29,HQ36,HQ22)+HR44</f>
        <v>-20</v>
      </c>
      <c r="HS55" s="46">
        <f>SUM(HS6,HS9,HS31,HS18,HS27,HS29,HS36,HS22)+HS44</f>
        <v>-20</v>
      </c>
      <c r="HT55" s="46">
        <f>SUM(HS6,HS9,HS31,HS18,HS27,HS29,HS36,HS22)+HT44</f>
        <v>-20</v>
      </c>
      <c r="HU55" s="46">
        <f>SUM(HU6,HU9,HU31,HU18,HU27,HU29,HU36,HU22)+HU44</f>
        <v>-20</v>
      </c>
      <c r="HV55" s="46">
        <f>SUM(HU6,HU9,HU31,HU18,HU27,HU29,HU36,HU22)+HV44</f>
        <v>-20</v>
      </c>
      <c r="HW55" s="46">
        <f>SUM(HW6,HW9,HW31,HW18,HW27,HW29,HW36,HW22)+HW44</f>
        <v>-20</v>
      </c>
      <c r="HX55" s="46">
        <f>SUM(HW6,HW9,HW31,HW18,HW27,HW29,HW36,HW22)+HX44</f>
        <v>-20</v>
      </c>
    </row>
    <row r="56" spans="1:232" ht="15.6" customHeight="1" thickBot="1" x14ac:dyDescent="0.3">
      <c r="A56" s="51"/>
      <c r="B56" s="51"/>
      <c r="C56" s="52"/>
      <c r="D56"/>
      <c r="E56" s="52"/>
      <c r="G56" s="52"/>
      <c r="I56" s="52"/>
      <c r="K56" s="52"/>
      <c r="M56" s="52"/>
      <c r="O56" s="52"/>
      <c r="Q56" s="52"/>
      <c r="S56" s="52"/>
      <c r="U56" s="52"/>
      <c r="W56" s="52"/>
      <c r="Y56" s="52"/>
      <c r="AA56" s="52"/>
      <c r="AC56" s="52"/>
      <c r="AE56" s="52"/>
      <c r="AG56" s="52"/>
      <c r="AI56" s="52"/>
      <c r="AK56" s="52"/>
      <c r="AM56" s="52"/>
      <c r="AO56" s="52"/>
      <c r="AQ56" s="52"/>
      <c r="AS56" s="52"/>
      <c r="AU56" s="52"/>
      <c r="AW56" s="52"/>
      <c r="AY56" s="52"/>
      <c r="BA56" s="52"/>
      <c r="BC56" s="52"/>
      <c r="BE56" s="52"/>
      <c r="BG56" s="52"/>
      <c r="BI56" s="52"/>
      <c r="BK56" s="52"/>
      <c r="BM56" s="52"/>
      <c r="BO56" s="52"/>
      <c r="BQ56" s="52"/>
      <c r="BS56" s="52"/>
      <c r="BU56" s="52"/>
      <c r="BW56" s="52"/>
      <c r="BY56" s="52"/>
      <c r="CA56" s="52"/>
      <c r="CC56" s="52"/>
      <c r="CE56" s="52"/>
      <c r="CG56" s="52"/>
      <c r="CI56" s="52"/>
      <c r="CK56" s="52"/>
      <c r="CM56" s="52"/>
      <c r="CO56" s="52"/>
      <c r="CQ56" s="52"/>
      <c r="CS56" s="52"/>
      <c r="CU56" s="52"/>
      <c r="CW56" s="52"/>
      <c r="CY56" s="52"/>
      <c r="DA56" s="52"/>
      <c r="DC56" s="52"/>
      <c r="DE56" s="52"/>
      <c r="DG56" s="52"/>
      <c r="DI56" s="52"/>
      <c r="DK56" s="52"/>
      <c r="DM56" s="52"/>
      <c r="DO56" s="52"/>
      <c r="DQ56" s="52"/>
      <c r="DS56" s="52"/>
      <c r="DU56" s="52"/>
      <c r="DW56" s="52"/>
      <c r="DY56" s="52"/>
      <c r="EA56" s="52"/>
      <c r="EC56" s="52"/>
      <c r="EE56" s="52"/>
      <c r="EG56" s="52"/>
      <c r="EI56" s="52"/>
      <c r="EK56" s="52"/>
      <c r="EM56" s="52"/>
      <c r="EO56" s="52"/>
      <c r="EQ56" s="52"/>
      <c r="ES56" s="52"/>
      <c r="EU56" s="52"/>
      <c r="EW56" s="52"/>
      <c r="EY56" s="52"/>
      <c r="FA56" s="52"/>
      <c r="FC56" s="52"/>
      <c r="FE56" s="52"/>
      <c r="FG56" s="52"/>
      <c r="FI56" s="52"/>
      <c r="FK56" s="52"/>
      <c r="FM56" s="52"/>
      <c r="FO56" s="52"/>
      <c r="FQ56" s="52"/>
      <c r="FS56" s="52"/>
      <c r="FU56" s="52"/>
      <c r="FW56" s="52"/>
      <c r="FY56" s="52"/>
      <c r="GA56" s="52"/>
      <c r="GC56" s="52"/>
      <c r="GE56" s="52"/>
      <c r="GG56" s="52"/>
      <c r="GI56" s="52"/>
      <c r="GK56" s="52"/>
      <c r="GM56" s="52"/>
      <c r="GO56" s="52"/>
      <c r="GQ56" s="52"/>
      <c r="GS56" s="52"/>
      <c r="GU56" s="52"/>
      <c r="GW56" s="52"/>
      <c r="GY56" s="52"/>
      <c r="HA56" s="52"/>
      <c r="HC56" s="52"/>
      <c r="HE56" s="52"/>
      <c r="HG56" s="52"/>
      <c r="HI56" s="52"/>
      <c r="HK56" s="52"/>
      <c r="HM56" s="52"/>
      <c r="HO56" s="52"/>
      <c r="HQ56" s="52"/>
      <c r="HS56" s="52"/>
      <c r="HU56" s="52"/>
      <c r="HW56" s="52"/>
    </row>
    <row r="57" spans="1:232" ht="15.75" customHeight="1" thickBot="1" x14ac:dyDescent="0.3">
      <c r="A57" s="25" t="s">
        <v>811</v>
      </c>
      <c r="B57" s="75">
        <v>0</v>
      </c>
      <c r="C57" s="101">
        <f>IF(C46="Y", $B57, 0)</f>
        <v>0</v>
      </c>
      <c r="D57" s="101">
        <f t="shared" ref="D57:BO57" si="810">IF(D46="Y", 0, D55)</f>
        <v>0</v>
      </c>
      <c r="E57" s="101">
        <f t="shared" si="810"/>
        <v>-20</v>
      </c>
      <c r="F57" s="101">
        <f t="shared" si="810"/>
        <v>-20</v>
      </c>
      <c r="G57" s="101">
        <f t="shared" si="810"/>
        <v>-20</v>
      </c>
      <c r="H57" s="101">
        <f t="shared" si="810"/>
        <v>-20</v>
      </c>
      <c r="I57" s="101">
        <f t="shared" si="810"/>
        <v>-20</v>
      </c>
      <c r="J57" s="101">
        <f t="shared" si="810"/>
        <v>-20</v>
      </c>
      <c r="K57" s="101">
        <f t="shared" si="810"/>
        <v>-20</v>
      </c>
      <c r="L57" s="101">
        <f t="shared" si="810"/>
        <v>-20</v>
      </c>
      <c r="M57" s="101">
        <f t="shared" si="810"/>
        <v>-20</v>
      </c>
      <c r="N57" s="101">
        <f t="shared" si="810"/>
        <v>-20</v>
      </c>
      <c r="O57" s="101">
        <f t="shared" si="810"/>
        <v>-20</v>
      </c>
      <c r="P57" s="101">
        <f t="shared" si="810"/>
        <v>-20</v>
      </c>
      <c r="Q57" s="101">
        <f t="shared" si="810"/>
        <v>-20</v>
      </c>
      <c r="R57" s="101">
        <f t="shared" si="810"/>
        <v>-20</v>
      </c>
      <c r="S57" s="101">
        <f t="shared" si="810"/>
        <v>-20</v>
      </c>
      <c r="T57" s="101">
        <f t="shared" si="810"/>
        <v>-20</v>
      </c>
      <c r="U57" s="101">
        <f t="shared" si="810"/>
        <v>-20</v>
      </c>
      <c r="V57" s="101">
        <f t="shared" si="810"/>
        <v>-20</v>
      </c>
      <c r="W57" s="101">
        <f t="shared" si="810"/>
        <v>-20</v>
      </c>
      <c r="X57" s="101">
        <f t="shared" si="810"/>
        <v>-20</v>
      </c>
      <c r="Y57" s="101">
        <f t="shared" si="810"/>
        <v>-20</v>
      </c>
      <c r="Z57" s="101">
        <f t="shared" si="810"/>
        <v>-20</v>
      </c>
      <c r="AA57" s="101">
        <f t="shared" si="810"/>
        <v>-20</v>
      </c>
      <c r="AB57" s="101">
        <f t="shared" si="810"/>
        <v>-20</v>
      </c>
      <c r="AC57" s="101">
        <f t="shared" si="810"/>
        <v>-20</v>
      </c>
      <c r="AD57" s="101">
        <f t="shared" si="810"/>
        <v>-20</v>
      </c>
      <c r="AE57" s="101">
        <f t="shared" si="810"/>
        <v>-20</v>
      </c>
      <c r="AF57" s="101">
        <f t="shared" si="810"/>
        <v>-20</v>
      </c>
      <c r="AG57" s="101">
        <f t="shared" si="810"/>
        <v>-20</v>
      </c>
      <c r="AH57" s="101">
        <f t="shared" si="810"/>
        <v>-20</v>
      </c>
      <c r="AI57" s="101">
        <f t="shared" si="810"/>
        <v>-20</v>
      </c>
      <c r="AJ57" s="101">
        <f t="shared" si="810"/>
        <v>-20</v>
      </c>
      <c r="AK57" s="101">
        <f t="shared" si="810"/>
        <v>-20</v>
      </c>
      <c r="AL57" s="101">
        <f t="shared" si="810"/>
        <v>-20</v>
      </c>
      <c r="AM57" s="101">
        <f t="shared" si="810"/>
        <v>-20</v>
      </c>
      <c r="AN57" s="101">
        <f t="shared" si="810"/>
        <v>-20</v>
      </c>
      <c r="AO57" s="101">
        <f t="shared" si="810"/>
        <v>-20</v>
      </c>
      <c r="AP57" s="101">
        <f t="shared" si="810"/>
        <v>-20</v>
      </c>
      <c r="AQ57" s="101">
        <f t="shared" si="810"/>
        <v>-20</v>
      </c>
      <c r="AR57" s="101">
        <f t="shared" si="810"/>
        <v>-20</v>
      </c>
      <c r="AS57" s="101">
        <f t="shared" si="810"/>
        <v>-20</v>
      </c>
      <c r="AT57" s="101">
        <f t="shared" si="810"/>
        <v>-20</v>
      </c>
      <c r="AU57" s="101">
        <f t="shared" si="810"/>
        <v>-20</v>
      </c>
      <c r="AV57" s="101">
        <f t="shared" si="810"/>
        <v>-20</v>
      </c>
      <c r="AW57" s="101">
        <f t="shared" si="810"/>
        <v>-20</v>
      </c>
      <c r="AX57" s="101">
        <f t="shared" si="810"/>
        <v>-20</v>
      </c>
      <c r="AY57" s="101">
        <f t="shared" si="810"/>
        <v>-20</v>
      </c>
      <c r="AZ57" s="101">
        <f t="shared" si="810"/>
        <v>-20</v>
      </c>
      <c r="BA57" s="101">
        <f t="shared" si="810"/>
        <v>-20</v>
      </c>
      <c r="BB57" s="101">
        <f t="shared" si="810"/>
        <v>-20</v>
      </c>
      <c r="BC57" s="101">
        <f t="shared" si="810"/>
        <v>-20</v>
      </c>
      <c r="BD57" s="101">
        <f t="shared" si="810"/>
        <v>-20</v>
      </c>
      <c r="BE57" s="101">
        <f t="shared" si="810"/>
        <v>-20</v>
      </c>
      <c r="BF57" s="101">
        <f t="shared" si="810"/>
        <v>-20</v>
      </c>
      <c r="BG57" s="101">
        <f t="shared" si="810"/>
        <v>-20</v>
      </c>
      <c r="BH57" s="101">
        <f t="shared" si="810"/>
        <v>-20</v>
      </c>
      <c r="BI57" s="101">
        <f t="shared" si="810"/>
        <v>-20</v>
      </c>
      <c r="BJ57" s="101">
        <f t="shared" si="810"/>
        <v>-20</v>
      </c>
      <c r="BK57" s="101">
        <f t="shared" si="810"/>
        <v>-20</v>
      </c>
      <c r="BL57" s="101">
        <f t="shared" si="810"/>
        <v>-20</v>
      </c>
      <c r="BM57" s="101">
        <f t="shared" si="810"/>
        <v>-20</v>
      </c>
      <c r="BN57" s="101">
        <f t="shared" si="810"/>
        <v>-20</v>
      </c>
      <c r="BO57" s="101">
        <f t="shared" si="810"/>
        <v>-20</v>
      </c>
      <c r="BP57" s="101">
        <f t="shared" ref="BP57:EA57" si="811">IF(BP46="Y", 0, BP55)</f>
        <v>-20</v>
      </c>
      <c r="BQ57" s="101">
        <f t="shared" si="811"/>
        <v>-20</v>
      </c>
      <c r="BR57" s="101">
        <f t="shared" si="811"/>
        <v>-20</v>
      </c>
      <c r="BS57" s="101">
        <f t="shared" si="811"/>
        <v>-20</v>
      </c>
      <c r="BT57" s="101">
        <f t="shared" si="811"/>
        <v>-20</v>
      </c>
      <c r="BU57" s="101">
        <f t="shared" si="811"/>
        <v>-20</v>
      </c>
      <c r="BV57" s="101">
        <f t="shared" si="811"/>
        <v>-20</v>
      </c>
      <c r="BW57" s="101">
        <f t="shared" si="811"/>
        <v>-20</v>
      </c>
      <c r="BX57" s="101">
        <f t="shared" si="811"/>
        <v>-20</v>
      </c>
      <c r="BY57" s="101">
        <f t="shared" si="811"/>
        <v>-20</v>
      </c>
      <c r="BZ57" s="101">
        <f t="shared" si="811"/>
        <v>-20</v>
      </c>
      <c r="CA57" s="101">
        <f t="shared" si="811"/>
        <v>-20</v>
      </c>
      <c r="CB57" s="101">
        <f t="shared" si="811"/>
        <v>-20</v>
      </c>
      <c r="CC57" s="101">
        <f t="shared" si="811"/>
        <v>-20</v>
      </c>
      <c r="CD57" s="101">
        <f t="shared" si="811"/>
        <v>-20</v>
      </c>
      <c r="CE57" s="101">
        <f t="shared" si="811"/>
        <v>-20</v>
      </c>
      <c r="CF57" s="101">
        <f t="shared" si="811"/>
        <v>-20</v>
      </c>
      <c r="CG57" s="101">
        <f t="shared" si="811"/>
        <v>-20</v>
      </c>
      <c r="CH57" s="101">
        <f t="shared" si="811"/>
        <v>-20</v>
      </c>
      <c r="CI57" s="101">
        <f t="shared" si="811"/>
        <v>-20</v>
      </c>
      <c r="CJ57" s="101">
        <f t="shared" si="811"/>
        <v>-20</v>
      </c>
      <c r="CK57" s="101">
        <f t="shared" si="811"/>
        <v>-20</v>
      </c>
      <c r="CL57" s="101">
        <f t="shared" si="811"/>
        <v>-20</v>
      </c>
      <c r="CM57" s="101">
        <f t="shared" si="811"/>
        <v>-20</v>
      </c>
      <c r="CN57" s="101">
        <f t="shared" si="811"/>
        <v>-20</v>
      </c>
      <c r="CO57" s="101">
        <f t="shared" si="811"/>
        <v>-20</v>
      </c>
      <c r="CP57" s="101">
        <f t="shared" si="811"/>
        <v>-20</v>
      </c>
      <c r="CQ57" s="101">
        <f t="shared" si="811"/>
        <v>-20</v>
      </c>
      <c r="CR57" s="101">
        <f t="shared" si="811"/>
        <v>-20</v>
      </c>
      <c r="CS57" s="101">
        <f t="shared" si="811"/>
        <v>-20</v>
      </c>
      <c r="CT57" s="101">
        <f t="shared" si="811"/>
        <v>-20</v>
      </c>
      <c r="CU57" s="101">
        <f t="shared" si="811"/>
        <v>0</v>
      </c>
      <c r="CV57" s="101">
        <f t="shared" si="811"/>
        <v>-20</v>
      </c>
      <c r="CW57" s="101">
        <f t="shared" si="811"/>
        <v>-20</v>
      </c>
      <c r="CX57" s="101">
        <f t="shared" si="811"/>
        <v>-20</v>
      </c>
      <c r="CY57" s="101">
        <f t="shared" si="811"/>
        <v>-20</v>
      </c>
      <c r="CZ57" s="101">
        <f t="shared" si="811"/>
        <v>-20</v>
      </c>
      <c r="DA57" s="101">
        <f t="shared" si="811"/>
        <v>-20</v>
      </c>
      <c r="DB57" s="101">
        <f t="shared" si="811"/>
        <v>-20</v>
      </c>
      <c r="DC57" s="101">
        <f t="shared" si="811"/>
        <v>-20</v>
      </c>
      <c r="DD57" s="101">
        <f t="shared" si="811"/>
        <v>-20</v>
      </c>
      <c r="DE57" s="101">
        <f t="shared" si="811"/>
        <v>-20</v>
      </c>
      <c r="DF57" s="101">
        <f t="shared" si="811"/>
        <v>-20</v>
      </c>
      <c r="DG57" s="101">
        <f t="shared" si="811"/>
        <v>-20</v>
      </c>
      <c r="DH57" s="101">
        <f t="shared" si="811"/>
        <v>-20</v>
      </c>
      <c r="DI57" s="101">
        <f t="shared" si="811"/>
        <v>-20</v>
      </c>
      <c r="DJ57" s="101">
        <f t="shared" si="811"/>
        <v>-20</v>
      </c>
      <c r="DK57" s="101">
        <f t="shared" si="811"/>
        <v>-20</v>
      </c>
      <c r="DL57" s="101">
        <f t="shared" si="811"/>
        <v>-20</v>
      </c>
      <c r="DM57" s="101">
        <f t="shared" si="811"/>
        <v>-20</v>
      </c>
      <c r="DN57" s="101">
        <f t="shared" si="811"/>
        <v>-20</v>
      </c>
      <c r="DO57" s="101">
        <f t="shared" si="811"/>
        <v>-20</v>
      </c>
      <c r="DP57" s="101">
        <f t="shared" si="811"/>
        <v>-20</v>
      </c>
      <c r="DQ57" s="101">
        <f t="shared" si="811"/>
        <v>-20</v>
      </c>
      <c r="DR57" s="101">
        <f t="shared" si="811"/>
        <v>-20</v>
      </c>
      <c r="DS57" s="101">
        <f t="shared" si="811"/>
        <v>-20</v>
      </c>
      <c r="DT57" s="101">
        <f t="shared" si="811"/>
        <v>-20</v>
      </c>
      <c r="DU57" s="101">
        <f t="shared" si="811"/>
        <v>-20</v>
      </c>
      <c r="DV57" s="101">
        <f t="shared" si="811"/>
        <v>-20</v>
      </c>
      <c r="DW57" s="101">
        <f t="shared" si="811"/>
        <v>-20</v>
      </c>
      <c r="DX57" s="101">
        <f t="shared" si="811"/>
        <v>-20</v>
      </c>
      <c r="DY57" s="101">
        <f t="shared" si="811"/>
        <v>-20</v>
      </c>
      <c r="DZ57" s="101">
        <f t="shared" si="811"/>
        <v>-20</v>
      </c>
      <c r="EA57" s="101">
        <f t="shared" si="811"/>
        <v>-20</v>
      </c>
      <c r="EB57" s="101">
        <f t="shared" ref="EB57:GM57" si="812">IF(EB46="Y", 0, EB55)</f>
        <v>-20</v>
      </c>
      <c r="EC57" s="101">
        <f t="shared" si="812"/>
        <v>-20</v>
      </c>
      <c r="ED57" s="101">
        <f t="shared" si="812"/>
        <v>-20</v>
      </c>
      <c r="EE57" s="101">
        <f t="shared" si="812"/>
        <v>-20</v>
      </c>
      <c r="EF57" s="101">
        <f t="shared" si="812"/>
        <v>-20</v>
      </c>
      <c r="EG57" s="101">
        <f t="shared" si="812"/>
        <v>-20</v>
      </c>
      <c r="EH57" s="101">
        <f t="shared" si="812"/>
        <v>-20</v>
      </c>
      <c r="EI57" s="101">
        <f t="shared" si="812"/>
        <v>-20</v>
      </c>
      <c r="EJ57" s="101">
        <f t="shared" si="812"/>
        <v>-20</v>
      </c>
      <c r="EK57" s="101">
        <f t="shared" si="812"/>
        <v>-20</v>
      </c>
      <c r="EL57" s="101">
        <f t="shared" si="812"/>
        <v>-20</v>
      </c>
      <c r="EM57" s="101">
        <f t="shared" si="812"/>
        <v>-20</v>
      </c>
      <c r="EN57" s="101">
        <f t="shared" si="812"/>
        <v>-20</v>
      </c>
      <c r="EO57" s="101">
        <f t="shared" si="812"/>
        <v>-20</v>
      </c>
      <c r="EP57" s="101">
        <f t="shared" si="812"/>
        <v>-20</v>
      </c>
      <c r="EQ57" s="101">
        <f t="shared" si="812"/>
        <v>-20</v>
      </c>
      <c r="ER57" s="101">
        <f t="shared" si="812"/>
        <v>-20</v>
      </c>
      <c r="ES57" s="101">
        <f t="shared" si="812"/>
        <v>-20</v>
      </c>
      <c r="ET57" s="101">
        <f t="shared" si="812"/>
        <v>-20</v>
      </c>
      <c r="EU57" s="101">
        <f t="shared" si="812"/>
        <v>-20</v>
      </c>
      <c r="EV57" s="101">
        <f t="shared" si="812"/>
        <v>-20</v>
      </c>
      <c r="EW57" s="101">
        <f t="shared" si="812"/>
        <v>-20</v>
      </c>
      <c r="EX57" s="101">
        <f t="shared" si="812"/>
        <v>-20</v>
      </c>
      <c r="EY57" s="101">
        <f t="shared" si="812"/>
        <v>-20</v>
      </c>
      <c r="EZ57" s="101">
        <f t="shared" si="812"/>
        <v>-20</v>
      </c>
      <c r="FA57" s="101">
        <f t="shared" si="812"/>
        <v>-20</v>
      </c>
      <c r="FB57" s="101">
        <f t="shared" si="812"/>
        <v>-20</v>
      </c>
      <c r="FC57" s="101">
        <f t="shared" si="812"/>
        <v>-20</v>
      </c>
      <c r="FD57" s="101">
        <f t="shared" si="812"/>
        <v>-20</v>
      </c>
      <c r="FE57" s="101">
        <f t="shared" si="812"/>
        <v>-20</v>
      </c>
      <c r="FF57" s="101">
        <f t="shared" si="812"/>
        <v>-20</v>
      </c>
      <c r="FG57" s="101">
        <f t="shared" si="812"/>
        <v>-20</v>
      </c>
      <c r="FH57" s="101">
        <f t="shared" si="812"/>
        <v>-20</v>
      </c>
      <c r="FI57" s="101">
        <f t="shared" si="812"/>
        <v>-20</v>
      </c>
      <c r="FJ57" s="101">
        <f t="shared" si="812"/>
        <v>-20</v>
      </c>
      <c r="FK57" s="101">
        <f t="shared" si="812"/>
        <v>-20</v>
      </c>
      <c r="FL57" s="101">
        <f t="shared" si="812"/>
        <v>-20</v>
      </c>
      <c r="FM57" s="101">
        <f t="shared" si="812"/>
        <v>-20</v>
      </c>
      <c r="FN57" s="101">
        <f t="shared" si="812"/>
        <v>-20</v>
      </c>
      <c r="FO57" s="101">
        <f t="shared" si="812"/>
        <v>-20</v>
      </c>
      <c r="FP57" s="101">
        <f t="shared" si="812"/>
        <v>-20</v>
      </c>
      <c r="FQ57" s="101">
        <f t="shared" si="812"/>
        <v>-20</v>
      </c>
      <c r="FR57" s="101">
        <f t="shared" si="812"/>
        <v>-20</v>
      </c>
      <c r="FS57" s="101">
        <f t="shared" si="812"/>
        <v>-20</v>
      </c>
      <c r="FT57" s="101">
        <f t="shared" si="812"/>
        <v>-20</v>
      </c>
      <c r="FU57" s="101">
        <f t="shared" si="812"/>
        <v>-20</v>
      </c>
      <c r="FV57" s="101">
        <f t="shared" si="812"/>
        <v>-20</v>
      </c>
      <c r="FW57" s="101">
        <f t="shared" si="812"/>
        <v>-20</v>
      </c>
      <c r="FX57" s="101">
        <f t="shared" si="812"/>
        <v>-20</v>
      </c>
      <c r="FY57" s="101">
        <f t="shared" si="812"/>
        <v>-20</v>
      </c>
      <c r="FZ57" s="101">
        <f t="shared" si="812"/>
        <v>-20</v>
      </c>
      <c r="GA57" s="101">
        <f t="shared" si="812"/>
        <v>-20</v>
      </c>
      <c r="GB57" s="101">
        <f t="shared" si="812"/>
        <v>-20</v>
      </c>
      <c r="GC57" s="101">
        <f t="shared" si="812"/>
        <v>-20</v>
      </c>
      <c r="GD57" s="101">
        <f t="shared" si="812"/>
        <v>-20</v>
      </c>
      <c r="GE57" s="101">
        <f t="shared" si="812"/>
        <v>-20</v>
      </c>
      <c r="GF57" s="101">
        <f t="shared" si="812"/>
        <v>-20</v>
      </c>
      <c r="GG57" s="101">
        <f t="shared" si="812"/>
        <v>0</v>
      </c>
      <c r="GH57" s="101">
        <f t="shared" si="812"/>
        <v>0</v>
      </c>
      <c r="GI57" s="101">
        <f t="shared" si="812"/>
        <v>-20</v>
      </c>
      <c r="GJ57" s="101">
        <f t="shared" si="812"/>
        <v>-20</v>
      </c>
      <c r="GK57" s="101">
        <f t="shared" si="812"/>
        <v>-20</v>
      </c>
      <c r="GL57" s="101">
        <f t="shared" si="812"/>
        <v>-20</v>
      </c>
      <c r="GM57" s="101">
        <f t="shared" si="812"/>
        <v>-20</v>
      </c>
      <c r="GN57" s="101">
        <f t="shared" ref="GN57:HX57" si="813">IF(GN46="Y", 0, GN55)</f>
        <v>-20</v>
      </c>
      <c r="GO57" s="101">
        <f t="shared" si="813"/>
        <v>-20</v>
      </c>
      <c r="GP57" s="101">
        <f t="shared" si="813"/>
        <v>-20</v>
      </c>
      <c r="GQ57" s="101">
        <f t="shared" si="813"/>
        <v>-20</v>
      </c>
      <c r="GR57" s="101">
        <f t="shared" si="813"/>
        <v>-20</v>
      </c>
      <c r="GS57" s="101">
        <f t="shared" si="813"/>
        <v>-20</v>
      </c>
      <c r="GT57" s="101">
        <f t="shared" si="813"/>
        <v>-20</v>
      </c>
      <c r="GU57" s="101">
        <f t="shared" si="813"/>
        <v>-20</v>
      </c>
      <c r="GV57" s="101">
        <f t="shared" si="813"/>
        <v>-20</v>
      </c>
      <c r="GW57" s="101">
        <f t="shared" si="813"/>
        <v>-20</v>
      </c>
      <c r="GX57" s="101">
        <f t="shared" si="813"/>
        <v>-20</v>
      </c>
      <c r="GY57" s="101">
        <f t="shared" si="813"/>
        <v>-20</v>
      </c>
      <c r="GZ57" s="101">
        <f t="shared" si="813"/>
        <v>-20</v>
      </c>
      <c r="HA57" s="101">
        <f t="shared" si="813"/>
        <v>-20</v>
      </c>
      <c r="HB57" s="101">
        <f t="shared" si="813"/>
        <v>-20</v>
      </c>
      <c r="HC57" s="101">
        <f t="shared" si="813"/>
        <v>0</v>
      </c>
      <c r="HD57" s="101">
        <f t="shared" si="813"/>
        <v>-20</v>
      </c>
      <c r="HE57" s="101">
        <f t="shared" si="813"/>
        <v>-20</v>
      </c>
      <c r="HF57" s="101">
        <f t="shared" si="813"/>
        <v>-20</v>
      </c>
      <c r="HG57" s="101">
        <f t="shared" si="813"/>
        <v>-20</v>
      </c>
      <c r="HH57" s="101">
        <f t="shared" si="813"/>
        <v>-20</v>
      </c>
      <c r="HI57" s="101">
        <f t="shared" si="813"/>
        <v>-20</v>
      </c>
      <c r="HJ57" s="101">
        <f t="shared" si="813"/>
        <v>-20</v>
      </c>
      <c r="HK57" s="101">
        <f t="shared" si="813"/>
        <v>-20</v>
      </c>
      <c r="HL57" s="101">
        <f t="shared" si="813"/>
        <v>-20</v>
      </c>
      <c r="HM57" s="101">
        <f t="shared" si="813"/>
        <v>-20</v>
      </c>
      <c r="HN57" s="101">
        <f t="shared" si="813"/>
        <v>-20</v>
      </c>
      <c r="HO57" s="101">
        <f t="shared" si="813"/>
        <v>-20</v>
      </c>
      <c r="HP57" s="101">
        <f t="shared" si="813"/>
        <v>-20</v>
      </c>
      <c r="HQ57" s="101">
        <f t="shared" si="813"/>
        <v>-20</v>
      </c>
      <c r="HR57" s="101">
        <f t="shared" si="813"/>
        <v>-20</v>
      </c>
      <c r="HS57" s="101">
        <f t="shared" si="813"/>
        <v>-20</v>
      </c>
      <c r="HT57" s="101">
        <f t="shared" si="813"/>
        <v>-20</v>
      </c>
      <c r="HU57" s="101">
        <f t="shared" si="813"/>
        <v>-20</v>
      </c>
      <c r="HV57" s="101">
        <f t="shared" si="813"/>
        <v>-20</v>
      </c>
      <c r="HW57" s="101">
        <f t="shared" si="813"/>
        <v>-20</v>
      </c>
      <c r="HX57" s="102">
        <f t="shared" si="813"/>
        <v>-20</v>
      </c>
    </row>
    <row r="58" spans="1:232" ht="15.75" thickBot="1" x14ac:dyDescent="0.3">
      <c r="A58" s="25" t="s">
        <v>814</v>
      </c>
      <c r="B58" s="75">
        <v>-30</v>
      </c>
      <c r="C58" s="54">
        <f>IF(C47="Y", 0, $B58)</f>
        <v>-30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103"/>
    </row>
    <row r="59" spans="1:232" ht="15.75" customHeight="1" thickBot="1" x14ac:dyDescent="0.3">
      <c r="A59" s="25" t="s">
        <v>810</v>
      </c>
      <c r="B59" s="75">
        <v>-5</v>
      </c>
      <c r="C59" s="54">
        <f>IF(C49="Y", 0, $B59)</f>
        <v>0</v>
      </c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</row>
    <row r="60" spans="1:232" ht="15.75" thickBot="1" x14ac:dyDescent="0.3">
      <c r="A60" s="25" t="s">
        <v>819</v>
      </c>
      <c r="B60" s="75">
        <v>-5</v>
      </c>
      <c r="C60" s="54">
        <f>IF(C50="Y", 0, $B60)</f>
        <v>0</v>
      </c>
      <c r="D60" s="54">
        <f t="shared" ref="D60:BO60" si="814">IF(D50="Y", D57*$B$60, D57)</f>
        <v>0</v>
      </c>
      <c r="E60" s="54">
        <f t="shared" si="814"/>
        <v>100</v>
      </c>
      <c r="F60" s="54">
        <f t="shared" si="814"/>
        <v>-20</v>
      </c>
      <c r="G60" s="54">
        <f t="shared" si="814"/>
        <v>100</v>
      </c>
      <c r="H60" s="54">
        <f t="shared" si="814"/>
        <v>-20</v>
      </c>
      <c r="I60" s="54">
        <f t="shared" si="814"/>
        <v>-20</v>
      </c>
      <c r="J60" s="54">
        <f t="shared" si="814"/>
        <v>-20</v>
      </c>
      <c r="K60" s="54">
        <f t="shared" si="814"/>
        <v>100</v>
      </c>
      <c r="L60" s="54">
        <f t="shared" si="814"/>
        <v>-20</v>
      </c>
      <c r="M60" s="54">
        <f t="shared" si="814"/>
        <v>100</v>
      </c>
      <c r="N60" s="54">
        <f t="shared" si="814"/>
        <v>-20</v>
      </c>
      <c r="O60" s="54">
        <f t="shared" si="814"/>
        <v>100</v>
      </c>
      <c r="P60" s="54">
        <f t="shared" si="814"/>
        <v>-20</v>
      </c>
      <c r="Q60" s="54">
        <f t="shared" si="814"/>
        <v>-20</v>
      </c>
      <c r="R60" s="54">
        <f t="shared" si="814"/>
        <v>-20</v>
      </c>
      <c r="S60" s="54">
        <f t="shared" si="814"/>
        <v>100</v>
      </c>
      <c r="T60" s="54">
        <f t="shared" si="814"/>
        <v>-20</v>
      </c>
      <c r="U60" s="54">
        <f t="shared" si="814"/>
        <v>100</v>
      </c>
      <c r="V60" s="54">
        <f t="shared" si="814"/>
        <v>-20</v>
      </c>
      <c r="W60" s="54">
        <f t="shared" si="814"/>
        <v>-20</v>
      </c>
      <c r="X60" s="54">
        <f t="shared" si="814"/>
        <v>-20</v>
      </c>
      <c r="Y60" s="54">
        <f t="shared" si="814"/>
        <v>100</v>
      </c>
      <c r="Z60" s="54">
        <f t="shared" si="814"/>
        <v>-20</v>
      </c>
      <c r="AA60" s="54">
        <f t="shared" si="814"/>
        <v>100</v>
      </c>
      <c r="AB60" s="54">
        <f t="shared" si="814"/>
        <v>-20</v>
      </c>
      <c r="AC60" s="54">
        <f t="shared" si="814"/>
        <v>-20</v>
      </c>
      <c r="AD60" s="54">
        <f t="shared" si="814"/>
        <v>-20</v>
      </c>
      <c r="AE60" s="54">
        <f t="shared" si="814"/>
        <v>100</v>
      </c>
      <c r="AF60" s="54">
        <f t="shared" si="814"/>
        <v>-20</v>
      </c>
      <c r="AG60" s="54">
        <f t="shared" si="814"/>
        <v>100</v>
      </c>
      <c r="AH60" s="54">
        <f t="shared" si="814"/>
        <v>-20</v>
      </c>
      <c r="AI60" s="54">
        <f t="shared" si="814"/>
        <v>100</v>
      </c>
      <c r="AJ60" s="54">
        <f t="shared" si="814"/>
        <v>-20</v>
      </c>
      <c r="AK60" s="54">
        <f t="shared" si="814"/>
        <v>100</v>
      </c>
      <c r="AL60" s="54">
        <f t="shared" si="814"/>
        <v>-20</v>
      </c>
      <c r="AM60" s="54">
        <f t="shared" si="814"/>
        <v>100</v>
      </c>
      <c r="AN60" s="54">
        <f t="shared" si="814"/>
        <v>-20</v>
      </c>
      <c r="AO60" s="54">
        <f t="shared" si="814"/>
        <v>100</v>
      </c>
      <c r="AP60" s="54">
        <f t="shared" si="814"/>
        <v>-20</v>
      </c>
      <c r="AQ60" s="54">
        <f t="shared" si="814"/>
        <v>100</v>
      </c>
      <c r="AR60" s="54">
        <f t="shared" si="814"/>
        <v>-20</v>
      </c>
      <c r="AS60" s="54">
        <f t="shared" si="814"/>
        <v>-20</v>
      </c>
      <c r="AT60" s="54">
        <f t="shared" si="814"/>
        <v>-20</v>
      </c>
      <c r="AU60" s="54">
        <f t="shared" si="814"/>
        <v>100</v>
      </c>
      <c r="AV60" s="54">
        <f t="shared" si="814"/>
        <v>-20</v>
      </c>
      <c r="AW60" s="54">
        <f t="shared" si="814"/>
        <v>100</v>
      </c>
      <c r="AX60" s="54">
        <f t="shared" si="814"/>
        <v>-20</v>
      </c>
      <c r="AY60" s="54">
        <f t="shared" si="814"/>
        <v>100</v>
      </c>
      <c r="AZ60" s="54">
        <f t="shared" si="814"/>
        <v>-20</v>
      </c>
      <c r="BA60" s="54">
        <f t="shared" si="814"/>
        <v>-20</v>
      </c>
      <c r="BB60" s="54">
        <f t="shared" si="814"/>
        <v>-20</v>
      </c>
      <c r="BC60" s="54">
        <f t="shared" si="814"/>
        <v>100</v>
      </c>
      <c r="BD60" s="54">
        <f t="shared" si="814"/>
        <v>-20</v>
      </c>
      <c r="BE60" s="54">
        <f t="shared" si="814"/>
        <v>100</v>
      </c>
      <c r="BF60" s="54">
        <f t="shared" si="814"/>
        <v>-20</v>
      </c>
      <c r="BG60" s="54">
        <f t="shared" si="814"/>
        <v>100</v>
      </c>
      <c r="BH60" s="54">
        <f t="shared" si="814"/>
        <v>-20</v>
      </c>
      <c r="BI60" s="54">
        <f t="shared" si="814"/>
        <v>100</v>
      </c>
      <c r="BJ60" s="54">
        <f t="shared" si="814"/>
        <v>-20</v>
      </c>
      <c r="BK60" s="54">
        <f t="shared" si="814"/>
        <v>100</v>
      </c>
      <c r="BL60" s="54">
        <f t="shared" si="814"/>
        <v>-20</v>
      </c>
      <c r="BM60" s="54">
        <f t="shared" si="814"/>
        <v>100</v>
      </c>
      <c r="BN60" s="54">
        <f t="shared" si="814"/>
        <v>-20</v>
      </c>
      <c r="BO60" s="54">
        <f t="shared" si="814"/>
        <v>100</v>
      </c>
      <c r="BP60" s="54">
        <f t="shared" ref="BP60:EA60" si="815">IF(BP50="Y", BP57*$B$60, BP57)</f>
        <v>-20</v>
      </c>
      <c r="BQ60" s="54">
        <f t="shared" si="815"/>
        <v>100</v>
      </c>
      <c r="BR60" s="54">
        <f t="shared" si="815"/>
        <v>-20</v>
      </c>
      <c r="BS60" s="54">
        <f t="shared" si="815"/>
        <v>-20</v>
      </c>
      <c r="BT60" s="54">
        <f t="shared" si="815"/>
        <v>-20</v>
      </c>
      <c r="BU60" s="54">
        <f t="shared" si="815"/>
        <v>100</v>
      </c>
      <c r="BV60" s="54">
        <f t="shared" si="815"/>
        <v>-20</v>
      </c>
      <c r="BW60" s="54">
        <f t="shared" si="815"/>
        <v>100</v>
      </c>
      <c r="BX60" s="54">
        <f t="shared" si="815"/>
        <v>-20</v>
      </c>
      <c r="BY60" s="54">
        <f t="shared" si="815"/>
        <v>100</v>
      </c>
      <c r="BZ60" s="54">
        <f t="shared" si="815"/>
        <v>-20</v>
      </c>
      <c r="CA60" s="54">
        <f t="shared" si="815"/>
        <v>100</v>
      </c>
      <c r="CB60" s="54">
        <f t="shared" si="815"/>
        <v>-20</v>
      </c>
      <c r="CC60" s="54">
        <f t="shared" si="815"/>
        <v>100</v>
      </c>
      <c r="CD60" s="54">
        <f t="shared" si="815"/>
        <v>-20</v>
      </c>
      <c r="CE60" s="54">
        <f t="shared" si="815"/>
        <v>100</v>
      </c>
      <c r="CF60" s="54">
        <f t="shared" si="815"/>
        <v>-20</v>
      </c>
      <c r="CG60" s="54">
        <f t="shared" si="815"/>
        <v>-20</v>
      </c>
      <c r="CH60" s="54">
        <f t="shared" si="815"/>
        <v>-20</v>
      </c>
      <c r="CI60" s="54">
        <f t="shared" si="815"/>
        <v>100</v>
      </c>
      <c r="CJ60" s="54">
        <f t="shared" si="815"/>
        <v>-20</v>
      </c>
      <c r="CK60" s="54">
        <f t="shared" si="815"/>
        <v>100</v>
      </c>
      <c r="CL60" s="54">
        <f t="shared" si="815"/>
        <v>-20</v>
      </c>
      <c r="CM60" s="54">
        <f t="shared" si="815"/>
        <v>100</v>
      </c>
      <c r="CN60" s="54">
        <f t="shared" si="815"/>
        <v>-20</v>
      </c>
      <c r="CO60" s="54">
        <f t="shared" si="815"/>
        <v>100</v>
      </c>
      <c r="CP60" s="54">
        <f t="shared" si="815"/>
        <v>-20</v>
      </c>
      <c r="CQ60" s="54">
        <f t="shared" si="815"/>
        <v>-20</v>
      </c>
      <c r="CR60" s="54">
        <f t="shared" si="815"/>
        <v>-20</v>
      </c>
      <c r="CS60" s="54">
        <f t="shared" si="815"/>
        <v>100</v>
      </c>
      <c r="CT60" s="54">
        <f t="shared" si="815"/>
        <v>-20</v>
      </c>
      <c r="CU60" s="54">
        <f t="shared" si="815"/>
        <v>0</v>
      </c>
      <c r="CV60" s="54">
        <f t="shared" si="815"/>
        <v>-20</v>
      </c>
      <c r="CW60" s="54">
        <f t="shared" si="815"/>
        <v>100</v>
      </c>
      <c r="CX60" s="54">
        <f t="shared" si="815"/>
        <v>-20</v>
      </c>
      <c r="CY60" s="54">
        <f t="shared" si="815"/>
        <v>100</v>
      </c>
      <c r="CZ60" s="54">
        <f t="shared" si="815"/>
        <v>-20</v>
      </c>
      <c r="DA60" s="54">
        <f t="shared" si="815"/>
        <v>100</v>
      </c>
      <c r="DB60" s="54">
        <f t="shared" si="815"/>
        <v>-20</v>
      </c>
      <c r="DC60" s="54">
        <f t="shared" si="815"/>
        <v>100</v>
      </c>
      <c r="DD60" s="54">
        <f t="shared" si="815"/>
        <v>-20</v>
      </c>
      <c r="DE60" s="54">
        <f t="shared" si="815"/>
        <v>100</v>
      </c>
      <c r="DF60" s="54">
        <f t="shared" si="815"/>
        <v>-20</v>
      </c>
      <c r="DG60" s="54">
        <f t="shared" si="815"/>
        <v>100</v>
      </c>
      <c r="DH60" s="54">
        <f t="shared" si="815"/>
        <v>-20</v>
      </c>
      <c r="DI60" s="54">
        <f t="shared" si="815"/>
        <v>100</v>
      </c>
      <c r="DJ60" s="54">
        <f t="shared" si="815"/>
        <v>-20</v>
      </c>
      <c r="DK60" s="54">
        <f t="shared" si="815"/>
        <v>100</v>
      </c>
      <c r="DL60" s="54">
        <f t="shared" si="815"/>
        <v>-20</v>
      </c>
      <c r="DM60" s="54">
        <f t="shared" si="815"/>
        <v>100</v>
      </c>
      <c r="DN60" s="54">
        <f t="shared" si="815"/>
        <v>-20</v>
      </c>
      <c r="DO60" s="54">
        <f t="shared" si="815"/>
        <v>100</v>
      </c>
      <c r="DP60" s="54">
        <f t="shared" si="815"/>
        <v>-20</v>
      </c>
      <c r="DQ60" s="54">
        <f t="shared" si="815"/>
        <v>100</v>
      </c>
      <c r="DR60" s="54">
        <f t="shared" si="815"/>
        <v>-20</v>
      </c>
      <c r="DS60" s="54">
        <f t="shared" si="815"/>
        <v>100</v>
      </c>
      <c r="DT60" s="54">
        <f t="shared" si="815"/>
        <v>-20</v>
      </c>
      <c r="DU60" s="54">
        <f t="shared" si="815"/>
        <v>100</v>
      </c>
      <c r="DV60" s="54">
        <f t="shared" si="815"/>
        <v>-20</v>
      </c>
      <c r="DW60" s="54">
        <f t="shared" si="815"/>
        <v>100</v>
      </c>
      <c r="DX60" s="54">
        <f t="shared" si="815"/>
        <v>-20</v>
      </c>
      <c r="DY60" s="54">
        <f t="shared" si="815"/>
        <v>-20</v>
      </c>
      <c r="DZ60" s="54">
        <f t="shared" si="815"/>
        <v>-20</v>
      </c>
      <c r="EA60" s="54">
        <f t="shared" si="815"/>
        <v>-20</v>
      </c>
      <c r="EB60" s="54">
        <f t="shared" ref="EB60:GM60" si="816">IF(EB50="Y", EB57*$B$60, EB57)</f>
        <v>-20</v>
      </c>
      <c r="EC60" s="54">
        <f t="shared" si="816"/>
        <v>100</v>
      </c>
      <c r="ED60" s="54">
        <f t="shared" si="816"/>
        <v>-20</v>
      </c>
      <c r="EE60" s="54">
        <f t="shared" si="816"/>
        <v>-20</v>
      </c>
      <c r="EF60" s="54">
        <f t="shared" si="816"/>
        <v>-20</v>
      </c>
      <c r="EG60" s="54">
        <f t="shared" si="816"/>
        <v>100</v>
      </c>
      <c r="EH60" s="54">
        <f t="shared" si="816"/>
        <v>-20</v>
      </c>
      <c r="EI60" s="54">
        <f t="shared" si="816"/>
        <v>100</v>
      </c>
      <c r="EJ60" s="54">
        <f t="shared" si="816"/>
        <v>-20</v>
      </c>
      <c r="EK60" s="54">
        <f t="shared" si="816"/>
        <v>100</v>
      </c>
      <c r="EL60" s="54">
        <f t="shared" si="816"/>
        <v>-20</v>
      </c>
      <c r="EM60" s="54">
        <f t="shared" si="816"/>
        <v>100</v>
      </c>
      <c r="EN60" s="54">
        <f t="shared" si="816"/>
        <v>-20</v>
      </c>
      <c r="EO60" s="54">
        <f t="shared" si="816"/>
        <v>-20</v>
      </c>
      <c r="EP60" s="54">
        <f t="shared" si="816"/>
        <v>-20</v>
      </c>
      <c r="EQ60" s="54">
        <f t="shared" si="816"/>
        <v>100</v>
      </c>
      <c r="ER60" s="54">
        <f t="shared" si="816"/>
        <v>-20</v>
      </c>
      <c r="ES60" s="54">
        <f t="shared" si="816"/>
        <v>100</v>
      </c>
      <c r="ET60" s="54">
        <f t="shared" si="816"/>
        <v>-20</v>
      </c>
      <c r="EU60" s="54">
        <f t="shared" si="816"/>
        <v>100</v>
      </c>
      <c r="EV60" s="54">
        <f t="shared" si="816"/>
        <v>-20</v>
      </c>
      <c r="EW60" s="54">
        <f t="shared" si="816"/>
        <v>100</v>
      </c>
      <c r="EX60" s="54">
        <f t="shared" si="816"/>
        <v>-20</v>
      </c>
      <c r="EY60" s="54">
        <f t="shared" si="816"/>
        <v>100</v>
      </c>
      <c r="EZ60" s="54">
        <f t="shared" si="816"/>
        <v>-20</v>
      </c>
      <c r="FA60" s="54">
        <f t="shared" si="816"/>
        <v>100</v>
      </c>
      <c r="FB60" s="54">
        <f t="shared" si="816"/>
        <v>-20</v>
      </c>
      <c r="FC60" s="54">
        <f t="shared" si="816"/>
        <v>100</v>
      </c>
      <c r="FD60" s="54">
        <f t="shared" si="816"/>
        <v>-20</v>
      </c>
      <c r="FE60" s="54">
        <f t="shared" si="816"/>
        <v>100</v>
      </c>
      <c r="FF60" s="54">
        <f t="shared" si="816"/>
        <v>-20</v>
      </c>
      <c r="FG60" s="54">
        <f t="shared" si="816"/>
        <v>100</v>
      </c>
      <c r="FH60" s="54">
        <f t="shared" si="816"/>
        <v>-20</v>
      </c>
      <c r="FI60" s="54">
        <f t="shared" si="816"/>
        <v>100</v>
      </c>
      <c r="FJ60" s="54">
        <f t="shared" si="816"/>
        <v>-20</v>
      </c>
      <c r="FK60" s="54">
        <f t="shared" si="816"/>
        <v>-20</v>
      </c>
      <c r="FL60" s="54">
        <f t="shared" si="816"/>
        <v>-20</v>
      </c>
      <c r="FM60" s="54">
        <f t="shared" si="816"/>
        <v>-20</v>
      </c>
      <c r="FN60" s="54">
        <f t="shared" si="816"/>
        <v>-20</v>
      </c>
      <c r="FO60" s="54">
        <f t="shared" si="816"/>
        <v>-20</v>
      </c>
      <c r="FP60" s="54">
        <f t="shared" si="816"/>
        <v>-20</v>
      </c>
      <c r="FQ60" s="54">
        <f t="shared" si="816"/>
        <v>100</v>
      </c>
      <c r="FR60" s="54">
        <f t="shared" si="816"/>
        <v>-20</v>
      </c>
      <c r="FS60" s="54">
        <f t="shared" si="816"/>
        <v>-20</v>
      </c>
      <c r="FT60" s="54">
        <f t="shared" si="816"/>
        <v>-20</v>
      </c>
      <c r="FU60" s="54">
        <f t="shared" si="816"/>
        <v>100</v>
      </c>
      <c r="FV60" s="54">
        <f t="shared" si="816"/>
        <v>-20</v>
      </c>
      <c r="FW60" s="54">
        <f t="shared" si="816"/>
        <v>-20</v>
      </c>
      <c r="FX60" s="54">
        <f t="shared" si="816"/>
        <v>-20</v>
      </c>
      <c r="FY60" s="54">
        <f t="shared" si="816"/>
        <v>-20</v>
      </c>
      <c r="FZ60" s="54">
        <f t="shared" si="816"/>
        <v>-20</v>
      </c>
      <c r="GA60" s="54">
        <f t="shared" si="816"/>
        <v>100</v>
      </c>
      <c r="GB60" s="54">
        <f t="shared" si="816"/>
        <v>-20</v>
      </c>
      <c r="GC60" s="54">
        <f t="shared" si="816"/>
        <v>100</v>
      </c>
      <c r="GD60" s="54">
        <f t="shared" si="816"/>
        <v>-20</v>
      </c>
      <c r="GE60" s="54">
        <f t="shared" si="816"/>
        <v>100</v>
      </c>
      <c r="GF60" s="54">
        <f t="shared" si="816"/>
        <v>-20</v>
      </c>
      <c r="GG60" s="54">
        <f t="shared" si="816"/>
        <v>0</v>
      </c>
      <c r="GH60" s="54">
        <f t="shared" si="816"/>
        <v>0</v>
      </c>
      <c r="GI60" s="54">
        <f t="shared" si="816"/>
        <v>100</v>
      </c>
      <c r="GJ60" s="54">
        <f t="shared" si="816"/>
        <v>-20</v>
      </c>
      <c r="GK60" s="54">
        <f t="shared" si="816"/>
        <v>100</v>
      </c>
      <c r="GL60" s="54">
        <f t="shared" si="816"/>
        <v>-20</v>
      </c>
      <c r="GM60" s="54">
        <f t="shared" si="816"/>
        <v>100</v>
      </c>
      <c r="GN60" s="54">
        <f t="shared" ref="GN60:HX60" si="817">IF(GN50="Y", GN57*$B$60, GN57)</f>
        <v>-20</v>
      </c>
      <c r="GO60" s="54">
        <f t="shared" si="817"/>
        <v>100</v>
      </c>
      <c r="GP60" s="54">
        <f t="shared" si="817"/>
        <v>-20</v>
      </c>
      <c r="GQ60" s="54">
        <f t="shared" si="817"/>
        <v>-20</v>
      </c>
      <c r="GR60" s="54">
        <f t="shared" si="817"/>
        <v>-20</v>
      </c>
      <c r="GS60" s="54">
        <f t="shared" si="817"/>
        <v>100</v>
      </c>
      <c r="GT60" s="54">
        <f t="shared" si="817"/>
        <v>-20</v>
      </c>
      <c r="GU60" s="54">
        <f t="shared" si="817"/>
        <v>100</v>
      </c>
      <c r="GV60" s="54">
        <f t="shared" si="817"/>
        <v>-20</v>
      </c>
      <c r="GW60" s="54">
        <f t="shared" si="817"/>
        <v>-20</v>
      </c>
      <c r="GX60" s="54">
        <f t="shared" si="817"/>
        <v>-20</v>
      </c>
      <c r="GY60" s="54">
        <f t="shared" si="817"/>
        <v>-20</v>
      </c>
      <c r="GZ60" s="54">
        <f t="shared" si="817"/>
        <v>-20</v>
      </c>
      <c r="HA60" s="54">
        <f t="shared" si="817"/>
        <v>100</v>
      </c>
      <c r="HB60" s="54">
        <f t="shared" si="817"/>
        <v>-20</v>
      </c>
      <c r="HC60" s="54">
        <f t="shared" si="817"/>
        <v>0</v>
      </c>
      <c r="HD60" s="54">
        <f t="shared" si="817"/>
        <v>-20</v>
      </c>
      <c r="HE60" s="54">
        <f t="shared" si="817"/>
        <v>100</v>
      </c>
      <c r="HF60" s="54">
        <f t="shared" si="817"/>
        <v>-20</v>
      </c>
      <c r="HG60" s="54">
        <f t="shared" si="817"/>
        <v>100</v>
      </c>
      <c r="HH60" s="54">
        <f t="shared" si="817"/>
        <v>-20</v>
      </c>
      <c r="HI60" s="54">
        <f t="shared" si="817"/>
        <v>100</v>
      </c>
      <c r="HJ60" s="54">
        <f t="shared" si="817"/>
        <v>-20</v>
      </c>
      <c r="HK60" s="54">
        <f t="shared" si="817"/>
        <v>100</v>
      </c>
      <c r="HL60" s="54">
        <f t="shared" si="817"/>
        <v>-20</v>
      </c>
      <c r="HM60" s="54">
        <f t="shared" si="817"/>
        <v>100</v>
      </c>
      <c r="HN60" s="54">
        <f t="shared" si="817"/>
        <v>-20</v>
      </c>
      <c r="HO60" s="54">
        <f t="shared" si="817"/>
        <v>100</v>
      </c>
      <c r="HP60" s="54">
        <f t="shared" si="817"/>
        <v>-20</v>
      </c>
      <c r="HQ60" s="54">
        <f t="shared" si="817"/>
        <v>100</v>
      </c>
      <c r="HR60" s="54">
        <f t="shared" si="817"/>
        <v>-20</v>
      </c>
      <c r="HS60" s="54">
        <f t="shared" si="817"/>
        <v>100</v>
      </c>
      <c r="HT60" s="54">
        <f t="shared" si="817"/>
        <v>-20</v>
      </c>
      <c r="HU60" s="54">
        <f t="shared" si="817"/>
        <v>100</v>
      </c>
      <c r="HV60" s="54">
        <f t="shared" si="817"/>
        <v>-20</v>
      </c>
      <c r="HW60" s="54">
        <f t="shared" si="817"/>
        <v>100</v>
      </c>
      <c r="HX60" s="54">
        <f t="shared" si="817"/>
        <v>-20</v>
      </c>
    </row>
    <row r="61" spans="1:232" ht="15.75" thickBot="1" x14ac:dyDescent="0.3">
      <c r="A61" s="25" t="s">
        <v>812</v>
      </c>
      <c r="B61" s="75">
        <v>-3</v>
      </c>
      <c r="C61" s="54">
        <f>IF(C51=5, 5, (5-C51)*$B61)</f>
        <v>-15</v>
      </c>
      <c r="D61" s="54">
        <f t="shared" ref="D61:BO61" si="818">IF(D47="N", D60*$B$61, D60)</f>
        <v>0</v>
      </c>
      <c r="E61" s="54">
        <f t="shared" si="818"/>
        <v>100</v>
      </c>
      <c r="F61" s="54">
        <f t="shared" si="818"/>
        <v>-20</v>
      </c>
      <c r="G61" s="54">
        <f t="shared" si="818"/>
        <v>100</v>
      </c>
      <c r="H61" s="54">
        <f t="shared" si="818"/>
        <v>-20</v>
      </c>
      <c r="I61" s="54">
        <f t="shared" si="818"/>
        <v>-20</v>
      </c>
      <c r="J61" s="54">
        <f t="shared" si="818"/>
        <v>-20</v>
      </c>
      <c r="K61" s="54">
        <f t="shared" si="818"/>
        <v>100</v>
      </c>
      <c r="L61" s="54">
        <f t="shared" si="818"/>
        <v>-20</v>
      </c>
      <c r="M61" s="54">
        <f t="shared" si="818"/>
        <v>100</v>
      </c>
      <c r="N61" s="54">
        <f t="shared" si="818"/>
        <v>-20</v>
      </c>
      <c r="O61" s="54">
        <f t="shared" si="818"/>
        <v>100</v>
      </c>
      <c r="P61" s="54">
        <f t="shared" si="818"/>
        <v>-20</v>
      </c>
      <c r="Q61" s="54">
        <f t="shared" si="818"/>
        <v>-20</v>
      </c>
      <c r="R61" s="54">
        <f t="shared" si="818"/>
        <v>-20</v>
      </c>
      <c r="S61" s="54">
        <f t="shared" si="818"/>
        <v>100</v>
      </c>
      <c r="T61" s="54">
        <f t="shared" si="818"/>
        <v>-20</v>
      </c>
      <c r="U61" s="54">
        <f t="shared" si="818"/>
        <v>100</v>
      </c>
      <c r="V61" s="54">
        <f t="shared" si="818"/>
        <v>-20</v>
      </c>
      <c r="W61" s="54">
        <f t="shared" si="818"/>
        <v>-20</v>
      </c>
      <c r="X61" s="54">
        <f t="shared" si="818"/>
        <v>-20</v>
      </c>
      <c r="Y61" s="54">
        <f t="shared" si="818"/>
        <v>100</v>
      </c>
      <c r="Z61" s="54">
        <f t="shared" si="818"/>
        <v>-20</v>
      </c>
      <c r="AA61" s="54">
        <f t="shared" si="818"/>
        <v>100</v>
      </c>
      <c r="AB61" s="54">
        <f t="shared" si="818"/>
        <v>-20</v>
      </c>
      <c r="AC61" s="54">
        <f t="shared" si="818"/>
        <v>-20</v>
      </c>
      <c r="AD61" s="54">
        <f t="shared" si="818"/>
        <v>-20</v>
      </c>
      <c r="AE61" s="54">
        <f t="shared" si="818"/>
        <v>100</v>
      </c>
      <c r="AF61" s="54">
        <f t="shared" si="818"/>
        <v>-20</v>
      </c>
      <c r="AG61" s="54">
        <f t="shared" si="818"/>
        <v>100</v>
      </c>
      <c r="AH61" s="54">
        <f t="shared" si="818"/>
        <v>-20</v>
      </c>
      <c r="AI61" s="54">
        <f t="shared" si="818"/>
        <v>100</v>
      </c>
      <c r="AJ61" s="54">
        <f t="shared" si="818"/>
        <v>-20</v>
      </c>
      <c r="AK61" s="54">
        <f t="shared" si="818"/>
        <v>100</v>
      </c>
      <c r="AL61" s="54">
        <f t="shared" si="818"/>
        <v>-20</v>
      </c>
      <c r="AM61" s="54">
        <f t="shared" si="818"/>
        <v>100</v>
      </c>
      <c r="AN61" s="54">
        <f t="shared" si="818"/>
        <v>-20</v>
      </c>
      <c r="AO61" s="54">
        <f t="shared" si="818"/>
        <v>100</v>
      </c>
      <c r="AP61" s="54">
        <f t="shared" si="818"/>
        <v>-20</v>
      </c>
      <c r="AQ61" s="54">
        <f t="shared" si="818"/>
        <v>100</v>
      </c>
      <c r="AR61" s="54">
        <f t="shared" si="818"/>
        <v>-20</v>
      </c>
      <c r="AS61" s="54">
        <f t="shared" si="818"/>
        <v>-20</v>
      </c>
      <c r="AT61" s="54">
        <f t="shared" si="818"/>
        <v>-20</v>
      </c>
      <c r="AU61" s="54">
        <f t="shared" si="818"/>
        <v>100</v>
      </c>
      <c r="AV61" s="54">
        <f t="shared" si="818"/>
        <v>-20</v>
      </c>
      <c r="AW61" s="54">
        <f t="shared" si="818"/>
        <v>100</v>
      </c>
      <c r="AX61" s="54">
        <f t="shared" si="818"/>
        <v>-20</v>
      </c>
      <c r="AY61" s="54">
        <f t="shared" si="818"/>
        <v>100</v>
      </c>
      <c r="AZ61" s="54">
        <f t="shared" si="818"/>
        <v>-20</v>
      </c>
      <c r="BA61" s="54">
        <f t="shared" si="818"/>
        <v>-20</v>
      </c>
      <c r="BB61" s="54">
        <f t="shared" si="818"/>
        <v>-20</v>
      </c>
      <c r="BC61" s="54">
        <f t="shared" si="818"/>
        <v>100</v>
      </c>
      <c r="BD61" s="54">
        <f t="shared" si="818"/>
        <v>-20</v>
      </c>
      <c r="BE61" s="54">
        <f t="shared" si="818"/>
        <v>100</v>
      </c>
      <c r="BF61" s="54">
        <f t="shared" si="818"/>
        <v>-20</v>
      </c>
      <c r="BG61" s="54">
        <f t="shared" si="818"/>
        <v>100</v>
      </c>
      <c r="BH61" s="54">
        <f t="shared" si="818"/>
        <v>-20</v>
      </c>
      <c r="BI61" s="54">
        <f t="shared" si="818"/>
        <v>100</v>
      </c>
      <c r="BJ61" s="54">
        <f t="shared" si="818"/>
        <v>-20</v>
      </c>
      <c r="BK61" s="54">
        <f t="shared" si="818"/>
        <v>100</v>
      </c>
      <c r="BL61" s="54">
        <f t="shared" si="818"/>
        <v>-20</v>
      </c>
      <c r="BM61" s="54">
        <f t="shared" si="818"/>
        <v>100</v>
      </c>
      <c r="BN61" s="54">
        <f t="shared" si="818"/>
        <v>-20</v>
      </c>
      <c r="BO61" s="54">
        <f t="shared" si="818"/>
        <v>100</v>
      </c>
      <c r="BP61" s="54">
        <f t="shared" ref="BP61:EA61" si="819">IF(BP47="N", BP60*$B$61, BP60)</f>
        <v>-20</v>
      </c>
      <c r="BQ61" s="54">
        <f t="shared" si="819"/>
        <v>100</v>
      </c>
      <c r="BR61" s="54">
        <f t="shared" si="819"/>
        <v>-20</v>
      </c>
      <c r="BS61" s="54">
        <f t="shared" si="819"/>
        <v>-20</v>
      </c>
      <c r="BT61" s="54">
        <f t="shared" si="819"/>
        <v>-20</v>
      </c>
      <c r="BU61" s="54">
        <f t="shared" si="819"/>
        <v>100</v>
      </c>
      <c r="BV61" s="54">
        <f t="shared" si="819"/>
        <v>-20</v>
      </c>
      <c r="BW61" s="54">
        <f t="shared" si="819"/>
        <v>100</v>
      </c>
      <c r="BX61" s="54">
        <f t="shared" si="819"/>
        <v>-20</v>
      </c>
      <c r="BY61" s="54">
        <f t="shared" si="819"/>
        <v>100</v>
      </c>
      <c r="BZ61" s="54">
        <f t="shared" si="819"/>
        <v>-20</v>
      </c>
      <c r="CA61" s="54">
        <f t="shared" si="819"/>
        <v>100</v>
      </c>
      <c r="CB61" s="54">
        <f t="shared" si="819"/>
        <v>-20</v>
      </c>
      <c r="CC61" s="54">
        <f t="shared" si="819"/>
        <v>100</v>
      </c>
      <c r="CD61" s="54">
        <f t="shared" si="819"/>
        <v>-20</v>
      </c>
      <c r="CE61" s="54">
        <f t="shared" si="819"/>
        <v>100</v>
      </c>
      <c r="CF61" s="54">
        <f t="shared" si="819"/>
        <v>-20</v>
      </c>
      <c r="CG61" s="54">
        <f t="shared" si="819"/>
        <v>-20</v>
      </c>
      <c r="CH61" s="54">
        <f t="shared" si="819"/>
        <v>-20</v>
      </c>
      <c r="CI61" s="54">
        <f t="shared" si="819"/>
        <v>100</v>
      </c>
      <c r="CJ61" s="54">
        <f t="shared" si="819"/>
        <v>-20</v>
      </c>
      <c r="CK61" s="54">
        <f t="shared" si="819"/>
        <v>100</v>
      </c>
      <c r="CL61" s="54">
        <f t="shared" si="819"/>
        <v>-20</v>
      </c>
      <c r="CM61" s="54">
        <f t="shared" si="819"/>
        <v>100</v>
      </c>
      <c r="CN61" s="54">
        <f t="shared" si="819"/>
        <v>-20</v>
      </c>
      <c r="CO61" s="54">
        <f t="shared" si="819"/>
        <v>100</v>
      </c>
      <c r="CP61" s="54">
        <f t="shared" si="819"/>
        <v>-20</v>
      </c>
      <c r="CQ61" s="54">
        <f t="shared" si="819"/>
        <v>-20</v>
      </c>
      <c r="CR61" s="54">
        <f t="shared" si="819"/>
        <v>-20</v>
      </c>
      <c r="CS61" s="54">
        <f t="shared" si="819"/>
        <v>100</v>
      </c>
      <c r="CT61" s="54">
        <f t="shared" si="819"/>
        <v>-20</v>
      </c>
      <c r="CU61" s="54">
        <f t="shared" si="819"/>
        <v>0</v>
      </c>
      <c r="CV61" s="54">
        <f t="shared" si="819"/>
        <v>-20</v>
      </c>
      <c r="CW61" s="54">
        <f t="shared" si="819"/>
        <v>100</v>
      </c>
      <c r="CX61" s="54">
        <f t="shared" si="819"/>
        <v>-20</v>
      </c>
      <c r="CY61" s="54">
        <f t="shared" si="819"/>
        <v>100</v>
      </c>
      <c r="CZ61" s="54">
        <f t="shared" si="819"/>
        <v>-20</v>
      </c>
      <c r="DA61" s="54">
        <f t="shared" si="819"/>
        <v>100</v>
      </c>
      <c r="DB61" s="54">
        <f t="shared" si="819"/>
        <v>-20</v>
      </c>
      <c r="DC61" s="54">
        <f t="shared" si="819"/>
        <v>100</v>
      </c>
      <c r="DD61" s="54">
        <f t="shared" si="819"/>
        <v>-20</v>
      </c>
      <c r="DE61" s="54">
        <f t="shared" si="819"/>
        <v>100</v>
      </c>
      <c r="DF61" s="54">
        <f t="shared" si="819"/>
        <v>-20</v>
      </c>
      <c r="DG61" s="54">
        <f t="shared" si="819"/>
        <v>100</v>
      </c>
      <c r="DH61" s="54">
        <f t="shared" si="819"/>
        <v>-20</v>
      </c>
      <c r="DI61" s="54">
        <f t="shared" si="819"/>
        <v>100</v>
      </c>
      <c r="DJ61" s="54">
        <f t="shared" si="819"/>
        <v>-20</v>
      </c>
      <c r="DK61" s="54">
        <f t="shared" si="819"/>
        <v>100</v>
      </c>
      <c r="DL61" s="54">
        <f t="shared" si="819"/>
        <v>-20</v>
      </c>
      <c r="DM61" s="54">
        <f t="shared" si="819"/>
        <v>100</v>
      </c>
      <c r="DN61" s="54">
        <f t="shared" si="819"/>
        <v>-20</v>
      </c>
      <c r="DO61" s="54">
        <f t="shared" si="819"/>
        <v>100</v>
      </c>
      <c r="DP61" s="54">
        <f t="shared" si="819"/>
        <v>-20</v>
      </c>
      <c r="DQ61" s="54">
        <f t="shared" si="819"/>
        <v>100</v>
      </c>
      <c r="DR61" s="54">
        <f t="shared" si="819"/>
        <v>-20</v>
      </c>
      <c r="DS61" s="54">
        <f t="shared" si="819"/>
        <v>100</v>
      </c>
      <c r="DT61" s="54">
        <f t="shared" si="819"/>
        <v>-20</v>
      </c>
      <c r="DU61" s="54">
        <f t="shared" si="819"/>
        <v>100</v>
      </c>
      <c r="DV61" s="54">
        <f t="shared" si="819"/>
        <v>-20</v>
      </c>
      <c r="DW61" s="54">
        <f t="shared" si="819"/>
        <v>100</v>
      </c>
      <c r="DX61" s="54">
        <f t="shared" si="819"/>
        <v>-20</v>
      </c>
      <c r="DY61" s="54">
        <f t="shared" si="819"/>
        <v>-20</v>
      </c>
      <c r="DZ61" s="54">
        <f t="shared" si="819"/>
        <v>-20</v>
      </c>
      <c r="EA61" s="54">
        <f t="shared" si="819"/>
        <v>-20</v>
      </c>
      <c r="EB61" s="54">
        <f t="shared" ref="EB61:GM61" si="820">IF(EB47="N", EB60*$B$61, EB60)</f>
        <v>-20</v>
      </c>
      <c r="EC61" s="54">
        <f t="shared" si="820"/>
        <v>100</v>
      </c>
      <c r="ED61" s="54">
        <f t="shared" si="820"/>
        <v>-20</v>
      </c>
      <c r="EE61" s="54">
        <f t="shared" si="820"/>
        <v>-20</v>
      </c>
      <c r="EF61" s="54">
        <f t="shared" si="820"/>
        <v>-20</v>
      </c>
      <c r="EG61" s="54">
        <f t="shared" si="820"/>
        <v>100</v>
      </c>
      <c r="EH61" s="54">
        <f t="shared" si="820"/>
        <v>-20</v>
      </c>
      <c r="EI61" s="54">
        <f t="shared" si="820"/>
        <v>100</v>
      </c>
      <c r="EJ61" s="54">
        <f t="shared" si="820"/>
        <v>-20</v>
      </c>
      <c r="EK61" s="54">
        <f t="shared" si="820"/>
        <v>100</v>
      </c>
      <c r="EL61" s="54">
        <f t="shared" si="820"/>
        <v>-20</v>
      </c>
      <c r="EM61" s="54">
        <f t="shared" si="820"/>
        <v>100</v>
      </c>
      <c r="EN61" s="54">
        <f t="shared" si="820"/>
        <v>-20</v>
      </c>
      <c r="EO61" s="54">
        <f t="shared" si="820"/>
        <v>-20</v>
      </c>
      <c r="EP61" s="54">
        <f t="shared" si="820"/>
        <v>-20</v>
      </c>
      <c r="EQ61" s="54">
        <f t="shared" si="820"/>
        <v>100</v>
      </c>
      <c r="ER61" s="54">
        <f t="shared" si="820"/>
        <v>-20</v>
      </c>
      <c r="ES61" s="54">
        <f t="shared" si="820"/>
        <v>100</v>
      </c>
      <c r="ET61" s="54">
        <f t="shared" si="820"/>
        <v>-20</v>
      </c>
      <c r="EU61" s="54">
        <f t="shared" si="820"/>
        <v>100</v>
      </c>
      <c r="EV61" s="54">
        <f t="shared" si="820"/>
        <v>-20</v>
      </c>
      <c r="EW61" s="54">
        <f t="shared" si="820"/>
        <v>100</v>
      </c>
      <c r="EX61" s="54">
        <f t="shared" si="820"/>
        <v>-20</v>
      </c>
      <c r="EY61" s="54">
        <f t="shared" si="820"/>
        <v>100</v>
      </c>
      <c r="EZ61" s="54">
        <f t="shared" si="820"/>
        <v>-20</v>
      </c>
      <c r="FA61" s="54">
        <f t="shared" si="820"/>
        <v>100</v>
      </c>
      <c r="FB61" s="54">
        <f t="shared" si="820"/>
        <v>-20</v>
      </c>
      <c r="FC61" s="54">
        <f t="shared" si="820"/>
        <v>100</v>
      </c>
      <c r="FD61" s="54">
        <f t="shared" si="820"/>
        <v>-20</v>
      </c>
      <c r="FE61" s="54">
        <f t="shared" si="820"/>
        <v>100</v>
      </c>
      <c r="FF61" s="54">
        <f t="shared" si="820"/>
        <v>-20</v>
      </c>
      <c r="FG61" s="54">
        <f t="shared" si="820"/>
        <v>100</v>
      </c>
      <c r="FH61" s="54">
        <f t="shared" si="820"/>
        <v>-20</v>
      </c>
      <c r="FI61" s="54">
        <f t="shared" si="820"/>
        <v>100</v>
      </c>
      <c r="FJ61" s="54">
        <f t="shared" si="820"/>
        <v>-20</v>
      </c>
      <c r="FK61" s="54">
        <f t="shared" si="820"/>
        <v>-20</v>
      </c>
      <c r="FL61" s="54">
        <f t="shared" si="820"/>
        <v>-20</v>
      </c>
      <c r="FM61" s="54">
        <f t="shared" si="820"/>
        <v>-20</v>
      </c>
      <c r="FN61" s="54">
        <f t="shared" si="820"/>
        <v>-20</v>
      </c>
      <c r="FO61" s="54">
        <f t="shared" si="820"/>
        <v>-20</v>
      </c>
      <c r="FP61" s="54">
        <f t="shared" si="820"/>
        <v>-20</v>
      </c>
      <c r="FQ61" s="54">
        <f t="shared" si="820"/>
        <v>100</v>
      </c>
      <c r="FR61" s="54">
        <f t="shared" si="820"/>
        <v>-20</v>
      </c>
      <c r="FS61" s="54">
        <f t="shared" si="820"/>
        <v>-20</v>
      </c>
      <c r="FT61" s="54">
        <f t="shared" si="820"/>
        <v>-20</v>
      </c>
      <c r="FU61" s="54">
        <f t="shared" si="820"/>
        <v>100</v>
      </c>
      <c r="FV61" s="54">
        <f t="shared" si="820"/>
        <v>-20</v>
      </c>
      <c r="FW61" s="54">
        <f t="shared" si="820"/>
        <v>-20</v>
      </c>
      <c r="FX61" s="54">
        <f t="shared" si="820"/>
        <v>-20</v>
      </c>
      <c r="FY61" s="54">
        <f t="shared" si="820"/>
        <v>-20</v>
      </c>
      <c r="FZ61" s="54">
        <f t="shared" si="820"/>
        <v>-20</v>
      </c>
      <c r="GA61" s="54">
        <f t="shared" si="820"/>
        <v>100</v>
      </c>
      <c r="GB61" s="54">
        <f t="shared" si="820"/>
        <v>-20</v>
      </c>
      <c r="GC61" s="54">
        <f t="shared" si="820"/>
        <v>100</v>
      </c>
      <c r="GD61" s="54">
        <f t="shared" si="820"/>
        <v>-20</v>
      </c>
      <c r="GE61" s="54">
        <f t="shared" si="820"/>
        <v>100</v>
      </c>
      <c r="GF61" s="54">
        <f t="shared" si="820"/>
        <v>-20</v>
      </c>
      <c r="GG61" s="54">
        <f t="shared" si="820"/>
        <v>0</v>
      </c>
      <c r="GH61" s="54">
        <f t="shared" si="820"/>
        <v>0</v>
      </c>
      <c r="GI61" s="54">
        <f t="shared" si="820"/>
        <v>100</v>
      </c>
      <c r="GJ61" s="54">
        <f t="shared" si="820"/>
        <v>-20</v>
      </c>
      <c r="GK61" s="54">
        <f t="shared" si="820"/>
        <v>100</v>
      </c>
      <c r="GL61" s="54">
        <f t="shared" si="820"/>
        <v>-20</v>
      </c>
      <c r="GM61" s="54">
        <f t="shared" si="820"/>
        <v>100</v>
      </c>
      <c r="GN61" s="54">
        <f t="shared" ref="GN61:HX61" si="821">IF(GN47="N", GN60*$B$61, GN60)</f>
        <v>-20</v>
      </c>
      <c r="GO61" s="54">
        <f t="shared" si="821"/>
        <v>100</v>
      </c>
      <c r="GP61" s="54">
        <f t="shared" si="821"/>
        <v>-20</v>
      </c>
      <c r="GQ61" s="54">
        <f t="shared" si="821"/>
        <v>-20</v>
      </c>
      <c r="GR61" s="54">
        <f t="shared" si="821"/>
        <v>-20</v>
      </c>
      <c r="GS61" s="54">
        <f t="shared" si="821"/>
        <v>100</v>
      </c>
      <c r="GT61" s="54">
        <f t="shared" si="821"/>
        <v>-20</v>
      </c>
      <c r="GU61" s="54">
        <f t="shared" si="821"/>
        <v>100</v>
      </c>
      <c r="GV61" s="54">
        <f t="shared" si="821"/>
        <v>-20</v>
      </c>
      <c r="GW61" s="54">
        <f t="shared" si="821"/>
        <v>-20</v>
      </c>
      <c r="GX61" s="54">
        <f t="shared" si="821"/>
        <v>-20</v>
      </c>
      <c r="GY61" s="54">
        <f t="shared" si="821"/>
        <v>-20</v>
      </c>
      <c r="GZ61" s="54">
        <f t="shared" si="821"/>
        <v>-20</v>
      </c>
      <c r="HA61" s="54">
        <f t="shared" si="821"/>
        <v>100</v>
      </c>
      <c r="HB61" s="54">
        <f t="shared" si="821"/>
        <v>-20</v>
      </c>
      <c r="HC61" s="54">
        <f t="shared" si="821"/>
        <v>0</v>
      </c>
      <c r="HD61" s="54">
        <f t="shared" si="821"/>
        <v>-20</v>
      </c>
      <c r="HE61" s="54">
        <f t="shared" si="821"/>
        <v>100</v>
      </c>
      <c r="HF61" s="54">
        <f t="shared" si="821"/>
        <v>-20</v>
      </c>
      <c r="HG61" s="54">
        <f t="shared" si="821"/>
        <v>100</v>
      </c>
      <c r="HH61" s="54">
        <f t="shared" si="821"/>
        <v>-20</v>
      </c>
      <c r="HI61" s="54">
        <f t="shared" si="821"/>
        <v>100</v>
      </c>
      <c r="HJ61" s="54">
        <f t="shared" si="821"/>
        <v>-20</v>
      </c>
      <c r="HK61" s="54">
        <f t="shared" si="821"/>
        <v>100</v>
      </c>
      <c r="HL61" s="54">
        <f t="shared" si="821"/>
        <v>-20</v>
      </c>
      <c r="HM61" s="54">
        <f t="shared" si="821"/>
        <v>100</v>
      </c>
      <c r="HN61" s="54">
        <f t="shared" si="821"/>
        <v>-20</v>
      </c>
      <c r="HO61" s="54">
        <f t="shared" si="821"/>
        <v>100</v>
      </c>
      <c r="HP61" s="54">
        <f t="shared" si="821"/>
        <v>-20</v>
      </c>
      <c r="HQ61" s="54">
        <f t="shared" si="821"/>
        <v>100</v>
      </c>
      <c r="HR61" s="54">
        <f t="shared" si="821"/>
        <v>-20</v>
      </c>
      <c r="HS61" s="54">
        <f t="shared" si="821"/>
        <v>100</v>
      </c>
      <c r="HT61" s="54">
        <f t="shared" si="821"/>
        <v>-20</v>
      </c>
      <c r="HU61" s="54">
        <f t="shared" si="821"/>
        <v>100</v>
      </c>
      <c r="HV61" s="54">
        <f t="shared" si="821"/>
        <v>-20</v>
      </c>
      <c r="HW61" s="54">
        <f t="shared" si="821"/>
        <v>100</v>
      </c>
      <c r="HX61" s="54">
        <f t="shared" si="821"/>
        <v>-20</v>
      </c>
    </row>
    <row r="62" spans="1:232" ht="15.75" thickBot="1" x14ac:dyDescent="0.3">
      <c r="A62" s="25" t="s">
        <v>813</v>
      </c>
      <c r="B62" s="75">
        <v>-15</v>
      </c>
      <c r="C62" s="54">
        <f>IF(C52=0, 0, $B62-C52)</f>
        <v>0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</row>
    <row r="63" spans="1:232" ht="15.75" thickBot="1" x14ac:dyDescent="0.3">
      <c r="A63" s="25" t="s">
        <v>815</v>
      </c>
      <c r="B63" s="75">
        <v>-100</v>
      </c>
      <c r="C63" s="54">
        <f>IF(C53="Y", $B63,0)</f>
        <v>0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</row>
    <row r="64" spans="1:232" ht="15.75" thickBot="1" x14ac:dyDescent="0.3">
      <c r="A64" s="25" t="s">
        <v>215</v>
      </c>
      <c r="B64" s="75"/>
      <c r="C64" s="54">
        <f t="shared" ref="C64:AP64" si="822">IF(AND(C45="Less",C42&lt;=40), C61*0.8, IF(AND(C45="More",C42&gt;=60),C61*1.1,C61))</f>
        <v>-15</v>
      </c>
      <c r="D64" s="54">
        <f t="shared" si="822"/>
        <v>0</v>
      </c>
      <c r="E64" s="54">
        <f t="shared" si="822"/>
        <v>100</v>
      </c>
      <c r="F64" s="54">
        <f t="shared" si="822"/>
        <v>-20</v>
      </c>
      <c r="G64" s="54">
        <f t="shared" si="822"/>
        <v>100</v>
      </c>
      <c r="H64" s="54">
        <f t="shared" si="822"/>
        <v>-20</v>
      </c>
      <c r="I64" s="54">
        <f t="shared" si="822"/>
        <v>-20</v>
      </c>
      <c r="J64" s="54">
        <f t="shared" si="822"/>
        <v>-20</v>
      </c>
      <c r="K64" s="54">
        <f t="shared" si="822"/>
        <v>100</v>
      </c>
      <c r="L64" s="54">
        <f t="shared" si="822"/>
        <v>-20</v>
      </c>
      <c r="M64" s="54">
        <f t="shared" si="822"/>
        <v>100</v>
      </c>
      <c r="N64" s="54">
        <f t="shared" si="822"/>
        <v>-20</v>
      </c>
      <c r="O64" s="54">
        <f t="shared" si="822"/>
        <v>100</v>
      </c>
      <c r="P64" s="54">
        <f t="shared" si="822"/>
        <v>-20</v>
      </c>
      <c r="Q64" s="54">
        <f t="shared" si="822"/>
        <v>-20</v>
      </c>
      <c r="R64" s="54">
        <f t="shared" si="822"/>
        <v>-20</v>
      </c>
      <c r="S64" s="54">
        <f t="shared" si="822"/>
        <v>100</v>
      </c>
      <c r="T64" s="54">
        <f t="shared" si="822"/>
        <v>-20</v>
      </c>
      <c r="U64" s="54">
        <f t="shared" si="822"/>
        <v>100</v>
      </c>
      <c r="V64" s="54">
        <f t="shared" si="822"/>
        <v>-20</v>
      </c>
      <c r="W64" s="54">
        <f t="shared" si="822"/>
        <v>-20</v>
      </c>
      <c r="X64" s="54">
        <f t="shared" si="822"/>
        <v>-20</v>
      </c>
      <c r="Y64" s="54">
        <f t="shared" si="822"/>
        <v>100</v>
      </c>
      <c r="Z64" s="54">
        <f t="shared" si="822"/>
        <v>-20</v>
      </c>
      <c r="AA64" s="54">
        <f t="shared" si="822"/>
        <v>100</v>
      </c>
      <c r="AB64" s="54">
        <f t="shared" si="822"/>
        <v>-20</v>
      </c>
      <c r="AC64" s="54">
        <f t="shared" si="822"/>
        <v>-20</v>
      </c>
      <c r="AD64" s="54">
        <f t="shared" si="822"/>
        <v>-20</v>
      </c>
      <c r="AE64" s="54">
        <f t="shared" si="822"/>
        <v>100</v>
      </c>
      <c r="AF64" s="54">
        <f t="shared" si="822"/>
        <v>-20</v>
      </c>
      <c r="AG64" s="54">
        <f t="shared" si="822"/>
        <v>100</v>
      </c>
      <c r="AH64" s="54">
        <f t="shared" si="822"/>
        <v>-20</v>
      </c>
      <c r="AI64" s="54">
        <f t="shared" si="822"/>
        <v>100</v>
      </c>
      <c r="AJ64" s="54">
        <f t="shared" si="822"/>
        <v>-20</v>
      </c>
      <c r="AK64" s="54">
        <f t="shared" si="822"/>
        <v>100</v>
      </c>
      <c r="AL64" s="54">
        <f t="shared" si="822"/>
        <v>-20</v>
      </c>
      <c r="AM64" s="54">
        <f t="shared" si="822"/>
        <v>100</v>
      </c>
      <c r="AN64" s="54">
        <f t="shared" si="822"/>
        <v>-20</v>
      </c>
      <c r="AO64" s="54">
        <f t="shared" si="822"/>
        <v>100</v>
      </c>
      <c r="AP64" s="54">
        <f t="shared" si="822"/>
        <v>-20</v>
      </c>
      <c r="AQ64" s="54">
        <v>51</v>
      </c>
      <c r="AR64" s="54">
        <f t="shared" ref="AR64:BW64" si="823">IF(AND(AR45="Less",AR42&lt;=40), AR61*0.8, IF(AND(AR45="More",AR42&gt;=60),AR61*1.1,AR61))</f>
        <v>-20</v>
      </c>
      <c r="AS64" s="54">
        <f t="shared" si="823"/>
        <v>-20</v>
      </c>
      <c r="AT64" s="54">
        <f t="shared" si="823"/>
        <v>-20</v>
      </c>
      <c r="AU64" s="54">
        <f t="shared" si="823"/>
        <v>100</v>
      </c>
      <c r="AV64" s="54">
        <f t="shared" si="823"/>
        <v>-20</v>
      </c>
      <c r="AW64" s="54">
        <f t="shared" si="823"/>
        <v>100</v>
      </c>
      <c r="AX64" s="54">
        <f t="shared" si="823"/>
        <v>-20</v>
      </c>
      <c r="AY64" s="54">
        <f t="shared" si="823"/>
        <v>100</v>
      </c>
      <c r="AZ64" s="54">
        <f t="shared" si="823"/>
        <v>-20</v>
      </c>
      <c r="BA64" s="54">
        <f t="shared" si="823"/>
        <v>-20</v>
      </c>
      <c r="BB64" s="54">
        <f t="shared" si="823"/>
        <v>-20</v>
      </c>
      <c r="BC64" s="54">
        <f t="shared" si="823"/>
        <v>100</v>
      </c>
      <c r="BD64" s="54">
        <f t="shared" si="823"/>
        <v>-20</v>
      </c>
      <c r="BE64" s="54">
        <f t="shared" si="823"/>
        <v>100</v>
      </c>
      <c r="BF64" s="54">
        <f t="shared" si="823"/>
        <v>-20</v>
      </c>
      <c r="BG64" s="54">
        <f t="shared" si="823"/>
        <v>100</v>
      </c>
      <c r="BH64" s="54">
        <f t="shared" si="823"/>
        <v>-20</v>
      </c>
      <c r="BI64" s="54">
        <f t="shared" si="823"/>
        <v>100</v>
      </c>
      <c r="BJ64" s="54">
        <f t="shared" si="823"/>
        <v>-20</v>
      </c>
      <c r="BK64" s="54">
        <f t="shared" si="823"/>
        <v>100</v>
      </c>
      <c r="BL64" s="54">
        <f t="shared" si="823"/>
        <v>-20</v>
      </c>
      <c r="BM64" s="54">
        <f t="shared" si="823"/>
        <v>100</v>
      </c>
      <c r="BN64" s="54">
        <f t="shared" si="823"/>
        <v>-20</v>
      </c>
      <c r="BO64" s="54">
        <f t="shared" si="823"/>
        <v>100</v>
      </c>
      <c r="BP64" s="54">
        <f t="shared" si="823"/>
        <v>-20</v>
      </c>
      <c r="BQ64" s="54">
        <f t="shared" si="823"/>
        <v>100</v>
      </c>
      <c r="BR64" s="54">
        <f t="shared" si="823"/>
        <v>-20</v>
      </c>
      <c r="BS64" s="54">
        <f t="shared" si="823"/>
        <v>-20</v>
      </c>
      <c r="BT64" s="54">
        <f t="shared" si="823"/>
        <v>-20</v>
      </c>
      <c r="BU64" s="54">
        <f t="shared" si="823"/>
        <v>100</v>
      </c>
      <c r="BV64" s="54">
        <f t="shared" si="823"/>
        <v>-20</v>
      </c>
      <c r="BW64" s="54">
        <f t="shared" si="823"/>
        <v>100</v>
      </c>
      <c r="BX64" s="54">
        <f t="shared" ref="BX64:DC64" si="824">IF(AND(BX45="Less",BX42&lt;=40), BX61*0.8, IF(AND(BX45="More",BX42&gt;=60),BX61*1.1,BX61))</f>
        <v>-20</v>
      </c>
      <c r="BY64" s="54">
        <f t="shared" si="824"/>
        <v>100</v>
      </c>
      <c r="BZ64" s="54">
        <f t="shared" si="824"/>
        <v>-20</v>
      </c>
      <c r="CA64" s="54">
        <f t="shared" si="824"/>
        <v>100</v>
      </c>
      <c r="CB64" s="54">
        <f t="shared" si="824"/>
        <v>-20</v>
      </c>
      <c r="CC64" s="54">
        <f t="shared" si="824"/>
        <v>100</v>
      </c>
      <c r="CD64" s="54">
        <f t="shared" si="824"/>
        <v>-20</v>
      </c>
      <c r="CE64" s="54">
        <f t="shared" si="824"/>
        <v>100</v>
      </c>
      <c r="CF64" s="54">
        <f t="shared" si="824"/>
        <v>-20</v>
      </c>
      <c r="CG64" s="54">
        <f t="shared" si="824"/>
        <v>-20</v>
      </c>
      <c r="CH64" s="54">
        <f t="shared" si="824"/>
        <v>-20</v>
      </c>
      <c r="CI64" s="54">
        <f t="shared" si="824"/>
        <v>100</v>
      </c>
      <c r="CJ64" s="54">
        <f t="shared" si="824"/>
        <v>-20</v>
      </c>
      <c r="CK64" s="54">
        <f t="shared" si="824"/>
        <v>100</v>
      </c>
      <c r="CL64" s="54">
        <f t="shared" si="824"/>
        <v>-20</v>
      </c>
      <c r="CM64" s="54">
        <f t="shared" si="824"/>
        <v>100</v>
      </c>
      <c r="CN64" s="54">
        <f t="shared" si="824"/>
        <v>-20</v>
      </c>
      <c r="CO64" s="54">
        <f t="shared" si="824"/>
        <v>100</v>
      </c>
      <c r="CP64" s="54">
        <f t="shared" si="824"/>
        <v>-20</v>
      </c>
      <c r="CQ64" s="54">
        <f t="shared" si="824"/>
        <v>-20</v>
      </c>
      <c r="CR64" s="54">
        <f t="shared" si="824"/>
        <v>-20</v>
      </c>
      <c r="CS64" s="54">
        <f t="shared" si="824"/>
        <v>100</v>
      </c>
      <c r="CT64" s="54">
        <f t="shared" si="824"/>
        <v>-20</v>
      </c>
      <c r="CU64" s="54">
        <f t="shared" si="824"/>
        <v>0</v>
      </c>
      <c r="CV64" s="54">
        <f t="shared" si="824"/>
        <v>-20</v>
      </c>
      <c r="CW64" s="54">
        <f t="shared" si="824"/>
        <v>100</v>
      </c>
      <c r="CX64" s="54">
        <f t="shared" si="824"/>
        <v>-20</v>
      </c>
      <c r="CY64" s="54">
        <f t="shared" si="824"/>
        <v>100</v>
      </c>
      <c r="CZ64" s="54">
        <f t="shared" si="824"/>
        <v>-20</v>
      </c>
      <c r="DA64" s="54">
        <f t="shared" si="824"/>
        <v>100</v>
      </c>
      <c r="DB64" s="54">
        <f t="shared" si="824"/>
        <v>-20</v>
      </c>
      <c r="DC64" s="54">
        <f t="shared" si="824"/>
        <v>100</v>
      </c>
      <c r="DD64" s="54">
        <f t="shared" ref="DD64:EI64" si="825">IF(AND(DD45="Less",DD42&lt;=40), DD61*0.8, IF(AND(DD45="More",DD42&gt;=60),DD61*1.1,DD61))</f>
        <v>-20</v>
      </c>
      <c r="DE64" s="54">
        <f t="shared" si="825"/>
        <v>100</v>
      </c>
      <c r="DF64" s="54">
        <f t="shared" si="825"/>
        <v>-20</v>
      </c>
      <c r="DG64" s="54">
        <f t="shared" si="825"/>
        <v>100</v>
      </c>
      <c r="DH64" s="54">
        <f t="shared" si="825"/>
        <v>-20</v>
      </c>
      <c r="DI64" s="54">
        <f t="shared" si="825"/>
        <v>100</v>
      </c>
      <c r="DJ64" s="54">
        <f t="shared" si="825"/>
        <v>-20</v>
      </c>
      <c r="DK64" s="54">
        <f t="shared" si="825"/>
        <v>100</v>
      </c>
      <c r="DL64" s="54">
        <f t="shared" si="825"/>
        <v>-20</v>
      </c>
      <c r="DM64" s="54">
        <f t="shared" si="825"/>
        <v>100</v>
      </c>
      <c r="DN64" s="54">
        <f t="shared" si="825"/>
        <v>-20</v>
      </c>
      <c r="DO64" s="54">
        <f t="shared" si="825"/>
        <v>100</v>
      </c>
      <c r="DP64" s="54">
        <f t="shared" si="825"/>
        <v>-20</v>
      </c>
      <c r="DQ64" s="54">
        <f t="shared" si="825"/>
        <v>100</v>
      </c>
      <c r="DR64" s="54">
        <f t="shared" si="825"/>
        <v>-20</v>
      </c>
      <c r="DS64" s="54">
        <f t="shared" si="825"/>
        <v>100</v>
      </c>
      <c r="DT64" s="54">
        <f t="shared" si="825"/>
        <v>-20</v>
      </c>
      <c r="DU64" s="54">
        <f t="shared" si="825"/>
        <v>100</v>
      </c>
      <c r="DV64" s="54">
        <f t="shared" si="825"/>
        <v>-20</v>
      </c>
      <c r="DW64" s="54">
        <f t="shared" si="825"/>
        <v>100</v>
      </c>
      <c r="DX64" s="54">
        <f t="shared" si="825"/>
        <v>-20</v>
      </c>
      <c r="DY64" s="54">
        <f t="shared" si="825"/>
        <v>-20</v>
      </c>
      <c r="DZ64" s="54">
        <f t="shared" si="825"/>
        <v>-20</v>
      </c>
      <c r="EA64" s="54">
        <f t="shared" si="825"/>
        <v>-20</v>
      </c>
      <c r="EB64" s="54">
        <f t="shared" si="825"/>
        <v>-20</v>
      </c>
      <c r="EC64" s="54">
        <f t="shared" si="825"/>
        <v>100</v>
      </c>
      <c r="ED64" s="54">
        <f t="shared" si="825"/>
        <v>-20</v>
      </c>
      <c r="EE64" s="54">
        <f t="shared" si="825"/>
        <v>-20</v>
      </c>
      <c r="EF64" s="54">
        <f t="shared" si="825"/>
        <v>-20</v>
      </c>
      <c r="EG64" s="54">
        <f t="shared" si="825"/>
        <v>100</v>
      </c>
      <c r="EH64" s="54">
        <f t="shared" si="825"/>
        <v>-20</v>
      </c>
      <c r="EI64" s="54">
        <f t="shared" si="825"/>
        <v>100</v>
      </c>
      <c r="EJ64" s="54">
        <f t="shared" ref="EJ64:FJ64" si="826">IF(AND(EJ45="Less",EJ42&lt;=40), EJ61*0.8, IF(AND(EJ45="More",EJ42&gt;=60),EJ61*1.1,EJ61))</f>
        <v>-20</v>
      </c>
      <c r="EK64" s="54">
        <f t="shared" si="826"/>
        <v>100</v>
      </c>
      <c r="EL64" s="54">
        <f t="shared" si="826"/>
        <v>-20</v>
      </c>
      <c r="EM64" s="54">
        <f t="shared" si="826"/>
        <v>100</v>
      </c>
      <c r="EN64" s="54">
        <f t="shared" si="826"/>
        <v>-20</v>
      </c>
      <c r="EO64" s="54">
        <f t="shared" si="826"/>
        <v>-20</v>
      </c>
      <c r="EP64" s="54">
        <f t="shared" si="826"/>
        <v>-20</v>
      </c>
      <c r="EQ64" s="54">
        <f t="shared" si="826"/>
        <v>100</v>
      </c>
      <c r="ER64" s="54">
        <f t="shared" si="826"/>
        <v>-20</v>
      </c>
      <c r="ES64" s="54">
        <f t="shared" si="826"/>
        <v>100</v>
      </c>
      <c r="ET64" s="54">
        <f t="shared" si="826"/>
        <v>-20</v>
      </c>
      <c r="EU64" s="54">
        <f t="shared" si="826"/>
        <v>100</v>
      </c>
      <c r="EV64" s="54">
        <f t="shared" si="826"/>
        <v>-20</v>
      </c>
      <c r="EW64" s="54">
        <f t="shared" si="826"/>
        <v>100</v>
      </c>
      <c r="EX64" s="54">
        <f t="shared" si="826"/>
        <v>-20</v>
      </c>
      <c r="EY64" s="54">
        <f t="shared" si="826"/>
        <v>100</v>
      </c>
      <c r="EZ64" s="54">
        <f t="shared" si="826"/>
        <v>-20</v>
      </c>
      <c r="FA64" s="54">
        <f t="shared" si="826"/>
        <v>100</v>
      </c>
      <c r="FB64" s="54">
        <f t="shared" si="826"/>
        <v>-20</v>
      </c>
      <c r="FC64" s="54">
        <f t="shared" si="826"/>
        <v>100</v>
      </c>
      <c r="FD64" s="54">
        <f t="shared" si="826"/>
        <v>-20</v>
      </c>
      <c r="FE64" s="54">
        <f t="shared" si="826"/>
        <v>100</v>
      </c>
      <c r="FF64" s="54">
        <f t="shared" si="826"/>
        <v>-20</v>
      </c>
      <c r="FG64" s="54">
        <f t="shared" si="826"/>
        <v>100</v>
      </c>
      <c r="FH64" s="54">
        <f t="shared" si="826"/>
        <v>-20</v>
      </c>
      <c r="FI64" s="54">
        <f t="shared" si="826"/>
        <v>100</v>
      </c>
      <c r="FJ64" s="54">
        <f t="shared" si="826"/>
        <v>-20</v>
      </c>
      <c r="FK64" s="54">
        <v>67</v>
      </c>
      <c r="FL64" s="54">
        <f t="shared" ref="FL64:FS64" si="827">IF(AND(FL45="Less",FL42&lt;=40), FL61*0.8, IF(AND(FL45="More",FL42&gt;=60),FL61*1.1,FL61))</f>
        <v>-20</v>
      </c>
      <c r="FM64" s="54">
        <f t="shared" si="827"/>
        <v>-20</v>
      </c>
      <c r="FN64" s="54">
        <f t="shared" si="827"/>
        <v>-20</v>
      </c>
      <c r="FO64" s="54">
        <f t="shared" si="827"/>
        <v>-20</v>
      </c>
      <c r="FP64" s="54">
        <f t="shared" si="827"/>
        <v>-20</v>
      </c>
      <c r="FQ64" s="54">
        <f t="shared" si="827"/>
        <v>100</v>
      </c>
      <c r="FR64" s="54">
        <f t="shared" si="827"/>
        <v>-20</v>
      </c>
      <c r="FS64" s="54">
        <f t="shared" si="827"/>
        <v>-20</v>
      </c>
      <c r="FT64" s="54">
        <v>82</v>
      </c>
      <c r="FU64" s="54">
        <f t="shared" ref="FU64:GZ64" si="828">IF(AND(FU45="Less",FU42&lt;=40), FU61*0.8, IF(AND(FU45="More",FU42&gt;=60),FU61*1.1,FU61))</f>
        <v>100</v>
      </c>
      <c r="FV64" s="54">
        <f t="shared" si="828"/>
        <v>-20</v>
      </c>
      <c r="FW64" s="54">
        <f t="shared" si="828"/>
        <v>-20</v>
      </c>
      <c r="FX64" s="54">
        <f t="shared" si="828"/>
        <v>-20</v>
      </c>
      <c r="FY64" s="54">
        <f t="shared" si="828"/>
        <v>-20</v>
      </c>
      <c r="FZ64" s="54">
        <f t="shared" si="828"/>
        <v>-20</v>
      </c>
      <c r="GA64" s="54">
        <f t="shared" si="828"/>
        <v>100</v>
      </c>
      <c r="GB64" s="54">
        <f t="shared" si="828"/>
        <v>-20</v>
      </c>
      <c r="GC64" s="54">
        <f t="shared" si="828"/>
        <v>100</v>
      </c>
      <c r="GD64" s="54">
        <f t="shared" si="828"/>
        <v>-20</v>
      </c>
      <c r="GE64" s="54">
        <f t="shared" si="828"/>
        <v>100</v>
      </c>
      <c r="GF64" s="54">
        <f t="shared" si="828"/>
        <v>-20</v>
      </c>
      <c r="GG64" s="54">
        <f t="shared" si="828"/>
        <v>0</v>
      </c>
      <c r="GH64" s="54">
        <f t="shared" si="828"/>
        <v>0</v>
      </c>
      <c r="GI64" s="54">
        <f t="shared" si="828"/>
        <v>100</v>
      </c>
      <c r="GJ64" s="54">
        <f t="shared" si="828"/>
        <v>-20</v>
      </c>
      <c r="GK64" s="54">
        <f t="shared" si="828"/>
        <v>100</v>
      </c>
      <c r="GL64" s="54">
        <f t="shared" si="828"/>
        <v>-20</v>
      </c>
      <c r="GM64" s="54">
        <f t="shared" si="828"/>
        <v>100</v>
      </c>
      <c r="GN64" s="54">
        <f t="shared" si="828"/>
        <v>-20</v>
      </c>
      <c r="GO64" s="54">
        <f t="shared" si="828"/>
        <v>100</v>
      </c>
      <c r="GP64" s="54">
        <f t="shared" si="828"/>
        <v>-20</v>
      </c>
      <c r="GQ64" s="54">
        <f t="shared" si="828"/>
        <v>-20</v>
      </c>
      <c r="GR64" s="54">
        <f t="shared" si="828"/>
        <v>-20</v>
      </c>
      <c r="GS64" s="54">
        <f t="shared" si="828"/>
        <v>100</v>
      </c>
      <c r="GT64" s="54">
        <f t="shared" si="828"/>
        <v>-20</v>
      </c>
      <c r="GU64" s="54">
        <f t="shared" si="828"/>
        <v>100</v>
      </c>
      <c r="GV64" s="54">
        <f t="shared" si="828"/>
        <v>-20</v>
      </c>
      <c r="GW64" s="54">
        <f t="shared" si="828"/>
        <v>-20</v>
      </c>
      <c r="GX64" s="54">
        <f t="shared" si="828"/>
        <v>-20</v>
      </c>
      <c r="GY64" s="54">
        <f t="shared" si="828"/>
        <v>-20</v>
      </c>
      <c r="GZ64" s="54">
        <f t="shared" si="828"/>
        <v>-20</v>
      </c>
      <c r="HA64" s="54">
        <f t="shared" ref="HA64:HX64" si="829">IF(AND(HA45="Less",HA42&lt;=40), HA61*0.8, IF(AND(HA45="More",HA42&gt;=60),HA61*1.1,HA61))</f>
        <v>100</v>
      </c>
      <c r="HB64" s="54">
        <f t="shared" si="829"/>
        <v>-20</v>
      </c>
      <c r="HC64" s="54">
        <f t="shared" si="829"/>
        <v>0</v>
      </c>
      <c r="HD64" s="54">
        <f t="shared" si="829"/>
        <v>-20</v>
      </c>
      <c r="HE64" s="54">
        <f t="shared" si="829"/>
        <v>100</v>
      </c>
      <c r="HF64" s="54">
        <f t="shared" si="829"/>
        <v>-20</v>
      </c>
      <c r="HG64" s="54">
        <f t="shared" si="829"/>
        <v>100</v>
      </c>
      <c r="HH64" s="54">
        <f t="shared" si="829"/>
        <v>-20</v>
      </c>
      <c r="HI64" s="54">
        <f t="shared" si="829"/>
        <v>100</v>
      </c>
      <c r="HJ64" s="54">
        <f t="shared" si="829"/>
        <v>-20</v>
      </c>
      <c r="HK64" s="54">
        <f t="shared" si="829"/>
        <v>100</v>
      </c>
      <c r="HL64" s="54">
        <f t="shared" si="829"/>
        <v>-20</v>
      </c>
      <c r="HM64" s="54">
        <f t="shared" si="829"/>
        <v>100</v>
      </c>
      <c r="HN64" s="54">
        <f t="shared" si="829"/>
        <v>-20</v>
      </c>
      <c r="HO64" s="54">
        <f t="shared" si="829"/>
        <v>100</v>
      </c>
      <c r="HP64" s="54">
        <f t="shared" si="829"/>
        <v>-20</v>
      </c>
      <c r="HQ64" s="54">
        <f t="shared" si="829"/>
        <v>100</v>
      </c>
      <c r="HR64" s="54">
        <f t="shared" si="829"/>
        <v>-20</v>
      </c>
      <c r="HS64" s="54">
        <f t="shared" si="829"/>
        <v>100</v>
      </c>
      <c r="HT64" s="54">
        <f t="shared" si="829"/>
        <v>-20</v>
      </c>
      <c r="HU64" s="54">
        <f t="shared" si="829"/>
        <v>100</v>
      </c>
      <c r="HV64" s="54">
        <f t="shared" si="829"/>
        <v>-20</v>
      </c>
      <c r="HW64" s="54">
        <f t="shared" si="829"/>
        <v>100</v>
      </c>
      <c r="HX64" s="54">
        <f t="shared" si="829"/>
        <v>-20</v>
      </c>
    </row>
    <row r="65" spans="1:232" ht="15.75" thickBot="1" x14ac:dyDescent="0.3">
      <c r="A65" s="25" t="s">
        <v>216</v>
      </c>
      <c r="B65" s="100">
        <v>0.5</v>
      </c>
      <c r="C65" s="54">
        <f t="shared" ref="C65:BN65" si="830">IF(C42&lt;30, C64*$B$65,C64)</f>
        <v>-7.5</v>
      </c>
      <c r="D65" s="54">
        <f t="shared" si="830"/>
        <v>0</v>
      </c>
      <c r="E65" s="54">
        <f t="shared" si="830"/>
        <v>50</v>
      </c>
      <c r="F65" s="54">
        <f t="shared" si="830"/>
        <v>-10</v>
      </c>
      <c r="G65" s="54">
        <f t="shared" si="830"/>
        <v>50</v>
      </c>
      <c r="H65" s="54">
        <f t="shared" si="830"/>
        <v>-10</v>
      </c>
      <c r="I65" s="54">
        <f t="shared" si="830"/>
        <v>-10</v>
      </c>
      <c r="J65" s="54">
        <f t="shared" si="830"/>
        <v>-10</v>
      </c>
      <c r="K65" s="54">
        <f t="shared" si="830"/>
        <v>50</v>
      </c>
      <c r="L65" s="54">
        <f t="shared" si="830"/>
        <v>-10</v>
      </c>
      <c r="M65" s="54">
        <f t="shared" si="830"/>
        <v>50</v>
      </c>
      <c r="N65" s="54">
        <f t="shared" si="830"/>
        <v>-10</v>
      </c>
      <c r="O65" s="54">
        <f t="shared" si="830"/>
        <v>50</v>
      </c>
      <c r="P65" s="54">
        <f t="shared" si="830"/>
        <v>-10</v>
      </c>
      <c r="Q65" s="54">
        <f t="shared" si="830"/>
        <v>-10</v>
      </c>
      <c r="R65" s="54">
        <f t="shared" si="830"/>
        <v>-10</v>
      </c>
      <c r="S65" s="54">
        <f t="shared" si="830"/>
        <v>50</v>
      </c>
      <c r="T65" s="54">
        <f t="shared" si="830"/>
        <v>-10</v>
      </c>
      <c r="U65" s="54">
        <f t="shared" si="830"/>
        <v>50</v>
      </c>
      <c r="V65" s="54">
        <f t="shared" si="830"/>
        <v>-10</v>
      </c>
      <c r="W65" s="54">
        <f t="shared" si="830"/>
        <v>-10</v>
      </c>
      <c r="X65" s="54">
        <f t="shared" si="830"/>
        <v>-10</v>
      </c>
      <c r="Y65" s="54">
        <f t="shared" si="830"/>
        <v>50</v>
      </c>
      <c r="Z65" s="54">
        <f t="shared" si="830"/>
        <v>-10</v>
      </c>
      <c r="AA65" s="54">
        <f t="shared" si="830"/>
        <v>50</v>
      </c>
      <c r="AB65" s="54">
        <f t="shared" si="830"/>
        <v>-10</v>
      </c>
      <c r="AC65" s="54">
        <f t="shared" si="830"/>
        <v>-10</v>
      </c>
      <c r="AD65" s="54">
        <f t="shared" si="830"/>
        <v>-10</v>
      </c>
      <c r="AE65" s="54">
        <f t="shared" si="830"/>
        <v>50</v>
      </c>
      <c r="AF65" s="54">
        <f t="shared" si="830"/>
        <v>-10</v>
      </c>
      <c r="AG65" s="54">
        <f t="shared" si="830"/>
        <v>50</v>
      </c>
      <c r="AH65" s="54">
        <f t="shared" si="830"/>
        <v>-10</v>
      </c>
      <c r="AI65" s="54">
        <f t="shared" si="830"/>
        <v>50</v>
      </c>
      <c r="AJ65" s="54">
        <f t="shared" si="830"/>
        <v>-10</v>
      </c>
      <c r="AK65" s="54">
        <f t="shared" si="830"/>
        <v>50</v>
      </c>
      <c r="AL65" s="54">
        <f t="shared" si="830"/>
        <v>-10</v>
      </c>
      <c r="AM65" s="54">
        <f t="shared" si="830"/>
        <v>50</v>
      </c>
      <c r="AN65" s="54">
        <f t="shared" si="830"/>
        <v>-10</v>
      </c>
      <c r="AO65" s="54">
        <f t="shared" si="830"/>
        <v>50</v>
      </c>
      <c r="AP65" s="54">
        <f t="shared" si="830"/>
        <v>-10</v>
      </c>
      <c r="AQ65" s="54">
        <f t="shared" si="830"/>
        <v>25.5</v>
      </c>
      <c r="AR65" s="54">
        <f t="shared" si="830"/>
        <v>-10</v>
      </c>
      <c r="AS65" s="54">
        <f t="shared" si="830"/>
        <v>-10</v>
      </c>
      <c r="AT65" s="54">
        <f t="shared" si="830"/>
        <v>-10</v>
      </c>
      <c r="AU65" s="54">
        <f t="shared" si="830"/>
        <v>50</v>
      </c>
      <c r="AV65" s="54">
        <f t="shared" si="830"/>
        <v>-10</v>
      </c>
      <c r="AW65" s="54">
        <f t="shared" si="830"/>
        <v>50</v>
      </c>
      <c r="AX65" s="54">
        <f t="shared" si="830"/>
        <v>-10</v>
      </c>
      <c r="AY65" s="54">
        <f t="shared" si="830"/>
        <v>50</v>
      </c>
      <c r="AZ65" s="54">
        <f t="shared" si="830"/>
        <v>-10</v>
      </c>
      <c r="BA65" s="54">
        <f t="shared" si="830"/>
        <v>-10</v>
      </c>
      <c r="BB65" s="54">
        <f t="shared" si="830"/>
        <v>-10</v>
      </c>
      <c r="BC65" s="54">
        <f t="shared" si="830"/>
        <v>50</v>
      </c>
      <c r="BD65" s="54">
        <f t="shared" si="830"/>
        <v>-10</v>
      </c>
      <c r="BE65" s="54">
        <f t="shared" si="830"/>
        <v>50</v>
      </c>
      <c r="BF65" s="54">
        <f t="shared" si="830"/>
        <v>-10</v>
      </c>
      <c r="BG65" s="54">
        <f t="shared" si="830"/>
        <v>50</v>
      </c>
      <c r="BH65" s="54">
        <f t="shared" si="830"/>
        <v>-10</v>
      </c>
      <c r="BI65" s="54">
        <f t="shared" si="830"/>
        <v>50</v>
      </c>
      <c r="BJ65" s="54">
        <f t="shared" si="830"/>
        <v>-10</v>
      </c>
      <c r="BK65" s="54">
        <f t="shared" si="830"/>
        <v>50</v>
      </c>
      <c r="BL65" s="54">
        <f t="shared" si="830"/>
        <v>-10</v>
      </c>
      <c r="BM65" s="54">
        <f t="shared" si="830"/>
        <v>50</v>
      </c>
      <c r="BN65" s="54">
        <f t="shared" si="830"/>
        <v>-10</v>
      </c>
      <c r="BO65" s="54">
        <f t="shared" ref="BO65:DZ65" si="831">IF(BO42&lt;30, BO64*$B$65,BO64)</f>
        <v>50</v>
      </c>
      <c r="BP65" s="54">
        <f t="shared" si="831"/>
        <v>-10</v>
      </c>
      <c r="BQ65" s="54">
        <f t="shared" si="831"/>
        <v>50</v>
      </c>
      <c r="BR65" s="54">
        <f t="shared" si="831"/>
        <v>-10</v>
      </c>
      <c r="BS65" s="54">
        <f t="shared" si="831"/>
        <v>-10</v>
      </c>
      <c r="BT65" s="54">
        <f t="shared" si="831"/>
        <v>-10</v>
      </c>
      <c r="BU65" s="54">
        <f t="shared" si="831"/>
        <v>50</v>
      </c>
      <c r="BV65" s="54">
        <f t="shared" si="831"/>
        <v>-10</v>
      </c>
      <c r="BW65" s="54">
        <f t="shared" si="831"/>
        <v>50</v>
      </c>
      <c r="BX65" s="54">
        <f t="shared" si="831"/>
        <v>-10</v>
      </c>
      <c r="BY65" s="54">
        <f t="shared" si="831"/>
        <v>50</v>
      </c>
      <c r="BZ65" s="54">
        <f t="shared" si="831"/>
        <v>-10</v>
      </c>
      <c r="CA65" s="54">
        <f t="shared" si="831"/>
        <v>50</v>
      </c>
      <c r="CB65" s="54">
        <f t="shared" si="831"/>
        <v>-10</v>
      </c>
      <c r="CC65" s="54">
        <f t="shared" si="831"/>
        <v>50</v>
      </c>
      <c r="CD65" s="54">
        <f t="shared" si="831"/>
        <v>-10</v>
      </c>
      <c r="CE65" s="54">
        <f t="shared" si="831"/>
        <v>50</v>
      </c>
      <c r="CF65" s="54">
        <f t="shared" si="831"/>
        <v>-10</v>
      </c>
      <c r="CG65" s="54">
        <f t="shared" si="831"/>
        <v>-10</v>
      </c>
      <c r="CH65" s="54">
        <f t="shared" si="831"/>
        <v>-10</v>
      </c>
      <c r="CI65" s="54">
        <f t="shared" si="831"/>
        <v>50</v>
      </c>
      <c r="CJ65" s="54">
        <f t="shared" si="831"/>
        <v>-10</v>
      </c>
      <c r="CK65" s="54">
        <f t="shared" si="831"/>
        <v>50</v>
      </c>
      <c r="CL65" s="54">
        <f t="shared" si="831"/>
        <v>-10</v>
      </c>
      <c r="CM65" s="54">
        <f t="shared" si="831"/>
        <v>50</v>
      </c>
      <c r="CN65" s="54">
        <f t="shared" si="831"/>
        <v>-10</v>
      </c>
      <c r="CO65" s="54">
        <f t="shared" si="831"/>
        <v>50</v>
      </c>
      <c r="CP65" s="54">
        <f t="shared" si="831"/>
        <v>-10</v>
      </c>
      <c r="CQ65" s="54">
        <f t="shared" si="831"/>
        <v>-10</v>
      </c>
      <c r="CR65" s="54">
        <f t="shared" si="831"/>
        <v>-10</v>
      </c>
      <c r="CS65" s="54">
        <f t="shared" si="831"/>
        <v>50</v>
      </c>
      <c r="CT65" s="54">
        <f t="shared" si="831"/>
        <v>-10</v>
      </c>
      <c r="CU65" s="54">
        <f t="shared" si="831"/>
        <v>0</v>
      </c>
      <c r="CV65" s="54">
        <f t="shared" si="831"/>
        <v>-10</v>
      </c>
      <c r="CW65" s="54">
        <f t="shared" si="831"/>
        <v>50</v>
      </c>
      <c r="CX65" s="54">
        <f t="shared" si="831"/>
        <v>-10</v>
      </c>
      <c r="CY65" s="54">
        <f t="shared" si="831"/>
        <v>50</v>
      </c>
      <c r="CZ65" s="54">
        <f t="shared" si="831"/>
        <v>-10</v>
      </c>
      <c r="DA65" s="54">
        <f t="shared" si="831"/>
        <v>50</v>
      </c>
      <c r="DB65" s="54">
        <f t="shared" si="831"/>
        <v>-10</v>
      </c>
      <c r="DC65" s="54">
        <f t="shared" si="831"/>
        <v>50</v>
      </c>
      <c r="DD65" s="54">
        <f t="shared" si="831"/>
        <v>-10</v>
      </c>
      <c r="DE65" s="54">
        <f t="shared" si="831"/>
        <v>50</v>
      </c>
      <c r="DF65" s="54">
        <f t="shared" si="831"/>
        <v>-10</v>
      </c>
      <c r="DG65" s="54">
        <f t="shared" si="831"/>
        <v>50</v>
      </c>
      <c r="DH65" s="54">
        <f t="shared" si="831"/>
        <v>-10</v>
      </c>
      <c r="DI65" s="54">
        <f t="shared" si="831"/>
        <v>50</v>
      </c>
      <c r="DJ65" s="54">
        <f t="shared" si="831"/>
        <v>-10</v>
      </c>
      <c r="DK65" s="54">
        <f t="shared" si="831"/>
        <v>50</v>
      </c>
      <c r="DL65" s="54">
        <f t="shared" si="831"/>
        <v>-10</v>
      </c>
      <c r="DM65" s="54">
        <f t="shared" si="831"/>
        <v>50</v>
      </c>
      <c r="DN65" s="54">
        <f t="shared" si="831"/>
        <v>-10</v>
      </c>
      <c r="DO65" s="54">
        <f t="shared" si="831"/>
        <v>50</v>
      </c>
      <c r="DP65" s="54">
        <f t="shared" si="831"/>
        <v>-10</v>
      </c>
      <c r="DQ65" s="54">
        <f t="shared" si="831"/>
        <v>50</v>
      </c>
      <c r="DR65" s="54">
        <f t="shared" si="831"/>
        <v>-10</v>
      </c>
      <c r="DS65" s="54">
        <f t="shared" si="831"/>
        <v>50</v>
      </c>
      <c r="DT65" s="54">
        <f t="shared" si="831"/>
        <v>-10</v>
      </c>
      <c r="DU65" s="54">
        <f t="shared" si="831"/>
        <v>50</v>
      </c>
      <c r="DV65" s="54">
        <f t="shared" si="831"/>
        <v>-10</v>
      </c>
      <c r="DW65" s="54">
        <f t="shared" si="831"/>
        <v>50</v>
      </c>
      <c r="DX65" s="54">
        <f t="shared" si="831"/>
        <v>-10</v>
      </c>
      <c r="DY65" s="54">
        <f t="shared" si="831"/>
        <v>-10</v>
      </c>
      <c r="DZ65" s="54">
        <f t="shared" si="831"/>
        <v>-10</v>
      </c>
      <c r="EA65" s="54">
        <f t="shared" ref="EA65:GL65" si="832">IF(EA42&lt;30, EA64*$B$65,EA64)</f>
        <v>-10</v>
      </c>
      <c r="EB65" s="54">
        <f t="shared" si="832"/>
        <v>-10</v>
      </c>
      <c r="EC65" s="54">
        <f t="shared" si="832"/>
        <v>50</v>
      </c>
      <c r="ED65" s="54">
        <f t="shared" si="832"/>
        <v>-10</v>
      </c>
      <c r="EE65" s="54">
        <f t="shared" si="832"/>
        <v>-10</v>
      </c>
      <c r="EF65" s="54">
        <f t="shared" si="832"/>
        <v>-10</v>
      </c>
      <c r="EG65" s="54">
        <f t="shared" si="832"/>
        <v>50</v>
      </c>
      <c r="EH65" s="54">
        <f t="shared" si="832"/>
        <v>-10</v>
      </c>
      <c r="EI65" s="54">
        <f t="shared" si="832"/>
        <v>50</v>
      </c>
      <c r="EJ65" s="54">
        <f t="shared" si="832"/>
        <v>-10</v>
      </c>
      <c r="EK65" s="54">
        <f t="shared" si="832"/>
        <v>50</v>
      </c>
      <c r="EL65" s="54">
        <f t="shared" si="832"/>
        <v>-10</v>
      </c>
      <c r="EM65" s="54">
        <f t="shared" si="832"/>
        <v>50</v>
      </c>
      <c r="EN65" s="54">
        <f t="shared" si="832"/>
        <v>-10</v>
      </c>
      <c r="EO65" s="54">
        <f t="shared" si="832"/>
        <v>-10</v>
      </c>
      <c r="EP65" s="54">
        <f t="shared" si="832"/>
        <v>-10</v>
      </c>
      <c r="EQ65" s="54">
        <f t="shared" si="832"/>
        <v>50</v>
      </c>
      <c r="ER65" s="54">
        <f t="shared" si="832"/>
        <v>-10</v>
      </c>
      <c r="ES65" s="54">
        <f t="shared" si="832"/>
        <v>50</v>
      </c>
      <c r="ET65" s="54">
        <f t="shared" si="832"/>
        <v>-10</v>
      </c>
      <c r="EU65" s="54">
        <f t="shared" si="832"/>
        <v>50</v>
      </c>
      <c r="EV65" s="54">
        <f t="shared" si="832"/>
        <v>-10</v>
      </c>
      <c r="EW65" s="54">
        <f t="shared" si="832"/>
        <v>50</v>
      </c>
      <c r="EX65" s="54">
        <f t="shared" si="832"/>
        <v>-10</v>
      </c>
      <c r="EY65" s="54">
        <f t="shared" si="832"/>
        <v>50</v>
      </c>
      <c r="EZ65" s="54">
        <f t="shared" si="832"/>
        <v>-10</v>
      </c>
      <c r="FA65" s="54">
        <f t="shared" si="832"/>
        <v>50</v>
      </c>
      <c r="FB65" s="54">
        <f t="shared" si="832"/>
        <v>-10</v>
      </c>
      <c r="FC65" s="54">
        <f t="shared" si="832"/>
        <v>50</v>
      </c>
      <c r="FD65" s="54">
        <f t="shared" si="832"/>
        <v>-10</v>
      </c>
      <c r="FE65" s="54">
        <f t="shared" si="832"/>
        <v>50</v>
      </c>
      <c r="FF65" s="54">
        <f t="shared" si="832"/>
        <v>-10</v>
      </c>
      <c r="FG65" s="54">
        <f t="shared" si="832"/>
        <v>50</v>
      </c>
      <c r="FH65" s="54">
        <f t="shared" si="832"/>
        <v>-10</v>
      </c>
      <c r="FI65" s="54">
        <f t="shared" si="832"/>
        <v>50</v>
      </c>
      <c r="FJ65" s="54">
        <f t="shared" si="832"/>
        <v>-10</v>
      </c>
      <c r="FK65" s="54">
        <f t="shared" si="832"/>
        <v>33.5</v>
      </c>
      <c r="FL65" s="54">
        <f t="shared" si="832"/>
        <v>-10</v>
      </c>
      <c r="FM65" s="54">
        <f t="shared" si="832"/>
        <v>-10</v>
      </c>
      <c r="FN65" s="54">
        <f t="shared" si="832"/>
        <v>-10</v>
      </c>
      <c r="FO65" s="54">
        <f t="shared" si="832"/>
        <v>-10</v>
      </c>
      <c r="FP65" s="54">
        <f t="shared" si="832"/>
        <v>-10</v>
      </c>
      <c r="FQ65" s="54">
        <f t="shared" si="832"/>
        <v>50</v>
      </c>
      <c r="FR65" s="54">
        <f t="shared" si="832"/>
        <v>-10</v>
      </c>
      <c r="FS65" s="54">
        <f t="shared" si="832"/>
        <v>-10</v>
      </c>
      <c r="FT65" s="54">
        <f t="shared" si="832"/>
        <v>41</v>
      </c>
      <c r="FU65" s="54">
        <f t="shared" si="832"/>
        <v>50</v>
      </c>
      <c r="FV65" s="54">
        <f t="shared" si="832"/>
        <v>-10</v>
      </c>
      <c r="FW65" s="54">
        <f t="shared" si="832"/>
        <v>-10</v>
      </c>
      <c r="FX65" s="54">
        <f t="shared" si="832"/>
        <v>-10</v>
      </c>
      <c r="FY65" s="54">
        <f t="shared" si="832"/>
        <v>-10</v>
      </c>
      <c r="FZ65" s="54">
        <f t="shared" si="832"/>
        <v>-10</v>
      </c>
      <c r="GA65" s="54">
        <f t="shared" si="832"/>
        <v>50</v>
      </c>
      <c r="GB65" s="54">
        <f t="shared" si="832"/>
        <v>-10</v>
      </c>
      <c r="GC65" s="54">
        <f t="shared" si="832"/>
        <v>50</v>
      </c>
      <c r="GD65" s="54">
        <f t="shared" si="832"/>
        <v>-10</v>
      </c>
      <c r="GE65" s="54">
        <f t="shared" si="832"/>
        <v>50</v>
      </c>
      <c r="GF65" s="54">
        <f t="shared" si="832"/>
        <v>-10</v>
      </c>
      <c r="GG65" s="54">
        <f t="shared" si="832"/>
        <v>0</v>
      </c>
      <c r="GH65" s="54">
        <f t="shared" si="832"/>
        <v>0</v>
      </c>
      <c r="GI65" s="54">
        <f t="shared" si="832"/>
        <v>50</v>
      </c>
      <c r="GJ65" s="54">
        <f t="shared" si="832"/>
        <v>-10</v>
      </c>
      <c r="GK65" s="54">
        <f t="shared" si="832"/>
        <v>50</v>
      </c>
      <c r="GL65" s="54">
        <f t="shared" si="832"/>
        <v>-10</v>
      </c>
      <c r="GM65" s="54">
        <f t="shared" ref="GM65:HX65" si="833">IF(GM42&lt;30, GM64*$B$65,GM64)</f>
        <v>50</v>
      </c>
      <c r="GN65" s="54">
        <f t="shared" si="833"/>
        <v>-10</v>
      </c>
      <c r="GO65" s="54">
        <f t="shared" si="833"/>
        <v>50</v>
      </c>
      <c r="GP65" s="54">
        <f t="shared" si="833"/>
        <v>-10</v>
      </c>
      <c r="GQ65" s="54">
        <f t="shared" si="833"/>
        <v>-10</v>
      </c>
      <c r="GR65" s="54">
        <f t="shared" si="833"/>
        <v>-10</v>
      </c>
      <c r="GS65" s="54">
        <f t="shared" si="833"/>
        <v>50</v>
      </c>
      <c r="GT65" s="54">
        <f t="shared" si="833"/>
        <v>-10</v>
      </c>
      <c r="GU65" s="54">
        <f t="shared" si="833"/>
        <v>50</v>
      </c>
      <c r="GV65" s="54">
        <f t="shared" si="833"/>
        <v>-10</v>
      </c>
      <c r="GW65" s="54">
        <f t="shared" si="833"/>
        <v>-10</v>
      </c>
      <c r="GX65" s="54">
        <f t="shared" si="833"/>
        <v>-10</v>
      </c>
      <c r="GY65" s="54">
        <f t="shared" si="833"/>
        <v>-10</v>
      </c>
      <c r="GZ65" s="54">
        <f t="shared" si="833"/>
        <v>-10</v>
      </c>
      <c r="HA65" s="54">
        <f t="shared" si="833"/>
        <v>50</v>
      </c>
      <c r="HB65" s="54">
        <f t="shared" si="833"/>
        <v>-10</v>
      </c>
      <c r="HC65" s="54">
        <f t="shared" si="833"/>
        <v>0</v>
      </c>
      <c r="HD65" s="54">
        <f t="shared" si="833"/>
        <v>-10</v>
      </c>
      <c r="HE65" s="54">
        <f t="shared" si="833"/>
        <v>50</v>
      </c>
      <c r="HF65" s="54">
        <f t="shared" si="833"/>
        <v>-10</v>
      </c>
      <c r="HG65" s="54">
        <f t="shared" si="833"/>
        <v>50</v>
      </c>
      <c r="HH65" s="54">
        <f t="shared" si="833"/>
        <v>-10</v>
      </c>
      <c r="HI65" s="54">
        <f t="shared" si="833"/>
        <v>50</v>
      </c>
      <c r="HJ65" s="54">
        <f t="shared" si="833"/>
        <v>-10</v>
      </c>
      <c r="HK65" s="54">
        <f t="shared" si="833"/>
        <v>50</v>
      </c>
      <c r="HL65" s="54">
        <f t="shared" si="833"/>
        <v>-10</v>
      </c>
      <c r="HM65" s="54">
        <f t="shared" si="833"/>
        <v>50</v>
      </c>
      <c r="HN65" s="54">
        <f t="shared" si="833"/>
        <v>-10</v>
      </c>
      <c r="HO65" s="54">
        <f t="shared" si="833"/>
        <v>50</v>
      </c>
      <c r="HP65" s="54">
        <f t="shared" si="833"/>
        <v>-10</v>
      </c>
      <c r="HQ65" s="54">
        <f t="shared" si="833"/>
        <v>50</v>
      </c>
      <c r="HR65" s="54">
        <f t="shared" si="833"/>
        <v>-10</v>
      </c>
      <c r="HS65" s="54">
        <f t="shared" si="833"/>
        <v>50</v>
      </c>
      <c r="HT65" s="54">
        <f t="shared" si="833"/>
        <v>-10</v>
      </c>
      <c r="HU65" s="54">
        <f t="shared" si="833"/>
        <v>50</v>
      </c>
      <c r="HV65" s="54">
        <f t="shared" si="833"/>
        <v>-10</v>
      </c>
      <c r="HW65" s="54">
        <f t="shared" si="833"/>
        <v>50</v>
      </c>
      <c r="HX65" s="54">
        <f t="shared" si="833"/>
        <v>-10</v>
      </c>
    </row>
    <row r="66" spans="1:232" ht="15.75" thickBot="1" x14ac:dyDescent="0.3">
      <c r="B66" s="63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</row>
    <row r="67" spans="1:232" ht="15.75" thickBot="1" x14ac:dyDescent="0.3">
      <c r="A67" s="25" t="s">
        <v>198</v>
      </c>
      <c r="B67" s="25"/>
      <c r="C67" s="55">
        <f>IF(C65&lt;0,0,IF(C65&gt;100,100,C65))</f>
        <v>0</v>
      </c>
      <c r="D67" s="55">
        <f t="shared" ref="D67:BO67" si="834">IF(D65&lt;0,0,IF(D65&gt;100,100,D65))</f>
        <v>0</v>
      </c>
      <c r="E67" s="55">
        <f t="shared" si="834"/>
        <v>50</v>
      </c>
      <c r="F67" s="55">
        <f t="shared" si="834"/>
        <v>0</v>
      </c>
      <c r="G67" s="55">
        <f t="shared" si="834"/>
        <v>50</v>
      </c>
      <c r="H67" s="55">
        <f t="shared" si="834"/>
        <v>0</v>
      </c>
      <c r="I67" s="55">
        <f t="shared" si="834"/>
        <v>0</v>
      </c>
      <c r="J67" s="55">
        <f t="shared" si="834"/>
        <v>0</v>
      </c>
      <c r="K67" s="55">
        <f t="shared" si="834"/>
        <v>50</v>
      </c>
      <c r="L67" s="55">
        <f t="shared" si="834"/>
        <v>0</v>
      </c>
      <c r="M67" s="55">
        <f t="shared" si="834"/>
        <v>50</v>
      </c>
      <c r="N67" s="55">
        <f t="shared" si="834"/>
        <v>0</v>
      </c>
      <c r="O67" s="55">
        <f t="shared" si="834"/>
        <v>50</v>
      </c>
      <c r="P67" s="55">
        <f t="shared" si="834"/>
        <v>0</v>
      </c>
      <c r="Q67" s="55">
        <f t="shared" si="834"/>
        <v>0</v>
      </c>
      <c r="R67" s="55">
        <f t="shared" si="834"/>
        <v>0</v>
      </c>
      <c r="S67" s="55">
        <f t="shared" si="834"/>
        <v>50</v>
      </c>
      <c r="T67" s="55">
        <f t="shared" si="834"/>
        <v>0</v>
      </c>
      <c r="U67" s="55">
        <f t="shared" si="834"/>
        <v>50</v>
      </c>
      <c r="V67" s="55">
        <f t="shared" si="834"/>
        <v>0</v>
      </c>
      <c r="W67" s="55">
        <f t="shared" si="834"/>
        <v>0</v>
      </c>
      <c r="X67" s="55">
        <f t="shared" si="834"/>
        <v>0</v>
      </c>
      <c r="Y67" s="55">
        <f t="shared" si="834"/>
        <v>50</v>
      </c>
      <c r="Z67" s="55">
        <f t="shared" si="834"/>
        <v>0</v>
      </c>
      <c r="AA67" s="55">
        <f t="shared" si="834"/>
        <v>50</v>
      </c>
      <c r="AB67" s="55">
        <f t="shared" si="834"/>
        <v>0</v>
      </c>
      <c r="AC67" s="55">
        <f t="shared" si="834"/>
        <v>0</v>
      </c>
      <c r="AD67" s="55">
        <f t="shared" si="834"/>
        <v>0</v>
      </c>
      <c r="AE67" s="55">
        <f t="shared" si="834"/>
        <v>50</v>
      </c>
      <c r="AF67" s="55">
        <f t="shared" si="834"/>
        <v>0</v>
      </c>
      <c r="AG67" s="55">
        <f t="shared" si="834"/>
        <v>50</v>
      </c>
      <c r="AH67" s="55">
        <f t="shared" si="834"/>
        <v>0</v>
      </c>
      <c r="AI67" s="55">
        <f t="shared" si="834"/>
        <v>50</v>
      </c>
      <c r="AJ67" s="55">
        <f t="shared" si="834"/>
        <v>0</v>
      </c>
      <c r="AK67" s="55">
        <f t="shared" si="834"/>
        <v>50</v>
      </c>
      <c r="AL67" s="55">
        <f t="shared" si="834"/>
        <v>0</v>
      </c>
      <c r="AM67" s="55">
        <f t="shared" si="834"/>
        <v>50</v>
      </c>
      <c r="AN67" s="55">
        <f t="shared" si="834"/>
        <v>0</v>
      </c>
      <c r="AO67" s="55">
        <f t="shared" si="834"/>
        <v>50</v>
      </c>
      <c r="AP67" s="55">
        <f t="shared" si="834"/>
        <v>0</v>
      </c>
      <c r="AQ67" s="55">
        <f t="shared" si="834"/>
        <v>25.5</v>
      </c>
      <c r="AR67" s="55">
        <f t="shared" si="834"/>
        <v>0</v>
      </c>
      <c r="AS67" s="55">
        <f t="shared" si="834"/>
        <v>0</v>
      </c>
      <c r="AT67" s="55">
        <f t="shared" si="834"/>
        <v>0</v>
      </c>
      <c r="AU67" s="55">
        <f t="shared" si="834"/>
        <v>50</v>
      </c>
      <c r="AV67" s="55">
        <f t="shared" si="834"/>
        <v>0</v>
      </c>
      <c r="AW67" s="55">
        <f t="shared" si="834"/>
        <v>50</v>
      </c>
      <c r="AX67" s="55">
        <f t="shared" si="834"/>
        <v>0</v>
      </c>
      <c r="AY67" s="55">
        <f t="shared" si="834"/>
        <v>50</v>
      </c>
      <c r="AZ67" s="55">
        <f t="shared" si="834"/>
        <v>0</v>
      </c>
      <c r="BA67" s="55">
        <f t="shared" si="834"/>
        <v>0</v>
      </c>
      <c r="BB67" s="55">
        <f t="shared" si="834"/>
        <v>0</v>
      </c>
      <c r="BC67" s="55">
        <f t="shared" si="834"/>
        <v>50</v>
      </c>
      <c r="BD67" s="55">
        <f t="shared" si="834"/>
        <v>0</v>
      </c>
      <c r="BE67" s="55">
        <f t="shared" si="834"/>
        <v>50</v>
      </c>
      <c r="BF67" s="55">
        <f t="shared" si="834"/>
        <v>0</v>
      </c>
      <c r="BG67" s="55">
        <f t="shared" si="834"/>
        <v>50</v>
      </c>
      <c r="BH67" s="55">
        <f t="shared" si="834"/>
        <v>0</v>
      </c>
      <c r="BI67" s="55">
        <f t="shared" si="834"/>
        <v>50</v>
      </c>
      <c r="BJ67" s="55">
        <f t="shared" si="834"/>
        <v>0</v>
      </c>
      <c r="BK67" s="55">
        <f t="shared" si="834"/>
        <v>50</v>
      </c>
      <c r="BL67" s="55">
        <f t="shared" si="834"/>
        <v>0</v>
      </c>
      <c r="BM67" s="55">
        <f t="shared" si="834"/>
        <v>50</v>
      </c>
      <c r="BN67" s="55">
        <f t="shared" si="834"/>
        <v>0</v>
      </c>
      <c r="BO67" s="55">
        <f t="shared" si="834"/>
        <v>50</v>
      </c>
      <c r="BP67" s="55">
        <f t="shared" ref="BP67:EA67" si="835">IF(BP65&lt;0,0,IF(BP65&gt;100,100,BP65))</f>
        <v>0</v>
      </c>
      <c r="BQ67" s="55">
        <f t="shared" si="835"/>
        <v>50</v>
      </c>
      <c r="BR67" s="55">
        <f t="shared" si="835"/>
        <v>0</v>
      </c>
      <c r="BS67" s="55">
        <f t="shared" si="835"/>
        <v>0</v>
      </c>
      <c r="BT67" s="55">
        <f t="shared" si="835"/>
        <v>0</v>
      </c>
      <c r="BU67" s="55">
        <f t="shared" si="835"/>
        <v>50</v>
      </c>
      <c r="BV67" s="55">
        <f t="shared" si="835"/>
        <v>0</v>
      </c>
      <c r="BW67" s="55">
        <f t="shared" si="835"/>
        <v>50</v>
      </c>
      <c r="BX67" s="55">
        <f t="shared" si="835"/>
        <v>0</v>
      </c>
      <c r="BY67" s="55">
        <f t="shared" si="835"/>
        <v>50</v>
      </c>
      <c r="BZ67" s="55">
        <f t="shared" si="835"/>
        <v>0</v>
      </c>
      <c r="CA67" s="55">
        <f t="shared" si="835"/>
        <v>50</v>
      </c>
      <c r="CB67" s="55">
        <f t="shared" si="835"/>
        <v>0</v>
      </c>
      <c r="CC67" s="55">
        <f t="shared" si="835"/>
        <v>50</v>
      </c>
      <c r="CD67" s="55">
        <f t="shared" si="835"/>
        <v>0</v>
      </c>
      <c r="CE67" s="55">
        <f t="shared" si="835"/>
        <v>50</v>
      </c>
      <c r="CF67" s="55">
        <f t="shared" si="835"/>
        <v>0</v>
      </c>
      <c r="CG67" s="55">
        <f t="shared" si="835"/>
        <v>0</v>
      </c>
      <c r="CH67" s="55">
        <f t="shared" si="835"/>
        <v>0</v>
      </c>
      <c r="CI67" s="55">
        <f t="shared" si="835"/>
        <v>50</v>
      </c>
      <c r="CJ67" s="55">
        <f t="shared" si="835"/>
        <v>0</v>
      </c>
      <c r="CK67" s="55">
        <f t="shared" si="835"/>
        <v>50</v>
      </c>
      <c r="CL67" s="55">
        <f t="shared" si="835"/>
        <v>0</v>
      </c>
      <c r="CM67" s="55">
        <f t="shared" si="835"/>
        <v>50</v>
      </c>
      <c r="CN67" s="55">
        <f t="shared" si="835"/>
        <v>0</v>
      </c>
      <c r="CO67" s="55">
        <f t="shared" si="835"/>
        <v>50</v>
      </c>
      <c r="CP67" s="55">
        <f t="shared" si="835"/>
        <v>0</v>
      </c>
      <c r="CQ67" s="55">
        <f t="shared" si="835"/>
        <v>0</v>
      </c>
      <c r="CR67" s="55">
        <f t="shared" si="835"/>
        <v>0</v>
      </c>
      <c r="CS67" s="55">
        <f t="shared" si="835"/>
        <v>50</v>
      </c>
      <c r="CT67" s="55">
        <f t="shared" si="835"/>
        <v>0</v>
      </c>
      <c r="CU67" s="55">
        <f t="shared" si="835"/>
        <v>0</v>
      </c>
      <c r="CV67" s="55">
        <f t="shared" si="835"/>
        <v>0</v>
      </c>
      <c r="CW67" s="55">
        <f t="shared" si="835"/>
        <v>50</v>
      </c>
      <c r="CX67" s="55">
        <f t="shared" si="835"/>
        <v>0</v>
      </c>
      <c r="CY67" s="55">
        <f t="shared" si="835"/>
        <v>50</v>
      </c>
      <c r="CZ67" s="55">
        <f t="shared" si="835"/>
        <v>0</v>
      </c>
      <c r="DA67" s="55">
        <f t="shared" si="835"/>
        <v>50</v>
      </c>
      <c r="DB67" s="55">
        <f t="shared" si="835"/>
        <v>0</v>
      </c>
      <c r="DC67" s="55">
        <f t="shared" si="835"/>
        <v>50</v>
      </c>
      <c r="DD67" s="55">
        <f t="shared" si="835"/>
        <v>0</v>
      </c>
      <c r="DE67" s="55">
        <f t="shared" si="835"/>
        <v>50</v>
      </c>
      <c r="DF67" s="55">
        <f t="shared" si="835"/>
        <v>0</v>
      </c>
      <c r="DG67" s="55">
        <f t="shared" si="835"/>
        <v>50</v>
      </c>
      <c r="DH67" s="55">
        <f t="shared" si="835"/>
        <v>0</v>
      </c>
      <c r="DI67" s="55">
        <f t="shared" si="835"/>
        <v>50</v>
      </c>
      <c r="DJ67" s="55">
        <f t="shared" si="835"/>
        <v>0</v>
      </c>
      <c r="DK67" s="55">
        <f t="shared" si="835"/>
        <v>50</v>
      </c>
      <c r="DL67" s="55">
        <f t="shared" si="835"/>
        <v>0</v>
      </c>
      <c r="DM67" s="55">
        <f t="shared" si="835"/>
        <v>50</v>
      </c>
      <c r="DN67" s="55">
        <f t="shared" si="835"/>
        <v>0</v>
      </c>
      <c r="DO67" s="55">
        <f t="shared" si="835"/>
        <v>50</v>
      </c>
      <c r="DP67" s="55">
        <f t="shared" si="835"/>
        <v>0</v>
      </c>
      <c r="DQ67" s="55">
        <f t="shared" si="835"/>
        <v>50</v>
      </c>
      <c r="DR67" s="55">
        <f t="shared" si="835"/>
        <v>0</v>
      </c>
      <c r="DS67" s="55">
        <f t="shared" si="835"/>
        <v>50</v>
      </c>
      <c r="DT67" s="55">
        <f t="shared" si="835"/>
        <v>0</v>
      </c>
      <c r="DU67" s="55">
        <f t="shared" si="835"/>
        <v>50</v>
      </c>
      <c r="DV67" s="55">
        <f t="shared" si="835"/>
        <v>0</v>
      </c>
      <c r="DW67" s="55">
        <f t="shared" si="835"/>
        <v>50</v>
      </c>
      <c r="DX67" s="55">
        <f t="shared" si="835"/>
        <v>0</v>
      </c>
      <c r="DY67" s="55">
        <f t="shared" si="835"/>
        <v>0</v>
      </c>
      <c r="DZ67" s="55">
        <f t="shared" si="835"/>
        <v>0</v>
      </c>
      <c r="EA67" s="55">
        <f t="shared" si="835"/>
        <v>0</v>
      </c>
      <c r="EB67" s="55">
        <f t="shared" ref="EB67:GM67" si="836">IF(EB65&lt;0,0,IF(EB65&gt;100,100,EB65))</f>
        <v>0</v>
      </c>
      <c r="EC67" s="55">
        <f t="shared" si="836"/>
        <v>50</v>
      </c>
      <c r="ED67" s="55">
        <f t="shared" si="836"/>
        <v>0</v>
      </c>
      <c r="EE67" s="55">
        <f t="shared" si="836"/>
        <v>0</v>
      </c>
      <c r="EF67" s="55">
        <f t="shared" si="836"/>
        <v>0</v>
      </c>
      <c r="EG67" s="55">
        <f t="shared" si="836"/>
        <v>50</v>
      </c>
      <c r="EH67" s="55">
        <f t="shared" si="836"/>
        <v>0</v>
      </c>
      <c r="EI67" s="55">
        <f t="shared" si="836"/>
        <v>50</v>
      </c>
      <c r="EJ67" s="55">
        <f t="shared" si="836"/>
        <v>0</v>
      </c>
      <c r="EK67" s="55">
        <f t="shared" si="836"/>
        <v>50</v>
      </c>
      <c r="EL67" s="55">
        <f t="shared" si="836"/>
        <v>0</v>
      </c>
      <c r="EM67" s="55">
        <f t="shared" si="836"/>
        <v>50</v>
      </c>
      <c r="EN67" s="55">
        <f t="shared" si="836"/>
        <v>0</v>
      </c>
      <c r="EO67" s="55">
        <f t="shared" si="836"/>
        <v>0</v>
      </c>
      <c r="EP67" s="55">
        <f t="shared" si="836"/>
        <v>0</v>
      </c>
      <c r="EQ67" s="55">
        <f t="shared" si="836"/>
        <v>50</v>
      </c>
      <c r="ER67" s="55">
        <f t="shared" si="836"/>
        <v>0</v>
      </c>
      <c r="ES67" s="55">
        <f t="shared" si="836"/>
        <v>50</v>
      </c>
      <c r="ET67" s="55">
        <f t="shared" si="836"/>
        <v>0</v>
      </c>
      <c r="EU67" s="55">
        <f t="shared" si="836"/>
        <v>50</v>
      </c>
      <c r="EV67" s="55">
        <f t="shared" si="836"/>
        <v>0</v>
      </c>
      <c r="EW67" s="55">
        <f t="shared" si="836"/>
        <v>50</v>
      </c>
      <c r="EX67" s="55">
        <f t="shared" si="836"/>
        <v>0</v>
      </c>
      <c r="EY67" s="55">
        <f t="shared" si="836"/>
        <v>50</v>
      </c>
      <c r="EZ67" s="55">
        <f t="shared" si="836"/>
        <v>0</v>
      </c>
      <c r="FA67" s="55">
        <f t="shared" si="836"/>
        <v>50</v>
      </c>
      <c r="FB67" s="55">
        <f t="shared" si="836"/>
        <v>0</v>
      </c>
      <c r="FC67" s="55">
        <f t="shared" si="836"/>
        <v>50</v>
      </c>
      <c r="FD67" s="55">
        <f t="shared" si="836"/>
        <v>0</v>
      </c>
      <c r="FE67" s="55">
        <f t="shared" si="836"/>
        <v>50</v>
      </c>
      <c r="FF67" s="55">
        <f t="shared" si="836"/>
        <v>0</v>
      </c>
      <c r="FG67" s="55">
        <f t="shared" si="836"/>
        <v>50</v>
      </c>
      <c r="FH67" s="55">
        <f t="shared" si="836"/>
        <v>0</v>
      </c>
      <c r="FI67" s="55">
        <f t="shared" si="836"/>
        <v>50</v>
      </c>
      <c r="FJ67" s="55">
        <f t="shared" si="836"/>
        <v>0</v>
      </c>
      <c r="FK67" s="55">
        <f t="shared" si="836"/>
        <v>33.5</v>
      </c>
      <c r="FL67" s="55">
        <f t="shared" si="836"/>
        <v>0</v>
      </c>
      <c r="FM67" s="55">
        <f t="shared" si="836"/>
        <v>0</v>
      </c>
      <c r="FN67" s="55">
        <f t="shared" si="836"/>
        <v>0</v>
      </c>
      <c r="FO67" s="55">
        <f t="shared" si="836"/>
        <v>0</v>
      </c>
      <c r="FP67" s="55">
        <f t="shared" si="836"/>
        <v>0</v>
      </c>
      <c r="FQ67" s="55">
        <f t="shared" si="836"/>
        <v>50</v>
      </c>
      <c r="FR67" s="55">
        <f t="shared" si="836"/>
        <v>0</v>
      </c>
      <c r="FS67" s="55">
        <f t="shared" si="836"/>
        <v>0</v>
      </c>
      <c r="FT67" s="55">
        <f t="shared" si="836"/>
        <v>41</v>
      </c>
      <c r="FU67" s="55">
        <f t="shared" si="836"/>
        <v>50</v>
      </c>
      <c r="FV67" s="55">
        <f t="shared" si="836"/>
        <v>0</v>
      </c>
      <c r="FW67" s="55">
        <f t="shared" si="836"/>
        <v>0</v>
      </c>
      <c r="FX67" s="55">
        <f t="shared" si="836"/>
        <v>0</v>
      </c>
      <c r="FY67" s="55">
        <f t="shared" si="836"/>
        <v>0</v>
      </c>
      <c r="FZ67" s="55">
        <f t="shared" si="836"/>
        <v>0</v>
      </c>
      <c r="GA67" s="55">
        <f t="shared" si="836"/>
        <v>50</v>
      </c>
      <c r="GB67" s="55">
        <f t="shared" si="836"/>
        <v>0</v>
      </c>
      <c r="GC67" s="55">
        <f t="shared" si="836"/>
        <v>50</v>
      </c>
      <c r="GD67" s="55">
        <f t="shared" si="836"/>
        <v>0</v>
      </c>
      <c r="GE67" s="55">
        <f t="shared" si="836"/>
        <v>50</v>
      </c>
      <c r="GF67" s="55">
        <f t="shared" si="836"/>
        <v>0</v>
      </c>
      <c r="GG67" s="55">
        <f t="shared" si="836"/>
        <v>0</v>
      </c>
      <c r="GH67" s="55">
        <f t="shared" si="836"/>
        <v>0</v>
      </c>
      <c r="GI67" s="55">
        <f t="shared" si="836"/>
        <v>50</v>
      </c>
      <c r="GJ67" s="55">
        <f t="shared" si="836"/>
        <v>0</v>
      </c>
      <c r="GK67" s="55">
        <f t="shared" si="836"/>
        <v>50</v>
      </c>
      <c r="GL67" s="55">
        <f t="shared" si="836"/>
        <v>0</v>
      </c>
      <c r="GM67" s="55">
        <f t="shared" si="836"/>
        <v>50</v>
      </c>
      <c r="GN67" s="55">
        <f t="shared" ref="GN67:HX67" si="837">IF(GN65&lt;0,0,IF(GN65&gt;100,100,GN65))</f>
        <v>0</v>
      </c>
      <c r="GO67" s="55">
        <f t="shared" si="837"/>
        <v>50</v>
      </c>
      <c r="GP67" s="55">
        <f t="shared" si="837"/>
        <v>0</v>
      </c>
      <c r="GQ67" s="55">
        <f t="shared" si="837"/>
        <v>0</v>
      </c>
      <c r="GR67" s="55">
        <f t="shared" si="837"/>
        <v>0</v>
      </c>
      <c r="GS67" s="55">
        <f t="shared" si="837"/>
        <v>50</v>
      </c>
      <c r="GT67" s="55">
        <f t="shared" si="837"/>
        <v>0</v>
      </c>
      <c r="GU67" s="55">
        <f t="shared" si="837"/>
        <v>50</v>
      </c>
      <c r="GV67" s="55">
        <f t="shared" si="837"/>
        <v>0</v>
      </c>
      <c r="GW67" s="55">
        <f t="shared" si="837"/>
        <v>0</v>
      </c>
      <c r="GX67" s="55">
        <f t="shared" si="837"/>
        <v>0</v>
      </c>
      <c r="GY67" s="55">
        <f t="shared" si="837"/>
        <v>0</v>
      </c>
      <c r="GZ67" s="55">
        <f t="shared" si="837"/>
        <v>0</v>
      </c>
      <c r="HA67" s="55">
        <f t="shared" si="837"/>
        <v>50</v>
      </c>
      <c r="HB67" s="55">
        <f t="shared" si="837"/>
        <v>0</v>
      </c>
      <c r="HC67" s="55">
        <f t="shared" si="837"/>
        <v>0</v>
      </c>
      <c r="HD67" s="55">
        <f t="shared" si="837"/>
        <v>0</v>
      </c>
      <c r="HE67" s="55">
        <f t="shared" si="837"/>
        <v>50</v>
      </c>
      <c r="HF67" s="55">
        <f t="shared" si="837"/>
        <v>0</v>
      </c>
      <c r="HG67" s="55">
        <f t="shared" si="837"/>
        <v>50</v>
      </c>
      <c r="HH67" s="55">
        <f t="shared" si="837"/>
        <v>0</v>
      </c>
      <c r="HI67" s="55">
        <f t="shared" si="837"/>
        <v>50</v>
      </c>
      <c r="HJ67" s="55">
        <f t="shared" si="837"/>
        <v>0</v>
      </c>
      <c r="HK67" s="55">
        <f t="shared" si="837"/>
        <v>50</v>
      </c>
      <c r="HL67" s="55">
        <f t="shared" si="837"/>
        <v>0</v>
      </c>
      <c r="HM67" s="55">
        <f t="shared" si="837"/>
        <v>50</v>
      </c>
      <c r="HN67" s="55">
        <f t="shared" si="837"/>
        <v>0</v>
      </c>
      <c r="HO67" s="55">
        <f t="shared" si="837"/>
        <v>50</v>
      </c>
      <c r="HP67" s="55">
        <f t="shared" si="837"/>
        <v>0</v>
      </c>
      <c r="HQ67" s="55">
        <f t="shared" si="837"/>
        <v>50</v>
      </c>
      <c r="HR67" s="55">
        <f t="shared" si="837"/>
        <v>0</v>
      </c>
      <c r="HS67" s="55">
        <f t="shared" si="837"/>
        <v>50</v>
      </c>
      <c r="HT67" s="55">
        <f t="shared" si="837"/>
        <v>0</v>
      </c>
      <c r="HU67" s="55">
        <f t="shared" si="837"/>
        <v>50</v>
      </c>
      <c r="HV67" s="55">
        <f t="shared" si="837"/>
        <v>0</v>
      </c>
      <c r="HW67" s="55">
        <f t="shared" si="837"/>
        <v>50</v>
      </c>
      <c r="HX67" s="55">
        <f t="shared" si="837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1"/>
  <sheetViews>
    <sheetView topLeftCell="A97" workbookViewId="0">
      <selection activeCell="C107" sqref="C107"/>
    </sheetView>
  </sheetViews>
  <sheetFormatPr defaultRowHeight="15" x14ac:dyDescent="0.25"/>
  <cols>
    <col min="1" max="1" width="7.7109375" bestFit="1" customWidth="1"/>
    <col min="2" max="2" width="9.42578125" bestFit="1" customWidth="1"/>
    <col min="3" max="3" width="22.140625" bestFit="1" customWidth="1"/>
    <col min="4" max="4" width="15.28515625" bestFit="1" customWidth="1"/>
    <col min="5" max="5" width="19.5703125" bestFit="1" customWidth="1"/>
  </cols>
  <sheetData>
    <row r="1" spans="1:5" x14ac:dyDescent="0.25">
      <c r="A1" s="90" t="s">
        <v>307</v>
      </c>
      <c r="B1" s="90" t="s">
        <v>308</v>
      </c>
      <c r="C1" s="90" t="s">
        <v>217</v>
      </c>
      <c r="D1" s="90" t="s">
        <v>441</v>
      </c>
      <c r="E1" s="90" t="s">
        <v>599</v>
      </c>
    </row>
    <row r="2" spans="1:5" x14ac:dyDescent="0.25">
      <c r="A2" s="66" t="s">
        <v>83</v>
      </c>
      <c r="B2" s="66">
        <v>61048621</v>
      </c>
      <c r="C2" s="66" t="s">
        <v>221</v>
      </c>
      <c r="D2" s="66" t="s">
        <v>442</v>
      </c>
      <c r="E2" s="79" t="s">
        <v>600</v>
      </c>
    </row>
    <row r="3" spans="1:5" x14ac:dyDescent="0.25">
      <c r="A3" s="66" t="s">
        <v>83</v>
      </c>
      <c r="B3" s="66">
        <v>39938225</v>
      </c>
      <c r="C3" s="66" t="s">
        <v>309</v>
      </c>
      <c r="D3" s="66" t="s">
        <v>443</v>
      </c>
      <c r="E3" s="79" t="s">
        <v>601</v>
      </c>
    </row>
    <row r="4" spans="1:5" x14ac:dyDescent="0.25">
      <c r="A4" s="66" t="s">
        <v>84</v>
      </c>
      <c r="B4" s="66">
        <v>82397870</v>
      </c>
      <c r="C4" s="66" t="s">
        <v>310</v>
      </c>
      <c r="D4" s="66" t="s">
        <v>444</v>
      </c>
      <c r="E4" s="79" t="s">
        <v>602</v>
      </c>
    </row>
    <row r="5" spans="1:5" x14ac:dyDescent="0.25">
      <c r="A5" s="66" t="s">
        <v>84</v>
      </c>
      <c r="B5" s="66">
        <v>51208473</v>
      </c>
      <c r="C5" s="66" t="s">
        <v>284</v>
      </c>
      <c r="D5" s="66" t="s">
        <v>445</v>
      </c>
      <c r="E5" s="79" t="s">
        <v>603</v>
      </c>
    </row>
    <row r="6" spans="1:5" x14ac:dyDescent="0.25">
      <c r="A6" s="66" t="s">
        <v>85</v>
      </c>
      <c r="B6" s="66">
        <v>48063998</v>
      </c>
      <c r="C6" s="66" t="s">
        <v>311</v>
      </c>
      <c r="D6" s="66" t="s">
        <v>446</v>
      </c>
      <c r="E6" s="79" t="s">
        <v>604</v>
      </c>
    </row>
    <row r="7" spans="1:5" x14ac:dyDescent="0.25">
      <c r="A7" s="66" t="s">
        <v>85</v>
      </c>
      <c r="B7" s="66">
        <v>67729049</v>
      </c>
      <c r="C7" s="66" t="s">
        <v>312</v>
      </c>
      <c r="D7" s="66" t="s">
        <v>447</v>
      </c>
      <c r="E7" s="79" t="s">
        <v>605</v>
      </c>
    </row>
    <row r="8" spans="1:5" x14ac:dyDescent="0.25">
      <c r="A8" s="66" t="s">
        <v>86</v>
      </c>
      <c r="B8" s="66">
        <v>49391478</v>
      </c>
      <c r="C8" s="66" t="s">
        <v>313</v>
      </c>
      <c r="D8" s="66" t="s">
        <v>448</v>
      </c>
      <c r="E8" s="79" t="s">
        <v>606</v>
      </c>
    </row>
    <row r="9" spans="1:5" x14ac:dyDescent="0.25">
      <c r="A9" s="66" t="s">
        <v>86</v>
      </c>
      <c r="B9" s="66">
        <v>88866582</v>
      </c>
      <c r="C9" s="66" t="s">
        <v>218</v>
      </c>
      <c r="D9" s="66" t="s">
        <v>449</v>
      </c>
      <c r="E9" s="79" t="s">
        <v>607</v>
      </c>
    </row>
    <row r="10" spans="1:5" x14ac:dyDescent="0.25">
      <c r="A10" s="66" t="s">
        <v>87</v>
      </c>
      <c r="B10" s="66">
        <v>47994832</v>
      </c>
      <c r="C10" s="66" t="s">
        <v>253</v>
      </c>
      <c r="D10" s="66" t="s">
        <v>450</v>
      </c>
      <c r="E10" s="79" t="s">
        <v>608</v>
      </c>
    </row>
    <row r="11" spans="1:5" x14ac:dyDescent="0.25">
      <c r="A11" s="66" t="s">
        <v>87</v>
      </c>
      <c r="B11" s="66">
        <v>74962311</v>
      </c>
      <c r="C11" s="66" t="s">
        <v>314</v>
      </c>
      <c r="D11" s="66" t="s">
        <v>451</v>
      </c>
      <c r="E11" s="79" t="s">
        <v>609</v>
      </c>
    </row>
    <row r="12" spans="1:5" x14ac:dyDescent="0.25">
      <c r="A12" s="66" t="s">
        <v>88</v>
      </c>
      <c r="B12" s="66">
        <v>28553441</v>
      </c>
      <c r="C12" s="66" t="s">
        <v>315</v>
      </c>
      <c r="D12" s="66" t="s">
        <v>452</v>
      </c>
      <c r="E12" s="79" t="s">
        <v>610</v>
      </c>
    </row>
    <row r="13" spans="1:5" x14ac:dyDescent="0.25">
      <c r="A13" s="66" t="s">
        <v>88</v>
      </c>
      <c r="B13" s="66">
        <v>86480367</v>
      </c>
      <c r="C13" s="66" t="s">
        <v>282</v>
      </c>
      <c r="D13" s="66" t="s">
        <v>453</v>
      </c>
      <c r="E13" s="79" t="s">
        <v>611</v>
      </c>
    </row>
    <row r="14" spans="1:5" x14ac:dyDescent="0.25">
      <c r="A14" s="66" t="s">
        <v>89</v>
      </c>
      <c r="B14" s="66">
        <v>52200397</v>
      </c>
      <c r="C14" s="66" t="s">
        <v>316</v>
      </c>
      <c r="D14" s="66" t="s">
        <v>274</v>
      </c>
      <c r="E14" s="79" t="s">
        <v>612</v>
      </c>
    </row>
    <row r="15" spans="1:5" x14ac:dyDescent="0.25">
      <c r="A15" s="66" t="s">
        <v>89</v>
      </c>
      <c r="B15" s="68">
        <v>45610124</v>
      </c>
      <c r="C15" s="70" t="s">
        <v>317</v>
      </c>
      <c r="D15" s="70" t="s">
        <v>454</v>
      </c>
      <c r="E15" s="80" t="s">
        <v>613</v>
      </c>
    </row>
    <row r="16" spans="1:5" x14ac:dyDescent="0.25">
      <c r="A16" s="66" t="s">
        <v>90</v>
      </c>
      <c r="B16" s="66">
        <v>63312148</v>
      </c>
      <c r="C16" s="66" t="s">
        <v>318</v>
      </c>
      <c r="D16" s="66" t="s">
        <v>455</v>
      </c>
      <c r="E16" s="79" t="s">
        <v>614</v>
      </c>
    </row>
    <row r="17" spans="1:5" x14ac:dyDescent="0.25">
      <c r="A17" s="66" t="s">
        <v>90</v>
      </c>
      <c r="B17" s="66">
        <v>42507853</v>
      </c>
      <c r="C17" s="66" t="s">
        <v>319</v>
      </c>
      <c r="D17" s="66" t="s">
        <v>302</v>
      </c>
      <c r="E17" s="79" t="s">
        <v>615</v>
      </c>
    </row>
    <row r="18" spans="1:5" x14ac:dyDescent="0.25">
      <c r="A18" s="66" t="s">
        <v>91</v>
      </c>
      <c r="B18" s="66">
        <v>11299330</v>
      </c>
      <c r="C18" s="66" t="s">
        <v>320</v>
      </c>
      <c r="D18" s="66" t="s">
        <v>456</v>
      </c>
      <c r="E18" s="79" t="s">
        <v>616</v>
      </c>
    </row>
    <row r="19" spans="1:5" x14ac:dyDescent="0.25">
      <c r="A19" s="66" t="s">
        <v>91</v>
      </c>
      <c r="B19" s="66">
        <v>75980575</v>
      </c>
      <c r="C19" s="66" t="s">
        <v>296</v>
      </c>
      <c r="D19" s="66" t="s">
        <v>297</v>
      </c>
      <c r="E19" s="79" t="s">
        <v>213</v>
      </c>
    </row>
    <row r="20" spans="1:5" x14ac:dyDescent="0.25">
      <c r="A20" s="66" t="s">
        <v>92</v>
      </c>
      <c r="B20" s="66">
        <v>75766881</v>
      </c>
      <c r="C20" s="66" t="s">
        <v>321</v>
      </c>
      <c r="D20" s="66" t="s">
        <v>266</v>
      </c>
      <c r="E20" s="79" t="s">
        <v>617</v>
      </c>
    </row>
    <row r="21" spans="1:5" x14ac:dyDescent="0.25">
      <c r="A21" s="66" t="s">
        <v>92</v>
      </c>
      <c r="B21" s="66">
        <v>25468326</v>
      </c>
      <c r="C21" s="66" t="s">
        <v>322</v>
      </c>
      <c r="D21" s="66" t="s">
        <v>241</v>
      </c>
      <c r="E21" s="79" t="s">
        <v>618</v>
      </c>
    </row>
    <row r="22" spans="1:5" x14ac:dyDescent="0.25">
      <c r="A22" s="66" t="s">
        <v>93</v>
      </c>
      <c r="B22" s="66">
        <v>25867995</v>
      </c>
      <c r="C22" s="66" t="s">
        <v>295</v>
      </c>
      <c r="D22" s="66" t="s">
        <v>457</v>
      </c>
      <c r="E22" s="79" t="s">
        <v>619</v>
      </c>
    </row>
    <row r="23" spans="1:5" x14ac:dyDescent="0.25">
      <c r="A23" s="66" t="s">
        <v>93</v>
      </c>
      <c r="B23" s="66">
        <v>47572463</v>
      </c>
      <c r="C23" s="66" t="s">
        <v>323</v>
      </c>
      <c r="D23" s="66" t="s">
        <v>458</v>
      </c>
      <c r="E23" s="79" t="s">
        <v>620</v>
      </c>
    </row>
    <row r="24" spans="1:5" x14ac:dyDescent="0.25">
      <c r="A24" s="66" t="s">
        <v>94</v>
      </c>
      <c r="B24" s="66">
        <v>85253122</v>
      </c>
      <c r="C24" s="66" t="s">
        <v>324</v>
      </c>
      <c r="D24" s="66" t="s">
        <v>459</v>
      </c>
      <c r="E24" s="79" t="s">
        <v>621</v>
      </c>
    </row>
    <row r="25" spans="1:5" x14ac:dyDescent="0.25">
      <c r="A25" s="66" t="s">
        <v>94</v>
      </c>
      <c r="B25" s="66">
        <v>12349993</v>
      </c>
      <c r="C25" s="66" t="s">
        <v>240</v>
      </c>
      <c r="D25" s="66" t="s">
        <v>460</v>
      </c>
      <c r="E25" s="79" t="s">
        <v>622</v>
      </c>
    </row>
    <row r="26" spans="1:5" x14ac:dyDescent="0.25">
      <c r="A26" s="66" t="s">
        <v>95</v>
      </c>
      <c r="B26" s="66">
        <v>83836656</v>
      </c>
      <c r="C26" s="66" t="s">
        <v>319</v>
      </c>
      <c r="D26" s="66" t="s">
        <v>461</v>
      </c>
      <c r="E26" s="79" t="s">
        <v>623</v>
      </c>
    </row>
    <row r="27" spans="1:5" x14ac:dyDescent="0.25">
      <c r="A27" s="66" t="s">
        <v>95</v>
      </c>
      <c r="B27" s="66">
        <v>76994969</v>
      </c>
      <c r="C27" s="66" t="s">
        <v>304</v>
      </c>
      <c r="D27" s="66" t="s">
        <v>462</v>
      </c>
      <c r="E27" s="79" t="s">
        <v>624</v>
      </c>
    </row>
    <row r="28" spans="1:5" x14ac:dyDescent="0.25">
      <c r="A28" s="66" t="s">
        <v>96</v>
      </c>
      <c r="B28" s="66">
        <v>67495866</v>
      </c>
      <c r="C28" s="66" t="s">
        <v>325</v>
      </c>
      <c r="D28" s="66" t="s">
        <v>463</v>
      </c>
      <c r="E28" s="79" t="s">
        <v>625</v>
      </c>
    </row>
    <row r="29" spans="1:5" x14ac:dyDescent="0.25">
      <c r="A29" s="66" t="s">
        <v>96</v>
      </c>
      <c r="B29" s="66">
        <v>13884154</v>
      </c>
      <c r="C29" s="66" t="s">
        <v>326</v>
      </c>
      <c r="D29" s="66" t="s">
        <v>464</v>
      </c>
      <c r="E29" s="79" t="s">
        <v>626</v>
      </c>
    </row>
    <row r="30" spans="1:5" x14ac:dyDescent="0.25">
      <c r="A30" s="66" t="s">
        <v>97</v>
      </c>
      <c r="B30" s="66">
        <v>86637184</v>
      </c>
      <c r="C30" s="66" t="s">
        <v>327</v>
      </c>
      <c r="D30" s="66" t="s">
        <v>465</v>
      </c>
      <c r="E30" s="79" t="s">
        <v>627</v>
      </c>
    </row>
    <row r="31" spans="1:5" x14ac:dyDescent="0.25">
      <c r="A31" s="66" t="s">
        <v>97</v>
      </c>
      <c r="B31" s="66">
        <v>55877562</v>
      </c>
      <c r="C31" s="66" t="s">
        <v>235</v>
      </c>
      <c r="D31" s="66" t="s">
        <v>466</v>
      </c>
      <c r="E31" s="79" t="s">
        <v>628</v>
      </c>
    </row>
    <row r="32" spans="1:5" x14ac:dyDescent="0.25">
      <c r="A32" s="66" t="s">
        <v>98</v>
      </c>
      <c r="B32" s="66">
        <v>38715785</v>
      </c>
      <c r="C32" s="66" t="s">
        <v>328</v>
      </c>
      <c r="D32" s="66" t="s">
        <v>228</v>
      </c>
      <c r="E32" s="79" t="s">
        <v>210</v>
      </c>
    </row>
    <row r="33" spans="1:5" x14ac:dyDescent="0.25">
      <c r="A33" s="66" t="s">
        <v>98</v>
      </c>
      <c r="B33" s="66">
        <v>16338565</v>
      </c>
      <c r="C33" s="66" t="s">
        <v>329</v>
      </c>
      <c r="D33" s="66" t="s">
        <v>467</v>
      </c>
      <c r="E33" s="79" t="s">
        <v>629</v>
      </c>
    </row>
    <row r="34" spans="1:5" x14ac:dyDescent="0.25">
      <c r="A34" s="66" t="s">
        <v>99</v>
      </c>
      <c r="B34" s="66">
        <v>45141553</v>
      </c>
      <c r="C34" s="66" t="s">
        <v>330</v>
      </c>
      <c r="D34" s="66" t="s">
        <v>468</v>
      </c>
      <c r="E34" s="79" t="s">
        <v>630</v>
      </c>
    </row>
    <row r="35" spans="1:5" x14ac:dyDescent="0.25">
      <c r="A35" s="66" t="s">
        <v>99</v>
      </c>
      <c r="B35" s="66">
        <v>57732333</v>
      </c>
      <c r="C35" s="66" t="s">
        <v>282</v>
      </c>
      <c r="D35" s="66" t="s">
        <v>469</v>
      </c>
      <c r="E35" s="79" t="s">
        <v>631</v>
      </c>
    </row>
    <row r="36" spans="1:5" x14ac:dyDescent="0.25">
      <c r="A36" s="66" t="s">
        <v>100</v>
      </c>
      <c r="B36" s="66">
        <v>21557059</v>
      </c>
      <c r="C36" s="66" t="s">
        <v>331</v>
      </c>
      <c r="D36" s="66" t="s">
        <v>241</v>
      </c>
      <c r="E36" s="79" t="s">
        <v>632</v>
      </c>
    </row>
    <row r="37" spans="1:5" x14ac:dyDescent="0.25">
      <c r="A37" s="66" t="s">
        <v>100</v>
      </c>
      <c r="B37" s="66">
        <v>78866137</v>
      </c>
      <c r="C37" s="66" t="s">
        <v>306</v>
      </c>
      <c r="D37" s="66" t="s">
        <v>450</v>
      </c>
      <c r="E37" s="79" t="s">
        <v>633</v>
      </c>
    </row>
    <row r="38" spans="1:5" x14ac:dyDescent="0.25">
      <c r="A38" s="66" t="s">
        <v>101</v>
      </c>
      <c r="B38" s="66">
        <v>59858177</v>
      </c>
      <c r="C38" s="66" t="s">
        <v>332</v>
      </c>
      <c r="D38" s="66" t="s">
        <v>360</v>
      </c>
      <c r="E38" s="79" t="s">
        <v>634</v>
      </c>
    </row>
    <row r="39" spans="1:5" x14ac:dyDescent="0.25">
      <c r="A39" s="66" t="s">
        <v>101</v>
      </c>
      <c r="B39" s="66">
        <v>21223145</v>
      </c>
      <c r="C39" s="66" t="s">
        <v>333</v>
      </c>
      <c r="D39" s="66" t="s">
        <v>470</v>
      </c>
      <c r="E39" s="79" t="s">
        <v>635</v>
      </c>
    </row>
    <row r="40" spans="1:5" x14ac:dyDescent="0.25">
      <c r="A40" s="66" t="s">
        <v>102</v>
      </c>
      <c r="B40" s="66">
        <v>71582886</v>
      </c>
      <c r="C40" s="66" t="s">
        <v>334</v>
      </c>
      <c r="D40" s="66" t="s">
        <v>471</v>
      </c>
      <c r="E40" s="79" t="s">
        <v>636</v>
      </c>
    </row>
    <row r="41" spans="1:5" x14ac:dyDescent="0.25">
      <c r="A41" s="66" t="s">
        <v>102</v>
      </c>
      <c r="B41" s="66">
        <v>67098951</v>
      </c>
      <c r="C41" s="66" t="s">
        <v>240</v>
      </c>
      <c r="D41" s="66" t="s">
        <v>472</v>
      </c>
      <c r="E41" s="79" t="s">
        <v>637</v>
      </c>
    </row>
    <row r="42" spans="1:5" x14ac:dyDescent="0.25">
      <c r="A42" s="66" t="s">
        <v>103</v>
      </c>
      <c r="B42" s="66">
        <v>42111020</v>
      </c>
      <c r="C42" s="66" t="s">
        <v>335</v>
      </c>
      <c r="D42" s="66" t="s">
        <v>473</v>
      </c>
      <c r="E42" s="79" t="s">
        <v>638</v>
      </c>
    </row>
    <row r="43" spans="1:5" x14ac:dyDescent="0.25">
      <c r="A43" s="66" t="s">
        <v>103</v>
      </c>
      <c r="B43" s="66">
        <v>26623127</v>
      </c>
      <c r="C43" s="66" t="s">
        <v>233</v>
      </c>
      <c r="D43" s="66" t="s">
        <v>227</v>
      </c>
      <c r="E43" s="79" t="s">
        <v>209</v>
      </c>
    </row>
    <row r="44" spans="1:5" x14ac:dyDescent="0.25">
      <c r="A44" s="66" t="s">
        <v>104</v>
      </c>
      <c r="B44" s="66">
        <v>95154873</v>
      </c>
      <c r="C44" s="66" t="s">
        <v>336</v>
      </c>
      <c r="D44" s="66" t="s">
        <v>474</v>
      </c>
      <c r="E44" s="79" t="s">
        <v>639</v>
      </c>
    </row>
    <row r="45" spans="1:5" x14ac:dyDescent="0.25">
      <c r="A45" s="66" t="s">
        <v>104</v>
      </c>
      <c r="B45" s="66">
        <v>11201655</v>
      </c>
      <c r="C45" s="66" t="s">
        <v>231</v>
      </c>
      <c r="D45" s="66" t="s">
        <v>232</v>
      </c>
      <c r="E45" s="79" t="s">
        <v>203</v>
      </c>
    </row>
    <row r="46" spans="1:5" x14ac:dyDescent="0.25">
      <c r="A46" s="66" t="s">
        <v>105</v>
      </c>
      <c r="B46" s="66">
        <v>32284982</v>
      </c>
      <c r="C46" s="66" t="s">
        <v>227</v>
      </c>
      <c r="D46" s="66" t="s">
        <v>475</v>
      </c>
      <c r="E46" s="79" t="s">
        <v>640</v>
      </c>
    </row>
    <row r="47" spans="1:5" x14ac:dyDescent="0.25">
      <c r="A47" s="66" t="s">
        <v>105</v>
      </c>
      <c r="B47" s="66">
        <v>63369627</v>
      </c>
      <c r="C47" s="66" t="s">
        <v>337</v>
      </c>
      <c r="D47" s="66" t="s">
        <v>476</v>
      </c>
      <c r="E47" s="79" t="s">
        <v>641</v>
      </c>
    </row>
    <row r="48" spans="1:5" x14ac:dyDescent="0.25">
      <c r="A48" s="66" t="s">
        <v>106</v>
      </c>
      <c r="B48" s="66">
        <v>24643695</v>
      </c>
      <c r="C48" s="66" t="s">
        <v>234</v>
      </c>
      <c r="D48" s="66" t="s">
        <v>477</v>
      </c>
      <c r="E48" s="79" t="s">
        <v>642</v>
      </c>
    </row>
    <row r="49" spans="1:5" x14ac:dyDescent="0.25">
      <c r="A49" s="66" t="s">
        <v>106</v>
      </c>
      <c r="B49" s="66">
        <v>18433423</v>
      </c>
      <c r="C49" s="66" t="s">
        <v>246</v>
      </c>
      <c r="D49" s="66" t="s">
        <v>478</v>
      </c>
      <c r="E49" s="79" t="s">
        <v>643</v>
      </c>
    </row>
    <row r="50" spans="1:5" x14ac:dyDescent="0.25">
      <c r="A50" s="66" t="s">
        <v>107</v>
      </c>
      <c r="B50" s="66">
        <v>39267168</v>
      </c>
      <c r="C50" s="66" t="s">
        <v>338</v>
      </c>
      <c r="D50" s="66" t="s">
        <v>479</v>
      </c>
      <c r="E50" s="79" t="s">
        <v>644</v>
      </c>
    </row>
    <row r="51" spans="1:5" x14ac:dyDescent="0.25">
      <c r="A51" s="66" t="s">
        <v>107</v>
      </c>
      <c r="B51" s="66">
        <v>71924627</v>
      </c>
      <c r="C51" s="66" t="s">
        <v>339</v>
      </c>
      <c r="D51" s="66" t="s">
        <v>480</v>
      </c>
      <c r="E51" s="79" t="s">
        <v>645</v>
      </c>
    </row>
    <row r="52" spans="1:5" x14ac:dyDescent="0.25">
      <c r="A52" s="66" t="s">
        <v>108</v>
      </c>
      <c r="B52" s="66">
        <v>24444095</v>
      </c>
      <c r="C52" s="66" t="s">
        <v>340</v>
      </c>
      <c r="D52" s="66" t="s">
        <v>481</v>
      </c>
      <c r="E52" s="79" t="s">
        <v>646</v>
      </c>
    </row>
    <row r="53" spans="1:5" x14ac:dyDescent="0.25">
      <c r="A53" s="66" t="s">
        <v>108</v>
      </c>
      <c r="B53" s="66">
        <v>38895012</v>
      </c>
      <c r="C53" s="66" t="s">
        <v>275</v>
      </c>
      <c r="D53" s="66" t="s">
        <v>287</v>
      </c>
      <c r="E53" s="79" t="s">
        <v>647</v>
      </c>
    </row>
    <row r="54" spans="1:5" x14ac:dyDescent="0.25">
      <c r="A54" s="66" t="s">
        <v>109</v>
      </c>
      <c r="B54" s="66">
        <v>56899524</v>
      </c>
      <c r="C54" s="66" t="s">
        <v>341</v>
      </c>
      <c r="D54" s="66" t="s">
        <v>482</v>
      </c>
      <c r="E54" s="79" t="s">
        <v>648</v>
      </c>
    </row>
    <row r="55" spans="1:5" x14ac:dyDescent="0.25">
      <c r="A55" s="66" t="s">
        <v>109</v>
      </c>
      <c r="B55" s="66">
        <v>61751961</v>
      </c>
      <c r="C55" s="66" t="s">
        <v>224</v>
      </c>
      <c r="D55" s="66" t="s">
        <v>305</v>
      </c>
      <c r="E55" s="79" t="s">
        <v>649</v>
      </c>
    </row>
    <row r="56" spans="1:5" x14ac:dyDescent="0.25">
      <c r="A56" s="66" t="s">
        <v>110</v>
      </c>
      <c r="B56" s="66">
        <v>22370821</v>
      </c>
      <c r="C56" s="66" t="s">
        <v>342</v>
      </c>
      <c r="D56" s="66" t="s">
        <v>483</v>
      </c>
      <c r="E56" s="79" t="s">
        <v>650</v>
      </c>
    </row>
    <row r="57" spans="1:5" x14ac:dyDescent="0.25">
      <c r="A57" s="66" t="s">
        <v>110</v>
      </c>
      <c r="B57" s="66">
        <v>81662793</v>
      </c>
      <c r="C57" s="66" t="s">
        <v>237</v>
      </c>
      <c r="D57" s="66" t="s">
        <v>484</v>
      </c>
      <c r="E57" s="79" t="s">
        <v>651</v>
      </c>
    </row>
    <row r="58" spans="1:5" x14ac:dyDescent="0.25">
      <c r="A58" s="66" t="s">
        <v>111</v>
      </c>
      <c r="B58" s="66">
        <v>17096807</v>
      </c>
      <c r="C58" s="66" t="s">
        <v>343</v>
      </c>
      <c r="D58" s="66" t="s">
        <v>485</v>
      </c>
      <c r="E58" s="79" t="s">
        <v>652</v>
      </c>
    </row>
    <row r="59" spans="1:5" x14ac:dyDescent="0.25">
      <c r="A59" s="66" t="s">
        <v>111</v>
      </c>
      <c r="B59" s="66">
        <v>37197151</v>
      </c>
      <c r="C59" s="66" t="s">
        <v>344</v>
      </c>
      <c r="D59" s="66" t="s">
        <v>486</v>
      </c>
      <c r="E59" s="79" t="s">
        <v>653</v>
      </c>
    </row>
    <row r="60" spans="1:5" x14ac:dyDescent="0.25">
      <c r="A60" s="66" t="s">
        <v>112</v>
      </c>
      <c r="B60" s="66">
        <v>65030645</v>
      </c>
      <c r="C60" s="66" t="s">
        <v>345</v>
      </c>
      <c r="D60" s="66" t="s">
        <v>487</v>
      </c>
      <c r="E60" s="79" t="s">
        <v>654</v>
      </c>
    </row>
    <row r="61" spans="1:5" x14ac:dyDescent="0.25">
      <c r="A61" s="66" t="s">
        <v>112</v>
      </c>
      <c r="B61" s="66">
        <v>32687456</v>
      </c>
      <c r="C61" s="66" t="s">
        <v>346</v>
      </c>
      <c r="D61" s="66" t="s">
        <v>450</v>
      </c>
      <c r="E61" s="79" t="s">
        <v>655</v>
      </c>
    </row>
    <row r="62" spans="1:5" x14ac:dyDescent="0.25">
      <c r="A62" s="66" t="s">
        <v>113</v>
      </c>
      <c r="B62" s="66">
        <v>87282253</v>
      </c>
      <c r="C62" s="66" t="s">
        <v>268</v>
      </c>
      <c r="D62" s="66" t="s">
        <v>488</v>
      </c>
      <c r="E62" s="79" t="s">
        <v>656</v>
      </c>
    </row>
    <row r="63" spans="1:5" x14ac:dyDescent="0.25">
      <c r="A63" s="66" t="s">
        <v>113</v>
      </c>
      <c r="B63" s="66">
        <v>92217035</v>
      </c>
      <c r="C63" s="66" t="s">
        <v>347</v>
      </c>
      <c r="D63" s="66" t="s">
        <v>489</v>
      </c>
      <c r="E63" s="79" t="s">
        <v>657</v>
      </c>
    </row>
    <row r="64" spans="1:5" x14ac:dyDescent="0.25">
      <c r="A64" s="66" t="s">
        <v>114</v>
      </c>
      <c r="B64" s="66">
        <v>12161894</v>
      </c>
      <c r="C64" s="66" t="s">
        <v>242</v>
      </c>
      <c r="D64" s="66" t="s">
        <v>490</v>
      </c>
      <c r="E64" s="79" t="s">
        <v>658</v>
      </c>
    </row>
    <row r="65" spans="1:5" x14ac:dyDescent="0.25">
      <c r="A65" s="66" t="s">
        <v>114</v>
      </c>
      <c r="B65" s="66">
        <v>58239293</v>
      </c>
      <c r="C65" s="66" t="s">
        <v>348</v>
      </c>
      <c r="D65" s="66" t="s">
        <v>236</v>
      </c>
      <c r="E65" s="79" t="s">
        <v>659</v>
      </c>
    </row>
    <row r="66" spans="1:5" x14ac:dyDescent="0.25">
      <c r="A66" s="66" t="s">
        <v>115</v>
      </c>
      <c r="B66" s="66">
        <v>79513665</v>
      </c>
      <c r="C66" s="66" t="s">
        <v>277</v>
      </c>
      <c r="D66" s="66" t="s">
        <v>491</v>
      </c>
      <c r="E66" s="79" t="s">
        <v>660</v>
      </c>
    </row>
    <row r="67" spans="1:5" x14ac:dyDescent="0.25">
      <c r="A67" s="66" t="s">
        <v>115</v>
      </c>
      <c r="B67" s="66">
        <v>91604450</v>
      </c>
      <c r="C67" s="66" t="s">
        <v>349</v>
      </c>
      <c r="D67" s="66" t="s">
        <v>492</v>
      </c>
      <c r="E67" s="79" t="s">
        <v>661</v>
      </c>
    </row>
    <row r="68" spans="1:5" x14ac:dyDescent="0.25">
      <c r="A68" s="66" t="s">
        <v>116</v>
      </c>
      <c r="B68" s="66">
        <v>32898446</v>
      </c>
      <c r="C68" s="66" t="s">
        <v>350</v>
      </c>
      <c r="D68" s="66" t="s">
        <v>493</v>
      </c>
      <c r="E68" s="79" t="s">
        <v>662</v>
      </c>
    </row>
    <row r="69" spans="1:5" x14ac:dyDescent="0.25">
      <c r="A69" s="66" t="s">
        <v>116</v>
      </c>
      <c r="B69" s="66">
        <v>61980351</v>
      </c>
      <c r="C69" s="66" t="s">
        <v>351</v>
      </c>
      <c r="D69" s="66" t="s">
        <v>494</v>
      </c>
      <c r="E69" s="79" t="s">
        <v>663</v>
      </c>
    </row>
    <row r="70" spans="1:5" x14ac:dyDescent="0.25">
      <c r="A70" s="66" t="s">
        <v>117</v>
      </c>
      <c r="B70" s="66">
        <v>68618415</v>
      </c>
      <c r="C70" s="66" t="s">
        <v>352</v>
      </c>
      <c r="D70" s="66" t="s">
        <v>495</v>
      </c>
      <c r="E70" s="79" t="s">
        <v>664</v>
      </c>
    </row>
    <row r="71" spans="1:5" x14ac:dyDescent="0.25">
      <c r="A71" s="66" t="s">
        <v>117</v>
      </c>
      <c r="B71" s="66">
        <v>28006394</v>
      </c>
      <c r="C71" s="66" t="s">
        <v>229</v>
      </c>
      <c r="D71" s="66" t="s">
        <v>496</v>
      </c>
      <c r="E71" s="79" t="s">
        <v>665</v>
      </c>
    </row>
    <row r="72" spans="1:5" x14ac:dyDescent="0.25">
      <c r="A72" s="66" t="s">
        <v>118</v>
      </c>
      <c r="B72" s="66">
        <v>73244439</v>
      </c>
      <c r="C72" s="66" t="s">
        <v>353</v>
      </c>
      <c r="D72" s="66" t="s">
        <v>243</v>
      </c>
      <c r="E72" s="79" t="s">
        <v>666</v>
      </c>
    </row>
    <row r="73" spans="1:5" x14ac:dyDescent="0.25">
      <c r="A73" s="66" t="s">
        <v>118</v>
      </c>
      <c r="B73" s="66">
        <v>91415037</v>
      </c>
      <c r="C73" s="66" t="s">
        <v>354</v>
      </c>
      <c r="D73" s="66" t="s">
        <v>497</v>
      </c>
      <c r="E73" s="79" t="s">
        <v>667</v>
      </c>
    </row>
    <row r="74" spans="1:5" x14ac:dyDescent="0.25">
      <c r="A74" s="66" t="s">
        <v>119</v>
      </c>
      <c r="B74" s="66">
        <v>24722798</v>
      </c>
      <c r="C74" s="66" t="s">
        <v>252</v>
      </c>
      <c r="D74" s="66" t="s">
        <v>285</v>
      </c>
      <c r="E74" s="79" t="s">
        <v>668</v>
      </c>
    </row>
    <row r="75" spans="1:5" x14ac:dyDescent="0.25">
      <c r="A75" s="66" t="s">
        <v>119</v>
      </c>
      <c r="B75" s="66">
        <v>72424140</v>
      </c>
      <c r="C75" s="66" t="s">
        <v>355</v>
      </c>
      <c r="D75" s="66" t="s">
        <v>303</v>
      </c>
      <c r="E75" s="79" t="s">
        <v>669</v>
      </c>
    </row>
    <row r="76" spans="1:5" x14ac:dyDescent="0.25">
      <c r="A76" s="66" t="s">
        <v>120</v>
      </c>
      <c r="B76" s="66">
        <v>75260158</v>
      </c>
      <c r="C76" s="66" t="s">
        <v>233</v>
      </c>
      <c r="D76" s="66" t="s">
        <v>287</v>
      </c>
      <c r="E76" s="79" t="s">
        <v>670</v>
      </c>
    </row>
    <row r="77" spans="1:5" x14ac:dyDescent="0.25">
      <c r="A77" s="66" t="s">
        <v>120</v>
      </c>
      <c r="B77" s="66">
        <v>18252550</v>
      </c>
      <c r="C77" s="66" t="s">
        <v>356</v>
      </c>
      <c r="D77" s="66" t="s">
        <v>498</v>
      </c>
      <c r="E77" s="79" t="s">
        <v>671</v>
      </c>
    </row>
    <row r="78" spans="1:5" x14ac:dyDescent="0.25">
      <c r="A78" s="66" t="s">
        <v>121</v>
      </c>
      <c r="B78" s="66">
        <v>27744413</v>
      </c>
      <c r="C78" s="66" t="s">
        <v>357</v>
      </c>
      <c r="D78" s="66" t="s">
        <v>499</v>
      </c>
      <c r="E78" s="79" t="s">
        <v>672</v>
      </c>
    </row>
    <row r="79" spans="1:5" x14ac:dyDescent="0.25">
      <c r="A79" s="66" t="s">
        <v>121</v>
      </c>
      <c r="B79" s="66">
        <v>61256787</v>
      </c>
      <c r="C79" s="66" t="s">
        <v>358</v>
      </c>
      <c r="D79" s="66" t="s">
        <v>248</v>
      </c>
      <c r="E79" s="79" t="s">
        <v>673</v>
      </c>
    </row>
    <row r="80" spans="1:5" x14ac:dyDescent="0.25">
      <c r="A80" s="66" t="s">
        <v>122</v>
      </c>
      <c r="B80" s="66">
        <v>56835905</v>
      </c>
      <c r="C80" s="66" t="s">
        <v>359</v>
      </c>
      <c r="D80" s="66" t="s">
        <v>302</v>
      </c>
      <c r="E80" s="79" t="s">
        <v>674</v>
      </c>
    </row>
    <row r="81" spans="1:5" x14ac:dyDescent="0.25">
      <c r="A81" s="66" t="s">
        <v>122</v>
      </c>
      <c r="B81" s="66">
        <v>33055308</v>
      </c>
      <c r="C81" s="66" t="s">
        <v>288</v>
      </c>
      <c r="D81" s="66" t="s">
        <v>265</v>
      </c>
      <c r="E81" s="79" t="s">
        <v>675</v>
      </c>
    </row>
    <row r="82" spans="1:5" x14ac:dyDescent="0.25">
      <c r="A82" s="66" t="s">
        <v>123</v>
      </c>
      <c r="B82" s="66">
        <v>84154502</v>
      </c>
      <c r="C82" s="66" t="s">
        <v>317</v>
      </c>
      <c r="D82" s="66" t="s">
        <v>302</v>
      </c>
      <c r="E82" s="79" t="s">
        <v>676</v>
      </c>
    </row>
    <row r="83" spans="1:5" x14ac:dyDescent="0.25">
      <c r="A83" s="66" t="s">
        <v>123</v>
      </c>
      <c r="B83" s="66">
        <v>76715598</v>
      </c>
      <c r="C83" s="66" t="s">
        <v>255</v>
      </c>
      <c r="D83" s="66" t="s">
        <v>500</v>
      </c>
      <c r="E83" s="79" t="s">
        <v>677</v>
      </c>
    </row>
    <row r="84" spans="1:5" x14ac:dyDescent="0.25">
      <c r="A84" s="66" t="s">
        <v>124</v>
      </c>
      <c r="B84" s="66">
        <v>13830157</v>
      </c>
      <c r="C84" s="66" t="s">
        <v>330</v>
      </c>
      <c r="D84" s="66" t="s">
        <v>501</v>
      </c>
      <c r="E84" s="79" t="s">
        <v>678</v>
      </c>
    </row>
    <row r="85" spans="1:5" x14ac:dyDescent="0.25">
      <c r="A85" s="66" t="s">
        <v>124</v>
      </c>
      <c r="B85" s="66">
        <v>36715295</v>
      </c>
      <c r="C85" s="66" t="s">
        <v>360</v>
      </c>
      <c r="D85" s="66" t="s">
        <v>502</v>
      </c>
      <c r="E85" s="79" t="s">
        <v>679</v>
      </c>
    </row>
    <row r="86" spans="1:5" x14ac:dyDescent="0.25">
      <c r="A86" s="66" t="s">
        <v>125</v>
      </c>
      <c r="B86" s="66">
        <v>81109559</v>
      </c>
      <c r="C86" s="66" t="s">
        <v>361</v>
      </c>
      <c r="D86" s="66" t="s">
        <v>230</v>
      </c>
      <c r="E86" s="79" t="s">
        <v>680</v>
      </c>
    </row>
    <row r="87" spans="1:5" x14ac:dyDescent="0.25">
      <c r="A87" s="66" t="s">
        <v>125</v>
      </c>
      <c r="B87" s="66">
        <v>19851197</v>
      </c>
      <c r="C87" s="66" t="s">
        <v>292</v>
      </c>
      <c r="D87" s="66" t="s">
        <v>503</v>
      </c>
      <c r="E87" s="79" t="s">
        <v>681</v>
      </c>
    </row>
    <row r="88" spans="1:5" x14ac:dyDescent="0.25">
      <c r="A88" s="66" t="s">
        <v>126</v>
      </c>
      <c r="B88" s="66">
        <v>42858892</v>
      </c>
      <c r="C88" s="66" t="s">
        <v>362</v>
      </c>
      <c r="D88" s="66" t="s">
        <v>504</v>
      </c>
      <c r="E88" s="79" t="s">
        <v>682</v>
      </c>
    </row>
    <row r="89" spans="1:5" x14ac:dyDescent="0.25">
      <c r="A89" s="66" t="s">
        <v>126</v>
      </c>
      <c r="B89" s="66">
        <v>17476732</v>
      </c>
      <c r="C89" s="66" t="s">
        <v>279</v>
      </c>
      <c r="D89" s="66" t="s">
        <v>280</v>
      </c>
      <c r="E89" s="79" t="s">
        <v>201</v>
      </c>
    </row>
    <row r="90" spans="1:5" x14ac:dyDescent="0.25">
      <c r="A90" s="66" t="s">
        <v>127</v>
      </c>
      <c r="B90" s="66">
        <v>23459587</v>
      </c>
      <c r="C90" s="66" t="s">
        <v>363</v>
      </c>
      <c r="D90" s="66" t="s">
        <v>505</v>
      </c>
      <c r="E90" s="79" t="s">
        <v>683</v>
      </c>
    </row>
    <row r="91" spans="1:5" x14ac:dyDescent="0.25">
      <c r="A91" s="91" t="s">
        <v>127</v>
      </c>
      <c r="B91" s="91">
        <v>71552853</v>
      </c>
      <c r="C91" s="91" t="s">
        <v>294</v>
      </c>
      <c r="D91" s="91" t="s">
        <v>506</v>
      </c>
      <c r="E91" s="92" t="s">
        <v>684</v>
      </c>
    </row>
    <row r="92" spans="1:5" x14ac:dyDescent="0.25">
      <c r="A92" s="66" t="s">
        <v>128</v>
      </c>
      <c r="B92" s="66">
        <v>31813448</v>
      </c>
      <c r="C92" s="66" t="s">
        <v>364</v>
      </c>
      <c r="D92" s="66" t="s">
        <v>507</v>
      </c>
      <c r="E92" s="79" t="s">
        <v>685</v>
      </c>
    </row>
    <row r="93" spans="1:5" x14ac:dyDescent="0.25">
      <c r="A93" s="66" t="s">
        <v>128</v>
      </c>
      <c r="B93" s="66">
        <v>64200296</v>
      </c>
      <c r="C93" s="66" t="s">
        <v>365</v>
      </c>
      <c r="D93" s="66" t="s">
        <v>508</v>
      </c>
      <c r="E93" s="79" t="s">
        <v>686</v>
      </c>
    </row>
    <row r="94" spans="1:5" x14ac:dyDescent="0.25">
      <c r="A94" s="66" t="s">
        <v>129</v>
      </c>
      <c r="B94" s="66">
        <v>11601215</v>
      </c>
      <c r="C94" s="66" t="s">
        <v>366</v>
      </c>
      <c r="D94" s="66" t="s">
        <v>269</v>
      </c>
      <c r="E94" s="79" t="s">
        <v>687</v>
      </c>
    </row>
    <row r="95" spans="1:5" x14ac:dyDescent="0.25">
      <c r="A95" s="66" t="s">
        <v>129</v>
      </c>
      <c r="B95" s="66">
        <v>23198784</v>
      </c>
      <c r="C95" s="66" t="s">
        <v>367</v>
      </c>
      <c r="D95" s="66" t="s">
        <v>509</v>
      </c>
      <c r="E95" s="79" t="s">
        <v>688</v>
      </c>
    </row>
    <row r="96" spans="1:5" x14ac:dyDescent="0.25">
      <c r="A96" s="91" t="s">
        <v>130</v>
      </c>
      <c r="B96" s="91">
        <v>79452947</v>
      </c>
      <c r="C96" s="91" t="s">
        <v>254</v>
      </c>
      <c r="D96" s="91" t="s">
        <v>510</v>
      </c>
      <c r="E96" s="92" t="s">
        <v>689</v>
      </c>
    </row>
    <row r="97" spans="1:5" x14ac:dyDescent="0.25">
      <c r="A97" s="66" t="s">
        <v>130</v>
      </c>
      <c r="B97" s="66">
        <v>25745461</v>
      </c>
      <c r="C97" s="66" t="s">
        <v>251</v>
      </c>
      <c r="D97" s="66" t="s">
        <v>511</v>
      </c>
      <c r="E97" s="79" t="s">
        <v>690</v>
      </c>
    </row>
    <row r="98" spans="1:5" x14ac:dyDescent="0.25">
      <c r="A98" s="66" t="s">
        <v>131</v>
      </c>
      <c r="B98" s="66">
        <v>93803941</v>
      </c>
      <c r="C98" s="66" t="s">
        <v>368</v>
      </c>
      <c r="D98" s="66" t="s">
        <v>512</v>
      </c>
      <c r="E98" s="79" t="s">
        <v>691</v>
      </c>
    </row>
    <row r="99" spans="1:5" x14ac:dyDescent="0.25">
      <c r="A99" s="66" t="s">
        <v>131</v>
      </c>
      <c r="B99" s="66">
        <v>95584709</v>
      </c>
      <c r="C99" s="66" t="s">
        <v>369</v>
      </c>
      <c r="D99" s="66" t="s">
        <v>513</v>
      </c>
      <c r="E99" s="79" t="s">
        <v>692</v>
      </c>
    </row>
    <row r="100" spans="1:5" x14ac:dyDescent="0.25">
      <c r="A100" s="66" t="s">
        <v>132</v>
      </c>
      <c r="B100" s="66">
        <v>51489321</v>
      </c>
      <c r="C100" s="66" t="s">
        <v>261</v>
      </c>
      <c r="D100" s="66" t="s">
        <v>514</v>
      </c>
      <c r="E100" s="79" t="s">
        <v>693</v>
      </c>
    </row>
    <row r="101" spans="1:5" x14ac:dyDescent="0.25">
      <c r="A101" s="66" t="s">
        <v>132</v>
      </c>
      <c r="B101" s="66">
        <v>47974726</v>
      </c>
      <c r="C101" s="66" t="s">
        <v>370</v>
      </c>
      <c r="D101" s="66" t="s">
        <v>515</v>
      </c>
      <c r="E101" s="79" t="s">
        <v>694</v>
      </c>
    </row>
    <row r="102" spans="1:5" x14ac:dyDescent="0.25">
      <c r="A102" s="66" t="s">
        <v>133</v>
      </c>
      <c r="B102" s="66">
        <v>86120614</v>
      </c>
      <c r="C102" s="66" t="s">
        <v>244</v>
      </c>
      <c r="D102" s="66" t="s">
        <v>281</v>
      </c>
      <c r="E102" s="79" t="s">
        <v>207</v>
      </c>
    </row>
    <row r="103" spans="1:5" x14ac:dyDescent="0.25">
      <c r="A103" s="66" t="s">
        <v>133</v>
      </c>
      <c r="B103" s="66">
        <v>29507294</v>
      </c>
      <c r="C103" s="66" t="s">
        <v>242</v>
      </c>
      <c r="D103" s="66" t="s">
        <v>516</v>
      </c>
      <c r="E103" s="79" t="s">
        <v>695</v>
      </c>
    </row>
    <row r="104" spans="1:5" x14ac:dyDescent="0.25">
      <c r="A104" s="66" t="s">
        <v>134</v>
      </c>
      <c r="B104" s="66">
        <v>98042105</v>
      </c>
      <c r="C104" s="66" t="s">
        <v>259</v>
      </c>
      <c r="D104" s="66" t="s">
        <v>260</v>
      </c>
      <c r="E104" s="79" t="s">
        <v>205</v>
      </c>
    </row>
    <row r="105" spans="1:5" x14ac:dyDescent="0.25">
      <c r="A105" s="66" t="s">
        <v>134</v>
      </c>
      <c r="B105" s="66">
        <v>13744346</v>
      </c>
      <c r="C105" s="66" t="s">
        <v>371</v>
      </c>
      <c r="D105" s="66" t="s">
        <v>517</v>
      </c>
      <c r="E105" s="79" t="s">
        <v>696</v>
      </c>
    </row>
    <row r="106" spans="1:5" x14ac:dyDescent="0.25">
      <c r="A106" s="66" t="s">
        <v>135</v>
      </c>
      <c r="B106" s="66">
        <v>24711686</v>
      </c>
      <c r="C106" s="66" t="s">
        <v>372</v>
      </c>
      <c r="D106" s="66" t="s">
        <v>518</v>
      </c>
      <c r="E106" s="79" t="s">
        <v>697</v>
      </c>
    </row>
    <row r="107" spans="1:5" x14ac:dyDescent="0.25">
      <c r="A107" s="66" t="s">
        <v>135</v>
      </c>
      <c r="B107" s="66">
        <v>81937871</v>
      </c>
      <c r="C107" s="66" t="s">
        <v>373</v>
      </c>
      <c r="D107" s="66" t="s">
        <v>519</v>
      </c>
      <c r="E107" s="79" t="s">
        <v>698</v>
      </c>
    </row>
    <row r="108" spans="1:5" x14ac:dyDescent="0.25">
      <c r="A108" s="66" t="s">
        <v>136</v>
      </c>
      <c r="B108" s="66">
        <v>54346870</v>
      </c>
      <c r="C108" s="66" t="s">
        <v>374</v>
      </c>
      <c r="D108" s="66" t="s">
        <v>503</v>
      </c>
      <c r="E108" s="79" t="s">
        <v>699</v>
      </c>
    </row>
    <row r="109" spans="1:5" x14ac:dyDescent="0.25">
      <c r="A109" s="66" t="s">
        <v>136</v>
      </c>
      <c r="B109" s="66">
        <v>14075635</v>
      </c>
      <c r="C109" s="66" t="s">
        <v>285</v>
      </c>
      <c r="D109" s="66" t="s">
        <v>286</v>
      </c>
      <c r="E109" s="79" t="s">
        <v>214</v>
      </c>
    </row>
    <row r="110" spans="1:5" x14ac:dyDescent="0.25">
      <c r="A110" s="66" t="s">
        <v>137</v>
      </c>
      <c r="B110" s="66">
        <v>75658065</v>
      </c>
      <c r="C110" s="66" t="s">
        <v>375</v>
      </c>
      <c r="D110" s="66" t="s">
        <v>520</v>
      </c>
      <c r="E110" s="79" t="s">
        <v>700</v>
      </c>
    </row>
    <row r="111" spans="1:5" x14ac:dyDescent="0.25">
      <c r="A111" s="66" t="s">
        <v>137</v>
      </c>
      <c r="B111" s="66">
        <v>92718653</v>
      </c>
      <c r="C111" s="66" t="s">
        <v>376</v>
      </c>
      <c r="D111" s="66" t="s">
        <v>521</v>
      </c>
      <c r="E111" s="79" t="s">
        <v>701</v>
      </c>
    </row>
    <row r="112" spans="1:5" x14ac:dyDescent="0.25">
      <c r="A112" s="66" t="s">
        <v>138</v>
      </c>
      <c r="B112" s="66">
        <v>15357090</v>
      </c>
      <c r="C112" s="66" t="s">
        <v>377</v>
      </c>
      <c r="D112" s="66" t="s">
        <v>522</v>
      </c>
      <c r="E112" s="79" t="s">
        <v>702</v>
      </c>
    </row>
    <row r="113" spans="1:5" x14ac:dyDescent="0.25">
      <c r="A113" s="66" t="s">
        <v>138</v>
      </c>
      <c r="B113" s="66">
        <v>88527157</v>
      </c>
      <c r="C113" s="66" t="s">
        <v>238</v>
      </c>
      <c r="D113" s="66" t="s">
        <v>523</v>
      </c>
      <c r="E113" s="79" t="s">
        <v>703</v>
      </c>
    </row>
    <row r="114" spans="1:5" x14ac:dyDescent="0.25">
      <c r="A114" s="66" t="s">
        <v>139</v>
      </c>
      <c r="B114" s="66">
        <v>87924454</v>
      </c>
      <c r="C114" s="66" t="s">
        <v>219</v>
      </c>
      <c r="D114" s="66" t="s">
        <v>225</v>
      </c>
      <c r="E114" s="79" t="s">
        <v>704</v>
      </c>
    </row>
    <row r="115" spans="1:5" x14ac:dyDescent="0.25">
      <c r="A115" s="66" t="s">
        <v>139</v>
      </c>
      <c r="B115" s="66">
        <v>88456879</v>
      </c>
      <c r="C115" s="66" t="s">
        <v>245</v>
      </c>
      <c r="D115" s="66" t="s">
        <v>524</v>
      </c>
      <c r="E115" s="79" t="s">
        <v>705</v>
      </c>
    </row>
    <row r="116" spans="1:5" x14ac:dyDescent="0.25">
      <c r="A116" s="66" t="s">
        <v>140</v>
      </c>
      <c r="B116" s="66">
        <v>23672183</v>
      </c>
      <c r="C116" s="66" t="s">
        <v>378</v>
      </c>
      <c r="D116" s="66" t="s">
        <v>525</v>
      </c>
      <c r="E116" s="79" t="s">
        <v>706</v>
      </c>
    </row>
    <row r="117" spans="1:5" x14ac:dyDescent="0.25">
      <c r="A117" s="66" t="s">
        <v>140</v>
      </c>
      <c r="B117" s="66">
        <v>71452798</v>
      </c>
      <c r="C117" s="66" t="s">
        <v>379</v>
      </c>
      <c r="D117" s="66" t="s">
        <v>526</v>
      </c>
      <c r="E117" s="79" t="s">
        <v>707</v>
      </c>
    </row>
    <row r="118" spans="1:5" x14ac:dyDescent="0.25">
      <c r="A118" s="66" t="s">
        <v>141</v>
      </c>
      <c r="B118" s="66">
        <v>81689461</v>
      </c>
      <c r="C118" s="66" t="s">
        <v>229</v>
      </c>
      <c r="D118" s="66" t="s">
        <v>527</v>
      </c>
      <c r="E118" s="79" t="s">
        <v>708</v>
      </c>
    </row>
    <row r="119" spans="1:5" x14ac:dyDescent="0.25">
      <c r="A119" s="66" t="s">
        <v>141</v>
      </c>
      <c r="B119" s="66">
        <v>25199180</v>
      </c>
      <c r="C119" s="66" t="s">
        <v>380</v>
      </c>
      <c r="D119" s="66" t="s">
        <v>262</v>
      </c>
      <c r="E119" s="79" t="s">
        <v>709</v>
      </c>
    </row>
    <row r="120" spans="1:5" x14ac:dyDescent="0.25">
      <c r="A120" s="66" t="s">
        <v>142</v>
      </c>
      <c r="B120" s="66">
        <v>18928477</v>
      </c>
      <c r="C120" s="66" t="s">
        <v>381</v>
      </c>
      <c r="D120" s="66" t="s">
        <v>300</v>
      </c>
      <c r="E120" s="79" t="s">
        <v>710</v>
      </c>
    </row>
    <row r="121" spans="1:5" x14ac:dyDescent="0.25">
      <c r="A121" s="66" t="s">
        <v>142</v>
      </c>
      <c r="B121" s="66">
        <v>76453839</v>
      </c>
      <c r="C121" s="66" t="s">
        <v>382</v>
      </c>
      <c r="D121" s="66" t="s">
        <v>278</v>
      </c>
      <c r="E121" s="79" t="s">
        <v>711</v>
      </c>
    </row>
    <row r="122" spans="1:5" x14ac:dyDescent="0.25">
      <c r="A122" s="66" t="s">
        <v>143</v>
      </c>
      <c r="B122" s="66">
        <v>53349869</v>
      </c>
      <c r="C122" s="66" t="s">
        <v>282</v>
      </c>
      <c r="D122" s="66" t="s">
        <v>528</v>
      </c>
      <c r="E122" s="79" t="s">
        <v>712</v>
      </c>
    </row>
    <row r="123" spans="1:5" x14ac:dyDescent="0.25">
      <c r="A123" s="66" t="s">
        <v>143</v>
      </c>
      <c r="B123" s="66">
        <v>58876720</v>
      </c>
      <c r="C123" s="66" t="s">
        <v>289</v>
      </c>
      <c r="D123" s="66" t="s">
        <v>529</v>
      </c>
      <c r="E123" s="79" t="s">
        <v>713</v>
      </c>
    </row>
    <row r="124" spans="1:5" x14ac:dyDescent="0.25">
      <c r="A124" s="66" t="s">
        <v>144</v>
      </c>
      <c r="B124" s="66">
        <v>58034847</v>
      </c>
      <c r="C124" s="66" t="s">
        <v>376</v>
      </c>
      <c r="D124" s="66" t="s">
        <v>530</v>
      </c>
      <c r="E124" s="79" t="s">
        <v>714</v>
      </c>
    </row>
    <row r="125" spans="1:5" x14ac:dyDescent="0.25">
      <c r="A125" s="66" t="s">
        <v>144</v>
      </c>
      <c r="B125" s="66">
        <v>55356003</v>
      </c>
      <c r="C125" s="66" t="s">
        <v>383</v>
      </c>
      <c r="D125" s="66" t="s">
        <v>452</v>
      </c>
      <c r="E125" s="79" t="s">
        <v>715</v>
      </c>
    </row>
    <row r="126" spans="1:5" x14ac:dyDescent="0.25">
      <c r="A126" s="66" t="s">
        <v>145</v>
      </c>
      <c r="B126" s="66">
        <v>22137716</v>
      </c>
      <c r="C126" s="66" t="s">
        <v>372</v>
      </c>
      <c r="D126" s="66" t="s">
        <v>531</v>
      </c>
      <c r="E126" s="79" t="s">
        <v>716</v>
      </c>
    </row>
    <row r="127" spans="1:5" x14ac:dyDescent="0.25">
      <c r="A127" s="66" t="s">
        <v>145</v>
      </c>
      <c r="B127" s="66">
        <v>21017565</v>
      </c>
      <c r="C127" s="66" t="s">
        <v>246</v>
      </c>
      <c r="D127" s="66" t="s">
        <v>532</v>
      </c>
      <c r="E127" s="79" t="s">
        <v>717</v>
      </c>
    </row>
    <row r="128" spans="1:5" x14ac:dyDescent="0.25">
      <c r="A128" s="66" t="s">
        <v>146</v>
      </c>
      <c r="B128" s="66">
        <v>65477024</v>
      </c>
      <c r="C128" s="66" t="s">
        <v>384</v>
      </c>
      <c r="D128" s="66" t="s">
        <v>533</v>
      </c>
      <c r="E128" s="79" t="s">
        <v>718</v>
      </c>
    </row>
    <row r="129" spans="1:5" x14ac:dyDescent="0.25">
      <c r="A129" s="66" t="s">
        <v>146</v>
      </c>
      <c r="B129" s="66">
        <v>31751890</v>
      </c>
      <c r="C129" s="66" t="s">
        <v>385</v>
      </c>
      <c r="D129" s="66" t="s">
        <v>266</v>
      </c>
      <c r="E129" s="79" t="s">
        <v>719</v>
      </c>
    </row>
    <row r="130" spans="1:5" x14ac:dyDescent="0.25">
      <c r="A130" s="66" t="s">
        <v>147</v>
      </c>
      <c r="B130" s="66">
        <v>26254933</v>
      </c>
      <c r="C130" s="66" t="s">
        <v>292</v>
      </c>
      <c r="D130" s="66" t="s">
        <v>534</v>
      </c>
      <c r="E130" s="79" t="s">
        <v>720</v>
      </c>
    </row>
    <row r="131" spans="1:5" x14ac:dyDescent="0.25">
      <c r="A131" s="66" t="s">
        <v>147</v>
      </c>
      <c r="B131" s="66">
        <v>27122099</v>
      </c>
      <c r="C131" s="66" t="s">
        <v>386</v>
      </c>
      <c r="D131" s="66" t="s">
        <v>535</v>
      </c>
      <c r="E131" s="79" t="s">
        <v>721</v>
      </c>
    </row>
    <row r="132" spans="1:5" x14ac:dyDescent="0.25">
      <c r="A132" s="66" t="s">
        <v>148</v>
      </c>
      <c r="B132" s="66">
        <v>62847986</v>
      </c>
      <c r="C132" s="66" t="s">
        <v>293</v>
      </c>
      <c r="D132" s="66" t="s">
        <v>536</v>
      </c>
      <c r="E132" s="79" t="s">
        <v>722</v>
      </c>
    </row>
    <row r="133" spans="1:5" x14ac:dyDescent="0.25">
      <c r="A133" s="66" t="s">
        <v>148</v>
      </c>
      <c r="B133" s="66">
        <v>36406121</v>
      </c>
      <c r="C133" s="66" t="s">
        <v>387</v>
      </c>
      <c r="D133" s="66" t="s">
        <v>537</v>
      </c>
      <c r="E133" s="79" t="s">
        <v>723</v>
      </c>
    </row>
    <row r="134" spans="1:5" x14ac:dyDescent="0.25">
      <c r="A134" s="66" t="s">
        <v>149</v>
      </c>
      <c r="B134" s="66">
        <v>87433186</v>
      </c>
      <c r="C134" s="66" t="s">
        <v>301</v>
      </c>
      <c r="D134" s="66" t="s">
        <v>538</v>
      </c>
      <c r="E134" s="79" t="s">
        <v>724</v>
      </c>
    </row>
    <row r="135" spans="1:5" x14ac:dyDescent="0.25">
      <c r="A135" s="66" t="s">
        <v>149</v>
      </c>
      <c r="B135" s="66">
        <v>25284231</v>
      </c>
      <c r="C135" s="66" t="s">
        <v>295</v>
      </c>
      <c r="D135" s="66" t="s">
        <v>290</v>
      </c>
      <c r="E135" s="79" t="s">
        <v>725</v>
      </c>
    </row>
    <row r="136" spans="1:5" x14ac:dyDescent="0.25">
      <c r="A136" s="66" t="s">
        <v>150</v>
      </c>
      <c r="B136" s="66">
        <v>25885462</v>
      </c>
      <c r="C136" s="66" t="s">
        <v>388</v>
      </c>
      <c r="D136" s="66" t="s">
        <v>475</v>
      </c>
      <c r="E136" s="79" t="s">
        <v>726</v>
      </c>
    </row>
    <row r="137" spans="1:5" x14ac:dyDescent="0.25">
      <c r="A137" s="66" t="s">
        <v>150</v>
      </c>
      <c r="B137" s="66">
        <v>17718046</v>
      </c>
      <c r="C137" s="66" t="s">
        <v>389</v>
      </c>
      <c r="D137" s="66" t="s">
        <v>262</v>
      </c>
      <c r="E137" s="79" t="s">
        <v>727</v>
      </c>
    </row>
    <row r="138" spans="1:5" x14ac:dyDescent="0.25">
      <c r="A138" s="66" t="s">
        <v>151</v>
      </c>
      <c r="B138" s="66">
        <v>18495825</v>
      </c>
      <c r="C138" s="66" t="s">
        <v>390</v>
      </c>
      <c r="D138" s="66" t="s">
        <v>539</v>
      </c>
      <c r="E138" s="79" t="s">
        <v>728</v>
      </c>
    </row>
    <row r="139" spans="1:5" x14ac:dyDescent="0.25">
      <c r="A139" s="66" t="s">
        <v>151</v>
      </c>
      <c r="B139" s="66">
        <v>97169815</v>
      </c>
      <c r="C139" s="66" t="s">
        <v>391</v>
      </c>
      <c r="D139" s="66" t="s">
        <v>540</v>
      </c>
      <c r="E139" s="79" t="s">
        <v>729</v>
      </c>
    </row>
    <row r="140" spans="1:5" x14ac:dyDescent="0.25">
      <c r="A140" s="66" t="s">
        <v>152</v>
      </c>
      <c r="B140" s="66">
        <v>17960772</v>
      </c>
      <c r="C140" s="66" t="s">
        <v>392</v>
      </c>
      <c r="D140" s="66" t="s">
        <v>541</v>
      </c>
      <c r="E140" s="79" t="s">
        <v>730</v>
      </c>
    </row>
    <row r="141" spans="1:5" x14ac:dyDescent="0.25">
      <c r="A141" s="66" t="s">
        <v>152</v>
      </c>
      <c r="B141" s="66">
        <v>17451345</v>
      </c>
      <c r="C141" s="66" t="s">
        <v>393</v>
      </c>
      <c r="D141" s="66" t="s">
        <v>542</v>
      </c>
      <c r="E141" s="79" t="s">
        <v>731</v>
      </c>
    </row>
    <row r="142" spans="1:5" x14ac:dyDescent="0.25">
      <c r="A142" s="66" t="s">
        <v>153</v>
      </c>
      <c r="B142" s="66">
        <v>11224000</v>
      </c>
      <c r="C142" s="66" t="s">
        <v>394</v>
      </c>
      <c r="D142" s="66" t="s">
        <v>543</v>
      </c>
      <c r="E142" s="79" t="s">
        <v>732</v>
      </c>
    </row>
    <row r="143" spans="1:5" x14ac:dyDescent="0.25">
      <c r="A143" s="66" t="s">
        <v>153</v>
      </c>
      <c r="B143" s="66">
        <v>96652842</v>
      </c>
      <c r="C143" s="66" t="s">
        <v>395</v>
      </c>
      <c r="D143" s="66" t="s">
        <v>544</v>
      </c>
      <c r="E143" s="79" t="s">
        <v>733</v>
      </c>
    </row>
    <row r="144" spans="1:5" x14ac:dyDescent="0.25">
      <c r="A144" s="66" t="s">
        <v>154</v>
      </c>
      <c r="B144" s="66">
        <v>97284429</v>
      </c>
      <c r="C144" s="66" t="s">
        <v>396</v>
      </c>
      <c r="D144" s="66" t="s">
        <v>545</v>
      </c>
      <c r="E144" s="79" t="s">
        <v>734</v>
      </c>
    </row>
    <row r="145" spans="1:5" x14ac:dyDescent="0.25">
      <c r="A145" s="66" t="s">
        <v>154</v>
      </c>
      <c r="B145" s="66">
        <v>53494295</v>
      </c>
      <c r="C145" s="66" t="s">
        <v>355</v>
      </c>
      <c r="D145" s="66" t="s">
        <v>546</v>
      </c>
      <c r="E145" s="79" t="s">
        <v>735</v>
      </c>
    </row>
    <row r="146" spans="1:5" x14ac:dyDescent="0.25">
      <c r="A146" s="66" t="s">
        <v>155</v>
      </c>
      <c r="B146" s="66">
        <v>28557117</v>
      </c>
      <c r="C146" s="66" t="s">
        <v>397</v>
      </c>
      <c r="D146" s="66" t="s">
        <v>547</v>
      </c>
      <c r="E146" s="79" t="s">
        <v>736</v>
      </c>
    </row>
    <row r="147" spans="1:5" x14ac:dyDescent="0.25">
      <c r="A147" s="66" t="s">
        <v>155</v>
      </c>
      <c r="B147" s="66">
        <v>32702389</v>
      </c>
      <c r="C147" s="66" t="s">
        <v>235</v>
      </c>
      <c r="D147" s="66" t="s">
        <v>548</v>
      </c>
      <c r="E147" s="79" t="s">
        <v>737</v>
      </c>
    </row>
    <row r="148" spans="1:5" x14ac:dyDescent="0.25">
      <c r="A148" s="66" t="s">
        <v>156</v>
      </c>
      <c r="B148" s="66">
        <v>46569648</v>
      </c>
      <c r="C148" s="66" t="s">
        <v>398</v>
      </c>
      <c r="D148" s="66" t="s">
        <v>291</v>
      </c>
      <c r="E148" s="79" t="s">
        <v>738</v>
      </c>
    </row>
    <row r="149" spans="1:5" x14ac:dyDescent="0.25">
      <c r="A149" s="66" t="s">
        <v>156</v>
      </c>
      <c r="B149" s="66">
        <v>59105474</v>
      </c>
      <c r="C149" s="66" t="s">
        <v>399</v>
      </c>
      <c r="D149" s="66" t="s">
        <v>248</v>
      </c>
      <c r="E149" s="79" t="s">
        <v>739</v>
      </c>
    </row>
    <row r="150" spans="1:5" x14ac:dyDescent="0.25">
      <c r="A150" s="66" t="s">
        <v>157</v>
      </c>
      <c r="B150" s="66">
        <v>37969552</v>
      </c>
      <c r="C150" s="66" t="s">
        <v>253</v>
      </c>
      <c r="D150" s="66" t="s">
        <v>258</v>
      </c>
      <c r="E150" s="79" t="s">
        <v>208</v>
      </c>
    </row>
    <row r="151" spans="1:5" x14ac:dyDescent="0.25">
      <c r="A151" s="66" t="s">
        <v>157</v>
      </c>
      <c r="B151" s="66">
        <v>79030922</v>
      </c>
      <c r="C151" s="66" t="s">
        <v>233</v>
      </c>
      <c r="D151" s="66" t="s">
        <v>549</v>
      </c>
      <c r="E151" s="79" t="s">
        <v>740</v>
      </c>
    </row>
    <row r="152" spans="1:5" x14ac:dyDescent="0.25">
      <c r="A152" s="66" t="s">
        <v>158</v>
      </c>
      <c r="B152" s="66">
        <v>98218845</v>
      </c>
      <c r="C152" s="66" t="s">
        <v>400</v>
      </c>
      <c r="D152" s="66" t="s">
        <v>300</v>
      </c>
      <c r="E152" s="79" t="s">
        <v>741</v>
      </c>
    </row>
    <row r="153" spans="1:5" x14ac:dyDescent="0.25">
      <c r="A153" s="66" t="s">
        <v>158</v>
      </c>
      <c r="B153" s="66">
        <v>19476136</v>
      </c>
      <c r="C153" s="66" t="s">
        <v>401</v>
      </c>
      <c r="D153" s="66" t="s">
        <v>550</v>
      </c>
      <c r="E153" s="79" t="s">
        <v>742</v>
      </c>
    </row>
    <row r="154" spans="1:5" x14ac:dyDescent="0.25">
      <c r="A154" s="66" t="s">
        <v>159</v>
      </c>
      <c r="B154" s="66">
        <v>26358497</v>
      </c>
      <c r="C154" s="66" t="s">
        <v>402</v>
      </c>
      <c r="D154" s="66" t="s">
        <v>551</v>
      </c>
      <c r="E154" s="79" t="s">
        <v>743</v>
      </c>
    </row>
    <row r="155" spans="1:5" x14ac:dyDescent="0.25">
      <c r="A155" s="66" t="s">
        <v>159</v>
      </c>
      <c r="B155" s="66">
        <v>41654471</v>
      </c>
      <c r="C155" s="66" t="s">
        <v>263</v>
      </c>
      <c r="D155" s="66" t="s">
        <v>552</v>
      </c>
      <c r="E155" s="79" t="s">
        <v>744</v>
      </c>
    </row>
    <row r="156" spans="1:5" x14ac:dyDescent="0.25">
      <c r="A156" s="66" t="s">
        <v>160</v>
      </c>
      <c r="B156" s="66">
        <v>89767920</v>
      </c>
      <c r="C156" s="66" t="s">
        <v>403</v>
      </c>
      <c r="D156" s="66" t="s">
        <v>553</v>
      </c>
      <c r="E156" s="79" t="s">
        <v>745</v>
      </c>
    </row>
    <row r="157" spans="1:5" x14ac:dyDescent="0.25">
      <c r="A157" s="66" t="s">
        <v>160</v>
      </c>
      <c r="B157" s="66">
        <v>97684880</v>
      </c>
      <c r="C157" s="66" t="s">
        <v>252</v>
      </c>
      <c r="D157" s="66" t="s">
        <v>554</v>
      </c>
      <c r="E157" s="79" t="s">
        <v>746</v>
      </c>
    </row>
    <row r="158" spans="1:5" x14ac:dyDescent="0.25">
      <c r="A158" s="66" t="s">
        <v>161</v>
      </c>
      <c r="B158" s="66">
        <v>69370242</v>
      </c>
      <c r="C158" s="66" t="s">
        <v>404</v>
      </c>
      <c r="D158" s="66" t="s">
        <v>267</v>
      </c>
      <c r="E158" s="79" t="s">
        <v>747</v>
      </c>
    </row>
    <row r="159" spans="1:5" x14ac:dyDescent="0.25">
      <c r="A159" s="66" t="s">
        <v>161</v>
      </c>
      <c r="B159" s="66">
        <v>37115208</v>
      </c>
      <c r="C159" s="66" t="s">
        <v>405</v>
      </c>
      <c r="D159" s="66" t="s">
        <v>300</v>
      </c>
      <c r="E159" s="79" t="s">
        <v>748</v>
      </c>
    </row>
    <row r="160" spans="1:5" x14ac:dyDescent="0.25">
      <c r="A160" s="66" t="s">
        <v>162</v>
      </c>
      <c r="B160" s="66">
        <v>65590908</v>
      </c>
      <c r="C160" s="66" t="s">
        <v>406</v>
      </c>
      <c r="D160" s="66" t="s">
        <v>555</v>
      </c>
      <c r="E160" s="79" t="s">
        <v>749</v>
      </c>
    </row>
    <row r="161" spans="1:5" x14ac:dyDescent="0.25">
      <c r="A161" s="66" t="s">
        <v>162</v>
      </c>
      <c r="B161" s="66">
        <v>31202223</v>
      </c>
      <c r="C161" s="66" t="s">
        <v>233</v>
      </c>
      <c r="D161" s="66" t="s">
        <v>250</v>
      </c>
      <c r="E161" s="79" t="s">
        <v>750</v>
      </c>
    </row>
    <row r="162" spans="1:5" x14ac:dyDescent="0.25">
      <c r="A162" s="66" t="s">
        <v>163</v>
      </c>
      <c r="B162" s="66">
        <v>22400822</v>
      </c>
      <c r="C162" s="66" t="s">
        <v>407</v>
      </c>
      <c r="D162" s="66" t="s">
        <v>556</v>
      </c>
      <c r="E162" s="79" t="s">
        <v>751</v>
      </c>
    </row>
    <row r="163" spans="1:5" x14ac:dyDescent="0.25">
      <c r="A163" s="66" t="s">
        <v>163</v>
      </c>
      <c r="B163" s="66">
        <v>29480405</v>
      </c>
      <c r="C163" s="66" t="s">
        <v>408</v>
      </c>
      <c r="D163" s="66" t="s">
        <v>557</v>
      </c>
      <c r="E163" s="79" t="s">
        <v>752</v>
      </c>
    </row>
    <row r="164" spans="1:5" x14ac:dyDescent="0.25">
      <c r="A164" s="66" t="s">
        <v>164</v>
      </c>
      <c r="B164" s="66">
        <v>39651449</v>
      </c>
      <c r="C164" s="66" t="s">
        <v>409</v>
      </c>
      <c r="D164" s="66" t="s">
        <v>290</v>
      </c>
      <c r="E164" s="79" t="s">
        <v>753</v>
      </c>
    </row>
    <row r="165" spans="1:5" x14ac:dyDescent="0.25">
      <c r="A165" s="66" t="s">
        <v>164</v>
      </c>
      <c r="B165" s="66">
        <v>49185397</v>
      </c>
      <c r="C165" s="66" t="s">
        <v>410</v>
      </c>
      <c r="D165" s="66" t="s">
        <v>558</v>
      </c>
      <c r="E165" s="79" t="s">
        <v>754</v>
      </c>
    </row>
    <row r="166" spans="1:5" x14ac:dyDescent="0.25">
      <c r="A166" s="66" t="s">
        <v>165</v>
      </c>
      <c r="B166" s="66">
        <v>33986505</v>
      </c>
      <c r="C166" s="66" t="s">
        <v>256</v>
      </c>
      <c r="D166" s="66" t="s">
        <v>559</v>
      </c>
      <c r="E166" s="79" t="s">
        <v>755</v>
      </c>
    </row>
    <row r="167" spans="1:5" x14ac:dyDescent="0.25">
      <c r="A167" s="66" t="s">
        <v>165</v>
      </c>
      <c r="B167" s="66">
        <v>37448542</v>
      </c>
      <c r="C167" s="66" t="s">
        <v>219</v>
      </c>
      <c r="D167" s="66" t="s">
        <v>220</v>
      </c>
      <c r="E167" s="79" t="s">
        <v>206</v>
      </c>
    </row>
    <row r="168" spans="1:5" x14ac:dyDescent="0.25">
      <c r="A168" s="66" t="s">
        <v>166</v>
      </c>
      <c r="B168" s="66">
        <v>35207642</v>
      </c>
      <c r="C168" s="66" t="s">
        <v>411</v>
      </c>
      <c r="D168" s="66" t="s">
        <v>560</v>
      </c>
      <c r="E168" s="79" t="s">
        <v>756</v>
      </c>
    </row>
    <row r="169" spans="1:5" x14ac:dyDescent="0.25">
      <c r="A169" s="66" t="s">
        <v>166</v>
      </c>
      <c r="B169" s="66">
        <v>66118976</v>
      </c>
      <c r="C169" s="66" t="s">
        <v>412</v>
      </c>
      <c r="D169" s="66" t="s">
        <v>561</v>
      </c>
      <c r="E169" s="79" t="s">
        <v>757</v>
      </c>
    </row>
    <row r="170" spans="1:5" x14ac:dyDescent="0.25">
      <c r="A170" s="66" t="s">
        <v>167</v>
      </c>
      <c r="B170" s="66">
        <v>18627028</v>
      </c>
      <c r="C170" s="66" t="s">
        <v>413</v>
      </c>
      <c r="D170" s="66" t="s">
        <v>562</v>
      </c>
      <c r="E170" s="79" t="s">
        <v>758</v>
      </c>
    </row>
    <row r="171" spans="1:5" x14ac:dyDescent="0.25">
      <c r="A171" s="66" t="s">
        <v>167</v>
      </c>
      <c r="B171" s="66">
        <v>83223484</v>
      </c>
      <c r="C171" s="66" t="s">
        <v>414</v>
      </c>
      <c r="D171" s="66" t="s">
        <v>563</v>
      </c>
      <c r="E171" s="79" t="s">
        <v>759</v>
      </c>
    </row>
    <row r="172" spans="1:5" x14ac:dyDescent="0.25">
      <c r="A172" s="66" t="s">
        <v>168</v>
      </c>
      <c r="B172" s="66">
        <v>75219495</v>
      </c>
      <c r="C172" s="66" t="s">
        <v>415</v>
      </c>
      <c r="D172" s="66" t="s">
        <v>241</v>
      </c>
      <c r="E172" s="79" t="s">
        <v>760</v>
      </c>
    </row>
    <row r="173" spans="1:5" x14ac:dyDescent="0.25">
      <c r="A173" s="66" t="s">
        <v>168</v>
      </c>
      <c r="B173" s="66">
        <v>84963675</v>
      </c>
      <c r="C173" s="66" t="s">
        <v>416</v>
      </c>
      <c r="D173" s="66" t="s">
        <v>266</v>
      </c>
      <c r="E173" s="79" t="s">
        <v>761</v>
      </c>
    </row>
    <row r="174" spans="1:5" x14ac:dyDescent="0.25">
      <c r="A174" s="66" t="s">
        <v>169</v>
      </c>
      <c r="B174" s="66">
        <v>13875518</v>
      </c>
      <c r="C174" s="66" t="s">
        <v>417</v>
      </c>
      <c r="D174" s="66" t="s">
        <v>564</v>
      </c>
      <c r="E174" s="79" t="s">
        <v>762</v>
      </c>
    </row>
    <row r="175" spans="1:5" x14ac:dyDescent="0.25">
      <c r="A175" s="66" t="s">
        <v>169</v>
      </c>
      <c r="B175" s="66">
        <v>89125763</v>
      </c>
      <c r="C175" s="66" t="s">
        <v>418</v>
      </c>
      <c r="D175" s="66" t="s">
        <v>226</v>
      </c>
      <c r="E175" s="79" t="s">
        <v>763</v>
      </c>
    </row>
    <row r="176" spans="1:5" x14ac:dyDescent="0.25">
      <c r="A176" s="66" t="s">
        <v>170</v>
      </c>
      <c r="B176" s="66">
        <v>48362858</v>
      </c>
      <c r="C176" s="66" t="s">
        <v>419</v>
      </c>
      <c r="D176" s="66" t="s">
        <v>241</v>
      </c>
      <c r="E176" s="79" t="s">
        <v>764</v>
      </c>
    </row>
    <row r="177" spans="1:5" x14ac:dyDescent="0.25">
      <c r="A177" s="66" t="s">
        <v>170</v>
      </c>
      <c r="B177" s="66">
        <v>82861532</v>
      </c>
      <c r="C177" s="66" t="s">
        <v>420</v>
      </c>
      <c r="D177" s="66" t="s">
        <v>266</v>
      </c>
      <c r="E177" s="79" t="s">
        <v>765</v>
      </c>
    </row>
    <row r="178" spans="1:5" x14ac:dyDescent="0.25">
      <c r="A178" s="66" t="s">
        <v>171</v>
      </c>
      <c r="B178" s="66">
        <v>97789323</v>
      </c>
      <c r="C178" s="66" t="s">
        <v>272</v>
      </c>
      <c r="D178" s="66" t="s">
        <v>273</v>
      </c>
      <c r="E178" s="79" t="s">
        <v>211</v>
      </c>
    </row>
    <row r="179" spans="1:5" x14ac:dyDescent="0.25">
      <c r="A179" s="66" t="s">
        <v>171</v>
      </c>
      <c r="B179" s="66">
        <v>72231289</v>
      </c>
      <c r="C179" s="66" t="s">
        <v>288</v>
      </c>
      <c r="D179" s="66" t="s">
        <v>225</v>
      </c>
      <c r="E179" s="79" t="s">
        <v>202</v>
      </c>
    </row>
    <row r="180" spans="1:5" x14ac:dyDescent="0.25">
      <c r="A180" s="66" t="s">
        <v>172</v>
      </c>
      <c r="B180" s="66">
        <v>83163304</v>
      </c>
      <c r="C180" s="66" t="s">
        <v>320</v>
      </c>
      <c r="D180" s="66" t="s">
        <v>271</v>
      </c>
      <c r="E180" s="79" t="s">
        <v>766</v>
      </c>
    </row>
    <row r="181" spans="1:5" x14ac:dyDescent="0.25">
      <c r="A181" s="66" t="s">
        <v>172</v>
      </c>
      <c r="B181" s="66">
        <v>73548550</v>
      </c>
      <c r="C181" s="66" t="s">
        <v>240</v>
      </c>
      <c r="D181" s="66" t="s">
        <v>565</v>
      </c>
      <c r="E181" s="79" t="s">
        <v>767</v>
      </c>
    </row>
    <row r="182" spans="1:5" x14ac:dyDescent="0.25">
      <c r="A182" s="66" t="s">
        <v>173</v>
      </c>
      <c r="B182" s="66">
        <v>33043286</v>
      </c>
      <c r="C182" s="66" t="s">
        <v>421</v>
      </c>
      <c r="D182" s="66" t="s">
        <v>566</v>
      </c>
      <c r="E182" s="79" t="s">
        <v>768</v>
      </c>
    </row>
    <row r="183" spans="1:5" x14ac:dyDescent="0.25">
      <c r="A183" s="66" t="s">
        <v>173</v>
      </c>
      <c r="B183" s="66">
        <v>26831170</v>
      </c>
      <c r="C183" s="66" t="s">
        <v>249</v>
      </c>
      <c r="D183" s="66" t="s">
        <v>567</v>
      </c>
      <c r="E183" s="79" t="s">
        <v>769</v>
      </c>
    </row>
    <row r="184" spans="1:5" x14ac:dyDescent="0.25">
      <c r="A184" s="66" t="s">
        <v>174</v>
      </c>
      <c r="B184" s="66">
        <v>55552829</v>
      </c>
      <c r="C184" s="66" t="s">
        <v>422</v>
      </c>
      <c r="D184" s="66" t="s">
        <v>568</v>
      </c>
      <c r="E184" s="79" t="s">
        <v>770</v>
      </c>
    </row>
    <row r="185" spans="1:5" x14ac:dyDescent="0.25">
      <c r="A185" s="66" t="s">
        <v>174</v>
      </c>
      <c r="B185" s="66">
        <v>39788102</v>
      </c>
      <c r="C185" s="66" t="s">
        <v>423</v>
      </c>
      <c r="D185" s="66" t="s">
        <v>569</v>
      </c>
      <c r="E185" s="79" t="s">
        <v>771</v>
      </c>
    </row>
    <row r="186" spans="1:5" x14ac:dyDescent="0.25">
      <c r="A186" s="66" t="s">
        <v>175</v>
      </c>
      <c r="B186" s="68">
        <v>17053777</v>
      </c>
      <c r="C186" s="70" t="s">
        <v>424</v>
      </c>
      <c r="D186" s="70" t="s">
        <v>258</v>
      </c>
      <c r="E186" s="80" t="s">
        <v>772</v>
      </c>
    </row>
    <row r="187" spans="1:5" x14ac:dyDescent="0.25">
      <c r="A187" s="72" t="s">
        <v>175</v>
      </c>
      <c r="B187" s="72"/>
      <c r="C187" s="72"/>
      <c r="D187" s="72"/>
      <c r="E187" s="81"/>
    </row>
    <row r="188" spans="1:5" x14ac:dyDescent="0.25">
      <c r="A188" s="73" t="s">
        <v>176</v>
      </c>
      <c r="B188" s="74">
        <v>34639721</v>
      </c>
      <c r="C188" s="73" t="s">
        <v>425</v>
      </c>
      <c r="D188" s="73" t="s">
        <v>455</v>
      </c>
      <c r="E188" s="82" t="s">
        <v>773</v>
      </c>
    </row>
    <row r="189" spans="1:5" x14ac:dyDescent="0.25">
      <c r="A189" s="73" t="s">
        <v>176</v>
      </c>
      <c r="B189" s="74">
        <v>33583124</v>
      </c>
      <c r="C189" s="73" t="s">
        <v>426</v>
      </c>
      <c r="D189" s="73" t="s">
        <v>570</v>
      </c>
      <c r="E189" s="82" t="s">
        <v>774</v>
      </c>
    </row>
    <row r="190" spans="1:5" x14ac:dyDescent="0.25">
      <c r="A190" s="66" t="s">
        <v>177</v>
      </c>
      <c r="B190" s="66">
        <v>36500676</v>
      </c>
      <c r="C190" s="66" t="s">
        <v>239</v>
      </c>
      <c r="D190" s="66" t="s">
        <v>571</v>
      </c>
      <c r="E190" s="79" t="s">
        <v>775</v>
      </c>
    </row>
    <row r="191" spans="1:5" x14ac:dyDescent="0.25">
      <c r="A191" s="66" t="s">
        <v>177</v>
      </c>
      <c r="B191" s="66">
        <v>47287746</v>
      </c>
      <c r="C191" s="66" t="s">
        <v>261</v>
      </c>
      <c r="D191" s="66" t="s">
        <v>572</v>
      </c>
      <c r="E191" s="79" t="s">
        <v>776</v>
      </c>
    </row>
    <row r="192" spans="1:5" x14ac:dyDescent="0.25">
      <c r="A192" s="66" t="s">
        <v>178</v>
      </c>
      <c r="B192" s="66">
        <v>67780714</v>
      </c>
      <c r="C192" s="66" t="s">
        <v>399</v>
      </c>
      <c r="D192" s="66" t="s">
        <v>573</v>
      </c>
      <c r="E192" s="79" t="s">
        <v>777</v>
      </c>
    </row>
    <row r="193" spans="1:5" x14ac:dyDescent="0.25">
      <c r="A193" s="66" t="s">
        <v>178</v>
      </c>
      <c r="B193" s="66">
        <v>99047069</v>
      </c>
      <c r="C193" s="66" t="s">
        <v>225</v>
      </c>
      <c r="D193" s="66" t="s">
        <v>574</v>
      </c>
      <c r="E193" s="79" t="s">
        <v>778</v>
      </c>
    </row>
    <row r="194" spans="1:5" x14ac:dyDescent="0.25">
      <c r="A194" s="66" t="s">
        <v>179</v>
      </c>
      <c r="B194" s="66">
        <v>16801546</v>
      </c>
      <c r="C194" s="66" t="s">
        <v>384</v>
      </c>
      <c r="D194" s="66" t="s">
        <v>575</v>
      </c>
      <c r="E194" s="79" t="s">
        <v>779</v>
      </c>
    </row>
    <row r="195" spans="1:5" x14ac:dyDescent="0.25">
      <c r="A195" s="66" t="s">
        <v>179</v>
      </c>
      <c r="B195" s="66">
        <v>93771279</v>
      </c>
      <c r="C195" s="66" t="s">
        <v>427</v>
      </c>
      <c r="D195" s="66" t="s">
        <v>576</v>
      </c>
      <c r="E195" s="79" t="s">
        <v>780</v>
      </c>
    </row>
    <row r="196" spans="1:5" x14ac:dyDescent="0.25">
      <c r="A196" s="66" t="s">
        <v>180</v>
      </c>
      <c r="B196" s="66">
        <v>41037295</v>
      </c>
      <c r="C196" s="66" t="s">
        <v>292</v>
      </c>
      <c r="D196" s="66" t="s">
        <v>577</v>
      </c>
      <c r="E196" s="79" t="s">
        <v>781</v>
      </c>
    </row>
    <row r="197" spans="1:5" x14ac:dyDescent="0.25">
      <c r="A197" s="66" t="s">
        <v>180</v>
      </c>
      <c r="B197" s="66">
        <v>59829276</v>
      </c>
      <c r="C197" s="66" t="s">
        <v>264</v>
      </c>
      <c r="D197" s="66" t="s">
        <v>578</v>
      </c>
      <c r="E197" s="79" t="s">
        <v>782</v>
      </c>
    </row>
    <row r="198" spans="1:5" x14ac:dyDescent="0.25">
      <c r="A198" s="66" t="s">
        <v>181</v>
      </c>
      <c r="B198" s="66">
        <v>95250891</v>
      </c>
      <c r="C198" s="66" t="s">
        <v>428</v>
      </c>
      <c r="D198" s="66" t="s">
        <v>579</v>
      </c>
      <c r="E198" s="79" t="s">
        <v>783</v>
      </c>
    </row>
    <row r="199" spans="1:5" x14ac:dyDescent="0.25">
      <c r="A199" s="66" t="s">
        <v>181</v>
      </c>
      <c r="B199" s="66">
        <v>86443836</v>
      </c>
      <c r="C199" s="66" t="s">
        <v>405</v>
      </c>
      <c r="D199" s="66" t="s">
        <v>580</v>
      </c>
      <c r="E199" s="79" t="s">
        <v>784</v>
      </c>
    </row>
    <row r="200" spans="1:5" x14ac:dyDescent="0.25">
      <c r="A200" s="66" t="s">
        <v>182</v>
      </c>
      <c r="B200" s="66">
        <v>49033569</v>
      </c>
      <c r="C200" s="66" t="s">
        <v>429</v>
      </c>
      <c r="D200" s="66" t="s">
        <v>581</v>
      </c>
      <c r="E200" s="79" t="s">
        <v>785</v>
      </c>
    </row>
    <row r="201" spans="1:5" x14ac:dyDescent="0.25">
      <c r="A201" s="66" t="s">
        <v>182</v>
      </c>
      <c r="B201" s="66">
        <v>51595123</v>
      </c>
      <c r="C201" s="66" t="s">
        <v>257</v>
      </c>
      <c r="D201" s="66" t="s">
        <v>582</v>
      </c>
      <c r="E201" s="79" t="s">
        <v>786</v>
      </c>
    </row>
    <row r="202" spans="1:5" x14ac:dyDescent="0.25">
      <c r="A202" s="66" t="s">
        <v>183</v>
      </c>
      <c r="B202" s="66">
        <v>74259520</v>
      </c>
      <c r="C202" s="66" t="s">
        <v>430</v>
      </c>
      <c r="D202" s="66" t="s">
        <v>583</v>
      </c>
      <c r="E202" s="79" t="s">
        <v>787</v>
      </c>
    </row>
    <row r="203" spans="1:5" x14ac:dyDescent="0.25">
      <c r="A203" s="66" t="s">
        <v>183</v>
      </c>
      <c r="B203" s="66">
        <v>14408061</v>
      </c>
      <c r="C203" s="66" t="s">
        <v>256</v>
      </c>
      <c r="D203" s="66" t="s">
        <v>247</v>
      </c>
      <c r="E203" s="79" t="s">
        <v>788</v>
      </c>
    </row>
    <row r="204" spans="1:5" x14ac:dyDescent="0.25">
      <c r="A204" s="67" t="s">
        <v>184</v>
      </c>
      <c r="B204" s="69">
        <v>27778657</v>
      </c>
      <c r="C204" s="67" t="s">
        <v>431</v>
      </c>
      <c r="D204" s="67" t="s">
        <v>584</v>
      </c>
      <c r="E204" s="83" t="s">
        <v>789</v>
      </c>
    </row>
    <row r="205" spans="1:5" x14ac:dyDescent="0.25">
      <c r="A205" s="67" t="s">
        <v>184</v>
      </c>
      <c r="B205" s="69">
        <v>87685388</v>
      </c>
      <c r="C205" s="67" t="s">
        <v>289</v>
      </c>
      <c r="D205" s="67" t="s">
        <v>585</v>
      </c>
      <c r="E205" s="83" t="s">
        <v>790</v>
      </c>
    </row>
    <row r="206" spans="1:5" x14ac:dyDescent="0.25">
      <c r="A206" s="66" t="s">
        <v>185</v>
      </c>
      <c r="B206" s="66">
        <v>66066507</v>
      </c>
      <c r="C206" s="66" t="s">
        <v>298</v>
      </c>
      <c r="D206" s="66" t="s">
        <v>299</v>
      </c>
      <c r="E206" s="79" t="s">
        <v>204</v>
      </c>
    </row>
    <row r="207" spans="1:5" x14ac:dyDescent="0.25">
      <c r="A207" s="66" t="s">
        <v>185</v>
      </c>
      <c r="B207" s="66">
        <v>64823773</v>
      </c>
      <c r="C207" s="66" t="s">
        <v>222</v>
      </c>
      <c r="D207" s="66" t="s">
        <v>223</v>
      </c>
      <c r="E207" s="79" t="s">
        <v>212</v>
      </c>
    </row>
    <row r="208" spans="1:5" x14ac:dyDescent="0.25">
      <c r="A208" s="66" t="s">
        <v>186</v>
      </c>
      <c r="B208" s="66">
        <v>83643813</v>
      </c>
      <c r="C208" s="66" t="s">
        <v>276</v>
      </c>
      <c r="D208" s="66" t="s">
        <v>399</v>
      </c>
      <c r="E208" s="79" t="s">
        <v>791</v>
      </c>
    </row>
    <row r="209" spans="1:5" x14ac:dyDescent="0.25">
      <c r="A209" s="66" t="s">
        <v>186</v>
      </c>
      <c r="B209" s="66">
        <v>53261789</v>
      </c>
      <c r="C209" s="66" t="s">
        <v>219</v>
      </c>
      <c r="D209" s="66" t="s">
        <v>556</v>
      </c>
      <c r="E209" s="79" t="s">
        <v>792</v>
      </c>
    </row>
    <row r="210" spans="1:5" x14ac:dyDescent="0.25">
      <c r="A210" s="73" t="s">
        <v>187</v>
      </c>
      <c r="B210" s="74">
        <v>77703073</v>
      </c>
      <c r="C210" s="73" t="s">
        <v>376</v>
      </c>
      <c r="D210" s="73" t="s">
        <v>586</v>
      </c>
      <c r="E210" s="82" t="s">
        <v>793</v>
      </c>
    </row>
    <row r="211" spans="1:5" x14ac:dyDescent="0.25">
      <c r="A211" s="67" t="s">
        <v>187</v>
      </c>
      <c r="B211" s="69">
        <v>19700814</v>
      </c>
      <c r="C211" s="67" t="s">
        <v>432</v>
      </c>
      <c r="D211" s="67" t="s">
        <v>587</v>
      </c>
      <c r="E211" s="83" t="s">
        <v>794</v>
      </c>
    </row>
    <row r="212" spans="1:5" x14ac:dyDescent="0.25">
      <c r="A212" s="66" t="s">
        <v>188</v>
      </c>
      <c r="B212" s="66">
        <v>35275035</v>
      </c>
      <c r="C212" s="66" t="s">
        <v>433</v>
      </c>
      <c r="D212" s="66" t="s">
        <v>588</v>
      </c>
      <c r="E212" s="79" t="s">
        <v>795</v>
      </c>
    </row>
    <row r="213" spans="1:5" x14ac:dyDescent="0.25">
      <c r="A213" s="66" t="s">
        <v>188</v>
      </c>
      <c r="B213" s="66">
        <v>96831348</v>
      </c>
      <c r="C213" s="66" t="s">
        <v>235</v>
      </c>
      <c r="D213" s="66" t="s">
        <v>233</v>
      </c>
      <c r="E213" s="79" t="s">
        <v>796</v>
      </c>
    </row>
    <row r="214" spans="1:5" x14ac:dyDescent="0.25">
      <c r="A214" s="66" t="s">
        <v>189</v>
      </c>
      <c r="B214" s="66"/>
      <c r="C214" s="66"/>
      <c r="D214" s="66"/>
      <c r="E214" s="79"/>
    </row>
    <row r="215" spans="1:5" x14ac:dyDescent="0.25">
      <c r="A215" s="66" t="s">
        <v>189</v>
      </c>
      <c r="B215" s="66"/>
      <c r="C215" s="66"/>
      <c r="D215" s="66"/>
      <c r="E215" s="79"/>
    </row>
    <row r="216" spans="1:5" x14ac:dyDescent="0.25">
      <c r="A216" s="66" t="s">
        <v>190</v>
      </c>
      <c r="B216" s="66"/>
      <c r="C216" s="66"/>
      <c r="D216" s="66"/>
      <c r="E216" s="79"/>
    </row>
    <row r="217" spans="1:5" x14ac:dyDescent="0.25">
      <c r="A217" s="66" t="s">
        <v>190</v>
      </c>
      <c r="B217" s="66"/>
      <c r="C217" s="66"/>
      <c r="D217" s="66"/>
      <c r="E217" s="79"/>
    </row>
    <row r="218" spans="1:5" x14ac:dyDescent="0.25">
      <c r="A218" s="66" t="s">
        <v>191</v>
      </c>
      <c r="B218" s="66"/>
      <c r="C218" s="66"/>
      <c r="D218" s="66"/>
      <c r="E218" s="79"/>
    </row>
    <row r="219" spans="1:5" x14ac:dyDescent="0.25">
      <c r="A219" s="66" t="s">
        <v>191</v>
      </c>
      <c r="B219" s="66"/>
      <c r="C219" s="66"/>
      <c r="D219" s="66"/>
      <c r="E219" s="79"/>
    </row>
    <row r="220" spans="1:5" x14ac:dyDescent="0.25">
      <c r="A220" s="66" t="s">
        <v>192</v>
      </c>
      <c r="B220" s="66">
        <v>72585362</v>
      </c>
      <c r="C220" s="66" t="s">
        <v>261</v>
      </c>
      <c r="D220" s="66" t="s">
        <v>589</v>
      </c>
      <c r="E220" s="79" t="s">
        <v>797</v>
      </c>
    </row>
    <row r="221" spans="1:5" x14ac:dyDescent="0.25">
      <c r="A221" s="66" t="s">
        <v>192</v>
      </c>
      <c r="B221" s="66">
        <v>46240142</v>
      </c>
      <c r="C221" s="66" t="s">
        <v>434</v>
      </c>
      <c r="D221" s="66" t="s">
        <v>590</v>
      </c>
      <c r="E221" s="79" t="s">
        <v>798</v>
      </c>
    </row>
    <row r="222" spans="1:5" x14ac:dyDescent="0.25">
      <c r="A222" s="66" t="s">
        <v>193</v>
      </c>
      <c r="B222" s="66">
        <v>41915789</v>
      </c>
      <c r="C222" s="66" t="s">
        <v>283</v>
      </c>
      <c r="D222" s="66" t="s">
        <v>450</v>
      </c>
      <c r="E222" s="79" t="s">
        <v>799</v>
      </c>
    </row>
    <row r="223" spans="1:5" x14ac:dyDescent="0.25">
      <c r="A223" s="66" t="s">
        <v>193</v>
      </c>
      <c r="B223" s="66">
        <v>75891895</v>
      </c>
      <c r="C223" s="66" t="s">
        <v>435</v>
      </c>
      <c r="D223" s="66" t="s">
        <v>591</v>
      </c>
      <c r="E223" s="79" t="s">
        <v>800</v>
      </c>
    </row>
    <row r="224" spans="1:5" x14ac:dyDescent="0.25">
      <c r="A224" s="66" t="s">
        <v>194</v>
      </c>
      <c r="B224" s="66">
        <v>68965114</v>
      </c>
      <c r="C224" s="66" t="s">
        <v>436</v>
      </c>
      <c r="D224" s="66" t="s">
        <v>592</v>
      </c>
      <c r="E224" s="79" t="s">
        <v>801</v>
      </c>
    </row>
    <row r="225" spans="1:5" x14ac:dyDescent="0.25">
      <c r="A225" s="66" t="s">
        <v>194</v>
      </c>
      <c r="B225" s="66">
        <v>99457080</v>
      </c>
      <c r="C225" s="66" t="s">
        <v>234</v>
      </c>
      <c r="D225" s="66" t="s">
        <v>593</v>
      </c>
      <c r="E225" s="79" t="s">
        <v>802</v>
      </c>
    </row>
    <row r="226" spans="1:5" x14ac:dyDescent="0.25">
      <c r="A226" s="66" t="s">
        <v>195</v>
      </c>
      <c r="B226" s="66">
        <v>13947057</v>
      </c>
      <c r="C226" s="66" t="s">
        <v>225</v>
      </c>
      <c r="D226" s="66" t="s">
        <v>594</v>
      </c>
      <c r="E226" s="79" t="s">
        <v>803</v>
      </c>
    </row>
    <row r="227" spans="1:5" x14ac:dyDescent="0.25">
      <c r="A227" s="66" t="s">
        <v>195</v>
      </c>
      <c r="B227" s="66">
        <v>89378484</v>
      </c>
      <c r="C227" s="66" t="s">
        <v>437</v>
      </c>
      <c r="D227" s="66" t="s">
        <v>595</v>
      </c>
      <c r="E227" s="79" t="s">
        <v>804</v>
      </c>
    </row>
    <row r="228" spans="1:5" x14ac:dyDescent="0.25">
      <c r="A228" s="66" t="s">
        <v>196</v>
      </c>
      <c r="B228" s="66">
        <v>19380653</v>
      </c>
      <c r="C228" s="66" t="s">
        <v>438</v>
      </c>
      <c r="D228" s="66" t="s">
        <v>596</v>
      </c>
      <c r="E228" s="79" t="s">
        <v>805</v>
      </c>
    </row>
    <row r="229" spans="1:5" x14ac:dyDescent="0.25">
      <c r="A229" s="66" t="s">
        <v>196</v>
      </c>
      <c r="B229" s="66">
        <v>59066059</v>
      </c>
      <c r="C229" s="66" t="s">
        <v>439</v>
      </c>
      <c r="D229" s="66" t="s">
        <v>597</v>
      </c>
      <c r="E229" s="79" t="s">
        <v>806</v>
      </c>
    </row>
    <row r="230" spans="1:5" x14ac:dyDescent="0.25">
      <c r="A230" s="66" t="s">
        <v>197</v>
      </c>
      <c r="B230" s="66">
        <v>84028740</v>
      </c>
      <c r="C230" s="66" t="s">
        <v>440</v>
      </c>
      <c r="D230" s="66" t="s">
        <v>262</v>
      </c>
      <c r="E230" s="79" t="s">
        <v>807</v>
      </c>
    </row>
    <row r="231" spans="1:5" x14ac:dyDescent="0.25">
      <c r="A231" s="66" t="s">
        <v>197</v>
      </c>
      <c r="B231" s="66">
        <v>49260969</v>
      </c>
      <c r="C231" s="66" t="s">
        <v>270</v>
      </c>
      <c r="D231" s="66" t="s">
        <v>598</v>
      </c>
      <c r="E231" s="79" t="s">
        <v>808</v>
      </c>
    </row>
  </sheetData>
  <autoFilter ref="A1:E1" xr:uid="{00000000-0009-0000-0000-000003000000}"/>
  <sortState xmlns:xlrd2="http://schemas.microsoft.com/office/spreadsheetml/2017/richdata2" ref="A228:D229">
    <sortCondition descending="1" ref="A22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/>
  </sheetViews>
  <sheetFormatPr defaultRowHeight="15" x14ac:dyDescent="0.25"/>
  <cols>
    <col min="1" max="1" width="19.7109375" bestFit="1" customWidth="1"/>
    <col min="2" max="2" width="8.85546875" style="64"/>
  </cols>
  <sheetData>
    <row r="1" spans="1:4" x14ac:dyDescent="0.25">
      <c r="A1" t="s">
        <v>848</v>
      </c>
      <c r="B1" s="64" t="s">
        <v>849</v>
      </c>
      <c r="D1" s="64"/>
    </row>
  </sheetData>
  <sortState xmlns:xlrd2="http://schemas.microsoft.com/office/spreadsheetml/2017/richdata2" ref="A1:B230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6"/>
  <sheetViews>
    <sheetView topLeftCell="A19" workbookViewId="0">
      <selection activeCell="J39" sqref="J39"/>
    </sheetView>
  </sheetViews>
  <sheetFormatPr defaultRowHeight="15" x14ac:dyDescent="0.25"/>
  <cols>
    <col min="1" max="1" width="22.5703125" bestFit="1" customWidth="1"/>
    <col min="9" max="9" width="4" bestFit="1" customWidth="1"/>
    <col min="10" max="10" width="9.5703125" bestFit="1" customWidth="1"/>
    <col min="11" max="11" width="29.140625" bestFit="1" customWidth="1"/>
  </cols>
  <sheetData>
    <row r="1" spans="1:11" ht="15.75" thickBot="1" x14ac:dyDescent="0.3">
      <c r="A1" s="113" t="s">
        <v>855</v>
      </c>
      <c r="B1" s="113" t="s">
        <v>856</v>
      </c>
      <c r="C1" s="113" t="s">
        <v>857</v>
      </c>
      <c r="D1" s="114" t="s">
        <v>858</v>
      </c>
      <c r="E1" s="115" t="s">
        <v>859</v>
      </c>
      <c r="F1" s="115" t="s">
        <v>289</v>
      </c>
      <c r="G1" s="115" t="s">
        <v>860</v>
      </c>
      <c r="H1" s="116" t="s">
        <v>861</v>
      </c>
      <c r="K1" s="117" t="s">
        <v>862</v>
      </c>
    </row>
    <row r="2" spans="1:11" x14ac:dyDescent="0.25">
      <c r="A2" s="119">
        <v>43977</v>
      </c>
      <c r="B2" s="120">
        <v>0.45833333333333331</v>
      </c>
      <c r="C2" s="121">
        <f t="shared" ref="C2:C45" si="0">B2+15/24/60</f>
        <v>0.46875</v>
      </c>
      <c r="D2" s="136" t="s">
        <v>134</v>
      </c>
      <c r="E2" s="137"/>
      <c r="F2" s="137"/>
      <c r="G2" s="137"/>
      <c r="H2" s="138" t="s">
        <v>180</v>
      </c>
      <c r="I2">
        <f>COUNTA(D2:H2)</f>
        <v>2</v>
      </c>
      <c r="K2" s="118" t="s">
        <v>864</v>
      </c>
    </row>
    <row r="3" spans="1:11" x14ac:dyDescent="0.25">
      <c r="A3" s="122">
        <v>43977</v>
      </c>
      <c r="B3" s="123">
        <f>C2</f>
        <v>0.46875</v>
      </c>
      <c r="C3" s="124">
        <f t="shared" si="0"/>
        <v>0.47916666666666669</v>
      </c>
      <c r="D3" s="139" t="s">
        <v>106</v>
      </c>
      <c r="E3" s="140"/>
      <c r="F3" s="140"/>
      <c r="G3" s="140"/>
      <c r="H3" s="141" t="s">
        <v>132</v>
      </c>
      <c r="I3">
        <f t="shared" ref="I3:I45" si="1">COUNTA(D3:H3)</f>
        <v>2</v>
      </c>
    </row>
    <row r="4" spans="1:11" x14ac:dyDescent="0.25">
      <c r="A4" s="122">
        <v>43977</v>
      </c>
      <c r="B4" s="123">
        <f t="shared" ref="B4:B13" si="2">C3</f>
        <v>0.47916666666666669</v>
      </c>
      <c r="C4" s="124">
        <f t="shared" si="0"/>
        <v>0.48958333333333337</v>
      </c>
      <c r="D4" s="139" t="s">
        <v>87</v>
      </c>
      <c r="E4" s="140"/>
      <c r="F4" s="140"/>
      <c r="G4" s="140"/>
      <c r="H4" s="141" t="s">
        <v>116</v>
      </c>
      <c r="I4">
        <f t="shared" si="1"/>
        <v>2</v>
      </c>
    </row>
    <row r="5" spans="1:11" ht="15.75" thickBot="1" x14ac:dyDescent="0.3">
      <c r="A5" s="125">
        <v>43977</v>
      </c>
      <c r="B5" s="126">
        <f t="shared" si="2"/>
        <v>0.48958333333333337</v>
      </c>
      <c r="C5" s="127">
        <f t="shared" si="0"/>
        <v>0.5</v>
      </c>
      <c r="D5" s="142" t="s">
        <v>95</v>
      </c>
      <c r="E5" s="143"/>
      <c r="F5" s="143"/>
      <c r="G5" s="143"/>
      <c r="H5" s="144" t="s">
        <v>127</v>
      </c>
      <c r="I5">
        <f t="shared" si="1"/>
        <v>2</v>
      </c>
    </row>
    <row r="6" spans="1:11" x14ac:dyDescent="0.25">
      <c r="A6" s="119">
        <v>43978</v>
      </c>
      <c r="B6" s="120">
        <v>0.375</v>
      </c>
      <c r="C6" s="121">
        <f t="shared" si="0"/>
        <v>0.38541666666666669</v>
      </c>
      <c r="D6" s="136" t="s">
        <v>86</v>
      </c>
      <c r="E6" s="145" t="s">
        <v>90</v>
      </c>
      <c r="F6" s="145" t="s">
        <v>186</v>
      </c>
      <c r="G6" s="137"/>
      <c r="H6" s="146" t="s">
        <v>93</v>
      </c>
      <c r="I6">
        <f t="shared" si="1"/>
        <v>4</v>
      </c>
    </row>
    <row r="7" spans="1:11" x14ac:dyDescent="0.25">
      <c r="A7" s="122">
        <v>43978</v>
      </c>
      <c r="B7" s="123">
        <f>C6</f>
        <v>0.38541666666666669</v>
      </c>
      <c r="C7" s="124">
        <f t="shared" si="0"/>
        <v>0.39583333333333337</v>
      </c>
      <c r="D7" s="139" t="s">
        <v>96</v>
      </c>
      <c r="E7" s="140" t="s">
        <v>104</v>
      </c>
      <c r="F7" s="140" t="s">
        <v>108</v>
      </c>
      <c r="G7" s="140"/>
      <c r="H7" s="141" t="s">
        <v>117</v>
      </c>
      <c r="I7">
        <f t="shared" si="1"/>
        <v>4</v>
      </c>
    </row>
    <row r="8" spans="1:11" x14ac:dyDescent="0.25">
      <c r="A8" s="122">
        <v>43978</v>
      </c>
      <c r="B8" s="123">
        <f t="shared" si="2"/>
        <v>0.39583333333333337</v>
      </c>
      <c r="C8" s="124">
        <f t="shared" si="0"/>
        <v>0.40625000000000006</v>
      </c>
      <c r="D8" s="139" t="s">
        <v>124</v>
      </c>
      <c r="E8" s="140" t="s">
        <v>129</v>
      </c>
      <c r="F8" s="140" t="s">
        <v>146</v>
      </c>
      <c r="G8" s="140"/>
      <c r="H8" s="141" t="s">
        <v>147</v>
      </c>
      <c r="I8">
        <f t="shared" si="1"/>
        <v>4</v>
      </c>
    </row>
    <row r="9" spans="1:11" x14ac:dyDescent="0.25">
      <c r="A9" s="122">
        <v>43978</v>
      </c>
      <c r="B9" s="123">
        <f t="shared" si="2"/>
        <v>0.40625000000000006</v>
      </c>
      <c r="C9" s="124">
        <f t="shared" si="0"/>
        <v>0.41666666666666674</v>
      </c>
      <c r="D9" s="139" t="s">
        <v>149</v>
      </c>
      <c r="E9" s="140" t="s">
        <v>154</v>
      </c>
      <c r="F9" s="140" t="s">
        <v>165</v>
      </c>
      <c r="G9" s="140"/>
      <c r="H9" s="141"/>
      <c r="I9">
        <f t="shared" si="1"/>
        <v>3</v>
      </c>
    </row>
    <row r="10" spans="1:11" x14ac:dyDescent="0.25">
      <c r="A10" s="122">
        <v>43978</v>
      </c>
      <c r="B10" s="123">
        <f t="shared" si="2"/>
        <v>0.41666666666666674</v>
      </c>
      <c r="C10" s="124">
        <f t="shared" si="0"/>
        <v>0.42708333333333343</v>
      </c>
      <c r="D10" s="139" t="s">
        <v>111</v>
      </c>
      <c r="E10" s="147" t="s">
        <v>166</v>
      </c>
      <c r="F10" s="140" t="s">
        <v>167</v>
      </c>
      <c r="G10" s="140"/>
      <c r="H10" s="141"/>
      <c r="I10">
        <f t="shared" si="1"/>
        <v>3</v>
      </c>
    </row>
    <row r="11" spans="1:11" x14ac:dyDescent="0.25">
      <c r="A11" s="122">
        <v>43978</v>
      </c>
      <c r="B11" s="123">
        <f t="shared" si="2"/>
        <v>0.42708333333333343</v>
      </c>
      <c r="C11" s="124">
        <f t="shared" si="0"/>
        <v>0.43750000000000011</v>
      </c>
      <c r="D11" s="139" t="s">
        <v>114</v>
      </c>
      <c r="E11" s="140" t="s">
        <v>150</v>
      </c>
      <c r="F11" s="140" t="s">
        <v>169</v>
      </c>
      <c r="G11" s="140"/>
      <c r="H11" s="141"/>
      <c r="I11">
        <f t="shared" si="1"/>
        <v>3</v>
      </c>
    </row>
    <row r="12" spans="1:11" x14ac:dyDescent="0.25">
      <c r="A12" s="122">
        <v>43978</v>
      </c>
      <c r="B12" s="123">
        <f t="shared" si="2"/>
        <v>0.43750000000000011</v>
      </c>
      <c r="C12" s="124">
        <f t="shared" si="0"/>
        <v>0.4479166666666668</v>
      </c>
      <c r="D12" s="139" t="s">
        <v>140</v>
      </c>
      <c r="E12" s="140" t="s">
        <v>141</v>
      </c>
      <c r="F12" s="140" t="s">
        <v>177</v>
      </c>
      <c r="G12" s="140"/>
      <c r="H12" s="141"/>
      <c r="I12">
        <f t="shared" si="1"/>
        <v>3</v>
      </c>
    </row>
    <row r="13" spans="1:11" ht="15.75" thickBot="1" x14ac:dyDescent="0.3">
      <c r="A13" s="128">
        <v>43978</v>
      </c>
      <c r="B13" s="129">
        <f t="shared" si="2"/>
        <v>0.4479166666666668</v>
      </c>
      <c r="C13" s="130">
        <f t="shared" si="0"/>
        <v>0.45833333333333348</v>
      </c>
      <c r="D13" s="142"/>
      <c r="E13" s="143"/>
      <c r="F13" s="143"/>
      <c r="G13" s="143"/>
      <c r="H13" s="148"/>
      <c r="I13">
        <f t="shared" si="1"/>
        <v>0</v>
      </c>
    </row>
    <row r="14" spans="1:11" x14ac:dyDescent="0.25">
      <c r="A14" s="119">
        <v>43978</v>
      </c>
      <c r="B14" s="120">
        <v>0.125</v>
      </c>
      <c r="C14" s="121">
        <f t="shared" si="0"/>
        <v>0.13541666666666666</v>
      </c>
      <c r="D14" s="149"/>
      <c r="E14" s="137"/>
      <c r="F14" s="137"/>
      <c r="G14" s="137"/>
      <c r="H14" s="150"/>
      <c r="I14">
        <f t="shared" si="1"/>
        <v>0</v>
      </c>
    </row>
    <row r="15" spans="1:11" x14ac:dyDescent="0.25">
      <c r="A15" s="122">
        <v>43978</v>
      </c>
      <c r="B15" s="123">
        <f>C14</f>
        <v>0.13541666666666666</v>
      </c>
      <c r="C15" s="124">
        <f t="shared" si="0"/>
        <v>0.14583333333333331</v>
      </c>
      <c r="D15" s="139"/>
      <c r="E15" s="140"/>
      <c r="F15" s="140"/>
      <c r="G15" s="140"/>
      <c r="H15" s="141"/>
      <c r="I15">
        <f t="shared" si="1"/>
        <v>0</v>
      </c>
    </row>
    <row r="16" spans="1:11" x14ac:dyDescent="0.25">
      <c r="A16" s="122">
        <v>43978</v>
      </c>
      <c r="B16" s="123">
        <f t="shared" ref="B16:B17" si="3">C15</f>
        <v>0.14583333333333331</v>
      </c>
      <c r="C16" s="124">
        <f t="shared" si="0"/>
        <v>0.15624999999999997</v>
      </c>
      <c r="D16" s="139"/>
      <c r="E16" s="140"/>
      <c r="F16" s="140"/>
      <c r="G16" s="140"/>
      <c r="H16" s="141"/>
      <c r="I16">
        <f t="shared" si="1"/>
        <v>0</v>
      </c>
    </row>
    <row r="17" spans="1:10" ht="15.75" thickBot="1" x14ac:dyDescent="0.3">
      <c r="A17" s="125">
        <v>43978</v>
      </c>
      <c r="B17" s="126">
        <f t="shared" si="3"/>
        <v>0.15624999999999997</v>
      </c>
      <c r="C17" s="127">
        <f t="shared" si="0"/>
        <v>0.16666666666666663</v>
      </c>
      <c r="D17" s="142"/>
      <c r="E17" s="143"/>
      <c r="F17" s="143"/>
      <c r="G17" s="143"/>
      <c r="H17" s="148"/>
      <c r="I17">
        <f t="shared" si="1"/>
        <v>0</v>
      </c>
    </row>
    <row r="18" spans="1:10" x14ac:dyDescent="0.25">
      <c r="A18" s="119">
        <v>43979</v>
      </c>
      <c r="B18" s="120">
        <v>4.1666666666666664E-2</v>
      </c>
      <c r="C18" s="121">
        <f t="shared" si="0"/>
        <v>5.2083333333333329E-2</v>
      </c>
      <c r="D18" s="149" t="s">
        <v>85</v>
      </c>
      <c r="E18" s="137"/>
      <c r="F18" s="137" t="s">
        <v>97</v>
      </c>
      <c r="G18" s="137" t="s">
        <v>151</v>
      </c>
      <c r="H18" s="150"/>
      <c r="I18">
        <f t="shared" si="1"/>
        <v>3</v>
      </c>
    </row>
    <row r="19" spans="1:10" x14ac:dyDescent="0.25">
      <c r="A19" s="122">
        <v>43979</v>
      </c>
      <c r="B19" s="123">
        <f>C18</f>
        <v>5.2083333333333329E-2</v>
      </c>
      <c r="C19" s="124">
        <f t="shared" si="0"/>
        <v>6.2499999999999993E-2</v>
      </c>
      <c r="D19" s="139" t="s">
        <v>83</v>
      </c>
      <c r="E19" s="140"/>
      <c r="F19" s="140" t="s">
        <v>94</v>
      </c>
      <c r="G19" s="140" t="s">
        <v>145</v>
      </c>
      <c r="H19" s="141"/>
      <c r="I19">
        <f t="shared" si="1"/>
        <v>3</v>
      </c>
    </row>
    <row r="20" spans="1:10" x14ac:dyDescent="0.25">
      <c r="A20" s="122">
        <v>43979</v>
      </c>
      <c r="B20" s="123">
        <f t="shared" ref="B20:B25" si="4">C19</f>
        <v>6.2499999999999993E-2</v>
      </c>
      <c r="C20" s="124">
        <f t="shared" si="0"/>
        <v>7.2916666666666657E-2</v>
      </c>
      <c r="D20" s="139" t="s">
        <v>88</v>
      </c>
      <c r="E20" s="140"/>
      <c r="F20" s="140" t="s">
        <v>91</v>
      </c>
      <c r="G20" s="140" t="s">
        <v>142</v>
      </c>
      <c r="H20" s="141"/>
      <c r="I20">
        <f t="shared" si="1"/>
        <v>3</v>
      </c>
    </row>
    <row r="21" spans="1:10" x14ac:dyDescent="0.25">
      <c r="A21" s="122">
        <v>43979</v>
      </c>
      <c r="B21" s="123">
        <f t="shared" si="4"/>
        <v>7.2916666666666657E-2</v>
      </c>
      <c r="C21" s="124">
        <f t="shared" si="0"/>
        <v>8.3333333333333329E-2</v>
      </c>
      <c r="D21" s="139" t="s">
        <v>101</v>
      </c>
      <c r="E21" s="140"/>
      <c r="F21" s="140" t="s">
        <v>128</v>
      </c>
      <c r="G21" s="140" t="s">
        <v>148</v>
      </c>
      <c r="H21" s="141"/>
      <c r="I21">
        <f t="shared" si="1"/>
        <v>3</v>
      </c>
    </row>
    <row r="22" spans="1:10" x14ac:dyDescent="0.25">
      <c r="A22" s="122">
        <v>43979</v>
      </c>
      <c r="B22" s="123">
        <f t="shared" si="4"/>
        <v>8.3333333333333329E-2</v>
      </c>
      <c r="C22" s="124">
        <f t="shared" si="0"/>
        <v>9.375E-2</v>
      </c>
      <c r="D22" s="139" t="s">
        <v>105</v>
      </c>
      <c r="E22" s="140"/>
      <c r="F22" s="147" t="s">
        <v>171</v>
      </c>
      <c r="G22" s="140" t="s">
        <v>119</v>
      </c>
      <c r="H22" s="141" t="s">
        <v>109</v>
      </c>
      <c r="I22">
        <f t="shared" si="1"/>
        <v>4</v>
      </c>
    </row>
    <row r="23" spans="1:10" x14ac:dyDescent="0.25">
      <c r="A23" s="122">
        <v>43979</v>
      </c>
      <c r="B23" s="123">
        <f t="shared" si="4"/>
        <v>9.375E-2</v>
      </c>
      <c r="C23" s="124">
        <f t="shared" si="0"/>
        <v>0.10416666666666667</v>
      </c>
      <c r="D23" s="139" t="s">
        <v>110</v>
      </c>
      <c r="E23" s="140"/>
      <c r="F23" s="140" t="s">
        <v>125</v>
      </c>
      <c r="G23" s="147" t="s">
        <v>172</v>
      </c>
      <c r="H23" s="141" t="s">
        <v>135</v>
      </c>
      <c r="I23">
        <f t="shared" si="1"/>
        <v>4</v>
      </c>
      <c r="J23">
        <v>53</v>
      </c>
    </row>
    <row r="24" spans="1:10" x14ac:dyDescent="0.25">
      <c r="A24" s="122">
        <v>43979</v>
      </c>
      <c r="B24" s="123">
        <f t="shared" si="4"/>
        <v>0.10416666666666667</v>
      </c>
      <c r="C24" s="124">
        <f t="shared" si="0"/>
        <v>0.11458333333333334</v>
      </c>
      <c r="D24" s="139" t="s">
        <v>102</v>
      </c>
      <c r="E24" s="140"/>
      <c r="F24" s="140" t="s">
        <v>153</v>
      </c>
      <c r="G24" s="147" t="s">
        <v>162</v>
      </c>
      <c r="H24" s="141"/>
      <c r="I24">
        <f t="shared" si="1"/>
        <v>3</v>
      </c>
    </row>
    <row r="25" spans="1:10" ht="15.75" thickBot="1" x14ac:dyDescent="0.3">
      <c r="A25" s="128">
        <v>43979</v>
      </c>
      <c r="B25" s="129">
        <f t="shared" si="4"/>
        <v>0.11458333333333334</v>
      </c>
      <c r="C25" s="130">
        <f t="shared" si="0"/>
        <v>0.125</v>
      </c>
      <c r="D25" s="142"/>
      <c r="E25" s="143"/>
      <c r="F25" s="143"/>
      <c r="G25" s="143"/>
      <c r="H25" s="148"/>
      <c r="I25">
        <f t="shared" si="1"/>
        <v>0</v>
      </c>
    </row>
    <row r="26" spans="1:10" x14ac:dyDescent="0.25">
      <c r="A26" s="119">
        <v>43979</v>
      </c>
      <c r="B26" s="120">
        <v>0.20833333333333334</v>
      </c>
      <c r="C26" s="121">
        <f t="shared" si="0"/>
        <v>0.21875</v>
      </c>
      <c r="D26" s="149"/>
      <c r="E26" s="137"/>
      <c r="F26" s="137" t="s">
        <v>84</v>
      </c>
      <c r="G26" s="137" t="s">
        <v>112</v>
      </c>
      <c r="H26" s="150" t="s">
        <v>178</v>
      </c>
      <c r="I26">
        <f t="shared" si="1"/>
        <v>3</v>
      </c>
    </row>
    <row r="27" spans="1:10" x14ac:dyDescent="0.25">
      <c r="A27" s="122">
        <v>43979</v>
      </c>
      <c r="B27" s="123">
        <f>C26</f>
        <v>0.21875</v>
      </c>
      <c r="C27" s="124">
        <f t="shared" si="0"/>
        <v>0.22916666666666666</v>
      </c>
      <c r="D27" s="139"/>
      <c r="E27" s="140"/>
      <c r="F27" s="140" t="s">
        <v>137</v>
      </c>
      <c r="G27" s="140" t="s">
        <v>158</v>
      </c>
      <c r="H27" s="141" t="s">
        <v>168</v>
      </c>
      <c r="I27">
        <f t="shared" si="1"/>
        <v>3</v>
      </c>
    </row>
    <row r="28" spans="1:10" x14ac:dyDescent="0.25">
      <c r="A28" s="122">
        <v>43979</v>
      </c>
      <c r="B28" s="123">
        <f t="shared" ref="B28:B29" si="5">C27</f>
        <v>0.22916666666666666</v>
      </c>
      <c r="C28" s="124">
        <f t="shared" si="0"/>
        <v>0.23958333333333331</v>
      </c>
      <c r="D28" s="139"/>
      <c r="E28" s="140"/>
      <c r="F28" s="140" t="s">
        <v>160</v>
      </c>
      <c r="G28" s="147" t="s">
        <v>174</v>
      </c>
      <c r="H28" s="141" t="s">
        <v>196</v>
      </c>
      <c r="I28">
        <f t="shared" si="1"/>
        <v>3</v>
      </c>
      <c r="J28">
        <v>114</v>
      </c>
    </row>
    <row r="29" spans="1:10" ht="15.75" thickBot="1" x14ac:dyDescent="0.3">
      <c r="A29" s="125">
        <v>43979</v>
      </c>
      <c r="B29" s="126">
        <f t="shared" si="5"/>
        <v>0.23958333333333331</v>
      </c>
      <c r="C29" s="127">
        <f t="shared" si="0"/>
        <v>0.24999999999999997</v>
      </c>
      <c r="D29" s="142"/>
      <c r="E29" s="143"/>
      <c r="F29" s="143" t="s">
        <v>175</v>
      </c>
      <c r="G29" s="151" t="s">
        <v>113</v>
      </c>
      <c r="H29" s="148" t="s">
        <v>92</v>
      </c>
      <c r="I29">
        <f t="shared" si="1"/>
        <v>3</v>
      </c>
    </row>
    <row r="30" spans="1:10" x14ac:dyDescent="0.25">
      <c r="A30" s="119">
        <v>43980</v>
      </c>
      <c r="B30" s="120">
        <v>0.45833333333333331</v>
      </c>
      <c r="C30" s="121">
        <f t="shared" si="0"/>
        <v>0.46875</v>
      </c>
      <c r="D30" s="149" t="s">
        <v>121</v>
      </c>
      <c r="E30" s="137" t="s">
        <v>156</v>
      </c>
      <c r="F30" s="137" t="s">
        <v>164</v>
      </c>
      <c r="G30" s="137"/>
      <c r="H30" s="152" t="s">
        <v>187</v>
      </c>
      <c r="I30">
        <f t="shared" si="1"/>
        <v>4</v>
      </c>
    </row>
    <row r="31" spans="1:10" x14ac:dyDescent="0.25">
      <c r="A31" s="122">
        <v>43980</v>
      </c>
      <c r="B31" s="123">
        <f>C30</f>
        <v>0.46875</v>
      </c>
      <c r="C31" s="124">
        <f t="shared" si="0"/>
        <v>0.47916666666666669</v>
      </c>
      <c r="D31" s="139" t="s">
        <v>120</v>
      </c>
      <c r="E31" s="140" t="s">
        <v>157</v>
      </c>
      <c r="F31" s="140" t="s">
        <v>182</v>
      </c>
      <c r="G31" s="140"/>
      <c r="H31" s="141" t="s">
        <v>181</v>
      </c>
      <c r="I31">
        <f t="shared" si="1"/>
        <v>4</v>
      </c>
    </row>
    <row r="32" spans="1:10" x14ac:dyDescent="0.25">
      <c r="A32" s="122">
        <v>43980</v>
      </c>
      <c r="B32" s="123">
        <f t="shared" ref="B32:B37" si="6">C31</f>
        <v>0.47916666666666669</v>
      </c>
      <c r="C32" s="124">
        <f t="shared" si="0"/>
        <v>0.48958333333333337</v>
      </c>
      <c r="D32" s="139" t="s">
        <v>192</v>
      </c>
      <c r="E32" s="140" t="s">
        <v>136</v>
      </c>
      <c r="F32" s="140" t="s">
        <v>138</v>
      </c>
      <c r="G32" s="140"/>
      <c r="H32" s="141" t="s">
        <v>100</v>
      </c>
      <c r="I32">
        <f t="shared" si="1"/>
        <v>4</v>
      </c>
    </row>
    <row r="33" spans="1:10" x14ac:dyDescent="0.25">
      <c r="A33" s="122">
        <v>43980</v>
      </c>
      <c r="B33" s="123">
        <f t="shared" si="6"/>
        <v>0.48958333333333337</v>
      </c>
      <c r="C33" s="124">
        <f t="shared" si="0"/>
        <v>0.5</v>
      </c>
      <c r="D33" s="139" t="s">
        <v>195</v>
      </c>
      <c r="E33" s="140" t="s">
        <v>143</v>
      </c>
      <c r="F33" s="140" t="s">
        <v>144</v>
      </c>
      <c r="G33" s="140"/>
      <c r="H33" s="153" t="s">
        <v>130</v>
      </c>
      <c r="I33">
        <f t="shared" si="1"/>
        <v>4</v>
      </c>
    </row>
    <row r="34" spans="1:10" x14ac:dyDescent="0.25">
      <c r="A34" s="122">
        <v>43980</v>
      </c>
      <c r="B34" s="123">
        <f t="shared" si="6"/>
        <v>0.5</v>
      </c>
      <c r="C34" s="124">
        <f t="shared" si="0"/>
        <v>0.51041666666666663</v>
      </c>
      <c r="D34" s="139" t="s">
        <v>98</v>
      </c>
      <c r="E34" s="140" t="s">
        <v>99</v>
      </c>
      <c r="F34" s="140" t="s">
        <v>159</v>
      </c>
      <c r="G34" s="140"/>
      <c r="H34" s="141" t="s">
        <v>161</v>
      </c>
      <c r="I34">
        <f t="shared" si="1"/>
        <v>4</v>
      </c>
    </row>
    <row r="35" spans="1:10" x14ac:dyDescent="0.25">
      <c r="A35" s="122">
        <v>43980</v>
      </c>
      <c r="B35" s="123">
        <f t="shared" si="6"/>
        <v>0.51041666666666663</v>
      </c>
      <c r="C35" s="124">
        <f t="shared" si="0"/>
        <v>0.52083333333333326</v>
      </c>
      <c r="D35" s="139" t="s">
        <v>133</v>
      </c>
      <c r="E35" s="140" t="s">
        <v>131</v>
      </c>
      <c r="F35" s="140" t="s">
        <v>89</v>
      </c>
      <c r="G35" s="140"/>
      <c r="H35" s="141" t="s">
        <v>163</v>
      </c>
      <c r="I35">
        <f t="shared" si="1"/>
        <v>4</v>
      </c>
    </row>
    <row r="36" spans="1:10" x14ac:dyDescent="0.25">
      <c r="A36" s="122">
        <v>43980</v>
      </c>
      <c r="B36" s="123">
        <f t="shared" si="6"/>
        <v>0.52083333333333326</v>
      </c>
      <c r="C36" s="124">
        <f t="shared" si="0"/>
        <v>0.53124999999999989</v>
      </c>
      <c r="D36" s="139" t="s">
        <v>103</v>
      </c>
      <c r="E36" s="140" t="s">
        <v>179</v>
      </c>
      <c r="F36" s="140" t="s">
        <v>183</v>
      </c>
      <c r="G36" s="140"/>
      <c r="H36" s="141" t="s">
        <v>170</v>
      </c>
      <c r="I36">
        <f t="shared" si="1"/>
        <v>4</v>
      </c>
    </row>
    <row r="37" spans="1:10" ht="15.75" thickBot="1" x14ac:dyDescent="0.3">
      <c r="A37" s="128">
        <v>43980</v>
      </c>
      <c r="B37" s="129">
        <f t="shared" si="6"/>
        <v>0.53124999999999989</v>
      </c>
      <c r="C37" s="130">
        <f t="shared" si="0"/>
        <v>0.54166666666666652</v>
      </c>
      <c r="D37" s="142"/>
      <c r="E37" s="143"/>
      <c r="F37" s="143"/>
      <c r="G37" s="143"/>
      <c r="H37" s="148"/>
      <c r="I37">
        <f t="shared" si="1"/>
        <v>0</v>
      </c>
    </row>
    <row r="38" spans="1:10" x14ac:dyDescent="0.25">
      <c r="A38" s="131">
        <v>43980</v>
      </c>
      <c r="B38" s="132">
        <v>8.3333333333333329E-2</v>
      </c>
      <c r="C38" s="133">
        <f t="shared" si="0"/>
        <v>9.375E-2</v>
      </c>
      <c r="D38" s="154"/>
      <c r="E38" s="155"/>
      <c r="F38" s="155" t="s">
        <v>193</v>
      </c>
      <c r="G38" s="155" t="s">
        <v>194</v>
      </c>
      <c r="H38" s="156" t="s">
        <v>184</v>
      </c>
      <c r="I38">
        <f t="shared" si="1"/>
        <v>3</v>
      </c>
    </row>
    <row r="39" spans="1:10" x14ac:dyDescent="0.25">
      <c r="A39" s="122">
        <v>43980</v>
      </c>
      <c r="B39" s="123">
        <f>C38</f>
        <v>9.375E-2</v>
      </c>
      <c r="C39" s="124">
        <f t="shared" si="0"/>
        <v>0.10416666666666667</v>
      </c>
      <c r="D39" s="139"/>
      <c r="E39" s="140"/>
      <c r="F39" s="140" t="s">
        <v>123</v>
      </c>
      <c r="G39" s="140" t="s">
        <v>188</v>
      </c>
      <c r="H39" s="141" t="s">
        <v>185</v>
      </c>
      <c r="I39">
        <f t="shared" si="1"/>
        <v>3</v>
      </c>
    </row>
    <row r="40" spans="1:10" x14ac:dyDescent="0.25">
      <c r="A40" s="122">
        <v>43980</v>
      </c>
      <c r="B40" s="123">
        <f t="shared" ref="B40:B45" si="7">C39</f>
        <v>0.10416666666666667</v>
      </c>
      <c r="C40" s="124">
        <f t="shared" si="0"/>
        <v>0.11458333333333334</v>
      </c>
      <c r="D40" s="139"/>
      <c r="E40" s="140"/>
      <c r="F40" s="140" t="s">
        <v>107</v>
      </c>
      <c r="G40" s="140" t="s">
        <v>155</v>
      </c>
      <c r="H40" s="157" t="s">
        <v>176</v>
      </c>
      <c r="I40">
        <f t="shared" si="1"/>
        <v>3</v>
      </c>
    </row>
    <row r="41" spans="1:10" x14ac:dyDescent="0.25">
      <c r="A41" s="122">
        <v>43980</v>
      </c>
      <c r="B41" s="123">
        <f t="shared" si="7"/>
        <v>0.11458333333333334</v>
      </c>
      <c r="C41" s="124">
        <f t="shared" si="0"/>
        <v>0.125</v>
      </c>
      <c r="D41" s="139"/>
      <c r="E41" s="140"/>
      <c r="F41" s="140" t="s">
        <v>122</v>
      </c>
      <c r="G41" s="140" t="s">
        <v>139</v>
      </c>
      <c r="H41" s="141"/>
      <c r="I41">
        <f t="shared" si="1"/>
        <v>2</v>
      </c>
    </row>
    <row r="42" spans="1:10" x14ac:dyDescent="0.25">
      <c r="A42" s="122">
        <v>43980</v>
      </c>
      <c r="B42" s="123">
        <f t="shared" si="7"/>
        <v>0.125</v>
      </c>
      <c r="C42" s="124">
        <f t="shared" si="0"/>
        <v>0.13541666666666666</v>
      </c>
      <c r="D42" s="139"/>
      <c r="E42" s="140"/>
      <c r="F42" s="140" t="s">
        <v>126</v>
      </c>
      <c r="G42" s="140" t="s">
        <v>197</v>
      </c>
      <c r="H42" s="141"/>
      <c r="I42">
        <f t="shared" si="1"/>
        <v>2</v>
      </c>
    </row>
    <row r="43" spans="1:10" x14ac:dyDescent="0.25">
      <c r="A43" s="122">
        <v>43980</v>
      </c>
      <c r="B43" s="123">
        <f t="shared" si="7"/>
        <v>0.13541666666666666</v>
      </c>
      <c r="C43" s="124">
        <f t="shared" si="0"/>
        <v>0.14583333333333331</v>
      </c>
      <c r="D43" s="139"/>
      <c r="E43" s="140"/>
      <c r="F43" s="140" t="s">
        <v>115</v>
      </c>
      <c r="G43" s="140" t="s">
        <v>118</v>
      </c>
      <c r="H43" s="141"/>
      <c r="I43">
        <f t="shared" si="1"/>
        <v>2</v>
      </c>
    </row>
    <row r="44" spans="1:10" x14ac:dyDescent="0.25">
      <c r="A44" s="122">
        <v>43980</v>
      </c>
      <c r="B44" s="123">
        <f t="shared" si="7"/>
        <v>0.14583333333333331</v>
      </c>
      <c r="C44" s="124">
        <f t="shared" si="0"/>
        <v>0.15624999999999997</v>
      </c>
      <c r="D44" s="139"/>
      <c r="E44" s="140"/>
      <c r="F44" s="140" t="s">
        <v>152</v>
      </c>
      <c r="G44" s="140" t="s">
        <v>173</v>
      </c>
      <c r="H44" s="141"/>
      <c r="I44">
        <f t="shared" si="1"/>
        <v>2</v>
      </c>
    </row>
    <row r="45" spans="1:10" ht="15.75" thickBot="1" x14ac:dyDescent="0.3">
      <c r="A45" s="128">
        <v>43980</v>
      </c>
      <c r="B45" s="129">
        <f t="shared" si="7"/>
        <v>0.15624999999999997</v>
      </c>
      <c r="C45" s="130">
        <f t="shared" si="0"/>
        <v>0.16666666666666663</v>
      </c>
      <c r="D45" s="142"/>
      <c r="E45" s="143"/>
      <c r="F45" s="143"/>
      <c r="G45" s="143"/>
      <c r="H45" s="148"/>
      <c r="I45">
        <f t="shared" si="1"/>
        <v>0</v>
      </c>
    </row>
    <row r="46" spans="1:10" ht="15.75" thickBot="1" x14ac:dyDescent="0.3">
      <c r="D46" s="165">
        <f>COUNTA(D2:D45)</f>
        <v>25</v>
      </c>
      <c r="E46" s="165">
        <f t="shared" ref="E46:H46" si="8">COUNTA(E2:E45)</f>
        <v>14</v>
      </c>
      <c r="F46" s="165">
        <f t="shared" si="8"/>
        <v>32</v>
      </c>
      <c r="G46" s="165">
        <f t="shared" si="8"/>
        <v>18</v>
      </c>
      <c r="H46" s="165">
        <f t="shared" si="8"/>
        <v>23</v>
      </c>
      <c r="I46" s="134">
        <f>SUM(I2:I45)</f>
        <v>112</v>
      </c>
      <c r="J46" s="135" t="s">
        <v>863</v>
      </c>
    </row>
  </sheetData>
  <conditionalFormatting sqref="P1:T4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I225"/>
  <sheetViews>
    <sheetView tabSelected="1" topLeftCell="E1" workbookViewId="0">
      <selection activeCell="I63" sqref="I63:I226"/>
    </sheetView>
  </sheetViews>
  <sheetFormatPr defaultRowHeight="15" x14ac:dyDescent="0.25"/>
  <cols>
    <col min="1" max="1" width="15.42578125" bestFit="1" customWidth="1"/>
    <col min="2" max="2" width="21.85546875" bestFit="1" customWidth="1"/>
    <col min="3" max="3" width="23.85546875" bestFit="1" customWidth="1"/>
    <col min="4" max="4" width="29.7109375" bestFit="1" customWidth="1"/>
    <col min="5" max="5" width="14.42578125" bestFit="1" customWidth="1"/>
    <col min="6" max="6" width="11" style="164" bestFit="1" customWidth="1"/>
    <col min="7" max="7" width="42.7109375" bestFit="1" customWidth="1"/>
    <col min="8" max="8" width="13.5703125" bestFit="1" customWidth="1"/>
  </cols>
  <sheetData>
    <row r="1" spans="1:8" x14ac:dyDescent="0.25">
      <c r="A1" s="158" t="s">
        <v>865</v>
      </c>
      <c r="B1" s="158" t="s">
        <v>217</v>
      </c>
      <c r="C1" s="158" t="s">
        <v>866</v>
      </c>
      <c r="D1" s="158" t="s">
        <v>867</v>
      </c>
      <c r="E1" s="158" t="s">
        <v>868</v>
      </c>
      <c r="F1" s="159" t="s">
        <v>869</v>
      </c>
      <c r="G1" s="158" t="s">
        <v>870</v>
      </c>
      <c r="H1" s="158" t="s">
        <v>871</v>
      </c>
    </row>
    <row r="2" spans="1:8" hidden="1" x14ac:dyDescent="0.25">
      <c r="A2" s="160" t="s">
        <v>443</v>
      </c>
      <c r="B2" s="160" t="s">
        <v>309</v>
      </c>
      <c r="C2" s="160" t="s">
        <v>872</v>
      </c>
      <c r="D2" s="160" t="s">
        <v>601</v>
      </c>
      <c r="E2" s="160" t="s">
        <v>873</v>
      </c>
      <c r="F2" s="161" t="s">
        <v>83</v>
      </c>
      <c r="G2" s="160" t="s">
        <v>874</v>
      </c>
      <c r="H2" s="160" t="s">
        <v>858</v>
      </c>
    </row>
    <row r="3" spans="1:8" hidden="1" x14ac:dyDescent="0.25">
      <c r="A3" s="160" t="s">
        <v>442</v>
      </c>
      <c r="B3" s="160" t="s">
        <v>221</v>
      </c>
      <c r="C3" s="160" t="s">
        <v>875</v>
      </c>
      <c r="D3" s="160" t="s">
        <v>600</v>
      </c>
      <c r="E3" s="160" t="s">
        <v>876</v>
      </c>
      <c r="F3" s="160" t="s">
        <v>83</v>
      </c>
      <c r="G3" s="160"/>
      <c r="H3" s="160"/>
    </row>
    <row r="4" spans="1:8" hidden="1" x14ac:dyDescent="0.25">
      <c r="A4" s="160" t="s">
        <v>444</v>
      </c>
      <c r="B4" s="160" t="s">
        <v>310</v>
      </c>
      <c r="C4" s="160" t="s">
        <v>877</v>
      </c>
      <c r="D4" s="160" t="s">
        <v>602</v>
      </c>
      <c r="E4" s="160" t="s">
        <v>878</v>
      </c>
      <c r="F4" s="161" t="s">
        <v>84</v>
      </c>
      <c r="G4" s="160" t="s">
        <v>879</v>
      </c>
      <c r="H4" s="160" t="s">
        <v>289</v>
      </c>
    </row>
    <row r="5" spans="1:8" hidden="1" x14ac:dyDescent="0.25">
      <c r="A5" s="160" t="s">
        <v>445</v>
      </c>
      <c r="B5" s="160" t="s">
        <v>284</v>
      </c>
      <c r="C5" s="160" t="s">
        <v>880</v>
      </c>
      <c r="D5" s="160" t="s">
        <v>603</v>
      </c>
      <c r="E5" s="160" t="s">
        <v>881</v>
      </c>
      <c r="F5" s="160" t="s">
        <v>84</v>
      </c>
      <c r="G5" s="160"/>
    </row>
    <row r="6" spans="1:8" hidden="1" x14ac:dyDescent="0.25">
      <c r="A6" s="160" t="s">
        <v>447</v>
      </c>
      <c r="B6" s="160" t="s">
        <v>312</v>
      </c>
      <c r="C6" s="160" t="s">
        <v>882</v>
      </c>
      <c r="D6" s="160" t="s">
        <v>605</v>
      </c>
      <c r="E6" s="160" t="s">
        <v>883</v>
      </c>
      <c r="F6" s="161" t="s">
        <v>85</v>
      </c>
      <c r="G6" s="160" t="s">
        <v>884</v>
      </c>
      <c r="H6" s="160" t="s">
        <v>858</v>
      </c>
    </row>
    <row r="7" spans="1:8" hidden="1" x14ac:dyDescent="0.25">
      <c r="A7" s="160" t="s">
        <v>446</v>
      </c>
      <c r="B7" s="160" t="s">
        <v>311</v>
      </c>
      <c r="C7" s="160" t="s">
        <v>885</v>
      </c>
      <c r="D7" s="160" t="s">
        <v>604</v>
      </c>
      <c r="E7" s="160" t="s">
        <v>886</v>
      </c>
      <c r="F7" s="160" t="s">
        <v>85</v>
      </c>
      <c r="G7" s="160"/>
    </row>
    <row r="8" spans="1:8" hidden="1" x14ac:dyDescent="0.25">
      <c r="A8" s="160" t="s">
        <v>449</v>
      </c>
      <c r="B8" s="160" t="s">
        <v>218</v>
      </c>
      <c r="C8" s="160" t="s">
        <v>887</v>
      </c>
      <c r="D8" s="160" t="s">
        <v>607</v>
      </c>
      <c r="E8" s="160" t="s">
        <v>888</v>
      </c>
      <c r="F8" s="160" t="s">
        <v>86</v>
      </c>
      <c r="G8" s="162" t="s">
        <v>889</v>
      </c>
      <c r="H8" s="160" t="s">
        <v>858</v>
      </c>
    </row>
    <row r="9" spans="1:8" hidden="1" x14ac:dyDescent="0.25">
      <c r="A9" s="160" t="s">
        <v>448</v>
      </c>
      <c r="B9" s="160" t="s">
        <v>313</v>
      </c>
      <c r="C9" s="160" t="s">
        <v>890</v>
      </c>
      <c r="D9" s="160" t="s">
        <v>606</v>
      </c>
      <c r="E9" s="160" t="s">
        <v>891</v>
      </c>
      <c r="F9" s="160" t="s">
        <v>86</v>
      </c>
      <c r="G9" s="160"/>
    </row>
    <row r="10" spans="1:8" hidden="1" x14ac:dyDescent="0.25">
      <c r="A10" s="160" t="s">
        <v>451</v>
      </c>
      <c r="B10" s="160" t="s">
        <v>314</v>
      </c>
      <c r="C10" s="160" t="s">
        <v>892</v>
      </c>
      <c r="D10" s="160" t="s">
        <v>609</v>
      </c>
      <c r="E10" s="160" t="s">
        <v>893</v>
      </c>
      <c r="F10" s="161" t="s">
        <v>87</v>
      </c>
      <c r="G10" s="160" t="s">
        <v>894</v>
      </c>
      <c r="H10" s="160" t="s">
        <v>858</v>
      </c>
    </row>
    <row r="11" spans="1:8" hidden="1" x14ac:dyDescent="0.25">
      <c r="A11" s="160" t="s">
        <v>450</v>
      </c>
      <c r="B11" s="160" t="s">
        <v>253</v>
      </c>
      <c r="C11" s="160" t="s">
        <v>895</v>
      </c>
      <c r="D11" s="160" t="s">
        <v>608</v>
      </c>
      <c r="E11" s="160" t="s">
        <v>896</v>
      </c>
      <c r="F11" s="160" t="s">
        <v>87</v>
      </c>
      <c r="G11" s="160"/>
    </row>
    <row r="12" spans="1:8" hidden="1" x14ac:dyDescent="0.25">
      <c r="A12" s="160" t="s">
        <v>452</v>
      </c>
      <c r="B12" s="160" t="s">
        <v>315</v>
      </c>
      <c r="C12" s="160" t="s">
        <v>897</v>
      </c>
      <c r="D12" s="160" t="s">
        <v>610</v>
      </c>
      <c r="E12" s="160" t="s">
        <v>898</v>
      </c>
      <c r="F12" s="161" t="s">
        <v>88</v>
      </c>
      <c r="G12" s="160" t="s">
        <v>899</v>
      </c>
      <c r="H12" s="160" t="s">
        <v>858</v>
      </c>
    </row>
    <row r="13" spans="1:8" hidden="1" x14ac:dyDescent="0.25">
      <c r="A13" s="160" t="s">
        <v>453</v>
      </c>
      <c r="B13" s="160" t="s">
        <v>282</v>
      </c>
      <c r="C13" s="160" t="s">
        <v>900</v>
      </c>
      <c r="D13" s="160" t="s">
        <v>611</v>
      </c>
      <c r="E13" s="160" t="s">
        <v>901</v>
      </c>
      <c r="F13" s="160" t="s">
        <v>88</v>
      </c>
      <c r="G13" s="160"/>
    </row>
    <row r="14" spans="1:8" hidden="1" x14ac:dyDescent="0.25">
      <c r="A14" s="160" t="s">
        <v>274</v>
      </c>
      <c r="B14" s="160" t="s">
        <v>316</v>
      </c>
      <c r="C14" s="160" t="s">
        <v>902</v>
      </c>
      <c r="D14" s="160" t="s">
        <v>612</v>
      </c>
      <c r="E14" s="160" t="s">
        <v>903</v>
      </c>
      <c r="F14" s="161" t="s">
        <v>89</v>
      </c>
      <c r="G14" s="160" t="s">
        <v>904</v>
      </c>
      <c r="H14" s="160" t="s">
        <v>289</v>
      </c>
    </row>
    <row r="15" spans="1:8" hidden="1" x14ac:dyDescent="0.25">
      <c r="A15" s="160" t="s">
        <v>454</v>
      </c>
      <c r="B15" s="160" t="s">
        <v>317</v>
      </c>
      <c r="C15" s="160" t="s">
        <v>905</v>
      </c>
      <c r="D15" s="160" t="s">
        <v>613</v>
      </c>
      <c r="E15" s="160" t="s">
        <v>906</v>
      </c>
      <c r="F15" s="160" t="s">
        <v>89</v>
      </c>
      <c r="G15" s="160"/>
    </row>
    <row r="16" spans="1:8" hidden="1" x14ac:dyDescent="0.25">
      <c r="A16" s="160" t="s">
        <v>455</v>
      </c>
      <c r="B16" s="160" t="s">
        <v>318</v>
      </c>
      <c r="C16" s="160" t="s">
        <v>907</v>
      </c>
      <c r="D16" s="160" t="s">
        <v>614</v>
      </c>
      <c r="E16" s="160" t="s">
        <v>908</v>
      </c>
      <c r="F16" s="160" t="s">
        <v>90</v>
      </c>
      <c r="G16" s="162" t="s">
        <v>889</v>
      </c>
      <c r="H16" s="160" t="s">
        <v>859</v>
      </c>
    </row>
    <row r="17" spans="1:9" hidden="1" x14ac:dyDescent="0.25">
      <c r="A17" s="160" t="s">
        <v>302</v>
      </c>
      <c r="B17" s="160" t="s">
        <v>319</v>
      </c>
      <c r="C17" s="160" t="s">
        <v>909</v>
      </c>
      <c r="D17" s="160" t="s">
        <v>615</v>
      </c>
      <c r="E17" s="160" t="s">
        <v>910</v>
      </c>
      <c r="F17" s="160" t="s">
        <v>90</v>
      </c>
      <c r="G17" s="160"/>
    </row>
    <row r="18" spans="1:9" hidden="1" x14ac:dyDescent="0.25">
      <c r="A18" s="160" t="s">
        <v>456</v>
      </c>
      <c r="B18" s="160" t="s">
        <v>320</v>
      </c>
      <c r="C18" s="160" t="s">
        <v>911</v>
      </c>
      <c r="D18" s="160" t="s">
        <v>616</v>
      </c>
      <c r="E18" s="160" t="s">
        <v>912</v>
      </c>
      <c r="F18" s="161" t="s">
        <v>91</v>
      </c>
      <c r="G18" s="160" t="s">
        <v>899</v>
      </c>
      <c r="H18" s="160" t="s">
        <v>289</v>
      </c>
    </row>
    <row r="19" spans="1:9" hidden="1" x14ac:dyDescent="0.25">
      <c r="A19" s="160" t="s">
        <v>297</v>
      </c>
      <c r="B19" s="160" t="s">
        <v>296</v>
      </c>
      <c r="C19" s="160" t="s">
        <v>913</v>
      </c>
      <c r="D19" s="160" t="s">
        <v>213</v>
      </c>
      <c r="E19" s="160" t="s">
        <v>914</v>
      </c>
      <c r="F19" s="160" t="s">
        <v>91</v>
      </c>
      <c r="G19" s="160"/>
    </row>
    <row r="20" spans="1:9" hidden="1" x14ac:dyDescent="0.25">
      <c r="A20" s="160" t="s">
        <v>241</v>
      </c>
      <c r="B20" s="160" t="s">
        <v>322</v>
      </c>
      <c r="C20" s="160" t="s">
        <v>915</v>
      </c>
      <c r="D20" s="160" t="s">
        <v>618</v>
      </c>
      <c r="E20" s="160" t="s">
        <v>916</v>
      </c>
      <c r="F20" s="161" t="s">
        <v>92</v>
      </c>
      <c r="G20" s="160" t="s">
        <v>917</v>
      </c>
      <c r="H20" s="160" t="s">
        <v>861</v>
      </c>
    </row>
    <row r="21" spans="1:9" hidden="1" x14ac:dyDescent="0.25">
      <c r="A21" s="160" t="s">
        <v>266</v>
      </c>
      <c r="B21" s="160" t="s">
        <v>321</v>
      </c>
      <c r="C21" s="160" t="s">
        <v>918</v>
      </c>
      <c r="D21" s="160" t="s">
        <v>617</v>
      </c>
      <c r="E21" s="160" t="s">
        <v>919</v>
      </c>
      <c r="F21" s="160" t="s">
        <v>92</v>
      </c>
      <c r="G21" s="160"/>
    </row>
    <row r="22" spans="1:9" hidden="1" x14ac:dyDescent="0.25">
      <c r="A22" s="160" t="s">
        <v>458</v>
      </c>
      <c r="B22" s="160" t="s">
        <v>323</v>
      </c>
      <c r="C22" s="162" t="s">
        <v>920</v>
      </c>
      <c r="D22" s="160" t="s">
        <v>620</v>
      </c>
      <c r="E22" s="160" t="s">
        <v>921</v>
      </c>
      <c r="F22" s="160" t="s">
        <v>93</v>
      </c>
      <c r="G22" s="162" t="s">
        <v>889</v>
      </c>
      <c r="H22" s="160" t="s">
        <v>861</v>
      </c>
      <c r="I22" s="160"/>
    </row>
    <row r="23" spans="1:9" hidden="1" x14ac:dyDescent="0.25">
      <c r="A23" s="160" t="s">
        <v>457</v>
      </c>
      <c r="B23" s="160" t="s">
        <v>295</v>
      </c>
      <c r="C23" s="160" t="s">
        <v>922</v>
      </c>
      <c r="D23" s="160" t="s">
        <v>619</v>
      </c>
      <c r="E23" s="160" t="s">
        <v>923</v>
      </c>
      <c r="F23" s="160" t="s">
        <v>93</v>
      </c>
      <c r="G23" s="160"/>
    </row>
    <row r="24" spans="1:9" hidden="1" x14ac:dyDescent="0.25">
      <c r="A24" s="160" t="s">
        <v>459</v>
      </c>
      <c r="B24" s="160" t="s">
        <v>324</v>
      </c>
      <c r="C24" s="160" t="s">
        <v>924</v>
      </c>
      <c r="D24" s="160" t="s">
        <v>621</v>
      </c>
      <c r="E24" s="160" t="s">
        <v>925</v>
      </c>
      <c r="F24" s="161" t="s">
        <v>94</v>
      </c>
      <c r="G24" s="160" t="s">
        <v>874</v>
      </c>
      <c r="H24" s="160" t="s">
        <v>289</v>
      </c>
    </row>
    <row r="25" spans="1:9" hidden="1" x14ac:dyDescent="0.25">
      <c r="A25" s="160" t="s">
        <v>460</v>
      </c>
      <c r="B25" s="160" t="s">
        <v>240</v>
      </c>
      <c r="C25" s="160" t="s">
        <v>926</v>
      </c>
      <c r="D25" s="160" t="s">
        <v>622</v>
      </c>
      <c r="E25" s="160" t="s">
        <v>927</v>
      </c>
      <c r="F25" s="160" t="s">
        <v>94</v>
      </c>
      <c r="G25" s="160"/>
    </row>
    <row r="26" spans="1:9" hidden="1" x14ac:dyDescent="0.25">
      <c r="A26" s="160" t="s">
        <v>461</v>
      </c>
      <c r="B26" s="160" t="s">
        <v>319</v>
      </c>
      <c r="C26" s="160" t="s">
        <v>928</v>
      </c>
      <c r="D26" s="160" t="s">
        <v>623</v>
      </c>
      <c r="E26" s="160" t="s">
        <v>929</v>
      </c>
      <c r="F26" s="161" t="s">
        <v>95</v>
      </c>
      <c r="G26" s="160" t="s">
        <v>930</v>
      </c>
      <c r="H26" s="160" t="s">
        <v>858</v>
      </c>
    </row>
    <row r="27" spans="1:9" hidden="1" x14ac:dyDescent="0.25">
      <c r="A27" s="160" t="s">
        <v>462</v>
      </c>
      <c r="B27" s="160" t="s">
        <v>304</v>
      </c>
      <c r="C27" s="160" t="s">
        <v>931</v>
      </c>
      <c r="D27" s="160" t="s">
        <v>624</v>
      </c>
      <c r="E27" s="160" t="s">
        <v>932</v>
      </c>
      <c r="F27" s="160" t="s">
        <v>95</v>
      </c>
      <c r="G27" s="160"/>
    </row>
    <row r="28" spans="1:9" hidden="1" x14ac:dyDescent="0.25">
      <c r="A28" s="160" t="s">
        <v>463</v>
      </c>
      <c r="B28" s="160" t="s">
        <v>325</v>
      </c>
      <c r="C28" s="160" t="s">
        <v>933</v>
      </c>
      <c r="D28" s="160" t="s">
        <v>625</v>
      </c>
      <c r="E28" s="160" t="s">
        <v>934</v>
      </c>
      <c r="F28" s="160" t="s">
        <v>96</v>
      </c>
      <c r="G28" s="162" t="s">
        <v>935</v>
      </c>
      <c r="H28" s="160" t="s">
        <v>858</v>
      </c>
    </row>
    <row r="29" spans="1:9" hidden="1" x14ac:dyDescent="0.25">
      <c r="A29" s="160" t="s">
        <v>464</v>
      </c>
      <c r="B29" s="160" t="s">
        <v>326</v>
      </c>
      <c r="C29" s="160" t="s">
        <v>936</v>
      </c>
      <c r="D29" s="160" t="s">
        <v>626</v>
      </c>
      <c r="E29" s="160" t="s">
        <v>937</v>
      </c>
      <c r="F29" s="160" t="s">
        <v>96</v>
      </c>
      <c r="G29" s="160"/>
    </row>
    <row r="30" spans="1:9" hidden="1" x14ac:dyDescent="0.25">
      <c r="A30" s="160" t="s">
        <v>465</v>
      </c>
      <c r="B30" s="160" t="s">
        <v>327</v>
      </c>
      <c r="C30" s="160" t="s">
        <v>938</v>
      </c>
      <c r="D30" s="160" t="s">
        <v>627</v>
      </c>
      <c r="E30" s="160" t="s">
        <v>939</v>
      </c>
      <c r="F30" s="161" t="s">
        <v>97</v>
      </c>
      <c r="G30" s="160" t="s">
        <v>884</v>
      </c>
      <c r="H30" s="160" t="s">
        <v>289</v>
      </c>
    </row>
    <row r="31" spans="1:9" hidden="1" x14ac:dyDescent="0.25">
      <c r="A31" s="160" t="s">
        <v>466</v>
      </c>
      <c r="B31" s="160" t="s">
        <v>235</v>
      </c>
      <c r="C31" s="160" t="s">
        <v>940</v>
      </c>
      <c r="D31" s="160" t="s">
        <v>628</v>
      </c>
      <c r="E31" s="160" t="s">
        <v>941</v>
      </c>
      <c r="F31" s="160" t="s">
        <v>97</v>
      </c>
      <c r="G31" s="160"/>
    </row>
    <row r="32" spans="1:9" hidden="1" x14ac:dyDescent="0.25">
      <c r="A32" s="160" t="s">
        <v>467</v>
      </c>
      <c r="B32" s="160" t="s">
        <v>329</v>
      </c>
      <c r="C32" s="160" t="s">
        <v>942</v>
      </c>
      <c r="D32" s="160" t="s">
        <v>629</v>
      </c>
      <c r="E32" s="160" t="s">
        <v>943</v>
      </c>
      <c r="F32" s="161" t="s">
        <v>98</v>
      </c>
      <c r="G32" s="160" t="s">
        <v>944</v>
      </c>
      <c r="H32" s="160" t="s">
        <v>858</v>
      </c>
    </row>
    <row r="33" spans="1:8" hidden="1" x14ac:dyDescent="0.25">
      <c r="A33" s="160" t="s">
        <v>228</v>
      </c>
      <c r="B33" s="160" t="s">
        <v>328</v>
      </c>
      <c r="C33" s="160" t="s">
        <v>945</v>
      </c>
      <c r="D33" s="160" t="s">
        <v>210</v>
      </c>
      <c r="E33" s="160" t="s">
        <v>946</v>
      </c>
      <c r="F33" s="160" t="s">
        <v>98</v>
      </c>
      <c r="G33" s="160"/>
    </row>
    <row r="34" spans="1:8" hidden="1" x14ac:dyDescent="0.25">
      <c r="A34" s="160" t="s">
        <v>469</v>
      </c>
      <c r="B34" s="160" t="s">
        <v>282</v>
      </c>
      <c r="C34" s="160" t="s">
        <v>947</v>
      </c>
      <c r="D34" s="160" t="s">
        <v>631</v>
      </c>
      <c r="E34" s="160" t="s">
        <v>948</v>
      </c>
      <c r="F34" s="161" t="s">
        <v>99</v>
      </c>
      <c r="G34" s="160" t="s">
        <v>944</v>
      </c>
      <c r="H34" s="160" t="s">
        <v>859</v>
      </c>
    </row>
    <row r="35" spans="1:8" hidden="1" x14ac:dyDescent="0.25">
      <c r="A35" s="160" t="s">
        <v>468</v>
      </c>
      <c r="B35" s="160" t="s">
        <v>330</v>
      </c>
      <c r="C35" s="160" t="s">
        <v>949</v>
      </c>
      <c r="D35" s="160" t="s">
        <v>630</v>
      </c>
      <c r="E35" s="160" t="s">
        <v>950</v>
      </c>
      <c r="F35" s="160" t="s">
        <v>99</v>
      </c>
      <c r="G35" s="160"/>
    </row>
    <row r="36" spans="1:8" hidden="1" x14ac:dyDescent="0.25">
      <c r="A36" s="160" t="s">
        <v>450</v>
      </c>
      <c r="B36" s="160" t="s">
        <v>306</v>
      </c>
      <c r="C36" s="160" t="s">
        <v>951</v>
      </c>
      <c r="D36" s="160" t="s">
        <v>633</v>
      </c>
      <c r="E36" s="160" t="s">
        <v>952</v>
      </c>
      <c r="F36" s="161" t="s">
        <v>100</v>
      </c>
      <c r="G36" s="160" t="s">
        <v>953</v>
      </c>
      <c r="H36" s="160" t="s">
        <v>861</v>
      </c>
    </row>
    <row r="37" spans="1:8" hidden="1" x14ac:dyDescent="0.25">
      <c r="A37" s="160" t="s">
        <v>241</v>
      </c>
      <c r="B37" s="160" t="s">
        <v>331</v>
      </c>
      <c r="C37" s="160" t="s">
        <v>954</v>
      </c>
      <c r="D37" s="160" t="s">
        <v>632</v>
      </c>
      <c r="E37" s="160" t="s">
        <v>955</v>
      </c>
      <c r="F37" s="160" t="s">
        <v>100</v>
      </c>
      <c r="G37" s="160"/>
    </row>
    <row r="38" spans="1:8" hidden="1" x14ac:dyDescent="0.25">
      <c r="A38" s="160" t="s">
        <v>470</v>
      </c>
      <c r="B38" s="160" t="s">
        <v>333</v>
      </c>
      <c r="C38" s="160" t="s">
        <v>956</v>
      </c>
      <c r="D38" s="160" t="s">
        <v>635</v>
      </c>
      <c r="E38" s="160" t="s">
        <v>957</v>
      </c>
      <c r="F38" s="161" t="s">
        <v>101</v>
      </c>
      <c r="G38" s="160" t="s">
        <v>958</v>
      </c>
      <c r="H38" s="160" t="s">
        <v>858</v>
      </c>
    </row>
    <row r="39" spans="1:8" hidden="1" x14ac:dyDescent="0.25">
      <c r="A39" s="160" t="s">
        <v>360</v>
      </c>
      <c r="B39" s="160" t="s">
        <v>332</v>
      </c>
      <c r="C39" s="160" t="s">
        <v>959</v>
      </c>
      <c r="D39" s="160" t="s">
        <v>634</v>
      </c>
      <c r="E39" s="160" t="s">
        <v>960</v>
      </c>
      <c r="F39" s="160" t="s">
        <v>101</v>
      </c>
      <c r="G39" s="160"/>
    </row>
    <row r="40" spans="1:8" hidden="1" x14ac:dyDescent="0.25">
      <c r="A40" s="160" t="s">
        <v>472</v>
      </c>
      <c r="B40" s="160" t="s">
        <v>240</v>
      </c>
      <c r="C40" s="160" t="s">
        <v>961</v>
      </c>
      <c r="D40" s="160" t="s">
        <v>637</v>
      </c>
      <c r="E40" s="160" t="s">
        <v>962</v>
      </c>
      <c r="F40" s="161" t="s">
        <v>102</v>
      </c>
      <c r="G40" s="160" t="s">
        <v>963</v>
      </c>
      <c r="H40" s="160" t="s">
        <v>858</v>
      </c>
    </row>
    <row r="41" spans="1:8" hidden="1" x14ac:dyDescent="0.25">
      <c r="A41" s="160" t="s">
        <v>471</v>
      </c>
      <c r="B41" s="160" t="s">
        <v>334</v>
      </c>
      <c r="C41" s="160" t="s">
        <v>964</v>
      </c>
      <c r="D41" s="160" t="s">
        <v>636</v>
      </c>
      <c r="E41" s="160" t="s">
        <v>965</v>
      </c>
      <c r="F41" s="160" t="s">
        <v>102</v>
      </c>
      <c r="G41" s="160"/>
    </row>
    <row r="42" spans="1:8" hidden="1" x14ac:dyDescent="0.25">
      <c r="A42" s="160" t="s">
        <v>473</v>
      </c>
      <c r="B42" s="160" t="s">
        <v>335</v>
      </c>
      <c r="C42" s="160" t="s">
        <v>966</v>
      </c>
      <c r="D42" s="160" t="s">
        <v>638</v>
      </c>
      <c r="E42" s="160" t="s">
        <v>967</v>
      </c>
      <c r="F42" s="161" t="s">
        <v>103</v>
      </c>
      <c r="G42" s="160" t="s">
        <v>968</v>
      </c>
      <c r="H42" s="160" t="s">
        <v>858</v>
      </c>
    </row>
    <row r="43" spans="1:8" hidden="1" x14ac:dyDescent="0.25">
      <c r="A43" s="160" t="s">
        <v>227</v>
      </c>
      <c r="B43" s="160" t="s">
        <v>233</v>
      </c>
      <c r="C43" s="160" t="s">
        <v>969</v>
      </c>
      <c r="D43" s="160" t="s">
        <v>209</v>
      </c>
      <c r="E43" s="160" t="s">
        <v>970</v>
      </c>
      <c r="F43" s="160" t="s">
        <v>103</v>
      </c>
      <c r="G43" s="160"/>
    </row>
    <row r="44" spans="1:8" hidden="1" x14ac:dyDescent="0.25">
      <c r="A44" s="160" t="s">
        <v>232</v>
      </c>
      <c r="B44" s="160" t="s">
        <v>231</v>
      </c>
      <c r="C44" s="160" t="s">
        <v>971</v>
      </c>
      <c r="D44" s="160" t="s">
        <v>203</v>
      </c>
      <c r="E44" s="160" t="s">
        <v>972</v>
      </c>
      <c r="F44" s="160" t="s">
        <v>104</v>
      </c>
      <c r="G44" s="162" t="s">
        <v>935</v>
      </c>
      <c r="H44" s="160" t="s">
        <v>859</v>
      </c>
    </row>
    <row r="45" spans="1:8" hidden="1" x14ac:dyDescent="0.25">
      <c r="A45" s="160" t="s">
        <v>474</v>
      </c>
      <c r="B45" s="160" t="s">
        <v>336</v>
      </c>
      <c r="C45" s="160" t="s">
        <v>973</v>
      </c>
      <c r="D45" s="160" t="s">
        <v>639</v>
      </c>
      <c r="E45" s="160" t="s">
        <v>974</v>
      </c>
      <c r="F45" s="160" t="s">
        <v>104</v>
      </c>
      <c r="G45" s="160"/>
    </row>
    <row r="46" spans="1:8" hidden="1" x14ac:dyDescent="0.25">
      <c r="A46" s="160" t="s">
        <v>476</v>
      </c>
      <c r="B46" s="160" t="s">
        <v>337</v>
      </c>
      <c r="C46" s="160" t="s">
        <v>975</v>
      </c>
      <c r="D46" s="160" t="s">
        <v>641</v>
      </c>
      <c r="E46" s="160" t="s">
        <v>976</v>
      </c>
      <c r="F46" s="161" t="s">
        <v>105</v>
      </c>
      <c r="G46" s="160" t="s">
        <v>977</v>
      </c>
      <c r="H46" s="160" t="s">
        <v>858</v>
      </c>
    </row>
    <row r="47" spans="1:8" hidden="1" x14ac:dyDescent="0.25">
      <c r="A47" s="160" t="s">
        <v>475</v>
      </c>
      <c r="B47" s="160" t="s">
        <v>227</v>
      </c>
      <c r="C47" s="160" t="s">
        <v>978</v>
      </c>
      <c r="D47" s="160" t="s">
        <v>640</v>
      </c>
      <c r="E47" s="160" t="s">
        <v>979</v>
      </c>
      <c r="F47" s="160" t="s">
        <v>105</v>
      </c>
      <c r="G47" s="160"/>
    </row>
    <row r="48" spans="1:8" hidden="1" x14ac:dyDescent="0.25">
      <c r="A48" s="160" t="s">
        <v>477</v>
      </c>
      <c r="B48" s="160" t="s">
        <v>234</v>
      </c>
      <c r="C48" s="160" t="s">
        <v>980</v>
      </c>
      <c r="D48" s="160" t="s">
        <v>642</v>
      </c>
      <c r="E48" s="160" t="s">
        <v>981</v>
      </c>
      <c r="F48" s="161" t="s">
        <v>106</v>
      </c>
      <c r="G48" s="160" t="s">
        <v>982</v>
      </c>
      <c r="H48" s="160" t="s">
        <v>858</v>
      </c>
    </row>
    <row r="49" spans="1:9" hidden="1" x14ac:dyDescent="0.25">
      <c r="A49" s="160" t="s">
        <v>478</v>
      </c>
      <c r="B49" s="160" t="s">
        <v>246</v>
      </c>
      <c r="C49" s="160" t="s">
        <v>983</v>
      </c>
      <c r="D49" s="160" t="s">
        <v>643</v>
      </c>
      <c r="E49" s="160" t="s">
        <v>984</v>
      </c>
      <c r="F49" s="160" t="s">
        <v>106</v>
      </c>
      <c r="G49" s="160"/>
    </row>
    <row r="50" spans="1:9" hidden="1" x14ac:dyDescent="0.25">
      <c r="A50" s="160" t="s">
        <v>479</v>
      </c>
      <c r="B50" s="160" t="s">
        <v>338</v>
      </c>
      <c r="C50" s="160" t="s">
        <v>985</v>
      </c>
      <c r="D50" s="160" t="s">
        <v>644</v>
      </c>
      <c r="E50" s="160" t="s">
        <v>986</v>
      </c>
      <c r="F50" s="161" t="s">
        <v>107</v>
      </c>
      <c r="G50" s="160" t="s">
        <v>987</v>
      </c>
      <c r="H50" s="160" t="s">
        <v>289</v>
      </c>
    </row>
    <row r="51" spans="1:9" hidden="1" x14ac:dyDescent="0.25">
      <c r="A51" s="160" t="s">
        <v>480</v>
      </c>
      <c r="B51" s="160" t="s">
        <v>339</v>
      </c>
      <c r="C51" s="160" t="s">
        <v>988</v>
      </c>
      <c r="D51" s="160" t="s">
        <v>645</v>
      </c>
      <c r="E51" s="160" t="s">
        <v>989</v>
      </c>
      <c r="F51" s="160" t="s">
        <v>107</v>
      </c>
      <c r="G51" s="160"/>
    </row>
    <row r="52" spans="1:9" hidden="1" x14ac:dyDescent="0.25">
      <c r="A52" s="160" t="s">
        <v>481</v>
      </c>
      <c r="B52" s="160" t="s">
        <v>340</v>
      </c>
      <c r="C52" s="160" t="s">
        <v>990</v>
      </c>
      <c r="D52" s="160" t="s">
        <v>646</v>
      </c>
      <c r="E52" s="160" t="s">
        <v>991</v>
      </c>
      <c r="F52" s="160" t="s">
        <v>108</v>
      </c>
      <c r="G52" s="162" t="s">
        <v>935</v>
      </c>
      <c r="H52" s="160" t="s">
        <v>289</v>
      </c>
    </row>
    <row r="53" spans="1:9" hidden="1" x14ac:dyDescent="0.25">
      <c r="A53" s="160" t="s">
        <v>287</v>
      </c>
      <c r="B53" s="160" t="s">
        <v>275</v>
      </c>
      <c r="C53" s="160" t="s">
        <v>992</v>
      </c>
      <c r="D53" s="160" t="s">
        <v>647</v>
      </c>
      <c r="E53" s="160" t="s">
        <v>993</v>
      </c>
      <c r="F53" s="160" t="s">
        <v>108</v>
      </c>
      <c r="G53" s="160"/>
    </row>
    <row r="54" spans="1:9" hidden="1" x14ac:dyDescent="0.25">
      <c r="A54" s="160" t="s">
        <v>482</v>
      </c>
      <c r="B54" s="160" t="s">
        <v>341</v>
      </c>
      <c r="C54" s="160" t="s">
        <v>994</v>
      </c>
      <c r="D54" s="160" t="s">
        <v>648</v>
      </c>
      <c r="E54" s="160" t="s">
        <v>995</v>
      </c>
      <c r="F54" s="161" t="s">
        <v>109</v>
      </c>
      <c r="G54" s="160" t="s">
        <v>977</v>
      </c>
      <c r="H54" s="160" t="s">
        <v>861</v>
      </c>
    </row>
    <row r="55" spans="1:9" hidden="1" x14ac:dyDescent="0.25">
      <c r="A55" s="160" t="s">
        <v>305</v>
      </c>
      <c r="B55" s="160" t="s">
        <v>224</v>
      </c>
      <c r="C55" s="160" t="s">
        <v>996</v>
      </c>
      <c r="D55" s="160" t="s">
        <v>649</v>
      </c>
      <c r="E55" s="160" t="s">
        <v>997</v>
      </c>
      <c r="F55" s="160" t="s">
        <v>109</v>
      </c>
      <c r="G55" s="160"/>
    </row>
    <row r="56" spans="1:9" hidden="1" x14ac:dyDescent="0.25">
      <c r="A56" s="160" t="s">
        <v>484</v>
      </c>
      <c r="B56" s="160" t="s">
        <v>237</v>
      </c>
      <c r="C56" s="160" t="s">
        <v>998</v>
      </c>
      <c r="D56" s="160" t="s">
        <v>651</v>
      </c>
      <c r="E56" s="160" t="s">
        <v>999</v>
      </c>
      <c r="F56" s="161" t="s">
        <v>110</v>
      </c>
      <c r="G56" s="160" t="s">
        <v>1000</v>
      </c>
      <c r="H56" s="160" t="s">
        <v>858</v>
      </c>
    </row>
    <row r="57" spans="1:9" hidden="1" x14ac:dyDescent="0.25">
      <c r="A57" s="160" t="s">
        <v>483</v>
      </c>
      <c r="B57" s="160" t="s">
        <v>342</v>
      </c>
      <c r="C57" s="160" t="s">
        <v>1001</v>
      </c>
      <c r="D57" s="160" t="s">
        <v>650</v>
      </c>
      <c r="E57" s="160" t="s">
        <v>1002</v>
      </c>
      <c r="F57" s="160" t="s">
        <v>110</v>
      </c>
      <c r="G57" s="160"/>
    </row>
    <row r="58" spans="1:9" hidden="1" x14ac:dyDescent="0.25">
      <c r="A58" s="160" t="s">
        <v>486</v>
      </c>
      <c r="B58" s="160" t="s">
        <v>344</v>
      </c>
      <c r="C58" s="160" t="s">
        <v>1003</v>
      </c>
      <c r="D58" s="160" t="s">
        <v>653</v>
      </c>
      <c r="E58" s="160" t="s">
        <v>1004</v>
      </c>
      <c r="F58" s="161" t="s">
        <v>111</v>
      </c>
      <c r="G58" s="160" t="s">
        <v>1005</v>
      </c>
      <c r="H58" s="160" t="s">
        <v>858</v>
      </c>
    </row>
    <row r="59" spans="1:9" hidden="1" x14ac:dyDescent="0.25">
      <c r="A59" s="160" t="s">
        <v>485</v>
      </c>
      <c r="B59" s="160" t="s">
        <v>343</v>
      </c>
      <c r="C59" s="160" t="s">
        <v>1006</v>
      </c>
      <c r="D59" s="160" t="s">
        <v>652</v>
      </c>
      <c r="E59" s="160" t="s">
        <v>1007</v>
      </c>
      <c r="F59" s="161" t="s">
        <v>111</v>
      </c>
      <c r="G59" s="160"/>
    </row>
    <row r="60" spans="1:9" hidden="1" x14ac:dyDescent="0.25">
      <c r="A60" s="160" t="s">
        <v>450</v>
      </c>
      <c r="B60" s="160" t="s">
        <v>346</v>
      </c>
      <c r="C60" s="160" t="s">
        <v>1010</v>
      </c>
      <c r="D60" s="160" t="s">
        <v>655</v>
      </c>
      <c r="E60" s="160" t="s">
        <v>1011</v>
      </c>
      <c r="F60" s="160" t="s">
        <v>112</v>
      </c>
      <c r="G60" s="160"/>
    </row>
    <row r="61" spans="1:9" x14ac:dyDescent="0.25">
      <c r="A61" s="160" t="s">
        <v>569</v>
      </c>
      <c r="B61" s="160" t="s">
        <v>423</v>
      </c>
      <c r="C61" s="160" t="s">
        <v>1271</v>
      </c>
      <c r="D61" s="160" t="s">
        <v>771</v>
      </c>
      <c r="E61" s="160" t="s">
        <v>1272</v>
      </c>
      <c r="F61" s="160" t="s">
        <v>174</v>
      </c>
      <c r="G61" s="162" t="s">
        <v>1273</v>
      </c>
      <c r="H61" s="160" t="s">
        <v>860</v>
      </c>
      <c r="I61" s="160" t="s">
        <v>1359</v>
      </c>
    </row>
    <row r="62" spans="1:9" hidden="1" x14ac:dyDescent="0.25">
      <c r="A62" s="160" t="s">
        <v>488</v>
      </c>
      <c r="B62" s="160" t="s">
        <v>268</v>
      </c>
      <c r="C62" s="160" t="s">
        <v>1014</v>
      </c>
      <c r="D62" s="160" t="s">
        <v>656</v>
      </c>
      <c r="E62" s="160" t="s">
        <v>1015</v>
      </c>
      <c r="F62" s="160" t="s">
        <v>113</v>
      </c>
      <c r="G62" s="160"/>
    </row>
    <row r="63" spans="1:9" x14ac:dyDescent="0.25">
      <c r="A63" s="160" t="s">
        <v>565</v>
      </c>
      <c r="B63" s="160" t="s">
        <v>240</v>
      </c>
      <c r="C63" s="160" t="s">
        <v>1262</v>
      </c>
      <c r="D63" s="160" t="s">
        <v>767</v>
      </c>
      <c r="E63" s="160" t="s">
        <v>1263</v>
      </c>
      <c r="F63" s="160" t="s">
        <v>172</v>
      </c>
      <c r="G63" s="162" t="s">
        <v>1264</v>
      </c>
      <c r="H63" s="160" t="s">
        <v>860</v>
      </c>
      <c r="I63" t="s">
        <v>1360</v>
      </c>
    </row>
    <row r="64" spans="1:9" hidden="1" x14ac:dyDescent="0.25">
      <c r="A64" s="160" t="s">
        <v>490</v>
      </c>
      <c r="B64" s="160" t="s">
        <v>242</v>
      </c>
      <c r="C64" s="160" t="s">
        <v>1016</v>
      </c>
      <c r="D64" s="160" t="s">
        <v>658</v>
      </c>
      <c r="E64" s="160" t="s">
        <v>1017</v>
      </c>
      <c r="F64" s="161" t="s">
        <v>114</v>
      </c>
      <c r="G64" s="160" t="s">
        <v>1018</v>
      </c>
      <c r="H64" s="160" t="s">
        <v>858</v>
      </c>
    </row>
    <row r="65" spans="1:9" hidden="1" x14ac:dyDescent="0.25">
      <c r="A65" s="160" t="s">
        <v>236</v>
      </c>
      <c r="B65" s="160" t="s">
        <v>348</v>
      </c>
      <c r="C65" s="160" t="s">
        <v>1019</v>
      </c>
      <c r="D65" s="160" t="s">
        <v>659</v>
      </c>
      <c r="E65" s="160" t="s">
        <v>1020</v>
      </c>
      <c r="F65" s="160" t="s">
        <v>114</v>
      </c>
      <c r="G65" s="160"/>
    </row>
    <row r="66" spans="1:9" hidden="1" x14ac:dyDescent="0.25">
      <c r="A66" s="160" t="s">
        <v>492</v>
      </c>
      <c r="B66" s="160" t="s">
        <v>349</v>
      </c>
      <c r="C66" s="160" t="s">
        <v>1021</v>
      </c>
      <c r="D66" s="160" t="s">
        <v>661</v>
      </c>
      <c r="E66" s="160" t="s">
        <v>1022</v>
      </c>
      <c r="F66" s="161" t="s">
        <v>115</v>
      </c>
      <c r="G66" s="160" t="s">
        <v>1023</v>
      </c>
      <c r="H66" s="160" t="s">
        <v>289</v>
      </c>
    </row>
    <row r="67" spans="1:9" hidden="1" x14ac:dyDescent="0.25">
      <c r="A67" s="160" t="s">
        <v>491</v>
      </c>
      <c r="B67" s="160" t="s">
        <v>277</v>
      </c>
      <c r="C67" s="160" t="s">
        <v>1024</v>
      </c>
      <c r="D67" s="160" t="s">
        <v>660</v>
      </c>
      <c r="E67" s="160" t="s">
        <v>1025</v>
      </c>
      <c r="F67" s="160" t="s">
        <v>115</v>
      </c>
      <c r="G67" s="160"/>
    </row>
    <row r="68" spans="1:9" hidden="1" x14ac:dyDescent="0.25">
      <c r="A68" s="160" t="s">
        <v>493</v>
      </c>
      <c r="B68" s="160" t="s">
        <v>350</v>
      </c>
      <c r="C68" s="160" t="s">
        <v>1026</v>
      </c>
      <c r="D68" s="160" t="s">
        <v>662</v>
      </c>
      <c r="E68" s="160" t="s">
        <v>1027</v>
      </c>
      <c r="F68" s="161" t="s">
        <v>116</v>
      </c>
      <c r="G68" s="160" t="s">
        <v>894</v>
      </c>
      <c r="H68" s="160" t="s">
        <v>861</v>
      </c>
    </row>
    <row r="69" spans="1:9" hidden="1" x14ac:dyDescent="0.25">
      <c r="A69" s="160" t="s">
        <v>494</v>
      </c>
      <c r="B69" s="160" t="s">
        <v>351</v>
      </c>
      <c r="C69" s="160" t="s">
        <v>1028</v>
      </c>
      <c r="D69" s="160" t="s">
        <v>663</v>
      </c>
      <c r="E69" s="160" t="s">
        <v>1029</v>
      </c>
      <c r="F69" s="160" t="s">
        <v>116</v>
      </c>
      <c r="G69" s="160"/>
    </row>
    <row r="70" spans="1:9" hidden="1" x14ac:dyDescent="0.25">
      <c r="A70" s="160" t="s">
        <v>496</v>
      </c>
      <c r="B70" s="160" t="s">
        <v>229</v>
      </c>
      <c r="C70" s="160" t="s">
        <v>1030</v>
      </c>
      <c r="D70" s="160" t="s">
        <v>665</v>
      </c>
      <c r="E70" s="160" t="s">
        <v>1031</v>
      </c>
      <c r="F70" s="160" t="s">
        <v>117</v>
      </c>
      <c r="G70" s="162" t="s">
        <v>935</v>
      </c>
      <c r="H70" s="160" t="s">
        <v>861</v>
      </c>
    </row>
    <row r="71" spans="1:9" hidden="1" x14ac:dyDescent="0.25">
      <c r="A71" s="160" t="s">
        <v>495</v>
      </c>
      <c r="B71" s="160" t="s">
        <v>352</v>
      </c>
      <c r="C71" s="160" t="s">
        <v>1032</v>
      </c>
      <c r="D71" s="160" t="s">
        <v>664</v>
      </c>
      <c r="E71" s="160" t="s">
        <v>1033</v>
      </c>
      <c r="F71" s="160" t="s">
        <v>117</v>
      </c>
      <c r="G71" s="160"/>
    </row>
    <row r="72" spans="1:9" hidden="1" x14ac:dyDescent="0.25">
      <c r="A72" s="160" t="s">
        <v>497</v>
      </c>
      <c r="B72" s="160" t="s">
        <v>354</v>
      </c>
      <c r="C72" s="160" t="s">
        <v>1036</v>
      </c>
      <c r="D72" s="160" t="s">
        <v>667</v>
      </c>
      <c r="E72" s="160" t="s">
        <v>1037</v>
      </c>
      <c r="F72" s="160" t="s">
        <v>118</v>
      </c>
      <c r="G72" s="160"/>
    </row>
    <row r="73" spans="1:9" x14ac:dyDescent="0.25">
      <c r="A73" s="160" t="s">
        <v>489</v>
      </c>
      <c r="B73" s="160" t="s">
        <v>347</v>
      </c>
      <c r="C73" s="160" t="s">
        <v>1012</v>
      </c>
      <c r="D73" s="160" t="s">
        <v>657</v>
      </c>
      <c r="E73" s="160" t="s">
        <v>1013</v>
      </c>
      <c r="F73" s="161" t="s">
        <v>113</v>
      </c>
      <c r="G73" s="160" t="s">
        <v>917</v>
      </c>
      <c r="H73" s="160" t="s">
        <v>860</v>
      </c>
      <c r="I73" t="s">
        <v>1361</v>
      </c>
    </row>
    <row r="74" spans="1:9" hidden="1" x14ac:dyDescent="0.25">
      <c r="A74" s="160" t="s">
        <v>285</v>
      </c>
      <c r="B74" s="160" t="s">
        <v>252</v>
      </c>
      <c r="C74" s="160" t="s">
        <v>1040</v>
      </c>
      <c r="D74" s="160" t="s">
        <v>668</v>
      </c>
      <c r="E74" s="160" t="s">
        <v>1041</v>
      </c>
      <c r="F74" s="160" t="s">
        <v>119</v>
      </c>
      <c r="G74" s="160"/>
    </row>
    <row r="75" spans="1:9" x14ac:dyDescent="0.25">
      <c r="A75" s="160" t="s">
        <v>300</v>
      </c>
      <c r="B75" s="160" t="s">
        <v>400</v>
      </c>
      <c r="C75" s="160" t="s">
        <v>1204</v>
      </c>
      <c r="D75" s="160" t="s">
        <v>741</v>
      </c>
      <c r="E75" s="160" t="s">
        <v>1205</v>
      </c>
      <c r="F75" s="161" t="s">
        <v>158</v>
      </c>
      <c r="G75" s="160" t="s">
        <v>1118</v>
      </c>
      <c r="H75" s="160" t="s">
        <v>860</v>
      </c>
      <c r="I75" t="s">
        <v>1362</v>
      </c>
    </row>
    <row r="76" spans="1:9" hidden="1" x14ac:dyDescent="0.25">
      <c r="A76" s="160" t="s">
        <v>287</v>
      </c>
      <c r="B76" s="160" t="s">
        <v>233</v>
      </c>
      <c r="C76" s="160" t="s">
        <v>1042</v>
      </c>
      <c r="D76" s="160" t="s">
        <v>670</v>
      </c>
      <c r="E76" s="160" t="s">
        <v>1043</v>
      </c>
      <c r="F76" s="161" t="s">
        <v>120</v>
      </c>
      <c r="G76" s="160" t="s">
        <v>1044</v>
      </c>
      <c r="H76" s="160" t="s">
        <v>858</v>
      </c>
    </row>
    <row r="77" spans="1:9" hidden="1" x14ac:dyDescent="0.25">
      <c r="A77" s="160" t="s">
        <v>498</v>
      </c>
      <c r="B77" s="160" t="s">
        <v>356</v>
      </c>
      <c r="C77" s="160" t="s">
        <v>1045</v>
      </c>
      <c r="D77" s="160" t="s">
        <v>671</v>
      </c>
      <c r="E77" s="160" t="s">
        <v>1046</v>
      </c>
      <c r="F77" s="160" t="s">
        <v>120</v>
      </c>
      <c r="G77" s="160"/>
    </row>
    <row r="78" spans="1:9" hidden="1" x14ac:dyDescent="0.25">
      <c r="A78" s="160" t="s">
        <v>248</v>
      </c>
      <c r="B78" s="160" t="s">
        <v>358</v>
      </c>
      <c r="C78" s="160" t="s">
        <v>1047</v>
      </c>
      <c r="D78" s="160" t="s">
        <v>673</v>
      </c>
      <c r="E78" s="160" t="s">
        <v>1048</v>
      </c>
      <c r="F78" s="161" t="s">
        <v>121</v>
      </c>
      <c r="G78" s="160" t="s">
        <v>1049</v>
      </c>
      <c r="H78" s="160" t="s">
        <v>858</v>
      </c>
    </row>
    <row r="79" spans="1:9" hidden="1" x14ac:dyDescent="0.25">
      <c r="A79" s="160" t="s">
        <v>499</v>
      </c>
      <c r="B79" s="160" t="s">
        <v>357</v>
      </c>
      <c r="C79" s="160" t="s">
        <v>1050</v>
      </c>
      <c r="D79" s="160" t="s">
        <v>672</v>
      </c>
      <c r="E79" s="160" t="s">
        <v>1051</v>
      </c>
      <c r="F79" s="160" t="s">
        <v>121</v>
      </c>
      <c r="G79" s="160"/>
    </row>
    <row r="80" spans="1:9" hidden="1" x14ac:dyDescent="0.25">
      <c r="A80" s="160" t="s">
        <v>302</v>
      </c>
      <c r="B80" s="160" t="s">
        <v>359</v>
      </c>
      <c r="C80" s="160" t="s">
        <v>1052</v>
      </c>
      <c r="D80" s="160" t="s">
        <v>674</v>
      </c>
      <c r="E80" s="160" t="s">
        <v>1053</v>
      </c>
      <c r="F80" s="161" t="s">
        <v>122</v>
      </c>
      <c r="G80" s="160" t="s">
        <v>1054</v>
      </c>
      <c r="H80" s="160" t="s">
        <v>289</v>
      </c>
    </row>
    <row r="81" spans="1:8" hidden="1" x14ac:dyDescent="0.25">
      <c r="A81" s="160" t="s">
        <v>265</v>
      </c>
      <c r="B81" s="160" t="s">
        <v>288</v>
      </c>
      <c r="C81" s="160" t="s">
        <v>1055</v>
      </c>
      <c r="D81" s="160" t="s">
        <v>675</v>
      </c>
      <c r="E81" s="160" t="s">
        <v>1056</v>
      </c>
      <c r="F81" s="160" t="s">
        <v>122</v>
      </c>
      <c r="G81" s="160"/>
    </row>
    <row r="82" spans="1:8" hidden="1" x14ac:dyDescent="0.25">
      <c r="A82" s="160" t="s">
        <v>500</v>
      </c>
      <c r="B82" s="160" t="s">
        <v>255</v>
      </c>
      <c r="C82" s="160" t="s">
        <v>1057</v>
      </c>
      <c r="D82" s="160" t="s">
        <v>677</v>
      </c>
      <c r="E82" s="160" t="s">
        <v>1058</v>
      </c>
      <c r="F82" s="161" t="s">
        <v>123</v>
      </c>
      <c r="G82" s="160" t="s">
        <v>1059</v>
      </c>
      <c r="H82" s="160" t="s">
        <v>289</v>
      </c>
    </row>
    <row r="83" spans="1:8" hidden="1" x14ac:dyDescent="0.25">
      <c r="A83" s="160" t="s">
        <v>302</v>
      </c>
      <c r="B83" s="160" t="s">
        <v>317</v>
      </c>
      <c r="C83" s="160" t="s">
        <v>1060</v>
      </c>
      <c r="D83" s="160" t="s">
        <v>676</v>
      </c>
      <c r="E83" s="160" t="s">
        <v>1061</v>
      </c>
      <c r="F83" s="160" t="s">
        <v>123</v>
      </c>
      <c r="G83" s="160"/>
    </row>
    <row r="84" spans="1:8" hidden="1" x14ac:dyDescent="0.25">
      <c r="A84" s="160" t="s">
        <v>502</v>
      </c>
      <c r="B84" s="160" t="s">
        <v>360</v>
      </c>
      <c r="C84" s="160" t="s">
        <v>1062</v>
      </c>
      <c r="D84" s="160" t="s">
        <v>679</v>
      </c>
      <c r="E84" s="160" t="s">
        <v>1063</v>
      </c>
      <c r="F84" s="160" t="s">
        <v>124</v>
      </c>
      <c r="G84" s="162" t="s">
        <v>1064</v>
      </c>
      <c r="H84" s="160" t="s">
        <v>858</v>
      </c>
    </row>
    <row r="85" spans="1:8" hidden="1" x14ac:dyDescent="0.25">
      <c r="A85" s="160" t="s">
        <v>501</v>
      </c>
      <c r="B85" s="160" t="s">
        <v>330</v>
      </c>
      <c r="C85" s="160" t="s">
        <v>1065</v>
      </c>
      <c r="D85" s="160" t="s">
        <v>678</v>
      </c>
      <c r="E85" s="160" t="s">
        <v>1066</v>
      </c>
      <c r="F85" s="160" t="s">
        <v>124</v>
      </c>
      <c r="G85" s="160"/>
    </row>
    <row r="86" spans="1:8" hidden="1" x14ac:dyDescent="0.25">
      <c r="A86" s="160" t="s">
        <v>503</v>
      </c>
      <c r="B86" s="160" t="s">
        <v>292</v>
      </c>
      <c r="C86" s="160" t="s">
        <v>1067</v>
      </c>
      <c r="D86" s="160" t="s">
        <v>681</v>
      </c>
      <c r="E86" s="160" t="s">
        <v>1068</v>
      </c>
      <c r="F86" s="161" t="s">
        <v>125</v>
      </c>
      <c r="G86" s="160" t="s">
        <v>1000</v>
      </c>
      <c r="H86" s="160" t="s">
        <v>289</v>
      </c>
    </row>
    <row r="87" spans="1:8" hidden="1" x14ac:dyDescent="0.25">
      <c r="A87" s="160" t="s">
        <v>230</v>
      </c>
      <c r="B87" s="160" t="s">
        <v>361</v>
      </c>
      <c r="C87" s="160" t="s">
        <v>1069</v>
      </c>
      <c r="D87" s="160" t="s">
        <v>680</v>
      </c>
      <c r="E87" s="160" t="s">
        <v>1070</v>
      </c>
      <c r="F87" s="160" t="s">
        <v>125</v>
      </c>
      <c r="G87" s="160"/>
    </row>
    <row r="88" spans="1:8" hidden="1" x14ac:dyDescent="0.25">
      <c r="A88" s="160" t="s">
        <v>280</v>
      </c>
      <c r="B88" s="160" t="s">
        <v>279</v>
      </c>
      <c r="C88" s="160" t="s">
        <v>1071</v>
      </c>
      <c r="D88" s="160" t="s">
        <v>201</v>
      </c>
      <c r="E88" s="160" t="s">
        <v>1072</v>
      </c>
      <c r="F88" s="161" t="s">
        <v>126</v>
      </c>
      <c r="G88" s="160" t="s">
        <v>1073</v>
      </c>
      <c r="H88" s="160" t="s">
        <v>289</v>
      </c>
    </row>
    <row r="89" spans="1:8" hidden="1" x14ac:dyDescent="0.25">
      <c r="A89" s="160" t="s">
        <v>504</v>
      </c>
      <c r="B89" s="160" t="s">
        <v>362</v>
      </c>
      <c r="C89" s="160" t="s">
        <v>1074</v>
      </c>
      <c r="D89" s="160" t="s">
        <v>682</v>
      </c>
      <c r="E89" s="160" t="s">
        <v>1075</v>
      </c>
      <c r="F89" s="160" t="s">
        <v>126</v>
      </c>
      <c r="G89" s="160"/>
    </row>
    <row r="90" spans="1:8" hidden="1" x14ac:dyDescent="0.25">
      <c r="A90" s="160" t="s">
        <v>505</v>
      </c>
      <c r="B90" s="160" t="s">
        <v>363</v>
      </c>
      <c r="C90" s="162" t="s">
        <v>1076</v>
      </c>
      <c r="D90" s="160" t="s">
        <v>683</v>
      </c>
      <c r="E90" s="160" t="s">
        <v>1077</v>
      </c>
      <c r="F90" s="161" t="s">
        <v>127</v>
      </c>
      <c r="G90" s="160" t="s">
        <v>930</v>
      </c>
      <c r="H90" s="160" t="s">
        <v>861</v>
      </c>
    </row>
    <row r="91" spans="1:8" hidden="1" x14ac:dyDescent="0.25">
      <c r="A91" s="160" t="s">
        <v>506</v>
      </c>
      <c r="B91" s="160" t="s">
        <v>294</v>
      </c>
      <c r="C91" s="160" t="s">
        <v>1078</v>
      </c>
      <c r="D91" s="160" t="s">
        <v>684</v>
      </c>
      <c r="E91" s="160" t="s">
        <v>1079</v>
      </c>
      <c r="F91" s="160" t="s">
        <v>127</v>
      </c>
      <c r="G91" s="160"/>
    </row>
    <row r="92" spans="1:8" hidden="1" x14ac:dyDescent="0.25">
      <c r="A92" s="160" t="s">
        <v>507</v>
      </c>
      <c r="B92" s="160" t="s">
        <v>364</v>
      </c>
      <c r="C92" s="160" t="s">
        <v>1080</v>
      </c>
      <c r="D92" s="160" t="s">
        <v>685</v>
      </c>
      <c r="E92" s="160" t="s">
        <v>1081</v>
      </c>
      <c r="F92" s="161" t="s">
        <v>128</v>
      </c>
      <c r="G92" s="160" t="s">
        <v>958</v>
      </c>
      <c r="H92" s="160" t="s">
        <v>289</v>
      </c>
    </row>
    <row r="93" spans="1:8" hidden="1" x14ac:dyDescent="0.25">
      <c r="A93" s="160" t="s">
        <v>508</v>
      </c>
      <c r="B93" s="160" t="s">
        <v>365</v>
      </c>
      <c r="C93" s="160" t="s">
        <v>1082</v>
      </c>
      <c r="D93" s="160" t="s">
        <v>686</v>
      </c>
      <c r="E93" s="160" t="s">
        <v>1083</v>
      </c>
      <c r="F93" s="160" t="s">
        <v>128</v>
      </c>
      <c r="G93" s="160"/>
    </row>
    <row r="94" spans="1:8" hidden="1" x14ac:dyDescent="0.25">
      <c r="A94" s="160" t="s">
        <v>509</v>
      </c>
      <c r="B94" s="160" t="s">
        <v>367</v>
      </c>
      <c r="C94" s="160" t="s">
        <v>1084</v>
      </c>
      <c r="D94" s="160" t="s">
        <v>688</v>
      </c>
      <c r="E94" s="160" t="s">
        <v>1085</v>
      </c>
      <c r="F94" s="160" t="s">
        <v>129</v>
      </c>
      <c r="G94" s="162" t="s">
        <v>1064</v>
      </c>
      <c r="H94" s="160" t="s">
        <v>859</v>
      </c>
    </row>
    <row r="95" spans="1:8" hidden="1" x14ac:dyDescent="0.25">
      <c r="A95" s="160" t="s">
        <v>269</v>
      </c>
      <c r="B95" s="160" t="s">
        <v>366</v>
      </c>
      <c r="C95" s="160" t="s">
        <v>1086</v>
      </c>
      <c r="D95" s="160" t="s">
        <v>687</v>
      </c>
      <c r="E95" s="160" t="s">
        <v>1087</v>
      </c>
      <c r="F95" s="160" t="s">
        <v>129</v>
      </c>
      <c r="G95" s="160"/>
    </row>
    <row r="96" spans="1:8" hidden="1" x14ac:dyDescent="0.25">
      <c r="A96" s="160" t="s">
        <v>511</v>
      </c>
      <c r="B96" s="160" t="s">
        <v>251</v>
      </c>
      <c r="C96" s="162" t="s">
        <v>1088</v>
      </c>
      <c r="D96" s="160" t="s">
        <v>690</v>
      </c>
      <c r="E96" s="160" t="s">
        <v>1089</v>
      </c>
      <c r="F96" s="161" t="s">
        <v>130</v>
      </c>
      <c r="G96" s="160" t="s">
        <v>1090</v>
      </c>
      <c r="H96" s="160" t="s">
        <v>861</v>
      </c>
    </row>
    <row r="97" spans="1:8" hidden="1" x14ac:dyDescent="0.25">
      <c r="A97" s="160" t="s">
        <v>510</v>
      </c>
      <c r="B97" s="160" t="s">
        <v>254</v>
      </c>
      <c r="C97" s="160" t="s">
        <v>1091</v>
      </c>
      <c r="D97" s="160" t="s">
        <v>689</v>
      </c>
      <c r="E97" s="160" t="s">
        <v>1092</v>
      </c>
      <c r="F97" s="160" t="s">
        <v>130</v>
      </c>
      <c r="G97" s="160"/>
    </row>
    <row r="98" spans="1:8" hidden="1" x14ac:dyDescent="0.25">
      <c r="A98" s="160" t="s">
        <v>513</v>
      </c>
      <c r="B98" s="160" t="s">
        <v>369</v>
      </c>
      <c r="C98" s="160" t="s">
        <v>1093</v>
      </c>
      <c r="D98" s="160" t="s">
        <v>692</v>
      </c>
      <c r="E98" s="160" t="s">
        <v>1094</v>
      </c>
      <c r="F98" s="161" t="s">
        <v>131</v>
      </c>
      <c r="G98" s="160" t="s">
        <v>904</v>
      </c>
      <c r="H98" s="160" t="s">
        <v>859</v>
      </c>
    </row>
    <row r="99" spans="1:8" hidden="1" x14ac:dyDescent="0.25">
      <c r="A99" s="160" t="s">
        <v>514</v>
      </c>
      <c r="B99" s="160" t="s">
        <v>261</v>
      </c>
      <c r="C99" s="160" t="s">
        <v>1095</v>
      </c>
      <c r="D99" s="160" t="s">
        <v>693</v>
      </c>
      <c r="E99" s="160" t="s">
        <v>1096</v>
      </c>
      <c r="F99" s="161" t="s">
        <v>132</v>
      </c>
      <c r="G99" s="160" t="s">
        <v>982</v>
      </c>
      <c r="H99" s="160" t="s">
        <v>861</v>
      </c>
    </row>
    <row r="100" spans="1:8" hidden="1" x14ac:dyDescent="0.25">
      <c r="A100" s="160" t="s">
        <v>515</v>
      </c>
      <c r="B100" s="160" t="s">
        <v>370</v>
      </c>
      <c r="C100" s="160" t="s">
        <v>1097</v>
      </c>
      <c r="D100" s="160" t="s">
        <v>694</v>
      </c>
      <c r="E100" s="160" t="s">
        <v>1098</v>
      </c>
      <c r="F100" s="160" t="s">
        <v>132</v>
      </c>
      <c r="G100" s="160"/>
    </row>
    <row r="101" spans="1:8" hidden="1" x14ac:dyDescent="0.25">
      <c r="A101" s="160" t="s">
        <v>516</v>
      </c>
      <c r="B101" s="160" t="s">
        <v>242</v>
      </c>
      <c r="C101" s="160" t="s">
        <v>1099</v>
      </c>
      <c r="D101" s="160" t="s">
        <v>695</v>
      </c>
      <c r="E101" s="160" t="s">
        <v>1100</v>
      </c>
      <c r="F101" s="161" t="s">
        <v>133</v>
      </c>
      <c r="G101" s="160" t="s">
        <v>904</v>
      </c>
      <c r="H101" s="160" t="s">
        <v>858</v>
      </c>
    </row>
    <row r="102" spans="1:8" hidden="1" x14ac:dyDescent="0.25">
      <c r="A102" s="160" t="s">
        <v>281</v>
      </c>
      <c r="B102" s="160" t="s">
        <v>244</v>
      </c>
      <c r="C102" s="160" t="s">
        <v>1101</v>
      </c>
      <c r="D102" s="160" t="s">
        <v>207</v>
      </c>
      <c r="E102" s="160" t="s">
        <v>1102</v>
      </c>
      <c r="F102" s="160" t="s">
        <v>133</v>
      </c>
      <c r="G102" s="160"/>
    </row>
    <row r="103" spans="1:8" hidden="1" x14ac:dyDescent="0.25">
      <c r="A103" s="160" t="s">
        <v>260</v>
      </c>
      <c r="B103" s="160" t="s">
        <v>259</v>
      </c>
      <c r="C103" s="160" t="s">
        <v>1103</v>
      </c>
      <c r="D103" s="160" t="s">
        <v>205</v>
      </c>
      <c r="E103" s="160" t="s">
        <v>1104</v>
      </c>
      <c r="F103" s="161" t="s">
        <v>134</v>
      </c>
      <c r="G103" s="160" t="s">
        <v>1105</v>
      </c>
      <c r="H103" s="160" t="s">
        <v>858</v>
      </c>
    </row>
    <row r="104" spans="1:8" hidden="1" x14ac:dyDescent="0.25">
      <c r="A104" s="160" t="s">
        <v>517</v>
      </c>
      <c r="B104" s="160" t="s">
        <v>371</v>
      </c>
      <c r="C104" s="160" t="s">
        <v>1106</v>
      </c>
      <c r="D104" s="160" t="s">
        <v>696</v>
      </c>
      <c r="E104" s="160" t="s">
        <v>1107</v>
      </c>
      <c r="F104" s="160" t="s">
        <v>134</v>
      </c>
      <c r="G104" s="160"/>
    </row>
    <row r="105" spans="1:8" hidden="1" x14ac:dyDescent="0.25">
      <c r="A105" s="160" t="s">
        <v>518</v>
      </c>
      <c r="B105" s="160" t="s">
        <v>372</v>
      </c>
      <c r="C105" s="160" t="s">
        <v>1108</v>
      </c>
      <c r="D105" s="160" t="s">
        <v>697</v>
      </c>
      <c r="E105" s="160" t="s">
        <v>1109</v>
      </c>
      <c r="F105" s="161" t="s">
        <v>135</v>
      </c>
      <c r="G105" s="160" t="s">
        <v>1000</v>
      </c>
      <c r="H105" s="160" t="s">
        <v>861</v>
      </c>
    </row>
    <row r="106" spans="1:8" hidden="1" x14ac:dyDescent="0.25">
      <c r="A106" s="160" t="s">
        <v>519</v>
      </c>
      <c r="B106" s="160" t="s">
        <v>373</v>
      </c>
      <c r="C106" s="160" t="s">
        <v>1110</v>
      </c>
      <c r="D106" s="160" t="s">
        <v>698</v>
      </c>
      <c r="E106" s="160" t="s">
        <v>1111</v>
      </c>
      <c r="F106" s="160" t="s">
        <v>135</v>
      </c>
      <c r="G106" s="160"/>
    </row>
    <row r="107" spans="1:8" hidden="1" x14ac:dyDescent="0.25">
      <c r="A107" s="160" t="s">
        <v>503</v>
      </c>
      <c r="B107" s="160" t="s">
        <v>374</v>
      </c>
      <c r="C107" s="160" t="s">
        <v>1112</v>
      </c>
      <c r="D107" s="160" t="s">
        <v>699</v>
      </c>
      <c r="E107" s="160" t="s">
        <v>1113</v>
      </c>
      <c r="F107" s="161" t="s">
        <v>136</v>
      </c>
      <c r="G107" s="160" t="s">
        <v>953</v>
      </c>
      <c r="H107" s="160" t="s">
        <v>859</v>
      </c>
    </row>
    <row r="108" spans="1:8" hidden="1" x14ac:dyDescent="0.25">
      <c r="A108" s="160" t="s">
        <v>286</v>
      </c>
      <c r="B108" s="160" t="s">
        <v>285</v>
      </c>
      <c r="C108" s="160" t="s">
        <v>1114</v>
      </c>
      <c r="D108" s="160" t="s">
        <v>214</v>
      </c>
      <c r="E108" s="160" t="s">
        <v>1115</v>
      </c>
      <c r="F108" s="160" t="s">
        <v>136</v>
      </c>
      <c r="G108" s="160"/>
    </row>
    <row r="109" spans="1:8" hidden="1" x14ac:dyDescent="0.25">
      <c r="A109" s="160" t="s">
        <v>520</v>
      </c>
      <c r="B109" s="160" t="s">
        <v>375</v>
      </c>
      <c r="C109" s="160" t="s">
        <v>1116</v>
      </c>
      <c r="D109" s="160" t="s">
        <v>700</v>
      </c>
      <c r="E109" s="160" t="s">
        <v>1117</v>
      </c>
      <c r="F109" s="161" t="s">
        <v>137</v>
      </c>
      <c r="G109" s="160" t="s">
        <v>1118</v>
      </c>
      <c r="H109" s="160" t="s">
        <v>289</v>
      </c>
    </row>
    <row r="110" spans="1:8" hidden="1" x14ac:dyDescent="0.25">
      <c r="A110" s="160" t="s">
        <v>521</v>
      </c>
      <c r="B110" s="160" t="s">
        <v>376</v>
      </c>
      <c r="C110" s="160" t="s">
        <v>1119</v>
      </c>
      <c r="D110" s="160" t="s">
        <v>701</v>
      </c>
      <c r="E110" s="160" t="s">
        <v>1120</v>
      </c>
      <c r="F110" s="160" t="s">
        <v>137</v>
      </c>
      <c r="G110" s="160"/>
    </row>
    <row r="111" spans="1:8" hidden="1" x14ac:dyDescent="0.25">
      <c r="A111" s="160" t="s">
        <v>523</v>
      </c>
      <c r="B111" s="160" t="s">
        <v>238</v>
      </c>
      <c r="C111" s="160" t="s">
        <v>1121</v>
      </c>
      <c r="D111" s="160" t="s">
        <v>703</v>
      </c>
      <c r="E111" s="160" t="s">
        <v>1122</v>
      </c>
      <c r="F111" s="161" t="s">
        <v>138</v>
      </c>
      <c r="G111" s="160" t="s">
        <v>953</v>
      </c>
      <c r="H111" s="160" t="s">
        <v>289</v>
      </c>
    </row>
    <row r="112" spans="1:8" hidden="1" x14ac:dyDescent="0.25">
      <c r="A112" s="160" t="s">
        <v>522</v>
      </c>
      <c r="B112" s="160" t="s">
        <v>377</v>
      </c>
      <c r="C112" s="160" t="s">
        <v>1123</v>
      </c>
      <c r="D112" s="160" t="s">
        <v>702</v>
      </c>
      <c r="E112" s="160" t="s">
        <v>1124</v>
      </c>
      <c r="F112" s="160" t="s">
        <v>138</v>
      </c>
      <c r="G112" s="160"/>
    </row>
    <row r="113" spans="1:9" hidden="1" x14ac:dyDescent="0.25">
      <c r="A113" s="160" t="s">
        <v>225</v>
      </c>
      <c r="B113" s="160" t="s">
        <v>219</v>
      </c>
      <c r="C113" s="160" t="s">
        <v>1127</v>
      </c>
      <c r="D113" s="160" t="s">
        <v>704</v>
      </c>
      <c r="E113" s="160" t="s">
        <v>1128</v>
      </c>
      <c r="F113" s="160" t="s">
        <v>139</v>
      </c>
      <c r="G113" s="160"/>
    </row>
    <row r="114" spans="1:9" x14ac:dyDescent="0.25">
      <c r="A114" s="160" t="s">
        <v>487</v>
      </c>
      <c r="B114" s="160" t="s">
        <v>345</v>
      </c>
      <c r="C114" s="160" t="s">
        <v>1008</v>
      </c>
      <c r="D114" s="160" t="s">
        <v>654</v>
      </c>
      <c r="E114" s="160" t="s">
        <v>1009</v>
      </c>
      <c r="F114" s="161" t="s">
        <v>112</v>
      </c>
      <c r="G114" s="160" t="s">
        <v>879</v>
      </c>
      <c r="H114" s="160" t="s">
        <v>860</v>
      </c>
      <c r="I114" t="s">
        <v>1363</v>
      </c>
    </row>
    <row r="115" spans="1:9" hidden="1" x14ac:dyDescent="0.25">
      <c r="A115" s="160" t="s">
        <v>526</v>
      </c>
      <c r="B115" s="160" t="s">
        <v>379</v>
      </c>
      <c r="C115" s="160" t="s">
        <v>1129</v>
      </c>
      <c r="D115" s="160" t="s">
        <v>707</v>
      </c>
      <c r="E115" s="160" t="s">
        <v>1130</v>
      </c>
      <c r="F115" s="161" t="s">
        <v>140</v>
      </c>
      <c r="G115" s="160" t="s">
        <v>1131</v>
      </c>
      <c r="H115" s="160" t="s">
        <v>858</v>
      </c>
    </row>
    <row r="116" spans="1:9" hidden="1" x14ac:dyDescent="0.25">
      <c r="A116" s="160" t="s">
        <v>525</v>
      </c>
      <c r="B116" s="160" t="s">
        <v>378</v>
      </c>
      <c r="C116" s="160" t="s">
        <v>1132</v>
      </c>
      <c r="D116" s="160" t="s">
        <v>706</v>
      </c>
      <c r="E116" s="160" t="s">
        <v>1133</v>
      </c>
      <c r="F116" s="160" t="s">
        <v>140</v>
      </c>
      <c r="G116" s="160"/>
    </row>
    <row r="117" spans="1:9" hidden="1" x14ac:dyDescent="0.25">
      <c r="A117" s="160" t="s">
        <v>262</v>
      </c>
      <c r="B117" s="160" t="s">
        <v>380</v>
      </c>
      <c r="C117" s="160" t="s">
        <v>1134</v>
      </c>
      <c r="D117" s="160" t="s">
        <v>709</v>
      </c>
      <c r="E117" s="160" t="s">
        <v>1135</v>
      </c>
      <c r="F117" s="161" t="s">
        <v>141</v>
      </c>
      <c r="G117" s="160" t="s">
        <v>1131</v>
      </c>
      <c r="H117" s="160" t="s">
        <v>859</v>
      </c>
    </row>
    <row r="118" spans="1:9" hidden="1" x14ac:dyDescent="0.25">
      <c r="A118" s="160" t="s">
        <v>527</v>
      </c>
      <c r="B118" s="160" t="s">
        <v>229</v>
      </c>
      <c r="C118" s="160" t="s">
        <v>1136</v>
      </c>
      <c r="D118" s="160" t="s">
        <v>708</v>
      </c>
      <c r="E118" s="160" t="s">
        <v>1137</v>
      </c>
      <c r="F118" s="160" t="s">
        <v>141</v>
      </c>
      <c r="G118" s="160"/>
    </row>
    <row r="119" spans="1:9" hidden="1" x14ac:dyDescent="0.25">
      <c r="A119" s="160" t="s">
        <v>278</v>
      </c>
      <c r="B119" s="160" t="s">
        <v>382</v>
      </c>
      <c r="C119" s="160" t="s">
        <v>1140</v>
      </c>
      <c r="D119" s="160" t="s">
        <v>711</v>
      </c>
      <c r="E119" s="160" t="s">
        <v>1141</v>
      </c>
      <c r="F119" s="160" t="s">
        <v>142</v>
      </c>
      <c r="G119" s="160"/>
    </row>
    <row r="120" spans="1:9" x14ac:dyDescent="0.25">
      <c r="A120" s="160" t="s">
        <v>250</v>
      </c>
      <c r="B120" s="160" t="s">
        <v>233</v>
      </c>
      <c r="C120" s="160" t="s">
        <v>1221</v>
      </c>
      <c r="D120" s="160" t="s">
        <v>750</v>
      </c>
      <c r="E120" s="160" t="s">
        <v>1222</v>
      </c>
      <c r="F120" s="161" t="s">
        <v>162</v>
      </c>
      <c r="G120" s="160" t="s">
        <v>963</v>
      </c>
      <c r="H120" s="160" t="s">
        <v>860</v>
      </c>
      <c r="I120" t="s">
        <v>1365</v>
      </c>
    </row>
    <row r="121" spans="1:9" hidden="1" x14ac:dyDescent="0.25">
      <c r="A121" s="160" t="s">
        <v>528</v>
      </c>
      <c r="B121" s="160" t="s">
        <v>282</v>
      </c>
      <c r="C121" s="160" t="s">
        <v>1142</v>
      </c>
      <c r="D121" s="160" t="s">
        <v>712</v>
      </c>
      <c r="E121" s="160" t="s">
        <v>1143</v>
      </c>
      <c r="F121" s="161" t="s">
        <v>143</v>
      </c>
      <c r="G121" s="160" t="s">
        <v>1090</v>
      </c>
      <c r="H121" s="160" t="s">
        <v>859</v>
      </c>
    </row>
    <row r="122" spans="1:9" hidden="1" x14ac:dyDescent="0.25">
      <c r="A122" s="160" t="s">
        <v>529</v>
      </c>
      <c r="B122" s="160" t="s">
        <v>289</v>
      </c>
      <c r="C122" s="160" t="s">
        <v>1144</v>
      </c>
      <c r="D122" s="160" t="s">
        <v>713</v>
      </c>
      <c r="E122" s="160" t="s">
        <v>1145</v>
      </c>
      <c r="F122" s="160" t="s">
        <v>143</v>
      </c>
      <c r="G122" s="160"/>
    </row>
    <row r="123" spans="1:9" hidden="1" x14ac:dyDescent="0.25">
      <c r="A123" s="160" t="s">
        <v>530</v>
      </c>
      <c r="B123" s="160" t="s">
        <v>376</v>
      </c>
      <c r="C123" s="160" t="s">
        <v>1146</v>
      </c>
      <c r="D123" s="160" t="s">
        <v>714</v>
      </c>
      <c r="E123" s="160" t="s">
        <v>1147</v>
      </c>
      <c r="F123" s="161" t="s">
        <v>144</v>
      </c>
      <c r="G123" s="160" t="s">
        <v>1090</v>
      </c>
      <c r="H123" s="160" t="s">
        <v>289</v>
      </c>
    </row>
    <row r="124" spans="1:9" hidden="1" x14ac:dyDescent="0.25">
      <c r="A124" s="160" t="s">
        <v>452</v>
      </c>
      <c r="B124" s="160" t="s">
        <v>383</v>
      </c>
      <c r="C124" s="160" t="s">
        <v>1148</v>
      </c>
      <c r="D124" s="160" t="s">
        <v>715</v>
      </c>
      <c r="E124" s="160" t="s">
        <v>1149</v>
      </c>
      <c r="F124" s="160" t="s">
        <v>144</v>
      </c>
      <c r="G124" s="160"/>
    </row>
    <row r="125" spans="1:9" hidden="1" x14ac:dyDescent="0.25">
      <c r="A125" s="160" t="s">
        <v>532</v>
      </c>
      <c r="B125" s="160" t="s">
        <v>246</v>
      </c>
      <c r="C125" s="160" t="s">
        <v>1152</v>
      </c>
      <c r="D125" s="160" t="s">
        <v>717</v>
      </c>
      <c r="E125" s="160" t="s">
        <v>1153</v>
      </c>
      <c r="F125" s="160" t="s">
        <v>145</v>
      </c>
      <c r="G125" s="160"/>
    </row>
    <row r="126" spans="1:9" x14ac:dyDescent="0.25">
      <c r="A126" s="160" t="s">
        <v>303</v>
      </c>
      <c r="B126" s="160" t="s">
        <v>355</v>
      </c>
      <c r="C126" s="160" t="s">
        <v>1038</v>
      </c>
      <c r="D126" s="160" t="s">
        <v>669</v>
      </c>
      <c r="E126" s="160" t="s">
        <v>1039</v>
      </c>
      <c r="F126" s="161" t="s">
        <v>119</v>
      </c>
      <c r="G126" s="160" t="s">
        <v>977</v>
      </c>
      <c r="H126" s="160" t="s">
        <v>860</v>
      </c>
      <c r="I126" t="s">
        <v>1364</v>
      </c>
    </row>
    <row r="127" spans="1:9" hidden="1" x14ac:dyDescent="0.25">
      <c r="A127" s="160" t="s">
        <v>266</v>
      </c>
      <c r="B127" s="160" t="s">
        <v>385</v>
      </c>
      <c r="C127" s="160" t="s">
        <v>1154</v>
      </c>
      <c r="D127" s="160" t="s">
        <v>719</v>
      </c>
      <c r="E127" s="160" t="s">
        <v>1155</v>
      </c>
      <c r="F127" s="160" t="s">
        <v>146</v>
      </c>
      <c r="G127" s="162" t="s">
        <v>1064</v>
      </c>
      <c r="H127" s="160" t="s">
        <v>289</v>
      </c>
    </row>
    <row r="128" spans="1:9" hidden="1" x14ac:dyDescent="0.25">
      <c r="A128" s="160" t="s">
        <v>533</v>
      </c>
      <c r="B128" s="160" t="s">
        <v>384</v>
      </c>
      <c r="C128" s="160" t="s">
        <v>1156</v>
      </c>
      <c r="D128" s="160" t="s">
        <v>718</v>
      </c>
      <c r="E128" s="160" t="s">
        <v>1157</v>
      </c>
      <c r="F128" s="160" t="s">
        <v>146</v>
      </c>
      <c r="G128" s="160"/>
    </row>
    <row r="129" spans="1:9" hidden="1" x14ac:dyDescent="0.25">
      <c r="A129" s="160" t="s">
        <v>534</v>
      </c>
      <c r="B129" s="160" t="s">
        <v>292</v>
      </c>
      <c r="C129" s="160" t="s">
        <v>1158</v>
      </c>
      <c r="D129" s="160" t="s">
        <v>720</v>
      </c>
      <c r="E129" s="160" t="s">
        <v>1159</v>
      </c>
      <c r="F129" s="160" t="s">
        <v>147</v>
      </c>
      <c r="G129" s="162" t="s">
        <v>1064</v>
      </c>
      <c r="H129" s="160" t="s">
        <v>861</v>
      </c>
    </row>
    <row r="130" spans="1:9" hidden="1" x14ac:dyDescent="0.25">
      <c r="A130" s="160" t="s">
        <v>535</v>
      </c>
      <c r="B130" s="160" t="s">
        <v>386</v>
      </c>
      <c r="C130" s="160" t="s">
        <v>1160</v>
      </c>
      <c r="D130" s="160" t="s">
        <v>721</v>
      </c>
      <c r="E130" s="160" t="s">
        <v>1161</v>
      </c>
      <c r="F130" s="160" t="s">
        <v>147</v>
      </c>
      <c r="G130" s="160"/>
    </row>
    <row r="131" spans="1:9" x14ac:dyDescent="0.25">
      <c r="A131" s="160" t="s">
        <v>537</v>
      </c>
      <c r="B131" s="160" t="s">
        <v>387</v>
      </c>
      <c r="C131" s="160" t="s">
        <v>1162</v>
      </c>
      <c r="D131" s="160" t="s">
        <v>723</v>
      </c>
      <c r="E131" s="160" t="s">
        <v>1163</v>
      </c>
      <c r="F131" s="161" t="s">
        <v>148</v>
      </c>
      <c r="G131" s="160" t="s">
        <v>958</v>
      </c>
      <c r="H131" s="160" t="s">
        <v>860</v>
      </c>
      <c r="I131" t="s">
        <v>1366</v>
      </c>
    </row>
    <row r="132" spans="1:9" hidden="1" x14ac:dyDescent="0.25">
      <c r="A132" s="160" t="s">
        <v>536</v>
      </c>
      <c r="B132" s="160" t="s">
        <v>293</v>
      </c>
      <c r="C132" s="160" t="s">
        <v>1164</v>
      </c>
      <c r="D132" s="160" t="s">
        <v>722</v>
      </c>
      <c r="E132" s="160" t="s">
        <v>1165</v>
      </c>
      <c r="F132" s="160" t="s">
        <v>148</v>
      </c>
      <c r="G132" s="160"/>
    </row>
    <row r="133" spans="1:9" hidden="1" x14ac:dyDescent="0.25">
      <c r="A133" s="160" t="s">
        <v>538</v>
      </c>
      <c r="B133" s="160" t="s">
        <v>301</v>
      </c>
      <c r="C133" s="160" t="s">
        <v>1166</v>
      </c>
      <c r="D133" s="160" t="s">
        <v>724</v>
      </c>
      <c r="E133" s="160" t="s">
        <v>1167</v>
      </c>
      <c r="F133" s="160" t="s">
        <v>149</v>
      </c>
      <c r="G133" s="162" t="s">
        <v>1168</v>
      </c>
      <c r="H133" s="160" t="s">
        <v>858</v>
      </c>
    </row>
    <row r="134" spans="1:9" hidden="1" x14ac:dyDescent="0.25">
      <c r="A134" s="160" t="s">
        <v>290</v>
      </c>
      <c r="B134" s="160" t="s">
        <v>295</v>
      </c>
      <c r="C134" s="160" t="s">
        <v>1169</v>
      </c>
      <c r="D134" s="160" t="s">
        <v>725</v>
      </c>
      <c r="E134" s="160" t="s">
        <v>1170</v>
      </c>
      <c r="F134" s="160" t="s">
        <v>149</v>
      </c>
      <c r="G134" s="160"/>
    </row>
    <row r="135" spans="1:9" hidden="1" x14ac:dyDescent="0.25">
      <c r="A135" s="160" t="s">
        <v>475</v>
      </c>
      <c r="B135" s="160" t="s">
        <v>388</v>
      </c>
      <c r="C135" s="160" t="s">
        <v>1171</v>
      </c>
      <c r="D135" s="160" t="s">
        <v>726</v>
      </c>
      <c r="E135" s="160" t="s">
        <v>1172</v>
      </c>
      <c r="F135" s="161" t="s">
        <v>150</v>
      </c>
      <c r="G135" s="160" t="s">
        <v>1018</v>
      </c>
      <c r="H135" s="160" t="s">
        <v>859</v>
      </c>
    </row>
    <row r="136" spans="1:9" hidden="1" x14ac:dyDescent="0.25">
      <c r="A136" s="160" t="s">
        <v>262</v>
      </c>
      <c r="B136" s="160" t="s">
        <v>389</v>
      </c>
      <c r="C136" s="160" t="s">
        <v>1173</v>
      </c>
      <c r="D136" s="160" t="s">
        <v>727</v>
      </c>
      <c r="E136" s="160" t="s">
        <v>1174</v>
      </c>
      <c r="F136" s="160" t="s">
        <v>150</v>
      </c>
      <c r="G136" s="160"/>
    </row>
    <row r="137" spans="1:9" hidden="1" x14ac:dyDescent="0.25">
      <c r="A137" s="160" t="s">
        <v>539</v>
      </c>
      <c r="B137" s="160" t="s">
        <v>390</v>
      </c>
      <c r="C137" s="160" t="s">
        <v>1177</v>
      </c>
      <c r="D137" s="160" t="s">
        <v>728</v>
      </c>
      <c r="E137" s="160" t="s">
        <v>1178</v>
      </c>
      <c r="F137" s="160" t="s">
        <v>151</v>
      </c>
      <c r="G137" s="160"/>
    </row>
    <row r="138" spans="1:9" x14ac:dyDescent="0.25">
      <c r="A138" s="160" t="s">
        <v>300</v>
      </c>
      <c r="B138" s="160" t="s">
        <v>381</v>
      </c>
      <c r="C138" s="160" t="s">
        <v>1138</v>
      </c>
      <c r="D138" s="160" t="s">
        <v>710</v>
      </c>
      <c r="E138" s="160" t="s">
        <v>1139</v>
      </c>
      <c r="F138" s="161" t="s">
        <v>142</v>
      </c>
      <c r="G138" s="160" t="s">
        <v>899</v>
      </c>
      <c r="H138" s="160" t="s">
        <v>860</v>
      </c>
      <c r="I138" t="s">
        <v>1367</v>
      </c>
    </row>
    <row r="139" spans="1:9" hidden="1" x14ac:dyDescent="0.25">
      <c r="A139" s="160" t="s">
        <v>541</v>
      </c>
      <c r="B139" s="160" t="s">
        <v>392</v>
      </c>
      <c r="C139" s="160" t="s">
        <v>1179</v>
      </c>
      <c r="D139" s="160" t="s">
        <v>730</v>
      </c>
      <c r="E139" s="160" t="s">
        <v>1180</v>
      </c>
      <c r="F139" s="161" t="s">
        <v>152</v>
      </c>
      <c r="G139" s="160" t="s">
        <v>1181</v>
      </c>
      <c r="H139" s="160" t="s">
        <v>289</v>
      </c>
    </row>
    <row r="140" spans="1:9" hidden="1" x14ac:dyDescent="0.25">
      <c r="A140" s="160" t="s">
        <v>542</v>
      </c>
      <c r="B140" s="160" t="s">
        <v>393</v>
      </c>
      <c r="C140" s="160" t="s">
        <v>1182</v>
      </c>
      <c r="D140" s="160" t="s">
        <v>731</v>
      </c>
      <c r="E140" s="160" t="s">
        <v>1183</v>
      </c>
      <c r="F140" s="160" t="s">
        <v>152</v>
      </c>
      <c r="G140" s="160"/>
    </row>
    <row r="141" spans="1:9" hidden="1" x14ac:dyDescent="0.25">
      <c r="A141" s="160" t="s">
        <v>544</v>
      </c>
      <c r="B141" s="160" t="s">
        <v>395</v>
      </c>
      <c r="C141" s="160" t="s">
        <v>1184</v>
      </c>
      <c r="D141" s="160" t="s">
        <v>733</v>
      </c>
      <c r="E141" s="160" t="s">
        <v>1185</v>
      </c>
      <c r="F141" s="161" t="s">
        <v>153</v>
      </c>
      <c r="G141" s="160" t="s">
        <v>963</v>
      </c>
      <c r="H141" s="160" t="s">
        <v>289</v>
      </c>
    </row>
    <row r="142" spans="1:9" hidden="1" x14ac:dyDescent="0.25">
      <c r="A142" s="160" t="s">
        <v>543</v>
      </c>
      <c r="B142" s="160" t="s">
        <v>394</v>
      </c>
      <c r="C142" s="160" t="s">
        <v>1186</v>
      </c>
      <c r="D142" s="160" t="s">
        <v>732</v>
      </c>
      <c r="E142" s="160" t="s">
        <v>1187</v>
      </c>
      <c r="F142" s="160" t="s">
        <v>153</v>
      </c>
      <c r="G142" s="160"/>
    </row>
    <row r="143" spans="1:9" hidden="1" x14ac:dyDescent="0.25">
      <c r="A143" s="160" t="s">
        <v>546</v>
      </c>
      <c r="B143" s="160" t="s">
        <v>355</v>
      </c>
      <c r="C143" s="160" t="s">
        <v>1188</v>
      </c>
      <c r="D143" s="160" t="s">
        <v>735</v>
      </c>
      <c r="E143" s="160" t="s">
        <v>1189</v>
      </c>
      <c r="F143" s="160" t="s">
        <v>154</v>
      </c>
      <c r="G143" s="162" t="s">
        <v>1168</v>
      </c>
      <c r="H143" s="160" t="s">
        <v>859</v>
      </c>
    </row>
    <row r="144" spans="1:9" hidden="1" x14ac:dyDescent="0.25">
      <c r="A144" s="160" t="s">
        <v>545</v>
      </c>
      <c r="B144" s="160" t="s">
        <v>396</v>
      </c>
      <c r="C144" s="160" t="s">
        <v>1190</v>
      </c>
      <c r="D144" s="160" t="s">
        <v>734</v>
      </c>
      <c r="E144" s="160" t="s">
        <v>1191</v>
      </c>
      <c r="F144" s="160" t="s">
        <v>154</v>
      </c>
      <c r="G144" s="160"/>
    </row>
    <row r="145" spans="1:9" hidden="1" x14ac:dyDescent="0.25">
      <c r="A145" s="160" t="s">
        <v>547</v>
      </c>
      <c r="B145" s="160" t="s">
        <v>397</v>
      </c>
      <c r="C145" s="160" t="s">
        <v>1194</v>
      </c>
      <c r="D145" s="160" t="s">
        <v>736</v>
      </c>
      <c r="E145" s="160" t="s">
        <v>1195</v>
      </c>
      <c r="F145" s="160" t="s">
        <v>155</v>
      </c>
      <c r="G145" s="160"/>
    </row>
    <row r="146" spans="1:9" x14ac:dyDescent="0.25">
      <c r="A146" s="160" t="s">
        <v>531</v>
      </c>
      <c r="B146" s="160" t="s">
        <v>372</v>
      </c>
      <c r="C146" s="160" t="s">
        <v>1150</v>
      </c>
      <c r="D146" s="160" t="s">
        <v>716</v>
      </c>
      <c r="E146" s="160" t="s">
        <v>1151</v>
      </c>
      <c r="F146" s="161" t="s">
        <v>145</v>
      </c>
      <c r="G146" s="160" t="s">
        <v>874</v>
      </c>
      <c r="H146" s="160" t="s">
        <v>860</v>
      </c>
      <c r="I146" t="s">
        <v>1368</v>
      </c>
    </row>
    <row r="147" spans="1:9" hidden="1" x14ac:dyDescent="0.25">
      <c r="A147" s="160" t="s">
        <v>291</v>
      </c>
      <c r="B147" s="160" t="s">
        <v>398</v>
      </c>
      <c r="C147" s="160" t="s">
        <v>1196</v>
      </c>
      <c r="D147" s="160" t="s">
        <v>738</v>
      </c>
      <c r="E147" s="160" t="s">
        <v>1197</v>
      </c>
      <c r="F147" s="161" t="s">
        <v>156</v>
      </c>
      <c r="G147" s="160" t="s">
        <v>1049</v>
      </c>
      <c r="H147" s="160" t="s">
        <v>859</v>
      </c>
    </row>
    <row r="148" spans="1:9" hidden="1" x14ac:dyDescent="0.25">
      <c r="A148" s="160" t="s">
        <v>248</v>
      </c>
      <c r="B148" s="160" t="s">
        <v>399</v>
      </c>
      <c r="C148" s="160" t="s">
        <v>1198</v>
      </c>
      <c r="D148" s="160" t="s">
        <v>739</v>
      </c>
      <c r="E148" s="160" t="s">
        <v>1199</v>
      </c>
      <c r="F148" s="160" t="s">
        <v>156</v>
      </c>
      <c r="G148" s="160"/>
    </row>
    <row r="149" spans="1:9" hidden="1" x14ac:dyDescent="0.25">
      <c r="A149" s="160" t="s">
        <v>549</v>
      </c>
      <c r="B149" s="160" t="s">
        <v>233</v>
      </c>
      <c r="C149" s="160" t="s">
        <v>1200</v>
      </c>
      <c r="D149" s="160" t="s">
        <v>740</v>
      </c>
      <c r="E149" s="160" t="s">
        <v>1201</v>
      </c>
      <c r="F149" s="161" t="s">
        <v>157</v>
      </c>
      <c r="G149" s="160" t="s">
        <v>1044</v>
      </c>
      <c r="H149" s="160" t="s">
        <v>859</v>
      </c>
    </row>
    <row r="150" spans="1:9" hidden="1" x14ac:dyDescent="0.25">
      <c r="A150" s="160" t="s">
        <v>258</v>
      </c>
      <c r="B150" s="160" t="s">
        <v>253</v>
      </c>
      <c r="C150" s="160" t="s">
        <v>1202</v>
      </c>
      <c r="D150" s="160" t="s">
        <v>208</v>
      </c>
      <c r="E150" s="160" t="s">
        <v>1203</v>
      </c>
      <c r="F150" s="160" t="s">
        <v>157</v>
      </c>
      <c r="G150" s="160"/>
    </row>
    <row r="151" spans="1:9" x14ac:dyDescent="0.25">
      <c r="A151" s="160" t="s">
        <v>540</v>
      </c>
      <c r="B151" s="160" t="s">
        <v>391</v>
      </c>
      <c r="C151" s="160" t="s">
        <v>1175</v>
      </c>
      <c r="D151" s="160" t="s">
        <v>729</v>
      </c>
      <c r="E151" s="160" t="s">
        <v>1176</v>
      </c>
      <c r="F151" s="161" t="s">
        <v>151</v>
      </c>
      <c r="G151" s="160" t="s">
        <v>884</v>
      </c>
      <c r="H151" s="160" t="s">
        <v>860</v>
      </c>
      <c r="I151" t="s">
        <v>1369</v>
      </c>
    </row>
    <row r="152" spans="1:9" hidden="1" x14ac:dyDescent="0.25">
      <c r="A152" s="160" t="s">
        <v>550</v>
      </c>
      <c r="B152" s="160" t="s">
        <v>401</v>
      </c>
      <c r="C152" s="160" t="s">
        <v>1206</v>
      </c>
      <c r="D152" s="160" t="s">
        <v>742</v>
      </c>
      <c r="E152" s="160" t="s">
        <v>1207</v>
      </c>
      <c r="F152" s="160" t="s">
        <v>158</v>
      </c>
      <c r="G152" s="160"/>
    </row>
    <row r="153" spans="1:9" hidden="1" x14ac:dyDescent="0.25">
      <c r="A153" s="160" t="s">
        <v>552</v>
      </c>
      <c r="B153" s="160" t="s">
        <v>263</v>
      </c>
      <c r="C153" s="160" t="s">
        <v>1208</v>
      </c>
      <c r="D153" s="160" t="s">
        <v>744</v>
      </c>
      <c r="E153" s="160" t="s">
        <v>1209</v>
      </c>
      <c r="F153" s="161" t="s">
        <v>159</v>
      </c>
      <c r="G153" s="160" t="s">
        <v>944</v>
      </c>
      <c r="H153" s="160" t="s">
        <v>289</v>
      </c>
    </row>
    <row r="154" spans="1:9" hidden="1" x14ac:dyDescent="0.25">
      <c r="A154" s="160" t="s">
        <v>551</v>
      </c>
      <c r="B154" s="160" t="s">
        <v>402</v>
      </c>
      <c r="C154" s="160" t="s">
        <v>1210</v>
      </c>
      <c r="D154" s="160" t="s">
        <v>743</v>
      </c>
      <c r="E154" s="160" t="s">
        <v>1211</v>
      </c>
      <c r="F154" s="160" t="s">
        <v>159</v>
      </c>
      <c r="G154" s="160"/>
    </row>
    <row r="155" spans="1:9" hidden="1" x14ac:dyDescent="0.25">
      <c r="A155" s="160" t="s">
        <v>554</v>
      </c>
      <c r="B155" s="160" t="s">
        <v>252</v>
      </c>
      <c r="C155" s="160" t="s">
        <v>1212</v>
      </c>
      <c r="D155" s="160" t="s">
        <v>746</v>
      </c>
      <c r="E155" s="160" t="s">
        <v>1213</v>
      </c>
      <c r="F155" s="161" t="s">
        <v>160</v>
      </c>
      <c r="G155" s="160" t="s">
        <v>1214</v>
      </c>
      <c r="H155" s="160" t="s">
        <v>289</v>
      </c>
    </row>
    <row r="156" spans="1:9" hidden="1" x14ac:dyDescent="0.25">
      <c r="A156" s="160" t="s">
        <v>553</v>
      </c>
      <c r="B156" s="160" t="s">
        <v>403</v>
      </c>
      <c r="C156" s="160" t="s">
        <v>1215</v>
      </c>
      <c r="D156" s="160" t="s">
        <v>745</v>
      </c>
      <c r="E156" s="160" t="s">
        <v>1216</v>
      </c>
      <c r="F156" s="160" t="s">
        <v>160</v>
      </c>
      <c r="G156" s="160"/>
    </row>
    <row r="157" spans="1:9" hidden="1" x14ac:dyDescent="0.25">
      <c r="A157" s="160" t="s">
        <v>300</v>
      </c>
      <c r="B157" s="160" t="s">
        <v>405</v>
      </c>
      <c r="C157" s="160" t="s">
        <v>1217</v>
      </c>
      <c r="D157" s="160" t="s">
        <v>748</v>
      </c>
      <c r="E157" s="160" t="s">
        <v>1218</v>
      </c>
      <c r="F157" s="161" t="s">
        <v>161</v>
      </c>
      <c r="G157" s="160" t="s">
        <v>944</v>
      </c>
      <c r="H157" s="160" t="s">
        <v>861</v>
      </c>
    </row>
    <row r="158" spans="1:9" hidden="1" x14ac:dyDescent="0.25">
      <c r="A158" s="160" t="s">
        <v>267</v>
      </c>
      <c r="B158" s="160" t="s">
        <v>404</v>
      </c>
      <c r="C158" s="160" t="s">
        <v>1219</v>
      </c>
      <c r="D158" s="160" t="s">
        <v>747</v>
      </c>
      <c r="E158" s="160" t="s">
        <v>1220</v>
      </c>
      <c r="F158" s="160" t="s">
        <v>161</v>
      </c>
      <c r="G158" s="160"/>
    </row>
    <row r="159" spans="1:9" x14ac:dyDescent="0.25">
      <c r="A159" s="160" t="s">
        <v>567</v>
      </c>
      <c r="B159" s="160" t="s">
        <v>249</v>
      </c>
      <c r="C159" s="160" t="s">
        <v>1267</v>
      </c>
      <c r="D159" s="160" t="s">
        <v>769</v>
      </c>
      <c r="E159" s="160" t="s">
        <v>1268</v>
      </c>
      <c r="F159" s="161" t="s">
        <v>173</v>
      </c>
      <c r="G159" s="160" t="s">
        <v>1181</v>
      </c>
      <c r="H159" s="160" t="s">
        <v>860</v>
      </c>
      <c r="I159" t="s">
        <v>1370</v>
      </c>
    </row>
    <row r="160" spans="1:9" hidden="1" x14ac:dyDescent="0.25">
      <c r="A160" s="160" t="s">
        <v>555</v>
      </c>
      <c r="B160" s="160" t="s">
        <v>406</v>
      </c>
      <c r="C160" s="160" t="s">
        <v>1223</v>
      </c>
      <c r="D160" s="160" t="s">
        <v>749</v>
      </c>
      <c r="E160" s="160" t="s">
        <v>1224</v>
      </c>
      <c r="F160" s="160" t="s">
        <v>162</v>
      </c>
      <c r="G160" s="160"/>
    </row>
    <row r="161" spans="1:8" hidden="1" x14ac:dyDescent="0.25">
      <c r="A161" s="160" t="s">
        <v>556</v>
      </c>
      <c r="B161" s="160" t="s">
        <v>407</v>
      </c>
      <c r="C161" s="160" t="s">
        <v>1225</v>
      </c>
      <c r="D161" s="160" t="s">
        <v>751</v>
      </c>
      <c r="E161" s="160" t="s">
        <v>1226</v>
      </c>
      <c r="F161" s="161" t="s">
        <v>163</v>
      </c>
      <c r="G161" s="160" t="s">
        <v>904</v>
      </c>
      <c r="H161" s="160" t="s">
        <v>861</v>
      </c>
    </row>
    <row r="162" spans="1:8" hidden="1" x14ac:dyDescent="0.25">
      <c r="A162" s="160" t="s">
        <v>557</v>
      </c>
      <c r="B162" s="160" t="s">
        <v>408</v>
      </c>
      <c r="C162" s="160" t="s">
        <v>1227</v>
      </c>
      <c r="D162" s="160" t="s">
        <v>752</v>
      </c>
      <c r="E162" s="160" t="s">
        <v>1228</v>
      </c>
      <c r="F162" s="160" t="s">
        <v>163</v>
      </c>
      <c r="G162" s="160"/>
    </row>
    <row r="163" spans="1:8" hidden="1" x14ac:dyDescent="0.25">
      <c r="A163" s="160" t="s">
        <v>290</v>
      </c>
      <c r="B163" s="160" t="s">
        <v>409</v>
      </c>
      <c r="C163" s="160" t="s">
        <v>1229</v>
      </c>
      <c r="D163" s="160" t="s">
        <v>753</v>
      </c>
      <c r="E163" s="160" t="s">
        <v>1230</v>
      </c>
      <c r="F163" s="161" t="s">
        <v>164</v>
      </c>
      <c r="G163" s="160" t="s">
        <v>1049</v>
      </c>
      <c r="H163" s="160" t="s">
        <v>289</v>
      </c>
    </row>
    <row r="164" spans="1:8" hidden="1" x14ac:dyDescent="0.25">
      <c r="A164" s="160" t="s">
        <v>558</v>
      </c>
      <c r="B164" s="160" t="s">
        <v>410</v>
      </c>
      <c r="C164" s="160" t="s">
        <v>1231</v>
      </c>
      <c r="D164" s="160" t="s">
        <v>754</v>
      </c>
      <c r="E164" s="160" t="s">
        <v>1232</v>
      </c>
      <c r="F164" s="160" t="s">
        <v>164</v>
      </c>
      <c r="G164" s="160"/>
    </row>
    <row r="165" spans="1:8" hidden="1" x14ac:dyDescent="0.25">
      <c r="A165" s="160" t="s">
        <v>220</v>
      </c>
      <c r="B165" s="160" t="s">
        <v>219</v>
      </c>
      <c r="C165" s="160" t="s">
        <v>1233</v>
      </c>
      <c r="D165" s="160" t="s">
        <v>206</v>
      </c>
      <c r="E165" s="160" t="s">
        <v>1234</v>
      </c>
      <c r="F165" s="160" t="s">
        <v>165</v>
      </c>
      <c r="G165" s="162" t="s">
        <v>1168</v>
      </c>
      <c r="H165" s="160" t="s">
        <v>289</v>
      </c>
    </row>
    <row r="166" spans="1:8" hidden="1" x14ac:dyDescent="0.25">
      <c r="A166" s="160" t="s">
        <v>559</v>
      </c>
      <c r="B166" s="160" t="s">
        <v>256</v>
      </c>
      <c r="C166" s="160" t="s">
        <v>1235</v>
      </c>
      <c r="D166" s="160" t="s">
        <v>755</v>
      </c>
      <c r="E166" s="160" t="s">
        <v>1236</v>
      </c>
      <c r="F166" s="160" t="s">
        <v>165</v>
      </c>
      <c r="G166" s="160"/>
    </row>
    <row r="167" spans="1:8" hidden="1" x14ac:dyDescent="0.25">
      <c r="A167" s="160" t="s">
        <v>560</v>
      </c>
      <c r="B167" s="160" t="s">
        <v>411</v>
      </c>
      <c r="C167" s="160" t="s">
        <v>1237</v>
      </c>
      <c r="D167" s="160" t="s">
        <v>756</v>
      </c>
      <c r="E167" s="160" t="s">
        <v>1238</v>
      </c>
      <c r="F167" s="160" t="s">
        <v>166</v>
      </c>
      <c r="G167" s="162" t="s">
        <v>1005</v>
      </c>
      <c r="H167" s="160" t="s">
        <v>859</v>
      </c>
    </row>
    <row r="168" spans="1:8" hidden="1" x14ac:dyDescent="0.25">
      <c r="A168" s="160" t="s">
        <v>561</v>
      </c>
      <c r="B168" s="160" t="s">
        <v>412</v>
      </c>
      <c r="C168" s="160" t="s">
        <v>1239</v>
      </c>
      <c r="D168" s="160" t="s">
        <v>757</v>
      </c>
      <c r="E168" s="160" t="s">
        <v>1240</v>
      </c>
      <c r="F168" s="160" t="s">
        <v>166</v>
      </c>
      <c r="G168" s="160"/>
    </row>
    <row r="169" spans="1:8" hidden="1" x14ac:dyDescent="0.25">
      <c r="A169" s="160" t="s">
        <v>562</v>
      </c>
      <c r="B169" s="160" t="s">
        <v>413</v>
      </c>
      <c r="C169" s="160" t="s">
        <v>1241</v>
      </c>
      <c r="D169" s="160" t="s">
        <v>758</v>
      </c>
      <c r="E169" s="160" t="s">
        <v>1242</v>
      </c>
      <c r="F169" s="160" t="s">
        <v>167</v>
      </c>
      <c r="G169" s="162" t="s">
        <v>1005</v>
      </c>
      <c r="H169" s="160" t="s">
        <v>289</v>
      </c>
    </row>
    <row r="170" spans="1:8" hidden="1" x14ac:dyDescent="0.25">
      <c r="A170" s="160" t="s">
        <v>563</v>
      </c>
      <c r="B170" s="160" t="s">
        <v>414</v>
      </c>
      <c r="C170" s="160" t="s">
        <v>1243</v>
      </c>
      <c r="D170" s="160" t="s">
        <v>759</v>
      </c>
      <c r="E170" s="160" t="s">
        <v>1244</v>
      </c>
      <c r="F170" s="160" t="s">
        <v>167</v>
      </c>
      <c r="G170" s="160"/>
    </row>
    <row r="171" spans="1:8" hidden="1" x14ac:dyDescent="0.25">
      <c r="A171" s="160" t="s">
        <v>241</v>
      </c>
      <c r="B171" s="160" t="s">
        <v>415</v>
      </c>
      <c r="C171" s="160" t="s">
        <v>1245</v>
      </c>
      <c r="D171" s="160" t="s">
        <v>760</v>
      </c>
      <c r="E171" s="160" t="s">
        <v>1246</v>
      </c>
      <c r="F171" s="161" t="s">
        <v>168</v>
      </c>
      <c r="G171" s="160" t="s">
        <v>1118</v>
      </c>
      <c r="H171" s="160" t="s">
        <v>861</v>
      </c>
    </row>
    <row r="172" spans="1:8" hidden="1" x14ac:dyDescent="0.25">
      <c r="A172" s="160" t="s">
        <v>266</v>
      </c>
      <c r="B172" s="160" t="s">
        <v>416</v>
      </c>
      <c r="C172" s="160" t="s">
        <v>1247</v>
      </c>
      <c r="D172" s="160" t="s">
        <v>761</v>
      </c>
      <c r="E172" s="160" t="s">
        <v>1248</v>
      </c>
      <c r="F172" s="160" t="s">
        <v>168</v>
      </c>
      <c r="G172" s="160"/>
    </row>
    <row r="173" spans="1:8" hidden="1" x14ac:dyDescent="0.25">
      <c r="A173" s="160" t="s">
        <v>226</v>
      </c>
      <c r="B173" s="160" t="s">
        <v>418</v>
      </c>
      <c r="C173" s="160" t="s">
        <v>1249</v>
      </c>
      <c r="D173" s="160" t="s">
        <v>763</v>
      </c>
      <c r="E173" s="160" t="s">
        <v>1250</v>
      </c>
      <c r="F173" s="160" t="s">
        <v>169</v>
      </c>
      <c r="G173" s="162" t="s">
        <v>1018</v>
      </c>
      <c r="H173" s="160" t="s">
        <v>289</v>
      </c>
    </row>
    <row r="174" spans="1:8" hidden="1" x14ac:dyDescent="0.25">
      <c r="A174" s="160" t="s">
        <v>564</v>
      </c>
      <c r="B174" s="160" t="s">
        <v>417</v>
      </c>
      <c r="C174" s="160" t="s">
        <v>1251</v>
      </c>
      <c r="D174" s="160" t="s">
        <v>762</v>
      </c>
      <c r="E174" s="160" t="s">
        <v>1252</v>
      </c>
      <c r="F174" s="160" t="s">
        <v>169</v>
      </c>
      <c r="G174" s="160"/>
    </row>
    <row r="175" spans="1:8" hidden="1" x14ac:dyDescent="0.25">
      <c r="A175" s="160" t="s">
        <v>241</v>
      </c>
      <c r="B175" s="160" t="s">
        <v>419</v>
      </c>
      <c r="C175" s="160" t="s">
        <v>1253</v>
      </c>
      <c r="D175" s="160" t="s">
        <v>764</v>
      </c>
      <c r="E175" s="160" t="s">
        <v>1254</v>
      </c>
      <c r="F175" s="161" t="s">
        <v>170</v>
      </c>
      <c r="G175" s="160" t="s">
        <v>968</v>
      </c>
      <c r="H175" s="160" t="s">
        <v>861</v>
      </c>
    </row>
    <row r="176" spans="1:8" hidden="1" x14ac:dyDescent="0.25">
      <c r="A176" s="160" t="s">
        <v>266</v>
      </c>
      <c r="B176" s="160" t="s">
        <v>420</v>
      </c>
      <c r="C176" s="160" t="s">
        <v>1255</v>
      </c>
      <c r="D176" s="160" t="s">
        <v>765</v>
      </c>
      <c r="E176" s="160" t="s">
        <v>1256</v>
      </c>
      <c r="F176" s="160" t="s">
        <v>170</v>
      </c>
      <c r="G176" s="160"/>
    </row>
    <row r="177" spans="1:9" hidden="1" x14ac:dyDescent="0.25">
      <c r="A177" s="160" t="s">
        <v>273</v>
      </c>
      <c r="B177" s="160" t="s">
        <v>272</v>
      </c>
      <c r="C177" s="160" t="s">
        <v>1257</v>
      </c>
      <c r="D177" s="160" t="s">
        <v>211</v>
      </c>
      <c r="E177" s="160" t="s">
        <v>1258</v>
      </c>
      <c r="F177" s="160" t="s">
        <v>171</v>
      </c>
      <c r="G177" s="162" t="s">
        <v>1259</v>
      </c>
      <c r="H177" s="160" t="s">
        <v>289</v>
      </c>
    </row>
    <row r="178" spans="1:9" hidden="1" x14ac:dyDescent="0.25">
      <c r="A178" s="160" t="s">
        <v>225</v>
      </c>
      <c r="B178" s="160" t="s">
        <v>288</v>
      </c>
      <c r="C178" s="160" t="s">
        <v>1260</v>
      </c>
      <c r="D178" s="160" t="s">
        <v>202</v>
      </c>
      <c r="E178" s="160" t="s">
        <v>1261</v>
      </c>
      <c r="F178" s="160" t="s">
        <v>171</v>
      </c>
      <c r="G178" s="160"/>
    </row>
    <row r="179" spans="1:9" x14ac:dyDescent="0.25">
      <c r="A179" s="160" t="s">
        <v>243</v>
      </c>
      <c r="B179" s="160" t="s">
        <v>353</v>
      </c>
      <c r="C179" s="160" t="s">
        <v>1034</v>
      </c>
      <c r="D179" s="160" t="s">
        <v>666</v>
      </c>
      <c r="E179" s="160" t="s">
        <v>1035</v>
      </c>
      <c r="F179" s="161" t="s">
        <v>118</v>
      </c>
      <c r="G179" s="160" t="s">
        <v>1023</v>
      </c>
      <c r="H179" s="160" t="s">
        <v>860</v>
      </c>
      <c r="I179" t="s">
        <v>1371</v>
      </c>
    </row>
    <row r="180" spans="1:9" hidden="1" x14ac:dyDescent="0.25">
      <c r="A180" s="160" t="s">
        <v>271</v>
      </c>
      <c r="B180" s="160" t="s">
        <v>320</v>
      </c>
      <c r="C180" s="160" t="s">
        <v>1265</v>
      </c>
      <c r="D180" s="160" t="s">
        <v>766</v>
      </c>
      <c r="E180" s="160" t="s">
        <v>1266</v>
      </c>
      <c r="F180" s="160" t="s">
        <v>172</v>
      </c>
      <c r="G180" s="160"/>
    </row>
    <row r="181" spans="1:9" x14ac:dyDescent="0.25">
      <c r="A181" s="160" t="s">
        <v>598</v>
      </c>
      <c r="B181" s="160" t="s">
        <v>270</v>
      </c>
      <c r="C181" s="160" t="s">
        <v>1355</v>
      </c>
      <c r="D181" s="160" t="s">
        <v>808</v>
      </c>
      <c r="E181" s="160" t="s">
        <v>1356</v>
      </c>
      <c r="F181" s="161" t="s">
        <v>197</v>
      </c>
      <c r="G181" s="160" t="s">
        <v>1073</v>
      </c>
      <c r="H181" s="160" t="s">
        <v>860</v>
      </c>
      <c r="I181" t="s">
        <v>1372</v>
      </c>
    </row>
    <row r="182" spans="1:9" hidden="1" x14ac:dyDescent="0.25">
      <c r="A182" s="160" t="s">
        <v>566</v>
      </c>
      <c r="B182" s="160" t="s">
        <v>421</v>
      </c>
      <c r="C182" s="160" t="s">
        <v>1269</v>
      </c>
      <c r="D182" s="160" t="s">
        <v>768</v>
      </c>
      <c r="E182" s="160" t="s">
        <v>1270</v>
      </c>
      <c r="F182" s="160" t="s">
        <v>173</v>
      </c>
      <c r="G182" s="160"/>
    </row>
    <row r="183" spans="1:9" x14ac:dyDescent="0.25">
      <c r="A183" s="160" t="s">
        <v>524</v>
      </c>
      <c r="B183" s="160" t="s">
        <v>245</v>
      </c>
      <c r="C183" s="160" t="s">
        <v>1125</v>
      </c>
      <c r="D183" s="160" t="s">
        <v>705</v>
      </c>
      <c r="E183" s="160" t="s">
        <v>1126</v>
      </c>
      <c r="F183" s="161" t="s">
        <v>139</v>
      </c>
      <c r="G183" s="160" t="s">
        <v>1054</v>
      </c>
      <c r="H183" s="160" t="s">
        <v>860</v>
      </c>
      <c r="I183" t="s">
        <v>1373</v>
      </c>
    </row>
    <row r="184" spans="1:9" hidden="1" x14ac:dyDescent="0.25">
      <c r="A184" s="160" t="s">
        <v>568</v>
      </c>
      <c r="B184" s="160" t="s">
        <v>422</v>
      </c>
      <c r="C184" s="160" t="s">
        <v>1274</v>
      </c>
      <c r="D184" s="160" t="s">
        <v>770</v>
      </c>
      <c r="E184" s="160" t="s">
        <v>1275</v>
      </c>
      <c r="F184" s="160" t="s">
        <v>174</v>
      </c>
      <c r="G184" s="160"/>
    </row>
    <row r="185" spans="1:9" hidden="1" x14ac:dyDescent="0.25">
      <c r="A185" s="160" t="s">
        <v>258</v>
      </c>
      <c r="B185" s="160" t="s">
        <v>424</v>
      </c>
      <c r="C185" s="160" t="s">
        <v>1276</v>
      </c>
      <c r="D185" s="160" t="s">
        <v>772</v>
      </c>
      <c r="E185" s="160" t="s">
        <v>1277</v>
      </c>
      <c r="F185" s="163" t="s">
        <v>175</v>
      </c>
      <c r="G185" s="162" t="s">
        <v>917</v>
      </c>
      <c r="H185" s="160" t="s">
        <v>289</v>
      </c>
    </row>
    <row r="186" spans="1:9" hidden="1" x14ac:dyDescent="0.25">
      <c r="A186" s="160" t="s">
        <v>455</v>
      </c>
      <c r="B186" s="160" t="s">
        <v>425</v>
      </c>
      <c r="C186" s="160" t="s">
        <v>1278</v>
      </c>
      <c r="D186" s="160" t="s">
        <v>773</v>
      </c>
      <c r="E186" s="160" t="s">
        <v>1279</v>
      </c>
      <c r="F186" s="162" t="s">
        <v>176</v>
      </c>
      <c r="G186" s="162" t="s">
        <v>1280</v>
      </c>
      <c r="H186" s="160" t="s">
        <v>861</v>
      </c>
    </row>
    <row r="187" spans="1:9" hidden="1" x14ac:dyDescent="0.25">
      <c r="A187" s="160" t="s">
        <v>570</v>
      </c>
      <c r="B187" s="160" t="s">
        <v>426</v>
      </c>
      <c r="C187" s="160" t="s">
        <v>1281</v>
      </c>
      <c r="D187" s="160" t="s">
        <v>1282</v>
      </c>
      <c r="E187" s="160" t="s">
        <v>1283</v>
      </c>
      <c r="F187" s="160" t="s">
        <v>176</v>
      </c>
      <c r="G187" s="160"/>
    </row>
    <row r="188" spans="1:9" hidden="1" x14ac:dyDescent="0.25">
      <c r="A188" s="160" t="s">
        <v>572</v>
      </c>
      <c r="B188" s="160" t="s">
        <v>261</v>
      </c>
      <c r="C188" s="160" t="s">
        <v>1284</v>
      </c>
      <c r="D188" s="160" t="s">
        <v>776</v>
      </c>
      <c r="E188" s="160" t="s">
        <v>1285</v>
      </c>
      <c r="F188" s="161" t="s">
        <v>177</v>
      </c>
      <c r="G188" s="160" t="s">
        <v>1131</v>
      </c>
      <c r="H188" s="160" t="s">
        <v>289</v>
      </c>
    </row>
    <row r="189" spans="1:9" hidden="1" x14ac:dyDescent="0.25">
      <c r="A189" s="160" t="s">
        <v>571</v>
      </c>
      <c r="B189" s="160" t="s">
        <v>239</v>
      </c>
      <c r="C189" s="160" t="s">
        <v>1286</v>
      </c>
      <c r="D189" s="160" t="s">
        <v>775</v>
      </c>
      <c r="E189" s="160" t="s">
        <v>1287</v>
      </c>
      <c r="F189" s="160" t="s">
        <v>177</v>
      </c>
      <c r="G189" s="160"/>
    </row>
    <row r="190" spans="1:9" hidden="1" x14ac:dyDescent="0.25">
      <c r="A190" s="160" t="s">
        <v>573</v>
      </c>
      <c r="B190" s="160" t="s">
        <v>399</v>
      </c>
      <c r="C190" s="160" t="s">
        <v>1288</v>
      </c>
      <c r="D190" s="160" t="s">
        <v>777</v>
      </c>
      <c r="E190" s="160" t="s">
        <v>1289</v>
      </c>
      <c r="F190" s="161" t="s">
        <v>178</v>
      </c>
      <c r="G190" s="160" t="s">
        <v>879</v>
      </c>
      <c r="H190" s="160" t="s">
        <v>861</v>
      </c>
    </row>
    <row r="191" spans="1:9" hidden="1" x14ac:dyDescent="0.25">
      <c r="A191" s="160" t="s">
        <v>574</v>
      </c>
      <c r="B191" s="160" t="s">
        <v>225</v>
      </c>
      <c r="C191" s="160" t="s">
        <v>1290</v>
      </c>
      <c r="D191" s="160" t="s">
        <v>778</v>
      </c>
      <c r="E191" s="160" t="s">
        <v>1291</v>
      </c>
      <c r="F191" s="160" t="s">
        <v>178</v>
      </c>
      <c r="G191" s="160"/>
    </row>
    <row r="192" spans="1:9" hidden="1" x14ac:dyDescent="0.25">
      <c r="A192" s="160" t="s">
        <v>575</v>
      </c>
      <c r="B192" s="160" t="s">
        <v>384</v>
      </c>
      <c r="C192" s="160" t="s">
        <v>1292</v>
      </c>
      <c r="D192" s="160" t="s">
        <v>779</v>
      </c>
      <c r="E192" s="160" t="s">
        <v>1293</v>
      </c>
      <c r="F192" s="161" t="s">
        <v>179</v>
      </c>
      <c r="G192" s="160" t="s">
        <v>968</v>
      </c>
      <c r="H192" s="160" t="s">
        <v>859</v>
      </c>
    </row>
    <row r="193" spans="1:8" hidden="1" x14ac:dyDescent="0.25">
      <c r="A193" s="160" t="s">
        <v>576</v>
      </c>
      <c r="B193" s="160" t="s">
        <v>427</v>
      </c>
      <c r="C193" s="160" t="s">
        <v>1294</v>
      </c>
      <c r="D193" s="160" t="s">
        <v>780</v>
      </c>
      <c r="E193" s="160" t="s">
        <v>1295</v>
      </c>
      <c r="F193" s="160" t="s">
        <v>179</v>
      </c>
      <c r="G193" s="160"/>
    </row>
    <row r="194" spans="1:8" hidden="1" x14ac:dyDescent="0.25">
      <c r="A194" s="160" t="s">
        <v>578</v>
      </c>
      <c r="B194" s="160" t="s">
        <v>264</v>
      </c>
      <c r="C194" s="160" t="s">
        <v>1296</v>
      </c>
      <c r="D194" s="160" t="s">
        <v>782</v>
      </c>
      <c r="E194" s="160" t="s">
        <v>1297</v>
      </c>
      <c r="F194" s="161" t="s">
        <v>180</v>
      </c>
      <c r="G194" s="160" t="s">
        <v>1105</v>
      </c>
      <c r="H194" s="160" t="s">
        <v>861</v>
      </c>
    </row>
    <row r="195" spans="1:8" hidden="1" x14ac:dyDescent="0.25">
      <c r="A195" s="160" t="s">
        <v>577</v>
      </c>
      <c r="B195" s="160" t="s">
        <v>292</v>
      </c>
      <c r="C195" s="160" t="s">
        <v>1298</v>
      </c>
      <c r="D195" s="160" t="s">
        <v>781</v>
      </c>
      <c r="E195" s="160" t="s">
        <v>1299</v>
      </c>
      <c r="F195" s="160" t="s">
        <v>180</v>
      </c>
      <c r="G195" s="160"/>
    </row>
    <row r="196" spans="1:8" hidden="1" x14ac:dyDescent="0.25">
      <c r="A196" s="160" t="s">
        <v>579</v>
      </c>
      <c r="B196" s="160" t="s">
        <v>428</v>
      </c>
      <c r="C196" s="160" t="s">
        <v>1300</v>
      </c>
      <c r="D196" s="160" t="s">
        <v>783</v>
      </c>
      <c r="E196" s="160" t="s">
        <v>1301</v>
      </c>
      <c r="F196" s="160" t="s">
        <v>181</v>
      </c>
      <c r="G196" s="162" t="s">
        <v>1044</v>
      </c>
      <c r="H196" s="160" t="s">
        <v>861</v>
      </c>
    </row>
    <row r="197" spans="1:8" hidden="1" x14ac:dyDescent="0.25">
      <c r="A197" s="160" t="s">
        <v>580</v>
      </c>
      <c r="B197" s="160" t="s">
        <v>405</v>
      </c>
      <c r="C197" s="160" t="s">
        <v>1302</v>
      </c>
      <c r="D197" s="160" t="s">
        <v>784</v>
      </c>
      <c r="E197" s="160" t="s">
        <v>1303</v>
      </c>
      <c r="F197" s="160" t="s">
        <v>181</v>
      </c>
      <c r="G197" s="160"/>
    </row>
    <row r="198" spans="1:8" hidden="1" x14ac:dyDescent="0.25">
      <c r="A198" s="160" t="s">
        <v>581</v>
      </c>
      <c r="B198" s="160" t="s">
        <v>429</v>
      </c>
      <c r="C198" s="160" t="s">
        <v>1304</v>
      </c>
      <c r="D198" s="160" t="s">
        <v>785</v>
      </c>
      <c r="E198" s="160" t="s">
        <v>1305</v>
      </c>
      <c r="F198" s="161" t="s">
        <v>182</v>
      </c>
      <c r="G198" s="160" t="s">
        <v>1044</v>
      </c>
      <c r="H198" s="160" t="s">
        <v>289</v>
      </c>
    </row>
    <row r="199" spans="1:8" hidden="1" x14ac:dyDescent="0.25">
      <c r="A199" s="160" t="s">
        <v>582</v>
      </c>
      <c r="B199" s="160" t="s">
        <v>257</v>
      </c>
      <c r="C199" s="160" t="s">
        <v>1306</v>
      </c>
      <c r="D199" s="160" t="s">
        <v>786</v>
      </c>
      <c r="E199" s="160" t="s">
        <v>1307</v>
      </c>
      <c r="F199" s="160" t="s">
        <v>182</v>
      </c>
      <c r="G199" s="160"/>
    </row>
    <row r="200" spans="1:8" hidden="1" x14ac:dyDescent="0.25">
      <c r="A200" s="160" t="s">
        <v>583</v>
      </c>
      <c r="B200" s="160" t="s">
        <v>430</v>
      </c>
      <c r="C200" s="160" t="s">
        <v>1308</v>
      </c>
      <c r="D200" s="160" t="s">
        <v>787</v>
      </c>
      <c r="E200" s="160" t="s">
        <v>1309</v>
      </c>
      <c r="F200" s="161" t="s">
        <v>183</v>
      </c>
      <c r="G200" s="160" t="s">
        <v>968</v>
      </c>
      <c r="H200" s="160" t="s">
        <v>289</v>
      </c>
    </row>
    <row r="201" spans="1:8" hidden="1" x14ac:dyDescent="0.25">
      <c r="A201" s="160" t="s">
        <v>247</v>
      </c>
      <c r="B201" s="160" t="s">
        <v>256</v>
      </c>
      <c r="C201" s="160" t="s">
        <v>1310</v>
      </c>
      <c r="D201" s="160" t="s">
        <v>788</v>
      </c>
      <c r="E201" s="160" t="s">
        <v>1311</v>
      </c>
      <c r="F201" s="160" t="s">
        <v>183</v>
      </c>
      <c r="G201" s="160"/>
    </row>
    <row r="202" spans="1:8" hidden="1" x14ac:dyDescent="0.25">
      <c r="A202" s="160" t="s">
        <v>584</v>
      </c>
      <c r="B202" s="160" t="s">
        <v>431</v>
      </c>
      <c r="C202" s="160" t="s">
        <v>1312</v>
      </c>
      <c r="D202" s="160" t="s">
        <v>789</v>
      </c>
      <c r="E202" s="160" t="s">
        <v>1313</v>
      </c>
      <c r="F202" s="162" t="s">
        <v>184</v>
      </c>
      <c r="G202" s="162" t="s">
        <v>1314</v>
      </c>
      <c r="H202" s="160" t="s">
        <v>861</v>
      </c>
    </row>
    <row r="203" spans="1:8" hidden="1" x14ac:dyDescent="0.25">
      <c r="A203" s="160" t="s">
        <v>585</v>
      </c>
      <c r="B203" s="160" t="s">
        <v>289</v>
      </c>
      <c r="C203" s="160" t="s">
        <v>1315</v>
      </c>
      <c r="D203" s="160" t="s">
        <v>790</v>
      </c>
      <c r="E203" s="160" t="s">
        <v>1316</v>
      </c>
      <c r="F203" s="160" t="s">
        <v>184</v>
      </c>
      <c r="G203" s="160"/>
    </row>
    <row r="204" spans="1:8" hidden="1" x14ac:dyDescent="0.25">
      <c r="A204" s="160" t="s">
        <v>223</v>
      </c>
      <c r="B204" s="160" t="s">
        <v>222</v>
      </c>
      <c r="C204" s="160" t="s">
        <v>1317</v>
      </c>
      <c r="D204" s="160" t="s">
        <v>212</v>
      </c>
      <c r="E204" s="160" t="s">
        <v>1318</v>
      </c>
      <c r="F204" s="160" t="s">
        <v>185</v>
      </c>
      <c r="G204" s="162" t="s">
        <v>1319</v>
      </c>
      <c r="H204" s="160" t="s">
        <v>861</v>
      </c>
    </row>
    <row r="205" spans="1:8" hidden="1" x14ac:dyDescent="0.25">
      <c r="A205" s="160" t="s">
        <v>299</v>
      </c>
      <c r="B205" s="160" t="s">
        <v>298</v>
      </c>
      <c r="C205" s="160" t="s">
        <v>1320</v>
      </c>
      <c r="D205" s="160" t="s">
        <v>204</v>
      </c>
      <c r="E205" s="160" t="s">
        <v>1321</v>
      </c>
      <c r="F205" s="160" t="s">
        <v>185</v>
      </c>
      <c r="G205" s="160"/>
    </row>
    <row r="206" spans="1:8" hidden="1" x14ac:dyDescent="0.25">
      <c r="A206" s="160" t="s">
        <v>399</v>
      </c>
      <c r="B206" s="160" t="s">
        <v>276</v>
      </c>
      <c r="C206" s="160" t="s">
        <v>1322</v>
      </c>
      <c r="D206" s="160" t="s">
        <v>791</v>
      </c>
      <c r="E206" s="160" t="s">
        <v>1323</v>
      </c>
      <c r="F206" s="161" t="s">
        <v>186</v>
      </c>
      <c r="G206" s="160" t="s">
        <v>889</v>
      </c>
      <c r="H206" s="160" t="s">
        <v>289</v>
      </c>
    </row>
    <row r="207" spans="1:8" hidden="1" x14ac:dyDescent="0.25">
      <c r="A207" s="160" t="s">
        <v>556</v>
      </c>
      <c r="B207" s="160" t="s">
        <v>219</v>
      </c>
      <c r="C207" s="160" t="s">
        <v>1324</v>
      </c>
      <c r="D207" s="160" t="s">
        <v>792</v>
      </c>
      <c r="E207" s="160" t="s">
        <v>1325</v>
      </c>
      <c r="F207" s="160" t="s">
        <v>186</v>
      </c>
      <c r="G207" s="160"/>
    </row>
    <row r="208" spans="1:8" hidden="1" x14ac:dyDescent="0.25">
      <c r="A208" s="160" t="s">
        <v>587</v>
      </c>
      <c r="B208" s="160" t="s">
        <v>432</v>
      </c>
      <c r="C208" s="160" t="s">
        <v>1326</v>
      </c>
      <c r="D208" s="160" t="s">
        <v>794</v>
      </c>
      <c r="E208" s="160" t="s">
        <v>1327</v>
      </c>
      <c r="F208" s="162" t="s">
        <v>187</v>
      </c>
      <c r="G208" s="162" t="s">
        <v>1049</v>
      </c>
      <c r="H208" s="160" t="s">
        <v>861</v>
      </c>
    </row>
    <row r="209" spans="1:9" hidden="1" x14ac:dyDescent="0.25">
      <c r="A209" s="160" t="s">
        <v>586</v>
      </c>
      <c r="B209" s="160" t="s">
        <v>376</v>
      </c>
      <c r="C209" s="160" t="s">
        <v>1328</v>
      </c>
      <c r="D209" s="160" t="s">
        <v>793</v>
      </c>
      <c r="E209" s="160" t="s">
        <v>1329</v>
      </c>
      <c r="F209" s="160" t="s">
        <v>187</v>
      </c>
      <c r="G209" s="160"/>
    </row>
    <row r="210" spans="1:9" hidden="1" x14ac:dyDescent="0.25">
      <c r="A210" s="160" t="s">
        <v>588</v>
      </c>
      <c r="B210" s="160" t="s">
        <v>433</v>
      </c>
      <c r="C210" s="160" t="s">
        <v>1332</v>
      </c>
      <c r="D210" s="160" t="s">
        <v>795</v>
      </c>
      <c r="E210" s="160" t="s">
        <v>1333</v>
      </c>
      <c r="F210" s="160" t="s">
        <v>188</v>
      </c>
      <c r="G210" s="160"/>
    </row>
    <row r="211" spans="1:9" x14ac:dyDescent="0.25">
      <c r="A211" s="160" t="s">
        <v>548</v>
      </c>
      <c r="B211" s="160" t="s">
        <v>235</v>
      </c>
      <c r="C211" s="160" t="s">
        <v>1192</v>
      </c>
      <c r="D211" s="160" t="s">
        <v>737</v>
      </c>
      <c r="E211" s="160" t="s">
        <v>1193</v>
      </c>
      <c r="F211" s="161" t="s">
        <v>155</v>
      </c>
      <c r="G211" s="160" t="s">
        <v>987</v>
      </c>
      <c r="H211" s="160" t="s">
        <v>860</v>
      </c>
      <c r="I211" t="s">
        <v>1374</v>
      </c>
    </row>
    <row r="212" spans="1:9" hidden="1" x14ac:dyDescent="0.25">
      <c r="A212" s="160" t="s">
        <v>589</v>
      </c>
      <c r="B212" s="160" t="s">
        <v>261</v>
      </c>
      <c r="C212" s="160" t="s">
        <v>1334</v>
      </c>
      <c r="D212" s="160" t="s">
        <v>797</v>
      </c>
      <c r="E212" s="160" t="s">
        <v>1335</v>
      </c>
      <c r="F212" s="161" t="s">
        <v>192</v>
      </c>
      <c r="G212" s="160" t="s">
        <v>953</v>
      </c>
      <c r="H212" s="160" t="s">
        <v>858</v>
      </c>
    </row>
    <row r="213" spans="1:9" hidden="1" x14ac:dyDescent="0.25">
      <c r="A213" s="160" t="s">
        <v>590</v>
      </c>
      <c r="B213" s="160" t="s">
        <v>434</v>
      </c>
      <c r="C213" s="160" t="s">
        <v>1336</v>
      </c>
      <c r="D213" s="160" t="s">
        <v>798</v>
      </c>
      <c r="E213" s="160" t="s">
        <v>1337</v>
      </c>
      <c r="F213" s="160" t="s">
        <v>192</v>
      </c>
      <c r="G213" s="160"/>
    </row>
    <row r="214" spans="1:9" hidden="1" x14ac:dyDescent="0.25">
      <c r="A214" s="160" t="s">
        <v>450</v>
      </c>
      <c r="B214" s="160" t="s">
        <v>283</v>
      </c>
      <c r="C214" s="160" t="s">
        <v>1338</v>
      </c>
      <c r="D214" s="160" t="s">
        <v>799</v>
      </c>
      <c r="E214" s="160" t="s">
        <v>1339</v>
      </c>
      <c r="F214" s="161" t="s">
        <v>193</v>
      </c>
      <c r="G214" s="160" t="s">
        <v>1340</v>
      </c>
      <c r="H214" s="160" t="s">
        <v>289</v>
      </c>
    </row>
    <row r="215" spans="1:9" hidden="1" x14ac:dyDescent="0.25">
      <c r="A215" s="160" t="s">
        <v>591</v>
      </c>
      <c r="B215" s="160" t="s">
        <v>435</v>
      </c>
      <c r="C215" s="160" t="s">
        <v>1341</v>
      </c>
      <c r="D215" s="160" t="s">
        <v>800</v>
      </c>
      <c r="E215" s="160" t="s">
        <v>1342</v>
      </c>
      <c r="F215" s="160" t="s">
        <v>193</v>
      </c>
      <c r="G215" s="160"/>
    </row>
    <row r="216" spans="1:9" hidden="1" x14ac:dyDescent="0.25">
      <c r="A216" s="160" t="s">
        <v>593</v>
      </c>
      <c r="B216" s="160" t="s">
        <v>234</v>
      </c>
      <c r="C216" s="160" t="s">
        <v>1345</v>
      </c>
      <c r="D216" s="160" t="s">
        <v>802</v>
      </c>
      <c r="E216" s="160" t="s">
        <v>1346</v>
      </c>
      <c r="F216" s="160" t="s">
        <v>194</v>
      </c>
      <c r="G216" s="160"/>
    </row>
    <row r="217" spans="1:9" x14ac:dyDescent="0.25">
      <c r="A217" s="160" t="s">
        <v>233</v>
      </c>
      <c r="B217" s="160" t="s">
        <v>235</v>
      </c>
      <c r="C217" s="160" t="s">
        <v>1330</v>
      </c>
      <c r="D217" s="160" t="s">
        <v>796</v>
      </c>
      <c r="E217" s="160" t="s">
        <v>1331</v>
      </c>
      <c r="F217" s="161" t="s">
        <v>188</v>
      </c>
      <c r="G217" s="160" t="s">
        <v>1059</v>
      </c>
      <c r="H217" s="160" t="s">
        <v>860</v>
      </c>
      <c r="I217" t="s">
        <v>1375</v>
      </c>
    </row>
    <row r="218" spans="1:9" hidden="1" x14ac:dyDescent="0.25">
      <c r="A218" s="160" t="s">
        <v>595</v>
      </c>
      <c r="B218" s="160" t="s">
        <v>437</v>
      </c>
      <c r="C218" s="160" t="s">
        <v>1347</v>
      </c>
      <c r="D218" s="160" t="s">
        <v>804</v>
      </c>
      <c r="E218" s="160" t="s">
        <v>1348</v>
      </c>
      <c r="F218" s="161" t="s">
        <v>195</v>
      </c>
      <c r="G218" s="160" t="s">
        <v>1090</v>
      </c>
      <c r="H218" s="160" t="s">
        <v>858</v>
      </c>
    </row>
    <row r="219" spans="1:9" hidden="1" x14ac:dyDescent="0.25">
      <c r="A219" s="160" t="s">
        <v>594</v>
      </c>
      <c r="B219" s="160" t="s">
        <v>225</v>
      </c>
      <c r="C219" s="160" t="s">
        <v>1349</v>
      </c>
      <c r="D219" s="160" t="s">
        <v>803</v>
      </c>
      <c r="E219" s="160" t="s">
        <v>1350</v>
      </c>
      <c r="F219" s="160" t="s">
        <v>195</v>
      </c>
      <c r="G219" s="160"/>
    </row>
    <row r="220" spans="1:9" hidden="1" x14ac:dyDescent="0.25">
      <c r="A220" s="160" t="s">
        <v>597</v>
      </c>
      <c r="B220" s="160" t="s">
        <v>439</v>
      </c>
      <c r="C220" s="160" t="s">
        <v>1351</v>
      </c>
      <c r="D220" s="160" t="s">
        <v>806</v>
      </c>
      <c r="E220" s="160" t="s">
        <v>1352</v>
      </c>
      <c r="F220" s="161" t="s">
        <v>196</v>
      </c>
      <c r="G220" s="160" t="s">
        <v>1214</v>
      </c>
      <c r="H220" s="160" t="s">
        <v>861</v>
      </c>
    </row>
    <row r="221" spans="1:9" ht="1.5" customHeight="1" x14ac:dyDescent="0.25">
      <c r="A221" s="160" t="s">
        <v>596</v>
      </c>
      <c r="B221" s="160" t="s">
        <v>438</v>
      </c>
      <c r="C221" s="160" t="s">
        <v>1353</v>
      </c>
      <c r="D221" s="160" t="s">
        <v>805</v>
      </c>
      <c r="E221" s="160" t="s">
        <v>1354</v>
      </c>
      <c r="F221" s="160" t="s">
        <v>196</v>
      </c>
      <c r="G221" s="160"/>
    </row>
    <row r="222" spans="1:9" x14ac:dyDescent="0.25">
      <c r="A222" s="160" t="s">
        <v>592</v>
      </c>
      <c r="B222" s="160" t="s">
        <v>436</v>
      </c>
      <c r="C222" s="160" t="s">
        <v>1343</v>
      </c>
      <c r="D222" s="160" t="s">
        <v>801</v>
      </c>
      <c r="E222" s="160" t="s">
        <v>1344</v>
      </c>
      <c r="F222" s="161" t="s">
        <v>194</v>
      </c>
      <c r="G222" s="160" t="s">
        <v>1340</v>
      </c>
      <c r="H222" s="160" t="s">
        <v>860</v>
      </c>
      <c r="I222" t="s">
        <v>1376</v>
      </c>
    </row>
    <row r="223" spans="1:9" hidden="1" x14ac:dyDescent="0.25">
      <c r="A223" s="160" t="s">
        <v>262</v>
      </c>
      <c r="B223" s="160" t="s">
        <v>440</v>
      </c>
      <c r="C223" s="160" t="s">
        <v>1357</v>
      </c>
      <c r="D223" s="160" t="s">
        <v>807</v>
      </c>
      <c r="E223" s="160" t="s">
        <v>1358</v>
      </c>
      <c r="F223" s="160" t="s">
        <v>197</v>
      </c>
      <c r="G223" s="160"/>
    </row>
    <row r="224" spans="1:9" x14ac:dyDescent="0.25">
      <c r="F224" s="164">
        <v>53</v>
      </c>
      <c r="G224" s="162" t="s">
        <v>1264</v>
      </c>
      <c r="H224" s="160" t="s">
        <v>860</v>
      </c>
      <c r="I224" t="s">
        <v>1378</v>
      </c>
    </row>
    <row r="225" spans="6:9" x14ac:dyDescent="0.25">
      <c r="F225" s="164">
        <v>114</v>
      </c>
      <c r="G225" s="162" t="s">
        <v>1273</v>
      </c>
      <c r="H225" s="160" t="s">
        <v>860</v>
      </c>
      <c r="I225" t="s">
        <v>1377</v>
      </c>
    </row>
  </sheetData>
  <autoFilter ref="A1:H223" xr:uid="{00000000-0009-0000-0000-000006000000}">
    <filterColumn colId="7">
      <filters>
        <filter val="Bach"/>
      </filters>
    </filterColumn>
    <sortState xmlns:xlrd2="http://schemas.microsoft.com/office/spreadsheetml/2017/richdata2" ref="A61:H222">
      <sortCondition descending="1" ref="G1:G2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Demo checklist</vt:lpstr>
      <vt:lpstr>Rubric items</vt:lpstr>
      <vt:lpstr>Project marks</vt:lpstr>
      <vt:lpstr>Students reordered</vt:lpstr>
      <vt:lpstr>LEARN grades</vt:lpstr>
      <vt:lpstr>Demo time slots</vt:lpstr>
      <vt:lpstr>LEARN Choose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Morales</dc:creator>
  <cp:lastModifiedBy>Bach Vu Viet</cp:lastModifiedBy>
  <dcterms:created xsi:type="dcterms:W3CDTF">2019-02-25T22:10:55Z</dcterms:created>
  <dcterms:modified xsi:type="dcterms:W3CDTF">2020-05-30T01:14:47Z</dcterms:modified>
</cp:coreProperties>
</file>