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5360" windowHeight="14000" tabRatio="617"/>
  </bookViews>
  <sheets>
    <sheet name="OPPORTUNITY" sheetId="10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" i="10" l="1"/>
  <c r="J18" i="10"/>
  <c r="K11" i="10"/>
  <c r="I18" i="10"/>
  <c r="K18" i="10"/>
  <c r="L18" i="10"/>
  <c r="J17" i="10"/>
  <c r="I17" i="10"/>
  <c r="K17" i="10"/>
  <c r="L17" i="10"/>
  <c r="J16" i="10"/>
  <c r="I16" i="10"/>
  <c r="K16" i="10"/>
  <c r="L16" i="10"/>
  <c r="J15" i="10"/>
  <c r="I15" i="10"/>
  <c r="K15" i="10"/>
  <c r="L15" i="10"/>
  <c r="J10" i="10"/>
  <c r="J9" i="10"/>
  <c r="J8" i="10"/>
  <c r="I10" i="10"/>
  <c r="I9" i="10"/>
  <c r="I8" i="10"/>
  <c r="J11" i="10"/>
  <c r="I11" i="10"/>
</calcChain>
</file>

<file path=xl/sharedStrings.xml><?xml version="1.0" encoding="utf-8"?>
<sst xmlns="http://schemas.openxmlformats.org/spreadsheetml/2006/main" count="46" uniqueCount="25">
  <si>
    <t>DATA TO GRAPH</t>
  </si>
  <si>
    <t>Total</t>
  </si>
  <si>
    <t>MAKEOVERS</t>
  </si>
  <si>
    <t>Mild</t>
  </si>
  <si>
    <t>Moderate</t>
  </si>
  <si>
    <t>Severe</t>
  </si>
  <si>
    <t>A STORY ABOUT OPPORTUNITY</t>
  </si>
  <si>
    <t>ORIGINAL VISUAL (ANONYMIZED)</t>
  </si>
  <si>
    <t>Patients diagnosed</t>
  </si>
  <si>
    <t>% OF TOTAL</t>
  </si>
  <si>
    <t>NUMBER OF PATIENTS</t>
  </si>
  <si>
    <r>
      <t xml:space="preserve">       SEVERITY </t>
    </r>
    <r>
      <rPr>
        <sz val="11"/>
        <color theme="0" tint="-0.249977111117893"/>
        <rFont val="Arial"/>
      </rPr>
      <t>|</t>
    </r>
    <r>
      <rPr>
        <sz val="11"/>
        <color theme="1" tint="0.499984740745262"/>
        <rFont val="Arial"/>
      </rPr>
      <t xml:space="preserve"> # of </t>
    </r>
    <r>
      <rPr>
        <b/>
        <sz val="11"/>
        <color theme="3"/>
        <rFont val="Arial"/>
      </rPr>
      <t>PATIENTS TAKING PX</t>
    </r>
    <r>
      <rPr>
        <sz val="11"/>
        <color theme="1" tint="0.499984740745262"/>
        <rFont val="Arial"/>
      </rPr>
      <t xml:space="preserve"> out of TOTAL DIAGNOSED</t>
    </r>
  </si>
  <si>
    <t>Aglebazoba patient population</t>
  </si>
  <si>
    <t>ORIGINAL GRAPH</t>
  </si>
  <si>
    <t>Patients taking PX</t>
  </si>
  <si>
    <t>% taking PX</t>
  </si>
  <si>
    <t>Patients diagnosed
N = 4,363</t>
  </si>
  <si>
    <t>Patients taking PX
N = 1,861</t>
  </si>
  <si>
    <r>
      <t xml:space="preserve">Patients with </t>
    </r>
    <r>
      <rPr>
        <b/>
        <sz val="20"/>
        <color theme="3"/>
        <rFont val="Arial"/>
      </rPr>
      <t xml:space="preserve">moderate Aglebazoba 
</t>
    </r>
    <r>
      <rPr>
        <sz val="20"/>
        <color theme="3"/>
        <rFont val="Arial"/>
      </rPr>
      <t>are</t>
    </r>
    <r>
      <rPr>
        <b/>
        <sz val="20"/>
        <color theme="3"/>
        <rFont val="Arial"/>
      </rPr>
      <t xml:space="preserve"> more likely to be taking PX</t>
    </r>
  </si>
  <si>
    <t>% not taking</t>
  </si>
  <si>
    <r>
      <t xml:space="preserve"> Opportunity to </t>
    </r>
    <r>
      <rPr>
        <b/>
        <sz val="24"/>
        <color theme="0"/>
        <rFont val="Arial"/>
      </rPr>
      <t>treat more patients</t>
    </r>
  </si>
  <si>
    <t>Footnote here with data source, relevant metrics definitions, assumptions, methodology, etc.</t>
  </si>
  <si>
    <r>
      <t>Overall, roughly 40% of those diagnosed with Aglebazoba take Product X (PX). 
This leaves</t>
    </r>
    <r>
      <rPr>
        <b/>
        <sz val="15"/>
        <color theme="3"/>
        <rFont val="Arial"/>
      </rPr>
      <t xml:space="preserve"> significant opportunity to increase the number of patients taking PX</t>
    </r>
    <r>
      <rPr>
        <sz val="15"/>
        <color theme="3"/>
        <rFont val="Arial"/>
      </rPr>
      <t>, particularly those with moderate and severe diagnoses.</t>
    </r>
  </si>
  <si>
    <r>
      <t xml:space="preserve">       SEVERITY </t>
    </r>
    <r>
      <rPr>
        <sz val="11"/>
        <color theme="0" tint="-0.249977111117893"/>
        <rFont val="Arial"/>
      </rPr>
      <t>|</t>
    </r>
    <r>
      <rPr>
        <sz val="11"/>
        <color theme="1" tint="0.499984740745262"/>
        <rFont val="Arial"/>
      </rPr>
      <t xml:space="preserve"> # of </t>
    </r>
    <r>
      <rPr>
        <b/>
        <sz val="11"/>
        <color theme="3"/>
        <rFont val="Arial"/>
      </rPr>
      <t>PATIENTS TAKING PX</t>
    </r>
    <r>
      <rPr>
        <sz val="11"/>
        <color theme="1" tint="0.499984740745262"/>
        <rFont val="Arial"/>
      </rPr>
      <t xml:space="preserve"> out of </t>
    </r>
    <r>
      <rPr>
        <sz val="11"/>
        <color theme="1"/>
        <rFont val="Arial"/>
      </rPr>
      <t>TOTAL DIAGNOSED</t>
    </r>
  </si>
  <si>
    <r>
      <t xml:space="preserve">Overall, roughly 40% of those diagnosed with Aglebazoba take Product X (PX). 
</t>
    </r>
    <r>
      <rPr>
        <sz val="15"/>
        <color theme="1"/>
        <rFont val="Arial"/>
      </rPr>
      <t>This leaves</t>
    </r>
    <r>
      <rPr>
        <b/>
        <sz val="15"/>
        <color theme="1"/>
        <rFont val="Arial"/>
      </rPr>
      <t xml:space="preserve"> significant opportunity to increase the number of patients taking PX</t>
    </r>
    <r>
      <rPr>
        <sz val="15"/>
        <color theme="1"/>
        <rFont val="Arial"/>
      </rPr>
      <t>, particularly those with moderate and severe diagnoses.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</si>
</sst>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Arial"/>
      <family val="2"/>
    </font>
    <font>
      <b/>
      <sz val="12"/>
      <color theme="1"/>
      <name val="Arial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</font>
    <font>
      <sz val="20"/>
      <color theme="1" tint="0.249977111117893"/>
      <name val="Arial"/>
      <family val="2"/>
    </font>
    <font>
      <sz val="11"/>
      <color theme="1" tint="0.499984740745262"/>
      <name val="Arial"/>
    </font>
    <font>
      <b/>
      <sz val="11"/>
      <color theme="3"/>
      <name val="Arial"/>
    </font>
    <font>
      <sz val="11"/>
      <color theme="0" tint="-0.249977111117893"/>
      <name val="Arial"/>
    </font>
    <font>
      <sz val="20"/>
      <color theme="3"/>
      <name val="Arial"/>
    </font>
    <font>
      <b/>
      <sz val="20"/>
      <color theme="3"/>
      <name val="Arial"/>
    </font>
    <font>
      <sz val="15"/>
      <color theme="3"/>
      <name val="Arial"/>
    </font>
    <font>
      <b/>
      <sz val="15"/>
      <color theme="3"/>
      <name val="Arial"/>
    </font>
    <font>
      <sz val="24"/>
      <color theme="0"/>
      <name val="Arial"/>
    </font>
    <font>
      <b/>
      <sz val="24"/>
      <color theme="0"/>
      <name val="Arial"/>
    </font>
    <font>
      <sz val="10"/>
      <color theme="0" tint="-0.499984740745262"/>
      <name val="Arial"/>
    </font>
    <font>
      <sz val="11"/>
      <color theme="1"/>
      <name val="Arial"/>
    </font>
    <font>
      <sz val="15"/>
      <color theme="1"/>
      <name val="Arial"/>
    </font>
    <font>
      <b/>
      <sz val="15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46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5" fillId="0" borderId="0" xfId="0" applyFont="1"/>
    <xf numFmtId="0" fontId="6" fillId="3" borderId="0" xfId="0" applyFont="1" applyFill="1"/>
    <xf numFmtId="0" fontId="4" fillId="2" borderId="1" xfId="0" applyFont="1" applyFill="1" applyBorder="1"/>
    <xf numFmtId="0" fontId="4" fillId="0" borderId="0" xfId="0" applyFont="1"/>
    <xf numFmtId="0" fontId="4" fillId="2" borderId="0" xfId="0" applyFont="1" applyFill="1"/>
    <xf numFmtId="9" fontId="4" fillId="0" borderId="0" xfId="0" applyNumberFormat="1" applyFont="1"/>
    <xf numFmtId="1" fontId="4" fillId="0" borderId="0" xfId="0" applyNumberFormat="1" applyFont="1"/>
    <xf numFmtId="9" fontId="4" fillId="0" borderId="0" xfId="7" applyFont="1"/>
    <xf numFmtId="0" fontId="4" fillId="3" borderId="0" xfId="0" applyFont="1" applyFill="1"/>
    <xf numFmtId="0" fontId="4" fillId="0" borderId="2" xfId="0" applyFont="1" applyBorder="1"/>
    <xf numFmtId="0" fontId="0" fillId="0" borderId="0" xfId="0" applyFont="1"/>
    <xf numFmtId="0" fontId="4" fillId="0" borderId="0" xfId="0" applyFont="1" applyFill="1"/>
    <xf numFmtId="0" fontId="0" fillId="2" borderId="0" xfId="0" applyFont="1" applyFill="1"/>
    <xf numFmtId="0" fontId="0" fillId="0" borderId="0" xfId="0" applyFont="1" applyAlignment="1">
      <alignment wrapText="1"/>
    </xf>
    <xf numFmtId="0" fontId="0" fillId="0" borderId="0" xfId="0" applyFont="1" applyFill="1" applyAlignment="1">
      <alignment wrapText="1"/>
    </xf>
    <xf numFmtId="0" fontId="0" fillId="2" borderId="1" xfId="0" applyFont="1" applyFill="1" applyBorder="1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16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wrapText="1"/>
    </xf>
    <xf numFmtId="0" fontId="7" fillId="3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 wrapText="1"/>
    </xf>
    <xf numFmtId="0" fontId="14" fillId="5" borderId="0" xfId="0" applyFont="1" applyFill="1" applyAlignment="1">
      <alignment horizontal="left" vertical="center"/>
    </xf>
  </cellXfs>
  <cellStyles count="46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Normal" xfId="0" builtinId="0"/>
    <cellStyle name="Percent" xfId="7" builtinId="5"/>
  </cellStyles>
  <dxfs count="0"/>
  <tableStyles count="0" defaultTableStyle="TableStyleMedium9" defaultPivotStyle="PivotStyleMedium4"/>
  <colors>
    <mruColors>
      <color rgb="FF679F84"/>
      <color rgb="FF737C96"/>
      <color rgb="FFACCABB"/>
      <color rgb="FF121F4C"/>
      <color rgb="FF4B508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754723540352"/>
          <c:y val="0.0285077751028356"/>
          <c:w val="0.780981847467742"/>
          <c:h val="0.79044010592521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OPPORTUNITY!$H$8</c:f>
              <c:strCache>
                <c:ptCount val="1"/>
                <c:pt idx="0">
                  <c:v>Mild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rgbClr val="FFFFFF"/>
              </a:solidFill>
            </a:ln>
            <a:effectLst/>
          </c:spPr>
          <c:invertIfNegative val="0"/>
          <c:dLbls>
            <c:dLbl>
              <c:idx val="1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B24-4779-B72D-601679AAC4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OPPORTUNITY!$I$7:$J$7</c:f>
              <c:strCache>
                <c:ptCount val="2"/>
                <c:pt idx="0">
                  <c:v>Patients diagnosed_x000d_N = 4,363</c:v>
                </c:pt>
                <c:pt idx="1">
                  <c:v>Patients taking PX_x000d_N = 1,861</c:v>
                </c:pt>
              </c:strCache>
            </c:strRef>
          </c:cat>
          <c:val>
            <c:numRef>
              <c:f>OPPORTUNITY!$I$8:$J$8</c:f>
              <c:numCache>
                <c:formatCode>0%</c:formatCode>
                <c:ptCount val="2"/>
                <c:pt idx="0">
                  <c:v>0.326151730460692</c:v>
                </c:pt>
                <c:pt idx="1">
                  <c:v>0.171185539606592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24-4779-B72D-601679AAC415}"/>
            </c:ext>
          </c:extLst>
        </c:ser>
        <c:ser>
          <c:idx val="1"/>
          <c:order val="1"/>
          <c:tx>
            <c:strRef>
              <c:f>OPPORTUNITY!$H$9</c:f>
              <c:strCache>
                <c:ptCount val="1"/>
                <c:pt idx="0">
                  <c:v>Moderate</c:v>
                </c:pt>
              </c:strCache>
            </c:strRef>
          </c:tx>
          <c:spPr>
            <a:solidFill>
              <a:schemeClr val="tx2"/>
            </a:solidFill>
            <a:ln>
              <a:solidFill>
                <a:srgbClr val="FFFFFF"/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Moderate </a:t>
                    </a:r>
                    <a:r>
                      <a:rPr lang="en-US" b="0"/>
                      <a:t>47%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B24-4779-B72D-601679AAC415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Moderate </a:t>
                    </a:r>
                    <a:r>
                      <a:rPr lang="en-US" b="0"/>
                      <a:t>67%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B24-4779-B72D-601679AAC4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OPPORTUNITY!$I$7:$J$7</c:f>
              <c:strCache>
                <c:ptCount val="2"/>
                <c:pt idx="0">
                  <c:v>Patients diagnosed_x000d_N = 4,363</c:v>
                </c:pt>
                <c:pt idx="1">
                  <c:v>Patients taking PX_x000d_N = 1,861</c:v>
                </c:pt>
              </c:strCache>
            </c:strRef>
          </c:cat>
          <c:val>
            <c:numRef>
              <c:f>OPPORTUNITY!$I$9:$J$9</c:f>
              <c:numCache>
                <c:formatCode>0%</c:formatCode>
                <c:ptCount val="2"/>
                <c:pt idx="0">
                  <c:v>0.468026587210635</c:v>
                </c:pt>
                <c:pt idx="1">
                  <c:v>0.66294524189261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B24-4779-B72D-601679AAC415}"/>
            </c:ext>
          </c:extLst>
        </c:ser>
        <c:ser>
          <c:idx val="2"/>
          <c:order val="2"/>
          <c:tx>
            <c:strRef>
              <c:f>OPPORTUNITY!$H$10</c:f>
              <c:strCache>
                <c:ptCount val="1"/>
                <c:pt idx="0">
                  <c:v>Severe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rgbClr val="FFFFFF"/>
              </a:solidFill>
            </a:ln>
            <a:effectLst/>
          </c:spPr>
          <c:invertIfNegative val="0"/>
          <c:dLbls>
            <c:dLbl>
              <c:idx val="1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B24-4779-B72D-601679AAC4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OPPORTUNITY!$I$7:$J$7</c:f>
              <c:strCache>
                <c:ptCount val="2"/>
                <c:pt idx="0">
                  <c:v>Patients diagnosed_x000d_N = 4,363</c:v>
                </c:pt>
                <c:pt idx="1">
                  <c:v>Patients taking PX_x000d_N = 1,861</c:v>
                </c:pt>
              </c:strCache>
            </c:strRef>
          </c:cat>
          <c:val>
            <c:numRef>
              <c:f>OPPORTUNITY!$I$10:$J$10</c:f>
              <c:numCache>
                <c:formatCode>0%</c:formatCode>
                <c:ptCount val="2"/>
                <c:pt idx="0">
                  <c:v>0.205821682328673</c:v>
                </c:pt>
                <c:pt idx="1">
                  <c:v>0.165869218500797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B24-4779-B72D-601679AAC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2118452360"/>
        <c:axId val="-2118450936"/>
      </c:barChart>
      <c:catAx>
        <c:axId val="-2118452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18450936"/>
        <c:crosses val="autoZero"/>
        <c:auto val="1"/>
        <c:lblAlgn val="ctr"/>
        <c:lblOffset val="100"/>
        <c:noMultiLvlLbl val="0"/>
      </c:catAx>
      <c:valAx>
        <c:axId val="-2118450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 OF TOTAL IPF PATIENTS</a:t>
                </a:r>
              </a:p>
            </c:rich>
          </c:tx>
          <c:layout>
            <c:manualLayout>
              <c:xMode val="edge"/>
              <c:yMode val="edge"/>
              <c:x val="0.00280034532107328"/>
              <c:y val="0.001592494698439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18452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7181321084864"/>
          <c:y val="0.123448275862069"/>
          <c:w val="0.729318678915136"/>
          <c:h val="0.842068965517241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OPPORTUNITY!$J$14</c:f>
              <c:strCache>
                <c:ptCount val="1"/>
                <c:pt idx="0">
                  <c:v>Patients taking PX</c:v>
                </c:pt>
              </c:strCache>
            </c:strRef>
          </c:tx>
          <c:spPr>
            <a:solidFill>
              <a:srgbClr val="1F497D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OPPORTUNITY!$H$15:$H$17</c:f>
              <c:strCache>
                <c:ptCount val="3"/>
                <c:pt idx="0">
                  <c:v>Mild</c:v>
                </c:pt>
                <c:pt idx="1">
                  <c:v>Moderate</c:v>
                </c:pt>
                <c:pt idx="2">
                  <c:v>Severe</c:v>
                </c:pt>
              </c:strCache>
            </c:strRef>
          </c:cat>
          <c:val>
            <c:numRef>
              <c:f>OPPORTUNITY!$J$15:$J$17</c:f>
              <c:numCache>
                <c:formatCode>General</c:formatCode>
                <c:ptCount val="3"/>
                <c:pt idx="0">
                  <c:v>322.0</c:v>
                </c:pt>
                <c:pt idx="1">
                  <c:v>1247.0</c:v>
                </c:pt>
                <c:pt idx="2">
                  <c:v>312.0</c:v>
                </c:pt>
              </c:numCache>
            </c:numRef>
          </c:val>
        </c:ser>
        <c:ser>
          <c:idx val="0"/>
          <c:order val="1"/>
          <c:tx>
            <c:strRef>
              <c:f>OPPORTUNITY!$I$14</c:f>
              <c:strCache>
                <c:ptCount val="1"/>
                <c:pt idx="0">
                  <c:v>Patients diagnosed</c:v>
                </c:pt>
              </c:strCache>
            </c:strRef>
          </c:tx>
          <c:spPr>
            <a:solidFill>
              <a:srgbClr val="7F7F7F"/>
            </a:solidFill>
            <a:ln>
              <a:solidFill>
                <a:srgbClr val="7F7F7F"/>
              </a:solidFill>
            </a:ln>
            <a:effectLst/>
          </c:spPr>
          <c:invertIfNegative val="0"/>
          <c:cat>
            <c:strRef>
              <c:f>OPPORTUNITY!$H$15:$H$17</c:f>
              <c:strCache>
                <c:ptCount val="3"/>
                <c:pt idx="0">
                  <c:v>Mild</c:v>
                </c:pt>
                <c:pt idx="1">
                  <c:v>Moderate</c:v>
                </c:pt>
                <c:pt idx="2">
                  <c:v>Severe</c:v>
                </c:pt>
              </c:strCache>
            </c:strRef>
          </c:cat>
          <c:val>
            <c:numRef>
              <c:f>OPPORTUNITY!$I$15:$I$17</c:f>
              <c:numCache>
                <c:formatCode>General</c:formatCode>
                <c:ptCount val="3"/>
                <c:pt idx="0">
                  <c:v>1101.0</c:v>
                </c:pt>
                <c:pt idx="1">
                  <c:v>795.0</c:v>
                </c:pt>
                <c:pt idx="2">
                  <c:v>586.0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7542088"/>
        <c:axId val="-2087538824"/>
      </c:barChart>
      <c:catAx>
        <c:axId val="-208754208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-2087538824"/>
        <c:crosses val="autoZero"/>
        <c:auto val="1"/>
        <c:lblAlgn val="ctr"/>
        <c:lblOffset val="100"/>
        <c:noMultiLvlLbl val="0"/>
      </c:catAx>
      <c:valAx>
        <c:axId val="-208753882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-2087542088"/>
        <c:crosses val="max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7181321084864"/>
          <c:y val="0.123448275862069"/>
          <c:w val="0.729318678915136"/>
          <c:h val="0.842068965517241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OPPORTUNITY!$J$14</c:f>
              <c:strCache>
                <c:ptCount val="1"/>
                <c:pt idx="0">
                  <c:v>Patients taking PX</c:v>
                </c:pt>
              </c:strCache>
            </c:strRef>
          </c:tx>
          <c:spPr>
            <a:solidFill>
              <a:srgbClr val="1F497D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OPPORTUNITY!$H$15:$H$17</c:f>
              <c:strCache>
                <c:ptCount val="3"/>
                <c:pt idx="0">
                  <c:v>Mild</c:v>
                </c:pt>
                <c:pt idx="1">
                  <c:v>Moderate</c:v>
                </c:pt>
                <c:pt idx="2">
                  <c:v>Severe</c:v>
                </c:pt>
              </c:strCache>
            </c:strRef>
          </c:cat>
          <c:val>
            <c:numRef>
              <c:f>OPPORTUNITY!$J$15:$J$17</c:f>
              <c:numCache>
                <c:formatCode>General</c:formatCode>
                <c:ptCount val="3"/>
                <c:pt idx="0">
                  <c:v>322.0</c:v>
                </c:pt>
                <c:pt idx="1">
                  <c:v>1247.0</c:v>
                </c:pt>
                <c:pt idx="2">
                  <c:v>312.0</c:v>
                </c:pt>
              </c:numCache>
            </c:numRef>
          </c:val>
        </c:ser>
        <c:ser>
          <c:idx val="0"/>
          <c:order val="1"/>
          <c:tx>
            <c:strRef>
              <c:f>OPPORTUNITY!$I$14</c:f>
              <c:strCache>
                <c:ptCount val="1"/>
                <c:pt idx="0">
                  <c:v>Patients diagnosed</c:v>
                </c:pt>
              </c:strCache>
            </c:strRef>
          </c:tx>
          <c:spPr>
            <a:noFill/>
            <a:ln>
              <a:solidFill>
                <a:srgbClr val="1F497D"/>
              </a:solidFill>
            </a:ln>
            <a:effectLst/>
          </c:spPr>
          <c:invertIfNegative val="0"/>
          <c:cat>
            <c:strRef>
              <c:f>OPPORTUNITY!$H$15:$H$17</c:f>
              <c:strCache>
                <c:ptCount val="3"/>
                <c:pt idx="0">
                  <c:v>Mild</c:v>
                </c:pt>
                <c:pt idx="1">
                  <c:v>Moderate</c:v>
                </c:pt>
                <c:pt idx="2">
                  <c:v>Severe</c:v>
                </c:pt>
              </c:strCache>
            </c:strRef>
          </c:cat>
          <c:val>
            <c:numRef>
              <c:f>OPPORTUNITY!$I$15:$I$17</c:f>
              <c:numCache>
                <c:formatCode>General</c:formatCode>
                <c:ptCount val="3"/>
                <c:pt idx="0">
                  <c:v>1101.0</c:v>
                </c:pt>
                <c:pt idx="1">
                  <c:v>795.0</c:v>
                </c:pt>
                <c:pt idx="2">
                  <c:v>586.0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7585880"/>
        <c:axId val="-2087587464"/>
      </c:barChart>
      <c:catAx>
        <c:axId val="-208758588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-2087587464"/>
        <c:crosses val="autoZero"/>
        <c:auto val="1"/>
        <c:lblAlgn val="ctr"/>
        <c:lblOffset val="100"/>
        <c:noMultiLvlLbl val="0"/>
      </c:catAx>
      <c:valAx>
        <c:axId val="-208758746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-2087585880"/>
        <c:crosses val="max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7181321084864"/>
          <c:y val="0.123448275862069"/>
          <c:w val="0.729318678915136"/>
          <c:h val="0.842068965517241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OPPORTUNITY!$J$14</c:f>
              <c:strCache>
                <c:ptCount val="1"/>
                <c:pt idx="0">
                  <c:v>Patients taking PX</c:v>
                </c:pt>
              </c:strCache>
            </c:strRef>
          </c:tx>
          <c:spPr>
            <a:solidFill>
              <a:srgbClr val="1F497D"/>
            </a:solidFill>
            <a:ln w="28575" cmpd="sng">
              <a:solidFill>
                <a:srgbClr val="10253F"/>
              </a:solidFill>
            </a:ln>
            <a:effectLst/>
          </c:spPr>
          <c:invertIfNegative val="0"/>
          <c:cat>
            <c:strRef>
              <c:f>OPPORTUNITY!$H$15:$H$17</c:f>
              <c:strCache>
                <c:ptCount val="3"/>
                <c:pt idx="0">
                  <c:v>Mild</c:v>
                </c:pt>
                <c:pt idx="1">
                  <c:v>Moderate</c:v>
                </c:pt>
                <c:pt idx="2">
                  <c:v>Severe</c:v>
                </c:pt>
              </c:strCache>
            </c:strRef>
          </c:cat>
          <c:val>
            <c:numRef>
              <c:f>OPPORTUNITY!$J$15:$J$17</c:f>
              <c:numCache>
                <c:formatCode>General</c:formatCode>
                <c:ptCount val="3"/>
                <c:pt idx="0">
                  <c:v>322.0</c:v>
                </c:pt>
                <c:pt idx="1">
                  <c:v>1247.0</c:v>
                </c:pt>
                <c:pt idx="2">
                  <c:v>312.0</c:v>
                </c:pt>
              </c:numCache>
            </c:numRef>
          </c:val>
        </c:ser>
        <c:ser>
          <c:idx val="0"/>
          <c:order val="1"/>
          <c:tx>
            <c:strRef>
              <c:f>OPPORTUNITY!$I$14</c:f>
              <c:strCache>
                <c:ptCount val="1"/>
                <c:pt idx="0">
                  <c:v>Patients diagnosed</c:v>
                </c:pt>
              </c:strCache>
            </c:strRef>
          </c:tx>
          <c:spPr>
            <a:noFill/>
            <a:ln w="28575" cmpd="sng">
              <a:solidFill>
                <a:schemeClr val="tx2">
                  <a:lumMod val="50000"/>
                </a:schemeClr>
              </a:solidFill>
            </a:ln>
            <a:effectLst/>
          </c:spPr>
          <c:invertIfNegative val="0"/>
          <c:cat>
            <c:strRef>
              <c:f>OPPORTUNITY!$H$15:$H$17</c:f>
              <c:strCache>
                <c:ptCount val="3"/>
                <c:pt idx="0">
                  <c:v>Mild</c:v>
                </c:pt>
                <c:pt idx="1">
                  <c:v>Moderate</c:v>
                </c:pt>
                <c:pt idx="2">
                  <c:v>Severe</c:v>
                </c:pt>
              </c:strCache>
            </c:strRef>
          </c:cat>
          <c:val>
            <c:numRef>
              <c:f>OPPORTUNITY!$I$15:$I$17</c:f>
              <c:numCache>
                <c:formatCode>General</c:formatCode>
                <c:ptCount val="3"/>
                <c:pt idx="0">
                  <c:v>1101.0</c:v>
                </c:pt>
                <c:pt idx="1">
                  <c:v>795.0</c:v>
                </c:pt>
                <c:pt idx="2">
                  <c:v>586.0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4248072"/>
        <c:axId val="2142163528"/>
      </c:barChart>
      <c:catAx>
        <c:axId val="213424807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2142163528"/>
        <c:crosses val="autoZero"/>
        <c:auto val="1"/>
        <c:lblAlgn val="ctr"/>
        <c:lblOffset val="100"/>
        <c:noMultiLvlLbl val="0"/>
      </c:catAx>
      <c:valAx>
        <c:axId val="214216352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2134248072"/>
        <c:crosses val="max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7181321084864"/>
          <c:y val="0.123448275862069"/>
          <c:w val="0.729318678915136"/>
          <c:h val="0.842068965517241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OPPORTUNITY!$J$14</c:f>
              <c:strCache>
                <c:ptCount val="1"/>
                <c:pt idx="0">
                  <c:v>Patients taking PX</c:v>
                </c:pt>
              </c:strCache>
            </c:strRef>
          </c:tx>
          <c:spPr>
            <a:solidFill>
              <a:srgbClr val="1F497D"/>
            </a:solidFill>
            <a:ln w="28575" cmpd="sng">
              <a:solidFill>
                <a:srgbClr val="10253F"/>
              </a:solidFill>
            </a:ln>
            <a:effectLst/>
          </c:spPr>
          <c:invertIfNegative val="0"/>
          <c:cat>
            <c:strRef>
              <c:f>OPPORTUNITY!$H$15:$H$17</c:f>
              <c:strCache>
                <c:ptCount val="3"/>
                <c:pt idx="0">
                  <c:v>Mild</c:v>
                </c:pt>
                <c:pt idx="1">
                  <c:v>Moderate</c:v>
                </c:pt>
                <c:pt idx="2">
                  <c:v>Severe</c:v>
                </c:pt>
              </c:strCache>
            </c:strRef>
          </c:cat>
          <c:val>
            <c:numRef>
              <c:f>OPPORTUNITY!$J$15:$J$17</c:f>
              <c:numCache>
                <c:formatCode>General</c:formatCode>
                <c:ptCount val="3"/>
                <c:pt idx="0">
                  <c:v>322.0</c:v>
                </c:pt>
                <c:pt idx="1">
                  <c:v>1247.0</c:v>
                </c:pt>
                <c:pt idx="2">
                  <c:v>312.0</c:v>
                </c:pt>
              </c:numCache>
            </c:numRef>
          </c:val>
        </c:ser>
        <c:ser>
          <c:idx val="0"/>
          <c:order val="1"/>
          <c:tx>
            <c:strRef>
              <c:f>OPPORTUNITY!$I$14</c:f>
              <c:strCache>
                <c:ptCount val="1"/>
                <c:pt idx="0">
                  <c:v>Patients diagnosed</c:v>
                </c:pt>
              </c:strCache>
            </c:strRef>
          </c:tx>
          <c:spPr>
            <a:noFill/>
            <a:ln w="28575" cmpd="sng">
              <a:solidFill>
                <a:schemeClr val="tx2">
                  <a:lumMod val="50000"/>
                </a:schemeClr>
              </a:solidFill>
            </a:ln>
            <a:effectLst/>
          </c:spPr>
          <c:invertIfNegative val="0"/>
          <c:cat>
            <c:strRef>
              <c:f>OPPORTUNITY!$H$15:$H$17</c:f>
              <c:strCache>
                <c:ptCount val="3"/>
                <c:pt idx="0">
                  <c:v>Mild</c:v>
                </c:pt>
                <c:pt idx="1">
                  <c:v>Moderate</c:v>
                </c:pt>
                <c:pt idx="2">
                  <c:v>Severe</c:v>
                </c:pt>
              </c:strCache>
            </c:strRef>
          </c:cat>
          <c:val>
            <c:numRef>
              <c:f>OPPORTUNITY!$I$15:$I$17</c:f>
              <c:numCache>
                <c:formatCode>General</c:formatCode>
                <c:ptCount val="3"/>
                <c:pt idx="0">
                  <c:v>1101.0</c:v>
                </c:pt>
                <c:pt idx="1">
                  <c:v>795.0</c:v>
                </c:pt>
                <c:pt idx="2">
                  <c:v>586.0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1897256"/>
        <c:axId val="-2087437208"/>
      </c:barChart>
      <c:catAx>
        <c:axId val="214189725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-2087437208"/>
        <c:crosses val="autoZero"/>
        <c:auto val="1"/>
        <c:lblAlgn val="ctr"/>
        <c:lblOffset val="100"/>
        <c:noMultiLvlLbl val="0"/>
      </c:catAx>
      <c:valAx>
        <c:axId val="-208743720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2141897256"/>
        <c:crosses val="max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7181321084864"/>
          <c:y val="0.123448275862069"/>
          <c:w val="0.729318678915136"/>
          <c:h val="0.842068965517241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OPPORTUNITY!$J$14</c:f>
              <c:strCache>
                <c:ptCount val="1"/>
                <c:pt idx="0">
                  <c:v>Patients taking PX</c:v>
                </c:pt>
              </c:strCache>
            </c:strRef>
          </c:tx>
          <c:spPr>
            <a:solidFill>
              <a:srgbClr val="1F497D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OPPORTUNITY!$H$15:$H$17</c:f>
              <c:strCache>
                <c:ptCount val="3"/>
                <c:pt idx="0">
                  <c:v>Mild</c:v>
                </c:pt>
                <c:pt idx="1">
                  <c:v>Moderate</c:v>
                </c:pt>
                <c:pt idx="2">
                  <c:v>Severe</c:v>
                </c:pt>
              </c:strCache>
            </c:strRef>
          </c:cat>
          <c:val>
            <c:numRef>
              <c:f>OPPORTUNITY!$J$15:$J$17</c:f>
              <c:numCache>
                <c:formatCode>General</c:formatCode>
                <c:ptCount val="3"/>
                <c:pt idx="0">
                  <c:v>322.0</c:v>
                </c:pt>
                <c:pt idx="1">
                  <c:v>1247.0</c:v>
                </c:pt>
                <c:pt idx="2">
                  <c:v>312.0</c:v>
                </c:pt>
              </c:numCache>
            </c:numRef>
          </c:val>
        </c:ser>
        <c:ser>
          <c:idx val="0"/>
          <c:order val="1"/>
          <c:tx>
            <c:strRef>
              <c:f>OPPORTUNITY!$I$14</c:f>
              <c:strCache>
                <c:ptCount val="1"/>
                <c:pt idx="0">
                  <c:v>Patients diagnosed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strRef>
              <c:f>OPPORTUNITY!$H$15:$H$17</c:f>
              <c:strCache>
                <c:ptCount val="3"/>
                <c:pt idx="0">
                  <c:v>Mild</c:v>
                </c:pt>
                <c:pt idx="1">
                  <c:v>Moderate</c:v>
                </c:pt>
                <c:pt idx="2">
                  <c:v>Severe</c:v>
                </c:pt>
              </c:strCache>
            </c:strRef>
          </c:cat>
          <c:val>
            <c:numRef>
              <c:f>OPPORTUNITY!$I$15:$I$17</c:f>
              <c:numCache>
                <c:formatCode>General</c:formatCode>
                <c:ptCount val="3"/>
                <c:pt idx="0">
                  <c:v>1101.0</c:v>
                </c:pt>
                <c:pt idx="1">
                  <c:v>795.0</c:v>
                </c:pt>
                <c:pt idx="2">
                  <c:v>586.0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7314104"/>
        <c:axId val="-2087357448"/>
      </c:barChart>
      <c:catAx>
        <c:axId val="-208731410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-2087357448"/>
        <c:crosses val="autoZero"/>
        <c:auto val="1"/>
        <c:lblAlgn val="ctr"/>
        <c:lblOffset val="100"/>
        <c:noMultiLvlLbl val="0"/>
      </c:catAx>
      <c:valAx>
        <c:axId val="-208735744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-2087314104"/>
        <c:crosses val="max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7181321084864"/>
          <c:y val="0.123448275862069"/>
          <c:w val="0.729318678915136"/>
          <c:h val="0.842068965517241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OPPORTUNITY!$J$14</c:f>
              <c:strCache>
                <c:ptCount val="1"/>
                <c:pt idx="0">
                  <c:v>Patients taking PX</c:v>
                </c:pt>
              </c:strCache>
            </c:strRef>
          </c:tx>
          <c:spPr>
            <a:solidFill>
              <a:srgbClr val="1F497D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OPPORTUNITY!$H$15:$H$17</c:f>
              <c:strCache>
                <c:ptCount val="3"/>
                <c:pt idx="0">
                  <c:v>Mild</c:v>
                </c:pt>
                <c:pt idx="1">
                  <c:v>Moderate</c:v>
                </c:pt>
                <c:pt idx="2">
                  <c:v>Severe</c:v>
                </c:pt>
              </c:strCache>
            </c:strRef>
          </c:cat>
          <c:val>
            <c:numRef>
              <c:f>OPPORTUNITY!$J$15:$J$17</c:f>
              <c:numCache>
                <c:formatCode>General</c:formatCode>
                <c:ptCount val="3"/>
                <c:pt idx="0">
                  <c:v>322.0</c:v>
                </c:pt>
                <c:pt idx="1">
                  <c:v>1247.0</c:v>
                </c:pt>
                <c:pt idx="2">
                  <c:v>312.0</c:v>
                </c:pt>
              </c:numCache>
            </c:numRef>
          </c:val>
        </c:ser>
        <c:ser>
          <c:idx val="0"/>
          <c:order val="1"/>
          <c:tx>
            <c:strRef>
              <c:f>OPPORTUNITY!$I$14</c:f>
              <c:strCache>
                <c:ptCount val="1"/>
                <c:pt idx="0">
                  <c:v>Patients diagnosed</c:v>
                </c:pt>
              </c:strCache>
            </c:strRef>
          </c:tx>
          <c:spPr>
            <a:solidFill>
              <a:srgbClr val="7F7F7F"/>
            </a:solidFill>
            <a:ln>
              <a:solidFill>
                <a:srgbClr val="7F7F7F"/>
              </a:solidFill>
            </a:ln>
            <a:effectLst/>
          </c:spPr>
          <c:invertIfNegative val="0"/>
          <c:cat>
            <c:strRef>
              <c:f>OPPORTUNITY!$H$15:$H$17</c:f>
              <c:strCache>
                <c:ptCount val="3"/>
                <c:pt idx="0">
                  <c:v>Mild</c:v>
                </c:pt>
                <c:pt idx="1">
                  <c:v>Moderate</c:v>
                </c:pt>
                <c:pt idx="2">
                  <c:v>Severe</c:v>
                </c:pt>
              </c:strCache>
            </c:strRef>
          </c:cat>
          <c:val>
            <c:numRef>
              <c:f>OPPORTUNITY!$I$15:$I$17</c:f>
              <c:numCache>
                <c:formatCode>General</c:formatCode>
                <c:ptCount val="3"/>
                <c:pt idx="0">
                  <c:v>1101.0</c:v>
                </c:pt>
                <c:pt idx="1">
                  <c:v>795.0</c:v>
                </c:pt>
                <c:pt idx="2">
                  <c:v>586.0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4795720"/>
        <c:axId val="-2087088280"/>
      </c:barChart>
      <c:catAx>
        <c:axId val="2134795720"/>
        <c:scaling>
          <c:orientation val="minMax"/>
        </c:scaling>
        <c:delete val="1"/>
        <c:axPos val="l"/>
        <c:majorTickMark val="out"/>
        <c:minorTickMark val="none"/>
        <c:tickLblPos val="nextTo"/>
        <c:crossAx val="-2087088280"/>
        <c:crosses val="autoZero"/>
        <c:auto val="1"/>
        <c:lblAlgn val="ctr"/>
        <c:lblOffset val="100"/>
        <c:noMultiLvlLbl val="0"/>
      </c:catAx>
      <c:valAx>
        <c:axId val="-208708828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134795720"/>
        <c:crosses val="max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7181321084864"/>
          <c:y val="0.123448275862069"/>
          <c:w val="0.729318678915136"/>
          <c:h val="0.842068965517241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OPPORTUNITY!$J$14</c:f>
              <c:strCache>
                <c:ptCount val="1"/>
                <c:pt idx="0">
                  <c:v>Patients taking PX</c:v>
                </c:pt>
              </c:strCache>
            </c:strRef>
          </c:tx>
          <c:spPr>
            <a:solidFill>
              <a:srgbClr val="1F497D"/>
            </a:solidFill>
            <a:ln w="28575" cmpd="sng">
              <a:solidFill>
                <a:srgbClr val="10253F"/>
              </a:solidFill>
            </a:ln>
            <a:effectLst/>
          </c:spPr>
          <c:invertIfNegative val="0"/>
          <c:cat>
            <c:strRef>
              <c:f>OPPORTUNITY!$H$15:$H$17</c:f>
              <c:strCache>
                <c:ptCount val="3"/>
                <c:pt idx="0">
                  <c:v>Mild</c:v>
                </c:pt>
                <c:pt idx="1">
                  <c:v>Moderate</c:v>
                </c:pt>
                <c:pt idx="2">
                  <c:v>Severe</c:v>
                </c:pt>
              </c:strCache>
            </c:strRef>
          </c:cat>
          <c:val>
            <c:numRef>
              <c:f>OPPORTUNITY!$J$15:$J$17</c:f>
              <c:numCache>
                <c:formatCode>General</c:formatCode>
                <c:ptCount val="3"/>
                <c:pt idx="0">
                  <c:v>322.0</c:v>
                </c:pt>
                <c:pt idx="1">
                  <c:v>1247.0</c:v>
                </c:pt>
                <c:pt idx="2">
                  <c:v>312.0</c:v>
                </c:pt>
              </c:numCache>
            </c:numRef>
          </c:val>
        </c:ser>
        <c:ser>
          <c:idx val="0"/>
          <c:order val="1"/>
          <c:tx>
            <c:strRef>
              <c:f>OPPORTUNITY!$I$14</c:f>
              <c:strCache>
                <c:ptCount val="1"/>
                <c:pt idx="0">
                  <c:v>Patients diagnosed</c:v>
                </c:pt>
              </c:strCache>
            </c:strRef>
          </c:tx>
          <c:spPr>
            <a:noFill/>
            <a:ln w="28575" cmpd="sng">
              <a:solidFill>
                <a:schemeClr val="tx2">
                  <a:lumMod val="50000"/>
                </a:schemeClr>
              </a:solidFill>
            </a:ln>
            <a:effectLst/>
          </c:spPr>
          <c:invertIfNegative val="0"/>
          <c:cat>
            <c:strRef>
              <c:f>OPPORTUNITY!$H$15:$H$17</c:f>
              <c:strCache>
                <c:ptCount val="3"/>
                <c:pt idx="0">
                  <c:v>Mild</c:v>
                </c:pt>
                <c:pt idx="1">
                  <c:v>Moderate</c:v>
                </c:pt>
                <c:pt idx="2">
                  <c:v>Severe</c:v>
                </c:pt>
              </c:strCache>
            </c:strRef>
          </c:cat>
          <c:val>
            <c:numRef>
              <c:f>OPPORTUNITY!$I$15:$I$17</c:f>
              <c:numCache>
                <c:formatCode>General</c:formatCode>
                <c:ptCount val="3"/>
                <c:pt idx="0">
                  <c:v>1101.0</c:v>
                </c:pt>
                <c:pt idx="1">
                  <c:v>795.0</c:v>
                </c:pt>
                <c:pt idx="2">
                  <c:v>586.0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7245800"/>
        <c:axId val="-2087253368"/>
      </c:barChart>
      <c:catAx>
        <c:axId val="-208724580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-2087253368"/>
        <c:crosses val="autoZero"/>
        <c:auto val="1"/>
        <c:lblAlgn val="ctr"/>
        <c:lblOffset val="100"/>
        <c:noMultiLvlLbl val="0"/>
      </c:catAx>
      <c:valAx>
        <c:axId val="-208725336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-2087245800"/>
        <c:crosses val="max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7181321084864"/>
          <c:y val="0.123448275862069"/>
          <c:w val="0.729318678915136"/>
          <c:h val="0.842068965517241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OPPORTUNITY!$J$14</c:f>
              <c:strCache>
                <c:ptCount val="1"/>
                <c:pt idx="0">
                  <c:v>Patients taking PX</c:v>
                </c:pt>
              </c:strCache>
            </c:strRef>
          </c:tx>
          <c:spPr>
            <a:solidFill>
              <a:srgbClr val="1F497D"/>
            </a:solidFill>
            <a:ln w="28575" cmpd="sng">
              <a:solidFill>
                <a:srgbClr val="10253F"/>
              </a:solidFill>
            </a:ln>
            <a:effectLst/>
          </c:spPr>
          <c:invertIfNegative val="0"/>
          <c:cat>
            <c:strRef>
              <c:f>OPPORTUNITY!$H$15:$H$17</c:f>
              <c:strCache>
                <c:ptCount val="3"/>
                <c:pt idx="0">
                  <c:v>Mild</c:v>
                </c:pt>
                <c:pt idx="1">
                  <c:v>Moderate</c:v>
                </c:pt>
                <c:pt idx="2">
                  <c:v>Severe</c:v>
                </c:pt>
              </c:strCache>
            </c:strRef>
          </c:cat>
          <c:val>
            <c:numRef>
              <c:f>OPPORTUNITY!$J$15:$J$17</c:f>
              <c:numCache>
                <c:formatCode>General</c:formatCode>
                <c:ptCount val="3"/>
                <c:pt idx="0">
                  <c:v>322.0</c:v>
                </c:pt>
                <c:pt idx="1">
                  <c:v>1247.0</c:v>
                </c:pt>
                <c:pt idx="2">
                  <c:v>312.0</c:v>
                </c:pt>
              </c:numCache>
            </c:numRef>
          </c:val>
        </c:ser>
        <c:ser>
          <c:idx val="0"/>
          <c:order val="1"/>
          <c:tx>
            <c:strRef>
              <c:f>OPPORTUNITY!$I$14</c:f>
              <c:strCache>
                <c:ptCount val="1"/>
                <c:pt idx="0">
                  <c:v>Patients diagnosed</c:v>
                </c:pt>
              </c:strCache>
            </c:strRef>
          </c:tx>
          <c:spPr>
            <a:noFill/>
            <a:ln w="28575" cmpd="sng">
              <a:solidFill>
                <a:schemeClr val="tx1"/>
              </a:solidFill>
            </a:ln>
            <a:effectLst/>
          </c:spPr>
          <c:invertIfNegative val="0"/>
          <c:cat>
            <c:strRef>
              <c:f>OPPORTUNITY!$H$15:$H$17</c:f>
              <c:strCache>
                <c:ptCount val="3"/>
                <c:pt idx="0">
                  <c:v>Mild</c:v>
                </c:pt>
                <c:pt idx="1">
                  <c:v>Moderate</c:v>
                </c:pt>
                <c:pt idx="2">
                  <c:v>Severe</c:v>
                </c:pt>
              </c:strCache>
            </c:strRef>
          </c:cat>
          <c:val>
            <c:numRef>
              <c:f>OPPORTUNITY!$I$15:$I$17</c:f>
              <c:numCache>
                <c:formatCode>General</c:formatCode>
                <c:ptCount val="3"/>
                <c:pt idx="0">
                  <c:v>1101.0</c:v>
                </c:pt>
                <c:pt idx="1">
                  <c:v>795.0</c:v>
                </c:pt>
                <c:pt idx="2">
                  <c:v>586.0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2239688"/>
        <c:axId val="-2105531160"/>
      </c:barChart>
      <c:catAx>
        <c:axId val="-214223968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-2105531160"/>
        <c:crosses val="autoZero"/>
        <c:auto val="1"/>
        <c:lblAlgn val="ctr"/>
        <c:lblOffset val="100"/>
        <c:noMultiLvlLbl val="0"/>
      </c:catAx>
      <c:valAx>
        <c:axId val="-210553116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-2142239688"/>
        <c:crosses val="max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7</xdr:row>
      <xdr:rowOff>145254</xdr:rowOff>
    </xdr:from>
    <xdr:to>
      <xdr:col>5</xdr:col>
      <xdr:colOff>509587</xdr:colOff>
      <xdr:row>23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C2615607-1E90-44F7-8E9C-E93034FDD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30</xdr:row>
      <xdr:rowOff>63500</xdr:rowOff>
    </xdr:from>
    <xdr:to>
      <xdr:col>11</xdr:col>
      <xdr:colOff>838200</xdr:colOff>
      <xdr:row>45</xdr:row>
      <xdr:rowOff>152400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76200</xdr:colOff>
      <xdr:row>30</xdr:row>
      <xdr:rowOff>63500</xdr:rowOff>
    </xdr:from>
    <xdr:to>
      <xdr:col>17</xdr:col>
      <xdr:colOff>838200</xdr:colOff>
      <xdr:row>45</xdr:row>
      <xdr:rowOff>152400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76200</xdr:colOff>
      <xdr:row>30</xdr:row>
      <xdr:rowOff>63500</xdr:rowOff>
    </xdr:from>
    <xdr:to>
      <xdr:col>23</xdr:col>
      <xdr:colOff>838200</xdr:colOff>
      <xdr:row>45</xdr:row>
      <xdr:rowOff>152400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76200</xdr:colOff>
      <xdr:row>30</xdr:row>
      <xdr:rowOff>63500</xdr:rowOff>
    </xdr:from>
    <xdr:to>
      <xdr:col>29</xdr:col>
      <xdr:colOff>838200</xdr:colOff>
      <xdr:row>45</xdr:row>
      <xdr:rowOff>152400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749300</xdr:colOff>
      <xdr:row>33</xdr:row>
      <xdr:rowOff>114300</xdr:rowOff>
    </xdr:from>
    <xdr:to>
      <xdr:col>29</xdr:col>
      <xdr:colOff>63500</xdr:colOff>
      <xdr:row>44</xdr:row>
      <xdr:rowOff>152400</xdr:rowOff>
    </xdr:to>
    <xdr:sp macro="" textlink="">
      <xdr:nvSpPr>
        <xdr:cNvPr id="20" name="TextBox 19"/>
        <xdr:cNvSpPr txBox="1"/>
      </xdr:nvSpPr>
      <xdr:spPr>
        <a:xfrm>
          <a:off x="25019000" y="7188200"/>
          <a:ext cx="2171700" cy="2133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tx2">
                  <a:lumMod val="50000"/>
                </a:schemeClr>
              </a:solidFill>
              <a:latin typeface="Arial"/>
              <a:cs typeface="Arial"/>
            </a:rPr>
            <a:t>65%</a:t>
          </a:r>
        </a:p>
        <a:p>
          <a:endParaRPr lang="en-US" sz="1400" b="0">
            <a:solidFill>
              <a:schemeClr val="tx2">
                <a:lumMod val="50000"/>
              </a:schemeClr>
            </a:solidFill>
            <a:latin typeface="Arial"/>
            <a:cs typeface="Arial"/>
          </a:endParaRPr>
        </a:p>
        <a:p>
          <a:endParaRPr lang="en-US" sz="1400" b="0">
            <a:solidFill>
              <a:schemeClr val="tx2">
                <a:lumMod val="50000"/>
              </a:schemeClr>
            </a:solidFill>
            <a:latin typeface="Arial"/>
            <a:cs typeface="Arial"/>
          </a:endParaRPr>
        </a:p>
        <a:p>
          <a:endParaRPr lang="en-US" sz="1200" b="0">
            <a:solidFill>
              <a:schemeClr val="tx2">
                <a:lumMod val="50000"/>
              </a:schemeClr>
            </a:solidFill>
            <a:latin typeface="Arial"/>
            <a:cs typeface="Arial"/>
          </a:endParaRPr>
        </a:p>
        <a:p>
          <a:r>
            <a:rPr lang="en-US" sz="1400" b="0">
              <a:solidFill>
                <a:schemeClr val="tx2">
                  <a:lumMod val="50000"/>
                </a:schemeClr>
              </a:solidFill>
              <a:latin typeface="Arial"/>
              <a:cs typeface="Arial"/>
            </a:rPr>
            <a:t>                               39%</a:t>
          </a:r>
        </a:p>
        <a:p>
          <a:endParaRPr lang="en-US" sz="1400" b="0">
            <a:solidFill>
              <a:schemeClr val="tx2">
                <a:lumMod val="50000"/>
              </a:schemeClr>
            </a:solidFill>
            <a:latin typeface="Arial"/>
            <a:cs typeface="Arial"/>
          </a:endParaRPr>
        </a:p>
        <a:p>
          <a:endParaRPr lang="en-US" sz="1400" b="0">
            <a:solidFill>
              <a:schemeClr val="tx2">
                <a:lumMod val="50000"/>
              </a:schemeClr>
            </a:solidFill>
            <a:latin typeface="Arial"/>
            <a:cs typeface="Arial"/>
          </a:endParaRPr>
        </a:p>
        <a:p>
          <a:endParaRPr lang="en-US" sz="1200" b="0">
            <a:solidFill>
              <a:schemeClr val="tx2">
                <a:lumMod val="50000"/>
              </a:schemeClr>
            </a:solidFill>
            <a:latin typeface="Arial"/>
            <a:cs typeface="Arial"/>
          </a:endParaRPr>
        </a:p>
        <a:p>
          <a:r>
            <a:rPr lang="en-US" sz="1400" b="0">
              <a:solidFill>
                <a:schemeClr val="tx2">
                  <a:lumMod val="50000"/>
                </a:schemeClr>
              </a:solidFill>
              <a:latin typeface="Arial"/>
              <a:cs typeface="Arial"/>
            </a:rPr>
            <a:t>              77%</a:t>
          </a:r>
        </a:p>
      </xdr:txBody>
    </xdr:sp>
    <xdr:clientData/>
  </xdr:twoCellAnchor>
  <xdr:twoCellAnchor>
    <xdr:from>
      <xdr:col>1</xdr:col>
      <xdr:colOff>76200</xdr:colOff>
      <xdr:row>30</xdr:row>
      <xdr:rowOff>63500</xdr:rowOff>
    </xdr:from>
    <xdr:to>
      <xdr:col>5</xdr:col>
      <xdr:colOff>838200</xdr:colOff>
      <xdr:row>45</xdr:row>
      <xdr:rowOff>152400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76200</xdr:colOff>
      <xdr:row>30</xdr:row>
      <xdr:rowOff>63500</xdr:rowOff>
    </xdr:from>
    <xdr:to>
      <xdr:col>11</xdr:col>
      <xdr:colOff>838200</xdr:colOff>
      <xdr:row>45</xdr:row>
      <xdr:rowOff>152400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50800</xdr:colOff>
      <xdr:row>33</xdr:row>
      <xdr:rowOff>114300</xdr:rowOff>
    </xdr:from>
    <xdr:to>
      <xdr:col>8</xdr:col>
      <xdr:colOff>698500</xdr:colOff>
      <xdr:row>44</xdr:row>
      <xdr:rowOff>152400</xdr:rowOff>
    </xdr:to>
    <xdr:sp macro="" textlink="">
      <xdr:nvSpPr>
        <xdr:cNvPr id="23" name="TextBox 22"/>
        <xdr:cNvSpPr txBox="1"/>
      </xdr:nvSpPr>
      <xdr:spPr>
        <a:xfrm>
          <a:off x="7175500" y="7188200"/>
          <a:ext cx="647700" cy="2133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bg1"/>
              </a:solidFill>
              <a:latin typeface="Arial"/>
              <a:cs typeface="Arial"/>
            </a:rPr>
            <a:t>35%</a:t>
          </a:r>
        </a:p>
        <a:p>
          <a:endParaRPr lang="en-US" sz="1400">
            <a:solidFill>
              <a:schemeClr val="bg1"/>
            </a:solidFill>
            <a:latin typeface="Arial"/>
            <a:cs typeface="Arial"/>
          </a:endParaRPr>
        </a:p>
        <a:p>
          <a:endParaRPr lang="en-US" sz="1400">
            <a:solidFill>
              <a:schemeClr val="bg1"/>
            </a:solidFill>
            <a:latin typeface="Arial"/>
            <a:cs typeface="Arial"/>
          </a:endParaRPr>
        </a:p>
        <a:p>
          <a:endParaRPr lang="en-US" sz="1200">
            <a:solidFill>
              <a:schemeClr val="bg1"/>
            </a:solidFill>
            <a:latin typeface="Arial"/>
            <a:cs typeface="Arial"/>
          </a:endParaRPr>
        </a:p>
        <a:p>
          <a:r>
            <a:rPr lang="en-US" sz="1400">
              <a:solidFill>
                <a:schemeClr val="bg1"/>
              </a:solidFill>
              <a:latin typeface="Arial"/>
              <a:cs typeface="Arial"/>
            </a:rPr>
            <a:t>61%</a:t>
          </a:r>
        </a:p>
        <a:p>
          <a:endParaRPr lang="en-US" sz="1400">
            <a:solidFill>
              <a:schemeClr val="bg1"/>
            </a:solidFill>
            <a:latin typeface="Arial"/>
            <a:cs typeface="Arial"/>
          </a:endParaRPr>
        </a:p>
        <a:p>
          <a:endParaRPr lang="en-US" sz="1500">
            <a:solidFill>
              <a:schemeClr val="bg1"/>
            </a:solidFill>
            <a:latin typeface="Arial"/>
            <a:cs typeface="Arial"/>
          </a:endParaRPr>
        </a:p>
        <a:p>
          <a:endParaRPr lang="en-US" sz="1200">
            <a:solidFill>
              <a:schemeClr val="bg1"/>
            </a:solidFill>
            <a:latin typeface="Arial"/>
            <a:cs typeface="Arial"/>
          </a:endParaRPr>
        </a:p>
        <a:p>
          <a:r>
            <a:rPr lang="en-US" sz="1400">
              <a:solidFill>
                <a:schemeClr val="bg1"/>
              </a:solidFill>
              <a:latin typeface="Arial"/>
              <a:cs typeface="Arial"/>
            </a:rPr>
            <a:t>23%</a:t>
          </a:r>
        </a:p>
      </xdr:txBody>
    </xdr:sp>
    <xdr:clientData/>
  </xdr:twoCellAnchor>
  <xdr:twoCellAnchor>
    <xdr:from>
      <xdr:col>14</xdr:col>
      <xdr:colOff>50800</xdr:colOff>
      <xdr:row>33</xdr:row>
      <xdr:rowOff>114300</xdr:rowOff>
    </xdr:from>
    <xdr:to>
      <xdr:col>14</xdr:col>
      <xdr:colOff>698500</xdr:colOff>
      <xdr:row>44</xdr:row>
      <xdr:rowOff>152400</xdr:rowOff>
    </xdr:to>
    <xdr:sp macro="" textlink="">
      <xdr:nvSpPr>
        <xdr:cNvPr id="14" name="TextBox 13"/>
        <xdr:cNvSpPr txBox="1"/>
      </xdr:nvSpPr>
      <xdr:spPr>
        <a:xfrm>
          <a:off x="12890500" y="7188200"/>
          <a:ext cx="647700" cy="2133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bg1"/>
              </a:solidFill>
              <a:latin typeface="Arial"/>
              <a:cs typeface="Arial"/>
            </a:rPr>
            <a:t>35%</a:t>
          </a:r>
        </a:p>
        <a:p>
          <a:endParaRPr lang="en-US" sz="1400">
            <a:solidFill>
              <a:schemeClr val="bg1"/>
            </a:solidFill>
            <a:latin typeface="Arial"/>
            <a:cs typeface="Arial"/>
          </a:endParaRPr>
        </a:p>
        <a:p>
          <a:endParaRPr lang="en-US" sz="1400">
            <a:solidFill>
              <a:schemeClr val="bg1"/>
            </a:solidFill>
            <a:latin typeface="Arial"/>
            <a:cs typeface="Arial"/>
          </a:endParaRPr>
        </a:p>
        <a:p>
          <a:endParaRPr lang="en-US" sz="1200">
            <a:solidFill>
              <a:schemeClr val="bg1"/>
            </a:solidFill>
            <a:latin typeface="Arial"/>
            <a:cs typeface="Arial"/>
          </a:endParaRPr>
        </a:p>
        <a:p>
          <a:r>
            <a:rPr lang="en-US" sz="1400">
              <a:solidFill>
                <a:schemeClr val="bg1"/>
              </a:solidFill>
              <a:latin typeface="Arial"/>
              <a:cs typeface="Arial"/>
            </a:rPr>
            <a:t>61%</a:t>
          </a:r>
        </a:p>
        <a:p>
          <a:endParaRPr lang="en-US" sz="1400">
            <a:solidFill>
              <a:schemeClr val="bg1"/>
            </a:solidFill>
            <a:latin typeface="Arial"/>
            <a:cs typeface="Arial"/>
          </a:endParaRPr>
        </a:p>
        <a:p>
          <a:endParaRPr lang="en-US" sz="1500">
            <a:solidFill>
              <a:schemeClr val="bg1"/>
            </a:solidFill>
            <a:latin typeface="Arial"/>
            <a:cs typeface="Arial"/>
          </a:endParaRPr>
        </a:p>
        <a:p>
          <a:endParaRPr lang="en-US" sz="1200">
            <a:solidFill>
              <a:schemeClr val="bg1"/>
            </a:solidFill>
            <a:latin typeface="Arial"/>
            <a:cs typeface="Arial"/>
          </a:endParaRPr>
        </a:p>
        <a:p>
          <a:r>
            <a:rPr lang="en-US" sz="1400">
              <a:solidFill>
                <a:schemeClr val="bg1"/>
              </a:solidFill>
              <a:latin typeface="Arial"/>
              <a:cs typeface="Arial"/>
            </a:rPr>
            <a:t>23%</a:t>
          </a:r>
        </a:p>
      </xdr:txBody>
    </xdr:sp>
    <xdr:clientData/>
  </xdr:twoCellAnchor>
  <xdr:twoCellAnchor>
    <xdr:from>
      <xdr:col>20</xdr:col>
      <xdr:colOff>50800</xdr:colOff>
      <xdr:row>33</xdr:row>
      <xdr:rowOff>114300</xdr:rowOff>
    </xdr:from>
    <xdr:to>
      <xdr:col>20</xdr:col>
      <xdr:colOff>698500</xdr:colOff>
      <xdr:row>44</xdr:row>
      <xdr:rowOff>152400</xdr:rowOff>
    </xdr:to>
    <xdr:sp macro="" textlink="">
      <xdr:nvSpPr>
        <xdr:cNvPr id="24" name="TextBox 23"/>
        <xdr:cNvSpPr txBox="1"/>
      </xdr:nvSpPr>
      <xdr:spPr>
        <a:xfrm>
          <a:off x="18605500" y="7188200"/>
          <a:ext cx="647700" cy="2133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bg1"/>
              </a:solidFill>
              <a:latin typeface="Arial"/>
              <a:cs typeface="Arial"/>
            </a:rPr>
            <a:t>35%</a:t>
          </a:r>
        </a:p>
        <a:p>
          <a:endParaRPr lang="en-US" sz="1400">
            <a:solidFill>
              <a:schemeClr val="bg1"/>
            </a:solidFill>
            <a:latin typeface="Arial"/>
            <a:cs typeface="Arial"/>
          </a:endParaRPr>
        </a:p>
        <a:p>
          <a:endParaRPr lang="en-US" sz="1400">
            <a:solidFill>
              <a:schemeClr val="bg1"/>
            </a:solidFill>
            <a:latin typeface="Arial"/>
            <a:cs typeface="Arial"/>
          </a:endParaRPr>
        </a:p>
        <a:p>
          <a:endParaRPr lang="en-US" sz="1200">
            <a:solidFill>
              <a:schemeClr val="bg1"/>
            </a:solidFill>
            <a:latin typeface="Arial"/>
            <a:cs typeface="Arial"/>
          </a:endParaRPr>
        </a:p>
        <a:p>
          <a:r>
            <a:rPr lang="en-US" sz="1400">
              <a:solidFill>
                <a:schemeClr val="bg1"/>
              </a:solidFill>
              <a:latin typeface="Arial"/>
              <a:cs typeface="Arial"/>
            </a:rPr>
            <a:t>61%</a:t>
          </a:r>
        </a:p>
        <a:p>
          <a:endParaRPr lang="en-US" sz="1400">
            <a:solidFill>
              <a:schemeClr val="bg1"/>
            </a:solidFill>
            <a:latin typeface="Arial"/>
            <a:cs typeface="Arial"/>
          </a:endParaRPr>
        </a:p>
        <a:p>
          <a:endParaRPr lang="en-US" sz="1500">
            <a:solidFill>
              <a:schemeClr val="bg1"/>
            </a:solidFill>
            <a:latin typeface="Arial"/>
            <a:cs typeface="Arial"/>
          </a:endParaRPr>
        </a:p>
        <a:p>
          <a:endParaRPr lang="en-US" sz="1200">
            <a:solidFill>
              <a:schemeClr val="bg1"/>
            </a:solidFill>
            <a:latin typeface="Arial"/>
            <a:cs typeface="Arial"/>
          </a:endParaRPr>
        </a:p>
        <a:p>
          <a:r>
            <a:rPr lang="en-US" sz="1400">
              <a:solidFill>
                <a:schemeClr val="bg1"/>
              </a:solidFill>
              <a:latin typeface="Arial"/>
              <a:cs typeface="Arial"/>
            </a:rPr>
            <a:t>23%</a:t>
          </a:r>
        </a:p>
      </xdr:txBody>
    </xdr:sp>
    <xdr:clientData/>
  </xdr:twoCellAnchor>
  <xdr:twoCellAnchor>
    <xdr:from>
      <xdr:col>31</xdr:col>
      <xdr:colOff>76200</xdr:colOff>
      <xdr:row>30</xdr:row>
      <xdr:rowOff>63500</xdr:rowOff>
    </xdr:from>
    <xdr:to>
      <xdr:col>35</xdr:col>
      <xdr:colOff>838200</xdr:colOff>
      <xdr:row>45</xdr:row>
      <xdr:rowOff>152400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12700</xdr:colOff>
      <xdr:row>37</xdr:row>
      <xdr:rowOff>12700</xdr:rowOff>
    </xdr:from>
    <xdr:to>
      <xdr:col>37</xdr:col>
      <xdr:colOff>215900</xdr:colOff>
      <xdr:row>40</xdr:row>
      <xdr:rowOff>88900</xdr:rowOff>
    </xdr:to>
    <xdr:sp macro="" textlink="">
      <xdr:nvSpPr>
        <xdr:cNvPr id="5" name="TextBox 4"/>
        <xdr:cNvSpPr txBox="1"/>
      </xdr:nvSpPr>
      <xdr:spPr>
        <a:xfrm>
          <a:off x="32854900" y="8051800"/>
          <a:ext cx="2108200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solidFill>
                <a:srgbClr val="7F7F7F"/>
              </a:solidFill>
              <a:latin typeface="Arial"/>
              <a:cs typeface="Arial"/>
            </a:rPr>
            <a:t>While</a:t>
          </a:r>
          <a:r>
            <a:rPr lang="en-US" sz="1100" b="0" baseline="0">
              <a:solidFill>
                <a:srgbClr val="7F7F7F"/>
              </a:solidFill>
              <a:latin typeface="Arial"/>
              <a:cs typeface="Arial"/>
            </a:rPr>
            <a:t> a greater proportion of those with Moderate diagnosis are taking PX, </a:t>
          </a:r>
          <a:r>
            <a:rPr lang="en-US" sz="1100" b="1">
              <a:solidFill>
                <a:schemeClr val="tx2"/>
              </a:solidFill>
              <a:latin typeface="Arial"/>
              <a:cs typeface="Arial"/>
            </a:rPr>
            <a:t>39%</a:t>
          </a:r>
          <a:r>
            <a:rPr lang="en-US" sz="1100" b="1" baseline="0">
              <a:solidFill>
                <a:schemeClr val="tx2"/>
              </a:solidFill>
              <a:latin typeface="Arial"/>
              <a:cs typeface="Arial"/>
            </a:rPr>
            <a:t> </a:t>
          </a:r>
          <a:r>
            <a:rPr lang="en-US" sz="1100" baseline="0">
              <a:solidFill>
                <a:srgbClr val="7F7F7F"/>
              </a:solidFill>
              <a:latin typeface="Arial"/>
              <a:cs typeface="Arial"/>
            </a:rPr>
            <a:t>are not.</a:t>
          </a:r>
          <a:endParaRPr lang="en-US" sz="1100">
            <a:solidFill>
              <a:srgbClr val="7F7F7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33</xdr:col>
      <xdr:colOff>381000</xdr:colOff>
      <xdr:row>32</xdr:row>
      <xdr:rowOff>165100</xdr:rowOff>
    </xdr:from>
    <xdr:to>
      <xdr:col>37</xdr:col>
      <xdr:colOff>12700</xdr:colOff>
      <xdr:row>35</xdr:row>
      <xdr:rowOff>139700</xdr:rowOff>
    </xdr:to>
    <xdr:sp macro="" textlink="">
      <xdr:nvSpPr>
        <xdr:cNvPr id="27" name="TextBox 26"/>
        <xdr:cNvSpPr txBox="1"/>
      </xdr:nvSpPr>
      <xdr:spPr>
        <a:xfrm>
          <a:off x="31318200" y="7251700"/>
          <a:ext cx="344170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tx2"/>
              </a:solidFill>
              <a:latin typeface="Arial"/>
              <a:cs typeface="Arial"/>
            </a:rPr>
            <a:t>65%</a:t>
          </a:r>
          <a:r>
            <a:rPr lang="en-US" sz="1100">
              <a:solidFill>
                <a:schemeClr val="tx2"/>
              </a:solidFill>
              <a:latin typeface="Arial"/>
              <a:cs typeface="Arial"/>
            </a:rPr>
            <a:t> </a:t>
          </a:r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of those with Severe diagnosis are not currently taking PX. Given the efficacy of the drug, this represents opportunity both for us and for patients.</a:t>
          </a:r>
        </a:p>
        <a:p>
          <a:endParaRPr lang="en-US" sz="1100">
            <a:solidFill>
              <a:schemeClr val="tx2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34</xdr:col>
      <xdr:colOff>152400</xdr:colOff>
      <xdr:row>41</xdr:row>
      <xdr:rowOff>88900</xdr:rowOff>
    </xdr:from>
    <xdr:to>
      <xdr:col>37</xdr:col>
      <xdr:colOff>177800</xdr:colOff>
      <xdr:row>44</xdr:row>
      <xdr:rowOff>165100</xdr:rowOff>
    </xdr:to>
    <xdr:sp macro="" textlink="">
      <xdr:nvSpPr>
        <xdr:cNvPr id="28" name="TextBox 27"/>
        <xdr:cNvSpPr txBox="1"/>
      </xdr:nvSpPr>
      <xdr:spPr>
        <a:xfrm>
          <a:off x="32042100" y="8890000"/>
          <a:ext cx="2882900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solidFill>
                <a:srgbClr val="7F7F7F"/>
              </a:solidFill>
              <a:latin typeface="Arial"/>
              <a:cs typeface="Arial"/>
            </a:rPr>
            <a:t>Most patients with</a:t>
          </a:r>
          <a:r>
            <a:rPr lang="en-US" sz="1100" b="0" baseline="0">
              <a:solidFill>
                <a:srgbClr val="7F7F7F"/>
              </a:solidFill>
              <a:latin typeface="Arial"/>
              <a:cs typeface="Arial"/>
            </a:rPr>
            <a:t> Mild diagnosis do not take Aglebazoba drugs: still, 23% are taking PX (the remaining </a:t>
          </a:r>
          <a:r>
            <a:rPr lang="en-US" sz="1100" b="1" baseline="0">
              <a:solidFill>
                <a:schemeClr val="tx2"/>
              </a:solidFill>
              <a:latin typeface="Arial"/>
              <a:cs typeface="Arial"/>
            </a:rPr>
            <a:t>77% </a:t>
          </a:r>
          <a:r>
            <a:rPr lang="en-US" sz="1100" b="0" baseline="0">
              <a:solidFill>
                <a:srgbClr val="7F7F7F"/>
              </a:solidFill>
              <a:latin typeface="Arial"/>
              <a:cs typeface="Arial"/>
            </a:rPr>
            <a:t>do not).</a:t>
          </a:r>
          <a:endParaRPr lang="en-US" sz="1100">
            <a:solidFill>
              <a:srgbClr val="7F7F7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39</xdr:col>
      <xdr:colOff>76200</xdr:colOff>
      <xdr:row>30</xdr:row>
      <xdr:rowOff>63500</xdr:rowOff>
    </xdr:from>
    <xdr:to>
      <xdr:col>43</xdr:col>
      <xdr:colOff>838200</xdr:colOff>
      <xdr:row>45</xdr:row>
      <xdr:rowOff>152400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43</xdr:col>
      <xdr:colOff>12700</xdr:colOff>
      <xdr:row>37</xdr:row>
      <xdr:rowOff>12700</xdr:rowOff>
    </xdr:from>
    <xdr:to>
      <xdr:col>45</xdr:col>
      <xdr:colOff>215900</xdr:colOff>
      <xdr:row>40</xdr:row>
      <xdr:rowOff>88900</xdr:rowOff>
    </xdr:to>
    <xdr:sp macro="" textlink="">
      <xdr:nvSpPr>
        <xdr:cNvPr id="26" name="TextBox 25"/>
        <xdr:cNvSpPr txBox="1"/>
      </xdr:nvSpPr>
      <xdr:spPr>
        <a:xfrm>
          <a:off x="32854900" y="8051800"/>
          <a:ext cx="2108200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solidFill>
                <a:srgbClr val="7F7F7F"/>
              </a:solidFill>
              <a:latin typeface="Arial"/>
              <a:cs typeface="Arial"/>
            </a:rPr>
            <a:t>While</a:t>
          </a:r>
          <a:r>
            <a:rPr lang="en-US" sz="1100" b="0" baseline="0">
              <a:solidFill>
                <a:srgbClr val="7F7F7F"/>
              </a:solidFill>
              <a:latin typeface="Arial"/>
              <a:cs typeface="Arial"/>
            </a:rPr>
            <a:t> a greater proportion of those with Moderate diagnosis are taking PX, </a:t>
          </a:r>
          <a:r>
            <a:rPr lang="en-US" sz="1100" b="1">
              <a:solidFill>
                <a:srgbClr val="000000"/>
              </a:solidFill>
              <a:latin typeface="Arial"/>
              <a:cs typeface="Arial"/>
            </a:rPr>
            <a:t>39%</a:t>
          </a:r>
          <a:r>
            <a:rPr lang="en-US" sz="1100" b="1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100" baseline="0">
              <a:solidFill>
                <a:srgbClr val="7F7F7F"/>
              </a:solidFill>
              <a:latin typeface="Arial"/>
              <a:cs typeface="Arial"/>
            </a:rPr>
            <a:t>are not.</a:t>
          </a:r>
          <a:endParaRPr lang="en-US" sz="1100">
            <a:solidFill>
              <a:srgbClr val="7F7F7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41</xdr:col>
      <xdr:colOff>381000</xdr:colOff>
      <xdr:row>32</xdr:row>
      <xdr:rowOff>165100</xdr:rowOff>
    </xdr:from>
    <xdr:to>
      <xdr:col>45</xdr:col>
      <xdr:colOff>12700</xdr:colOff>
      <xdr:row>35</xdr:row>
      <xdr:rowOff>139700</xdr:rowOff>
    </xdr:to>
    <xdr:sp macro="" textlink="">
      <xdr:nvSpPr>
        <xdr:cNvPr id="29" name="TextBox 28"/>
        <xdr:cNvSpPr txBox="1"/>
      </xdr:nvSpPr>
      <xdr:spPr>
        <a:xfrm>
          <a:off x="31318200" y="7251700"/>
          <a:ext cx="344170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tx1"/>
              </a:solidFill>
              <a:latin typeface="Arial"/>
              <a:cs typeface="Arial"/>
            </a:rPr>
            <a:t>65%</a:t>
          </a:r>
          <a:r>
            <a:rPr lang="en-US" sz="1100">
              <a:solidFill>
                <a:schemeClr val="tx1"/>
              </a:solidFill>
              <a:latin typeface="Arial"/>
              <a:cs typeface="Arial"/>
            </a:rPr>
            <a:t> </a:t>
          </a:r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of those with Severe diagnosis are not currently taking PX. Given the efficacy of the drug, this represents opportunity both for us and for patients.</a:t>
          </a:r>
        </a:p>
        <a:p>
          <a:endParaRPr lang="en-US" sz="1100">
            <a:solidFill>
              <a:schemeClr val="tx2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42</xdr:col>
      <xdr:colOff>152400</xdr:colOff>
      <xdr:row>41</xdr:row>
      <xdr:rowOff>88900</xdr:rowOff>
    </xdr:from>
    <xdr:to>
      <xdr:col>45</xdr:col>
      <xdr:colOff>177800</xdr:colOff>
      <xdr:row>44</xdr:row>
      <xdr:rowOff>165100</xdr:rowOff>
    </xdr:to>
    <xdr:sp macro="" textlink="">
      <xdr:nvSpPr>
        <xdr:cNvPr id="30" name="TextBox 29"/>
        <xdr:cNvSpPr txBox="1"/>
      </xdr:nvSpPr>
      <xdr:spPr>
        <a:xfrm>
          <a:off x="32042100" y="8890000"/>
          <a:ext cx="2882900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solidFill>
                <a:srgbClr val="7F7F7F"/>
              </a:solidFill>
              <a:latin typeface="Arial"/>
              <a:cs typeface="Arial"/>
            </a:rPr>
            <a:t>Most patients with</a:t>
          </a:r>
          <a:r>
            <a:rPr lang="en-US" sz="1100" b="0" baseline="0">
              <a:solidFill>
                <a:srgbClr val="7F7F7F"/>
              </a:solidFill>
              <a:latin typeface="Arial"/>
              <a:cs typeface="Arial"/>
            </a:rPr>
            <a:t> Mild diagnosis do not take Aglebazoba drugs: still, 23% are taking PX (the remaining </a:t>
          </a:r>
          <a:r>
            <a:rPr lang="en-US" sz="1100" b="1" baseline="0">
              <a:solidFill>
                <a:srgbClr val="000000"/>
              </a:solidFill>
              <a:latin typeface="Arial"/>
              <a:cs typeface="Arial"/>
            </a:rPr>
            <a:t>77% </a:t>
          </a:r>
          <a:r>
            <a:rPr lang="en-US" sz="1100" b="0" baseline="0">
              <a:solidFill>
                <a:srgbClr val="7F7F7F"/>
              </a:solidFill>
              <a:latin typeface="Arial"/>
              <a:cs typeface="Arial"/>
            </a:rPr>
            <a:t>do not).</a:t>
          </a:r>
          <a:endParaRPr lang="en-US" sz="1100">
            <a:solidFill>
              <a:srgbClr val="7F7F7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0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10.7109375" defaultRowHeight="15" x14ac:dyDescent="0"/>
  <cols>
    <col min="1" max="1" width="5.140625" style="4" customWidth="1"/>
    <col min="2" max="37" width="10.7109375" style="4"/>
    <col min="38" max="38" width="13" style="4" customWidth="1"/>
    <col min="39" max="45" width="10.7109375" style="4"/>
    <col min="46" max="46" width="13" style="4" customWidth="1"/>
    <col min="47" max="16384" width="10.7109375" style="4"/>
  </cols>
  <sheetData>
    <row r="1" spans="1:16" s="3" customFormat="1">
      <c r="A1" s="16" t="s">
        <v>6</v>
      </c>
    </row>
    <row r="3" spans="1:16">
      <c r="B3" s="13" t="s">
        <v>7</v>
      </c>
      <c r="C3" s="5"/>
      <c r="D3" s="5"/>
      <c r="E3" s="5"/>
      <c r="F3" s="5"/>
      <c r="G3" s="12"/>
      <c r="H3" s="13" t="s">
        <v>0</v>
      </c>
      <c r="I3" s="5"/>
      <c r="J3" s="5"/>
      <c r="K3" s="5"/>
      <c r="L3" s="5"/>
    </row>
    <row r="5" spans="1:16" ht="46" customHeight="1">
      <c r="B5" s="21" t="s">
        <v>18</v>
      </c>
      <c r="C5" s="21"/>
      <c r="D5" s="21"/>
      <c r="E5" s="21"/>
      <c r="F5" s="21"/>
      <c r="G5" s="12"/>
      <c r="H5" s="17" t="s">
        <v>13</v>
      </c>
    </row>
    <row r="6" spans="1:16">
      <c r="B6" s="9"/>
      <c r="C6" s="9"/>
      <c r="D6" s="9"/>
      <c r="E6" s="9"/>
      <c r="F6" s="9"/>
      <c r="G6" s="12"/>
      <c r="H6" s="1"/>
      <c r="I6" s="11" t="s">
        <v>9</v>
      </c>
      <c r="K6" s="11" t="s">
        <v>10</v>
      </c>
    </row>
    <row r="7" spans="1:16" ht="23" customHeight="1">
      <c r="B7" s="2" t="s">
        <v>12</v>
      </c>
      <c r="C7" s="9"/>
      <c r="D7" s="9"/>
      <c r="E7" s="9"/>
      <c r="F7" s="9"/>
      <c r="G7" s="12"/>
      <c r="I7" s="19" t="s">
        <v>16</v>
      </c>
      <c r="J7" s="19" t="s">
        <v>17</v>
      </c>
      <c r="K7" s="19" t="s">
        <v>8</v>
      </c>
      <c r="L7" s="19" t="s">
        <v>14</v>
      </c>
    </row>
    <row r="8" spans="1:16">
      <c r="B8" s="9"/>
      <c r="C8" s="9"/>
      <c r="D8" s="9"/>
      <c r="E8" s="9"/>
      <c r="F8" s="9"/>
      <c r="G8" s="12"/>
      <c r="H8" s="4" t="s">
        <v>3</v>
      </c>
      <c r="I8" s="6">
        <f t="shared" ref="I8:J10" si="0">K8/K$11</f>
        <v>0.32615173046069218</v>
      </c>
      <c r="J8" s="6">
        <f t="shared" si="0"/>
        <v>0.17118553960659225</v>
      </c>
      <c r="K8" s="4">
        <v>1423</v>
      </c>
      <c r="L8" s="4">
        <v>322</v>
      </c>
    </row>
    <row r="9" spans="1:16">
      <c r="B9" s="9"/>
      <c r="C9" s="9"/>
      <c r="D9" s="9"/>
      <c r="E9" s="9"/>
      <c r="F9" s="9"/>
      <c r="G9" s="12"/>
      <c r="H9" s="4" t="s">
        <v>4</v>
      </c>
      <c r="I9" s="6">
        <f t="shared" si="0"/>
        <v>0.46802658721063489</v>
      </c>
      <c r="J9" s="6">
        <f t="shared" si="0"/>
        <v>0.66294524189261028</v>
      </c>
      <c r="K9" s="4">
        <v>2042</v>
      </c>
      <c r="L9" s="4">
        <v>1247</v>
      </c>
    </row>
    <row r="10" spans="1:16">
      <c r="B10" s="9"/>
      <c r="C10" s="9"/>
      <c r="D10" s="9"/>
      <c r="E10" s="9"/>
      <c r="F10" s="9"/>
      <c r="G10" s="12"/>
      <c r="H10" s="4" t="s">
        <v>5</v>
      </c>
      <c r="I10" s="6">
        <f t="shared" si="0"/>
        <v>0.20582168232867293</v>
      </c>
      <c r="J10" s="6">
        <f t="shared" si="0"/>
        <v>0.16586921850079744</v>
      </c>
      <c r="K10" s="4">
        <v>898</v>
      </c>
      <c r="L10" s="4">
        <v>312</v>
      </c>
      <c r="N10" s="18"/>
    </row>
    <row r="11" spans="1:16">
      <c r="B11" s="9"/>
      <c r="C11" s="9"/>
      <c r="D11" s="9"/>
      <c r="E11" s="9"/>
      <c r="F11" s="9"/>
      <c r="G11" s="12"/>
      <c r="H11" s="4" t="s">
        <v>1</v>
      </c>
      <c r="I11" s="6">
        <f>SUM(I8:I10)</f>
        <v>1</v>
      </c>
      <c r="J11" s="6">
        <f>SUM(J8:J10)</f>
        <v>1</v>
      </c>
      <c r="K11" s="7">
        <f>SUM(K8:K10)</f>
        <v>4363</v>
      </c>
      <c r="L11" s="7">
        <f t="shared" ref="L11" si="1">SUM(L8:L10)</f>
        <v>1881</v>
      </c>
      <c r="N11" s="11"/>
      <c r="P11" s="11"/>
    </row>
    <row r="12" spans="1:16">
      <c r="B12" s="9"/>
      <c r="C12" s="9"/>
      <c r="D12" s="9"/>
      <c r="E12" s="9"/>
      <c r="F12" s="9"/>
      <c r="G12" s="12"/>
      <c r="N12" s="11"/>
    </row>
    <row r="13" spans="1:16">
      <c r="B13" s="9"/>
      <c r="C13" s="9"/>
      <c r="D13" s="9"/>
      <c r="E13" s="9"/>
      <c r="F13" s="9"/>
      <c r="G13" s="12"/>
      <c r="H13" s="17" t="s">
        <v>2</v>
      </c>
    </row>
    <row r="14" spans="1:16" ht="30">
      <c r="B14" s="9"/>
      <c r="C14" s="9"/>
      <c r="D14" s="9"/>
      <c r="E14" s="9"/>
      <c r="F14" s="9"/>
      <c r="G14" s="12"/>
      <c r="I14" s="14" t="s">
        <v>8</v>
      </c>
      <c r="J14" s="14" t="s">
        <v>14</v>
      </c>
      <c r="K14" s="11" t="s">
        <v>15</v>
      </c>
      <c r="L14" s="11" t="s">
        <v>19</v>
      </c>
    </row>
    <row r="15" spans="1:16">
      <c r="B15" s="9"/>
      <c r="C15" s="9"/>
      <c r="D15" s="9"/>
      <c r="E15" s="9"/>
      <c r="F15" s="9"/>
      <c r="G15" s="12"/>
      <c r="H15" s="4" t="s">
        <v>3</v>
      </c>
      <c r="I15" s="4">
        <f>K8-L8</f>
        <v>1101</v>
      </c>
      <c r="J15" s="4">
        <f>L8</f>
        <v>322</v>
      </c>
      <c r="K15" s="8">
        <f>J15/SUM(I15:J15)</f>
        <v>0.22628250175685172</v>
      </c>
      <c r="L15" s="6">
        <f>1-K15</f>
        <v>0.77371749824314828</v>
      </c>
    </row>
    <row r="16" spans="1:16">
      <c r="B16" s="9"/>
      <c r="C16" s="9"/>
      <c r="D16" s="9"/>
      <c r="E16" s="9"/>
      <c r="F16" s="9"/>
      <c r="G16" s="12"/>
      <c r="H16" s="4" t="s">
        <v>4</v>
      </c>
      <c r="I16" s="4">
        <f>K9-L9</f>
        <v>795</v>
      </c>
      <c r="J16" s="4">
        <f>L9</f>
        <v>1247</v>
      </c>
      <c r="K16" s="8">
        <f>J16/SUM(I16:J16)</f>
        <v>0.6106758080313418</v>
      </c>
      <c r="L16" s="6">
        <f>1-K16</f>
        <v>0.3893241919686582</v>
      </c>
    </row>
    <row r="17" spans="2:46">
      <c r="B17" s="9"/>
      <c r="C17" s="9"/>
      <c r="D17" s="9"/>
      <c r="E17" s="9"/>
      <c r="F17" s="9"/>
      <c r="G17" s="12"/>
      <c r="H17" s="4" t="s">
        <v>5</v>
      </c>
      <c r="I17" s="4">
        <f>K10-L10</f>
        <v>586</v>
      </c>
      <c r="J17" s="4">
        <f>L10</f>
        <v>312</v>
      </c>
      <c r="K17" s="8">
        <f>J17/SUM(I17:J17)</f>
        <v>0.34743875278396436</v>
      </c>
      <c r="L17" s="6">
        <f>1-K17</f>
        <v>0.65256124721603559</v>
      </c>
    </row>
    <row r="18" spans="2:46">
      <c r="B18" s="9"/>
      <c r="C18" s="9"/>
      <c r="D18" s="9"/>
      <c r="E18" s="9"/>
      <c r="F18" s="9"/>
      <c r="G18" s="12"/>
      <c r="H18" s="4" t="s">
        <v>1</v>
      </c>
      <c r="I18" s="4">
        <f>K11-L11</f>
        <v>2482</v>
      </c>
      <c r="J18" s="4">
        <f>L11</f>
        <v>1881</v>
      </c>
      <c r="K18" s="8">
        <f>J18/SUM(I18:J18)</f>
        <v>0.43112537245014898</v>
      </c>
      <c r="L18" s="6">
        <f>1-K18</f>
        <v>0.56887462754985108</v>
      </c>
      <c r="AD18" s="5"/>
      <c r="AE18" s="5"/>
      <c r="AF18" s="5"/>
      <c r="AG18" s="5"/>
      <c r="AH18" s="5"/>
      <c r="AI18" s="5"/>
      <c r="AJ18" s="5"/>
      <c r="AK18" s="5"/>
      <c r="AL18" s="5"/>
    </row>
    <row r="19" spans="2:46">
      <c r="B19" s="9"/>
      <c r="C19" s="9"/>
      <c r="D19" s="9"/>
      <c r="E19" s="9"/>
      <c r="F19" s="9"/>
      <c r="G19" s="12"/>
      <c r="H19" s="11"/>
      <c r="K19" s="6"/>
      <c r="M19" s="8"/>
      <c r="AD19" s="5"/>
    </row>
    <row r="20" spans="2:46" ht="23" customHeight="1">
      <c r="B20" s="9"/>
      <c r="C20" s="9"/>
      <c r="D20" s="9"/>
      <c r="E20" s="9"/>
      <c r="F20" s="9"/>
      <c r="G20" s="12"/>
      <c r="H20" s="12"/>
      <c r="I20" s="12"/>
      <c r="L20" s="8"/>
      <c r="M20" s="8"/>
      <c r="AD20" s="5"/>
      <c r="AF20" s="23" t="s">
        <v>20</v>
      </c>
      <c r="AG20" s="23"/>
      <c r="AH20" s="23"/>
      <c r="AI20" s="23"/>
      <c r="AJ20" s="23"/>
      <c r="AK20" s="23"/>
      <c r="AL20" s="23"/>
      <c r="AN20" s="25" t="s">
        <v>20</v>
      </c>
      <c r="AO20" s="25"/>
      <c r="AP20" s="25"/>
      <c r="AQ20" s="25"/>
      <c r="AR20" s="25"/>
      <c r="AS20" s="25"/>
      <c r="AT20" s="25"/>
    </row>
    <row r="21" spans="2:46" ht="15" customHeight="1">
      <c r="B21" s="9"/>
      <c r="C21" s="9"/>
      <c r="D21" s="9"/>
      <c r="E21" s="9"/>
      <c r="F21" s="9"/>
      <c r="G21" s="12"/>
      <c r="H21" s="12"/>
      <c r="I21" s="12"/>
      <c r="L21" s="8"/>
      <c r="M21" s="8"/>
      <c r="AD21" s="5"/>
      <c r="AF21" s="23"/>
      <c r="AG21" s="23"/>
      <c r="AH21" s="23"/>
      <c r="AI21" s="23"/>
      <c r="AJ21" s="23"/>
      <c r="AK21" s="23"/>
      <c r="AL21" s="23"/>
      <c r="AN21" s="25"/>
      <c r="AO21" s="25"/>
      <c r="AP21" s="25"/>
      <c r="AQ21" s="25"/>
      <c r="AR21" s="25"/>
      <c r="AS21" s="25"/>
      <c r="AT21" s="25"/>
    </row>
    <row r="22" spans="2:46" ht="15" customHeight="1">
      <c r="B22" s="9"/>
      <c r="C22" s="9"/>
      <c r="D22" s="9"/>
      <c r="E22" s="9"/>
      <c r="F22" s="9"/>
      <c r="G22" s="12"/>
      <c r="H22" s="12"/>
      <c r="I22" s="12"/>
      <c r="L22" s="6"/>
      <c r="M22" s="6"/>
      <c r="AD22" s="5"/>
      <c r="AF22" s="23"/>
      <c r="AG22" s="23"/>
      <c r="AH22" s="23"/>
      <c r="AI22" s="23"/>
      <c r="AJ22" s="23"/>
      <c r="AK22" s="23"/>
      <c r="AL22" s="23"/>
      <c r="AN22" s="25"/>
      <c r="AO22" s="25"/>
      <c r="AP22" s="25"/>
      <c r="AQ22" s="25"/>
      <c r="AR22" s="25"/>
      <c r="AS22" s="25"/>
      <c r="AT22" s="25"/>
    </row>
    <row r="23" spans="2:46" ht="23" customHeight="1">
      <c r="B23" s="9"/>
      <c r="C23" s="9"/>
      <c r="D23" s="9"/>
      <c r="E23" s="9"/>
      <c r="F23" s="9"/>
      <c r="G23" s="12"/>
      <c r="H23" s="12"/>
      <c r="I23" s="12"/>
      <c r="AD23" s="5"/>
      <c r="AF23" s="24" t="s">
        <v>22</v>
      </c>
      <c r="AG23" s="24"/>
      <c r="AH23" s="24"/>
      <c r="AI23" s="24"/>
      <c r="AJ23" s="24"/>
      <c r="AK23" s="24"/>
      <c r="AL23" s="24"/>
      <c r="AN23" s="24" t="s">
        <v>24</v>
      </c>
      <c r="AO23" s="24"/>
      <c r="AP23" s="24"/>
      <c r="AQ23" s="24"/>
      <c r="AR23" s="24"/>
      <c r="AS23" s="24"/>
      <c r="AT23" s="24"/>
    </row>
    <row r="24" spans="2:46" ht="15" customHeight="1">
      <c r="B24" s="9"/>
      <c r="C24" s="9"/>
      <c r="D24" s="9"/>
      <c r="E24" s="9"/>
      <c r="F24" s="9"/>
      <c r="G24" s="12"/>
      <c r="H24" s="12"/>
      <c r="I24" s="12"/>
      <c r="AD24" s="5"/>
      <c r="AF24" s="24"/>
      <c r="AG24" s="24"/>
      <c r="AH24" s="24"/>
      <c r="AI24" s="24"/>
      <c r="AJ24" s="24"/>
      <c r="AK24" s="24"/>
      <c r="AL24" s="24"/>
      <c r="AN24" s="24"/>
      <c r="AO24" s="24"/>
      <c r="AP24" s="24"/>
      <c r="AQ24" s="24"/>
      <c r="AR24" s="24"/>
      <c r="AS24" s="24"/>
      <c r="AT24" s="24"/>
    </row>
    <row r="25" spans="2:46" ht="15" customHeight="1">
      <c r="B25" s="12"/>
      <c r="C25" s="12"/>
      <c r="D25" s="12"/>
      <c r="E25" s="12"/>
      <c r="F25" s="12"/>
      <c r="AD25" s="5"/>
      <c r="AF25" s="24"/>
      <c r="AG25" s="24"/>
      <c r="AH25" s="24"/>
      <c r="AI25" s="24"/>
      <c r="AJ25" s="24"/>
      <c r="AK25" s="24"/>
      <c r="AL25" s="24"/>
      <c r="AN25" s="24"/>
      <c r="AO25" s="24"/>
      <c r="AP25" s="24"/>
      <c r="AQ25" s="24"/>
      <c r="AR25" s="24"/>
      <c r="AS25" s="24"/>
      <c r="AT25" s="24"/>
    </row>
    <row r="26" spans="2:46" ht="15" customHeight="1">
      <c r="AD26" s="5"/>
      <c r="AF26" s="24"/>
      <c r="AG26" s="24"/>
      <c r="AH26" s="24"/>
      <c r="AI26" s="24"/>
      <c r="AJ26" s="24"/>
      <c r="AK26" s="24"/>
      <c r="AL26" s="24"/>
      <c r="AN26" s="24"/>
      <c r="AO26" s="24"/>
      <c r="AP26" s="24"/>
      <c r="AQ26" s="24"/>
      <c r="AR26" s="24"/>
      <c r="AS26" s="24"/>
      <c r="AT26" s="24"/>
    </row>
    <row r="27" spans="2:46" ht="15" customHeight="1">
      <c r="B27" s="13" t="s">
        <v>2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12"/>
      <c r="AF27" s="24"/>
      <c r="AG27" s="24"/>
      <c r="AH27" s="24"/>
      <c r="AI27" s="24"/>
      <c r="AJ27" s="24"/>
      <c r="AK27" s="24"/>
      <c r="AL27" s="24"/>
      <c r="AN27" s="24"/>
      <c r="AO27" s="24"/>
      <c r="AP27" s="24"/>
      <c r="AQ27" s="24"/>
      <c r="AR27" s="24"/>
      <c r="AS27" s="24"/>
      <c r="AT27" s="24"/>
    </row>
    <row r="28" spans="2:46">
      <c r="AF28" s="24"/>
      <c r="AG28" s="24"/>
      <c r="AH28" s="24"/>
      <c r="AI28" s="24"/>
      <c r="AJ28" s="24"/>
      <c r="AK28" s="24"/>
      <c r="AL28" s="24"/>
      <c r="AN28" s="24"/>
      <c r="AO28" s="24"/>
      <c r="AP28" s="24"/>
      <c r="AQ28" s="24"/>
      <c r="AR28" s="24"/>
      <c r="AS28" s="24"/>
      <c r="AT28" s="24"/>
    </row>
    <row r="29" spans="2:46" ht="23">
      <c r="B29" s="2" t="s">
        <v>12</v>
      </c>
      <c r="C29" s="9"/>
      <c r="D29" s="9"/>
      <c r="E29" s="9"/>
      <c r="F29" s="9"/>
      <c r="H29" s="2" t="s">
        <v>12</v>
      </c>
      <c r="I29" s="9"/>
      <c r="J29" s="9"/>
      <c r="K29" s="9"/>
      <c r="L29" s="9"/>
      <c r="N29" s="2" t="s">
        <v>12</v>
      </c>
      <c r="O29" s="9"/>
      <c r="P29" s="9"/>
      <c r="Q29" s="9"/>
      <c r="R29" s="9"/>
      <c r="T29" s="2" t="s">
        <v>12</v>
      </c>
      <c r="U29" s="9"/>
      <c r="V29" s="9"/>
      <c r="W29" s="9"/>
      <c r="X29" s="9"/>
      <c r="Z29" s="2" t="s">
        <v>12</v>
      </c>
      <c r="AA29" s="9"/>
      <c r="AB29" s="9"/>
      <c r="AC29" s="9"/>
      <c r="AD29" s="9"/>
      <c r="AF29" s="2" t="s">
        <v>12</v>
      </c>
      <c r="AG29" s="9"/>
      <c r="AH29" s="9"/>
      <c r="AI29" s="9"/>
      <c r="AJ29" s="9"/>
      <c r="AK29" s="9"/>
      <c r="AL29" s="9"/>
      <c r="AN29" s="2" t="s">
        <v>12</v>
      </c>
      <c r="AO29" s="9"/>
      <c r="AP29" s="9"/>
      <c r="AQ29" s="9"/>
      <c r="AR29" s="9"/>
      <c r="AS29" s="9"/>
      <c r="AT29" s="9"/>
    </row>
    <row r="30" spans="2:46">
      <c r="B30" s="22" t="s">
        <v>11</v>
      </c>
      <c r="C30" s="22"/>
      <c r="D30" s="22"/>
      <c r="E30" s="22"/>
      <c r="F30" s="22"/>
      <c r="H30" s="22" t="s">
        <v>11</v>
      </c>
      <c r="I30" s="22"/>
      <c r="J30" s="22"/>
      <c r="K30" s="22"/>
      <c r="L30" s="22"/>
      <c r="M30" s="15"/>
      <c r="N30" s="22" t="s">
        <v>11</v>
      </c>
      <c r="O30" s="22"/>
      <c r="P30" s="22"/>
      <c r="Q30" s="22"/>
      <c r="R30" s="22"/>
      <c r="T30" s="22" t="s">
        <v>11</v>
      </c>
      <c r="U30" s="22"/>
      <c r="V30" s="22"/>
      <c r="W30" s="22"/>
      <c r="X30" s="22"/>
      <c r="Z30" s="22" t="s">
        <v>11</v>
      </c>
      <c r="AA30" s="22"/>
      <c r="AB30" s="22"/>
      <c r="AC30" s="22"/>
      <c r="AD30" s="22"/>
      <c r="AF30" s="22" t="s">
        <v>11</v>
      </c>
      <c r="AG30" s="22"/>
      <c r="AH30" s="22"/>
      <c r="AI30" s="22"/>
      <c r="AJ30" s="22"/>
      <c r="AK30" s="9"/>
      <c r="AL30" s="9"/>
      <c r="AN30" s="22" t="s">
        <v>23</v>
      </c>
      <c r="AO30" s="22"/>
      <c r="AP30" s="22"/>
      <c r="AQ30" s="22"/>
      <c r="AR30" s="22"/>
      <c r="AS30" s="9"/>
      <c r="AT30" s="9"/>
    </row>
    <row r="31" spans="2:46">
      <c r="B31" s="22"/>
      <c r="C31" s="22"/>
      <c r="D31" s="22"/>
      <c r="E31" s="22"/>
      <c r="F31" s="22"/>
      <c r="H31" s="22"/>
      <c r="I31" s="22"/>
      <c r="J31" s="22"/>
      <c r="K31" s="22"/>
      <c r="L31" s="22"/>
      <c r="M31" s="15"/>
      <c r="N31" s="22"/>
      <c r="O31" s="22"/>
      <c r="P31" s="22"/>
      <c r="Q31" s="22"/>
      <c r="R31" s="22"/>
      <c r="T31" s="22"/>
      <c r="U31" s="22"/>
      <c r="V31" s="22"/>
      <c r="W31" s="22"/>
      <c r="X31" s="22"/>
      <c r="Z31" s="22"/>
      <c r="AA31" s="22"/>
      <c r="AB31" s="22"/>
      <c r="AC31" s="22"/>
      <c r="AD31" s="22"/>
      <c r="AF31" s="22"/>
      <c r="AG31" s="22"/>
      <c r="AH31" s="22"/>
      <c r="AI31" s="22"/>
      <c r="AJ31" s="22"/>
      <c r="AK31" s="9"/>
      <c r="AL31" s="9"/>
      <c r="AN31" s="22"/>
      <c r="AO31" s="22"/>
      <c r="AP31" s="22"/>
      <c r="AQ31" s="22"/>
      <c r="AR31" s="22"/>
      <c r="AS31" s="9"/>
      <c r="AT31" s="9"/>
    </row>
    <row r="32" spans="2:46">
      <c r="B32" s="9"/>
      <c r="C32" s="9"/>
      <c r="D32" s="9"/>
      <c r="E32" s="9"/>
      <c r="F32" s="9"/>
      <c r="H32" s="9"/>
      <c r="I32" s="9"/>
      <c r="J32" s="9"/>
      <c r="K32" s="9"/>
      <c r="L32" s="9"/>
      <c r="M32" s="15"/>
      <c r="N32" s="9"/>
      <c r="O32" s="9"/>
      <c r="P32" s="9"/>
      <c r="Q32" s="9"/>
      <c r="R32" s="9"/>
      <c r="T32" s="9"/>
      <c r="U32" s="9"/>
      <c r="V32" s="9"/>
      <c r="W32" s="9"/>
      <c r="X32" s="9"/>
      <c r="Z32" s="9"/>
      <c r="AA32" s="9"/>
      <c r="AB32" s="9"/>
      <c r="AC32" s="9"/>
      <c r="AD32" s="9"/>
      <c r="AF32" s="9"/>
      <c r="AG32" s="9"/>
      <c r="AH32" s="9"/>
      <c r="AI32" s="9"/>
      <c r="AJ32" s="9"/>
      <c r="AK32" s="9"/>
      <c r="AL32" s="9"/>
      <c r="AN32" s="9"/>
      <c r="AO32" s="9"/>
      <c r="AP32" s="9"/>
      <c r="AQ32" s="9"/>
      <c r="AR32" s="9"/>
      <c r="AS32" s="9"/>
      <c r="AT32" s="9"/>
    </row>
    <row r="33" spans="2:46">
      <c r="B33" s="9"/>
      <c r="C33" s="9"/>
      <c r="D33" s="9"/>
      <c r="E33" s="9"/>
      <c r="F33" s="9"/>
      <c r="H33" s="9"/>
      <c r="I33" s="9"/>
      <c r="J33" s="9"/>
      <c r="K33" s="9"/>
      <c r="L33" s="9"/>
      <c r="N33" s="9"/>
      <c r="O33" s="9"/>
      <c r="P33" s="9"/>
      <c r="Q33" s="9"/>
      <c r="R33" s="9"/>
      <c r="T33" s="9"/>
      <c r="U33" s="9"/>
      <c r="V33" s="9"/>
      <c r="W33" s="9"/>
      <c r="X33" s="9"/>
      <c r="Z33" s="9"/>
      <c r="AA33" s="9"/>
      <c r="AB33" s="9"/>
      <c r="AC33" s="9"/>
      <c r="AD33" s="9"/>
      <c r="AF33" s="9"/>
      <c r="AG33" s="9"/>
      <c r="AH33" s="9"/>
      <c r="AI33" s="9"/>
      <c r="AJ33" s="9"/>
      <c r="AK33" s="9"/>
      <c r="AL33" s="9"/>
      <c r="AN33" s="9"/>
      <c r="AO33" s="9"/>
      <c r="AP33" s="9"/>
      <c r="AQ33" s="9"/>
      <c r="AR33" s="9"/>
      <c r="AS33" s="9"/>
      <c r="AT33" s="9"/>
    </row>
    <row r="34" spans="2:46">
      <c r="B34" s="9"/>
      <c r="C34" s="9"/>
      <c r="D34" s="9"/>
      <c r="E34" s="9"/>
      <c r="F34" s="9"/>
      <c r="H34" s="9"/>
      <c r="I34" s="9"/>
      <c r="J34" s="9"/>
      <c r="K34" s="9"/>
      <c r="L34" s="9"/>
      <c r="N34" s="9"/>
      <c r="O34" s="9"/>
      <c r="P34" s="9"/>
      <c r="Q34" s="9"/>
      <c r="R34" s="9"/>
      <c r="T34" s="9"/>
      <c r="U34" s="9"/>
      <c r="V34" s="9"/>
      <c r="W34" s="9"/>
      <c r="X34" s="9"/>
      <c r="Z34" s="9"/>
      <c r="AA34" s="9"/>
      <c r="AB34" s="9"/>
      <c r="AC34" s="9"/>
      <c r="AD34" s="9"/>
      <c r="AF34" s="9"/>
      <c r="AG34" s="9"/>
      <c r="AH34" s="9"/>
      <c r="AI34" s="9"/>
      <c r="AJ34" s="9"/>
      <c r="AK34" s="9"/>
      <c r="AL34" s="9"/>
      <c r="AN34" s="9"/>
      <c r="AO34" s="9"/>
      <c r="AP34" s="9"/>
      <c r="AQ34" s="9"/>
      <c r="AR34" s="9"/>
      <c r="AS34" s="9"/>
      <c r="AT34" s="9"/>
    </row>
    <row r="35" spans="2:46">
      <c r="B35" s="9"/>
      <c r="C35" s="9"/>
      <c r="D35" s="9"/>
      <c r="E35" s="9"/>
      <c r="F35" s="9"/>
      <c r="H35" s="9"/>
      <c r="I35" s="9"/>
      <c r="J35" s="9"/>
      <c r="K35" s="9"/>
      <c r="L35" s="9"/>
      <c r="N35" s="9"/>
      <c r="O35" s="9"/>
      <c r="P35" s="9"/>
      <c r="Q35" s="9"/>
      <c r="R35" s="9"/>
      <c r="T35" s="9"/>
      <c r="U35" s="9"/>
      <c r="V35" s="9"/>
      <c r="W35" s="9"/>
      <c r="X35" s="9"/>
      <c r="Z35" s="9"/>
      <c r="AA35" s="9"/>
      <c r="AB35" s="9"/>
      <c r="AC35" s="9"/>
      <c r="AD35" s="9"/>
      <c r="AF35" s="9"/>
      <c r="AG35" s="9"/>
      <c r="AH35" s="9"/>
      <c r="AI35" s="9"/>
      <c r="AJ35" s="9"/>
      <c r="AK35" s="9"/>
      <c r="AL35" s="9"/>
      <c r="AN35" s="9"/>
      <c r="AO35" s="9"/>
      <c r="AP35" s="9"/>
      <c r="AQ35" s="9"/>
      <c r="AR35" s="9"/>
      <c r="AS35" s="9"/>
      <c r="AT35" s="9"/>
    </row>
    <row r="36" spans="2:46">
      <c r="B36" s="9"/>
      <c r="C36" s="9"/>
      <c r="D36" s="9"/>
      <c r="E36" s="9"/>
      <c r="F36" s="9"/>
      <c r="H36" s="9"/>
      <c r="I36" s="9"/>
      <c r="J36" s="9"/>
      <c r="K36" s="9"/>
      <c r="L36" s="9"/>
      <c r="N36" s="9"/>
      <c r="O36" s="9"/>
      <c r="P36" s="9"/>
      <c r="Q36" s="9"/>
      <c r="R36" s="9"/>
      <c r="T36" s="9"/>
      <c r="U36" s="9"/>
      <c r="V36" s="9"/>
      <c r="W36" s="9"/>
      <c r="X36" s="9"/>
      <c r="Z36" s="9"/>
      <c r="AA36" s="9"/>
      <c r="AB36" s="9"/>
      <c r="AC36" s="9"/>
      <c r="AD36" s="9"/>
      <c r="AF36" s="9"/>
      <c r="AG36" s="9"/>
      <c r="AH36" s="9"/>
      <c r="AI36" s="9"/>
      <c r="AJ36" s="9"/>
      <c r="AK36" s="9"/>
      <c r="AL36" s="9"/>
      <c r="AN36" s="9"/>
      <c r="AO36" s="9"/>
      <c r="AP36" s="9"/>
      <c r="AQ36" s="9"/>
      <c r="AR36" s="9"/>
      <c r="AS36" s="9"/>
      <c r="AT36" s="9"/>
    </row>
    <row r="37" spans="2:46">
      <c r="B37" s="9"/>
      <c r="C37" s="9"/>
      <c r="D37" s="9"/>
      <c r="E37" s="9"/>
      <c r="F37" s="9"/>
      <c r="H37" s="9"/>
      <c r="I37" s="9"/>
      <c r="J37" s="9"/>
      <c r="K37" s="9"/>
      <c r="L37" s="9"/>
      <c r="N37" s="9"/>
      <c r="O37" s="9"/>
      <c r="P37" s="9"/>
      <c r="Q37" s="9"/>
      <c r="R37" s="9"/>
      <c r="T37" s="9"/>
      <c r="U37" s="9"/>
      <c r="V37" s="9"/>
      <c r="W37" s="9"/>
      <c r="X37" s="9"/>
      <c r="Z37" s="9"/>
      <c r="AA37" s="9"/>
      <c r="AB37" s="9"/>
      <c r="AC37" s="9"/>
      <c r="AD37" s="9"/>
      <c r="AF37" s="9"/>
      <c r="AG37" s="9"/>
      <c r="AH37" s="9"/>
      <c r="AI37" s="9"/>
      <c r="AJ37" s="9"/>
      <c r="AK37" s="9"/>
      <c r="AL37" s="9"/>
      <c r="AN37" s="9"/>
      <c r="AO37" s="9"/>
      <c r="AP37" s="9"/>
      <c r="AQ37" s="9"/>
      <c r="AR37" s="9"/>
      <c r="AS37" s="9"/>
      <c r="AT37" s="9"/>
    </row>
    <row r="38" spans="2:46">
      <c r="B38" s="9"/>
      <c r="C38" s="9"/>
      <c r="D38" s="9"/>
      <c r="E38" s="9"/>
      <c r="F38" s="9"/>
      <c r="H38" s="9"/>
      <c r="I38" s="9"/>
      <c r="J38" s="9"/>
      <c r="K38" s="9"/>
      <c r="L38" s="9"/>
      <c r="N38" s="9"/>
      <c r="O38" s="9"/>
      <c r="P38" s="9"/>
      <c r="Q38" s="9"/>
      <c r="R38" s="9"/>
      <c r="T38" s="9"/>
      <c r="U38" s="9"/>
      <c r="V38" s="9"/>
      <c r="W38" s="9"/>
      <c r="X38" s="9"/>
      <c r="Z38" s="9"/>
      <c r="AA38" s="9"/>
      <c r="AB38" s="9"/>
      <c r="AC38" s="9"/>
      <c r="AD38" s="9"/>
      <c r="AF38" s="9"/>
      <c r="AG38" s="9"/>
      <c r="AH38" s="9"/>
      <c r="AI38" s="9"/>
      <c r="AJ38" s="9"/>
      <c r="AK38" s="9"/>
      <c r="AL38" s="9"/>
      <c r="AN38" s="9"/>
      <c r="AO38" s="9"/>
      <c r="AP38" s="9"/>
      <c r="AQ38" s="9"/>
      <c r="AR38" s="9"/>
      <c r="AS38" s="9"/>
      <c r="AT38" s="9"/>
    </row>
    <row r="39" spans="2:46">
      <c r="B39" s="9"/>
      <c r="C39" s="9"/>
      <c r="D39" s="9"/>
      <c r="E39" s="9"/>
      <c r="F39" s="9"/>
      <c r="H39" s="9"/>
      <c r="I39" s="9"/>
      <c r="J39" s="9"/>
      <c r="K39" s="9"/>
      <c r="L39" s="9"/>
      <c r="N39" s="9"/>
      <c r="O39" s="9"/>
      <c r="P39" s="9"/>
      <c r="Q39" s="9"/>
      <c r="R39" s="9"/>
      <c r="T39" s="9"/>
      <c r="U39" s="9"/>
      <c r="V39" s="9"/>
      <c r="W39" s="9"/>
      <c r="X39" s="9"/>
      <c r="Z39" s="9"/>
      <c r="AA39" s="9"/>
      <c r="AB39" s="9"/>
      <c r="AC39" s="9"/>
      <c r="AD39" s="9"/>
      <c r="AF39" s="9"/>
      <c r="AG39" s="9"/>
      <c r="AH39" s="9"/>
      <c r="AI39" s="9"/>
      <c r="AJ39" s="9"/>
      <c r="AK39" s="9"/>
      <c r="AL39" s="9"/>
      <c r="AN39" s="9"/>
      <c r="AO39" s="9"/>
      <c r="AP39" s="9"/>
      <c r="AQ39" s="9"/>
      <c r="AR39" s="9"/>
      <c r="AS39" s="9"/>
      <c r="AT39" s="9"/>
    </row>
    <row r="40" spans="2:46">
      <c r="B40" s="9"/>
      <c r="C40" s="9"/>
      <c r="D40" s="9"/>
      <c r="E40" s="9"/>
      <c r="F40" s="9"/>
      <c r="H40" s="9"/>
      <c r="I40" s="9"/>
      <c r="J40" s="9"/>
      <c r="K40" s="9"/>
      <c r="L40" s="9"/>
      <c r="N40" s="9"/>
      <c r="O40" s="9"/>
      <c r="P40" s="9"/>
      <c r="Q40" s="9"/>
      <c r="R40" s="9"/>
      <c r="T40" s="9"/>
      <c r="U40" s="9"/>
      <c r="V40" s="9"/>
      <c r="W40" s="9"/>
      <c r="X40" s="9"/>
      <c r="Z40" s="9"/>
      <c r="AA40" s="9"/>
      <c r="AB40" s="9"/>
      <c r="AC40" s="9"/>
      <c r="AD40" s="9"/>
      <c r="AF40" s="9"/>
      <c r="AG40" s="9"/>
      <c r="AH40" s="9"/>
      <c r="AI40" s="9"/>
      <c r="AJ40" s="9"/>
      <c r="AK40" s="9"/>
      <c r="AL40" s="9"/>
      <c r="AN40" s="9"/>
      <c r="AO40" s="9"/>
      <c r="AP40" s="9"/>
      <c r="AQ40" s="9"/>
      <c r="AR40" s="9"/>
      <c r="AS40" s="9"/>
      <c r="AT40" s="9"/>
    </row>
    <row r="41" spans="2:46">
      <c r="B41" s="9"/>
      <c r="C41" s="9"/>
      <c r="D41" s="9"/>
      <c r="E41" s="9"/>
      <c r="F41" s="9"/>
      <c r="H41" s="9"/>
      <c r="I41" s="9"/>
      <c r="J41" s="9"/>
      <c r="K41" s="9"/>
      <c r="L41" s="9"/>
      <c r="N41" s="9"/>
      <c r="O41" s="9"/>
      <c r="P41" s="9"/>
      <c r="Q41" s="9"/>
      <c r="R41" s="9"/>
      <c r="T41" s="9"/>
      <c r="U41" s="9"/>
      <c r="V41" s="9"/>
      <c r="W41" s="9"/>
      <c r="X41" s="9"/>
      <c r="Z41" s="9"/>
      <c r="AA41" s="9"/>
      <c r="AB41" s="9"/>
      <c r="AC41" s="9"/>
      <c r="AD41" s="9"/>
      <c r="AF41" s="9"/>
      <c r="AG41" s="9"/>
      <c r="AH41" s="9"/>
      <c r="AI41" s="9"/>
      <c r="AJ41" s="9"/>
      <c r="AK41" s="9"/>
      <c r="AL41" s="9"/>
      <c r="AN41" s="9"/>
      <c r="AO41" s="9"/>
      <c r="AP41" s="9"/>
      <c r="AQ41" s="9"/>
      <c r="AR41" s="9"/>
      <c r="AS41" s="9"/>
      <c r="AT41" s="9"/>
    </row>
    <row r="42" spans="2:46">
      <c r="B42" s="9"/>
      <c r="C42" s="9"/>
      <c r="D42" s="9"/>
      <c r="E42" s="9"/>
      <c r="F42" s="9"/>
      <c r="H42" s="9"/>
      <c r="I42" s="9"/>
      <c r="J42" s="9"/>
      <c r="K42" s="9"/>
      <c r="L42" s="9"/>
      <c r="N42" s="9"/>
      <c r="O42" s="9"/>
      <c r="P42" s="9"/>
      <c r="Q42" s="9"/>
      <c r="R42" s="9"/>
      <c r="T42" s="9"/>
      <c r="U42" s="9"/>
      <c r="V42" s="9"/>
      <c r="W42" s="9"/>
      <c r="X42" s="9"/>
      <c r="Z42" s="9"/>
      <c r="AA42" s="9"/>
      <c r="AB42" s="9"/>
      <c r="AC42" s="9"/>
      <c r="AD42" s="9"/>
      <c r="AF42" s="9"/>
      <c r="AG42" s="9"/>
      <c r="AH42" s="9"/>
      <c r="AI42" s="9"/>
      <c r="AJ42" s="9"/>
      <c r="AK42" s="9"/>
      <c r="AL42" s="9"/>
      <c r="AN42" s="9"/>
      <c r="AO42" s="9"/>
      <c r="AP42" s="9"/>
      <c r="AQ42" s="9"/>
      <c r="AR42" s="9"/>
      <c r="AS42" s="9"/>
      <c r="AT42" s="9"/>
    </row>
    <row r="43" spans="2:46">
      <c r="B43" s="9"/>
      <c r="C43" s="9"/>
      <c r="D43" s="9"/>
      <c r="E43" s="9"/>
      <c r="F43" s="9"/>
      <c r="H43" s="9"/>
      <c r="I43" s="9"/>
      <c r="J43" s="9"/>
      <c r="K43" s="9"/>
      <c r="L43" s="9"/>
      <c r="N43" s="9"/>
      <c r="O43" s="9"/>
      <c r="P43" s="9"/>
      <c r="Q43" s="9"/>
      <c r="R43" s="9"/>
      <c r="T43" s="9"/>
      <c r="U43" s="9"/>
      <c r="V43" s="9"/>
      <c r="W43" s="9"/>
      <c r="X43" s="9"/>
      <c r="Z43" s="9"/>
      <c r="AA43" s="9"/>
      <c r="AB43" s="9"/>
      <c r="AC43" s="9"/>
      <c r="AD43" s="9"/>
      <c r="AF43" s="9"/>
      <c r="AG43" s="9"/>
      <c r="AH43" s="9"/>
      <c r="AI43" s="9"/>
      <c r="AJ43" s="9"/>
      <c r="AK43" s="9"/>
      <c r="AL43" s="9"/>
      <c r="AN43" s="9"/>
      <c r="AO43" s="9"/>
      <c r="AP43" s="9"/>
      <c r="AQ43" s="9"/>
      <c r="AR43" s="9"/>
      <c r="AS43" s="9"/>
      <c r="AT43" s="9"/>
    </row>
    <row r="44" spans="2:46">
      <c r="B44" s="9"/>
      <c r="C44" s="9"/>
      <c r="D44" s="9"/>
      <c r="E44" s="9"/>
      <c r="F44" s="9"/>
      <c r="H44" s="9"/>
      <c r="I44" s="9"/>
      <c r="J44" s="9"/>
      <c r="K44" s="9"/>
      <c r="L44" s="9"/>
      <c r="N44" s="9"/>
      <c r="O44" s="9"/>
      <c r="P44" s="9"/>
      <c r="Q44" s="9"/>
      <c r="R44" s="9"/>
      <c r="T44" s="9"/>
      <c r="U44" s="9"/>
      <c r="V44" s="9"/>
      <c r="W44" s="9"/>
      <c r="X44" s="9"/>
      <c r="Z44" s="9"/>
      <c r="AA44" s="9"/>
      <c r="AB44" s="9"/>
      <c r="AC44" s="9"/>
      <c r="AD44" s="9"/>
      <c r="AF44" s="9"/>
      <c r="AG44" s="9"/>
      <c r="AH44" s="9"/>
      <c r="AI44" s="9"/>
      <c r="AJ44" s="9"/>
      <c r="AK44" s="9"/>
      <c r="AL44" s="9"/>
      <c r="AN44" s="9"/>
      <c r="AO44" s="9"/>
      <c r="AP44" s="9"/>
      <c r="AQ44" s="9"/>
      <c r="AR44" s="9"/>
      <c r="AS44" s="9"/>
      <c r="AT44" s="9"/>
    </row>
    <row r="45" spans="2:46">
      <c r="B45" s="9"/>
      <c r="C45" s="9"/>
      <c r="D45" s="9"/>
      <c r="E45" s="9"/>
      <c r="F45" s="9"/>
      <c r="H45" s="9"/>
      <c r="I45" s="9"/>
      <c r="J45" s="9"/>
      <c r="K45" s="9"/>
      <c r="L45" s="9"/>
      <c r="N45" s="9"/>
      <c r="O45" s="9"/>
      <c r="P45" s="9"/>
      <c r="Q45" s="9"/>
      <c r="R45" s="9"/>
      <c r="T45" s="9"/>
      <c r="U45" s="9"/>
      <c r="V45" s="9"/>
      <c r="W45" s="9"/>
      <c r="X45" s="9"/>
      <c r="Z45" s="9"/>
      <c r="AA45" s="9"/>
      <c r="AB45" s="9"/>
      <c r="AC45" s="9"/>
      <c r="AD45" s="9"/>
      <c r="AF45" s="9"/>
      <c r="AG45" s="9"/>
      <c r="AH45" s="9"/>
      <c r="AI45" s="9"/>
      <c r="AJ45" s="9"/>
      <c r="AK45" s="9"/>
      <c r="AL45" s="9"/>
      <c r="AN45" s="9"/>
      <c r="AO45" s="9"/>
      <c r="AP45" s="9"/>
      <c r="AQ45" s="9"/>
      <c r="AR45" s="9"/>
      <c r="AS45" s="9"/>
      <c r="AT45" s="9"/>
    </row>
    <row r="46" spans="2:46">
      <c r="B46" s="9"/>
      <c r="C46" s="9"/>
      <c r="D46" s="9"/>
      <c r="E46" s="9"/>
      <c r="F46" s="9"/>
      <c r="H46" s="9"/>
      <c r="I46" s="9"/>
      <c r="J46" s="9"/>
      <c r="K46" s="9"/>
      <c r="L46" s="9"/>
      <c r="N46" s="9"/>
      <c r="O46" s="9"/>
      <c r="P46" s="9"/>
      <c r="Q46" s="9"/>
      <c r="R46" s="9"/>
      <c r="T46" s="9"/>
      <c r="U46" s="9"/>
      <c r="V46" s="9"/>
      <c r="W46" s="9"/>
      <c r="X46" s="9"/>
      <c r="Z46" s="9"/>
      <c r="AA46" s="9"/>
      <c r="AB46" s="9"/>
      <c r="AC46" s="9"/>
      <c r="AD46" s="9"/>
      <c r="AF46" s="9"/>
      <c r="AG46" s="9"/>
      <c r="AH46" s="9"/>
      <c r="AI46" s="9"/>
      <c r="AJ46" s="9"/>
      <c r="AK46" s="9"/>
      <c r="AL46" s="9"/>
      <c r="AN46" s="9"/>
      <c r="AO46" s="9"/>
      <c r="AP46" s="9"/>
      <c r="AQ46" s="9"/>
      <c r="AR46" s="9"/>
      <c r="AS46" s="9"/>
      <c r="AT46" s="9"/>
    </row>
    <row r="47" spans="2:46" s="12" customFormat="1">
      <c r="AF47" s="20" t="s">
        <v>21</v>
      </c>
      <c r="AG47" s="9"/>
      <c r="AH47" s="9"/>
      <c r="AI47" s="9"/>
      <c r="AJ47" s="9"/>
      <c r="AK47" s="9"/>
      <c r="AL47" s="9"/>
      <c r="AN47" s="20" t="s">
        <v>21</v>
      </c>
      <c r="AO47" s="9"/>
      <c r="AP47" s="9"/>
      <c r="AQ47" s="9"/>
      <c r="AR47" s="9"/>
      <c r="AS47" s="9"/>
      <c r="AT47" s="9"/>
    </row>
    <row r="48" spans="2:46" s="12" customFormat="1"/>
    <row r="49" s="10" customFormat="1" ht="16" thickBot="1"/>
    <row r="50" ht="16" thickTop="1"/>
  </sheetData>
  <mergeCells count="12">
    <mergeCell ref="AN23:AT28"/>
    <mergeCell ref="AN30:AR31"/>
    <mergeCell ref="AN20:AT22"/>
    <mergeCell ref="B5:F5"/>
    <mergeCell ref="AF30:AJ31"/>
    <mergeCell ref="AF20:AL22"/>
    <mergeCell ref="AF23:AL28"/>
    <mergeCell ref="H30:L31"/>
    <mergeCell ref="N30:R31"/>
    <mergeCell ref="T30:X31"/>
    <mergeCell ref="Z30:AD31"/>
    <mergeCell ref="B30:F3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OPPORTUNITY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Nussbaumer</dc:creator>
  <cp:lastModifiedBy>Cole Nussbaumer Knaflic</cp:lastModifiedBy>
  <dcterms:created xsi:type="dcterms:W3CDTF">2014-02-11T19:28:21Z</dcterms:created>
  <dcterms:modified xsi:type="dcterms:W3CDTF">2017-11-02T16:27:00Z</dcterms:modified>
</cp:coreProperties>
</file>