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àn hình\Dự án May DM II\Chi phí\"/>
    </mc:Choice>
  </mc:AlternateContent>
  <bookViews>
    <workbookView xWindow="0" yWindow="0" windowWidth="19200" windowHeight="8300"/>
  </bookViews>
  <sheets>
    <sheet name="03.21" sheetId="3" r:id="rId1"/>
    <sheet name="Sheet2" sheetId="2" r:id="rId2"/>
  </sheets>
  <definedNames>
    <definedName name="_xlnm._FilterDatabase" localSheetId="0" hidden="1">'03.21'!$A$4:$T$81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6" i="3" l="1"/>
  <c r="E86" i="3"/>
  <c r="F11" i="3"/>
  <c r="F5" i="3"/>
  <c r="F12" i="3"/>
  <c r="E11" i="3"/>
  <c r="F28" i="3"/>
  <c r="E28" i="3"/>
  <c r="E57" i="3"/>
  <c r="F57" i="3"/>
  <c r="G86" i="3" l="1"/>
  <c r="F6" i="3"/>
  <c r="E8" i="3"/>
  <c r="G8" i="3"/>
  <c r="H8" i="3"/>
  <c r="H7" i="3"/>
  <c r="E7" i="3"/>
  <c r="G7" i="3" s="1"/>
  <c r="G81" i="3"/>
  <c r="I81" i="3"/>
  <c r="J81" i="3"/>
  <c r="K81" i="3"/>
  <c r="L81" i="3"/>
  <c r="M81" i="3"/>
  <c r="N81" i="3"/>
  <c r="O81" i="3"/>
  <c r="P81" i="3"/>
  <c r="Q81" i="3"/>
  <c r="R81" i="3"/>
  <c r="S81" i="3"/>
  <c r="T81" i="3"/>
  <c r="G82" i="3"/>
  <c r="I82" i="3"/>
  <c r="J82" i="3"/>
  <c r="K82" i="3"/>
  <c r="L82" i="3"/>
  <c r="M82" i="3"/>
  <c r="N82" i="3"/>
  <c r="O82" i="3"/>
  <c r="P82" i="3"/>
  <c r="Q82" i="3"/>
  <c r="R82" i="3"/>
  <c r="S82" i="3"/>
  <c r="T82" i="3"/>
  <c r="G83" i="3"/>
  <c r="I83" i="3"/>
  <c r="J83" i="3"/>
  <c r="K83" i="3"/>
  <c r="L83" i="3"/>
  <c r="M83" i="3"/>
  <c r="N83" i="3"/>
  <c r="O83" i="3"/>
  <c r="P83" i="3"/>
  <c r="Q83" i="3"/>
  <c r="R83" i="3"/>
  <c r="S83" i="3"/>
  <c r="T83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G85" i="3"/>
  <c r="I85" i="3"/>
  <c r="J85" i="3"/>
  <c r="K85" i="3"/>
  <c r="L85" i="3"/>
  <c r="M85" i="3"/>
  <c r="N85" i="3"/>
  <c r="O85" i="3"/>
  <c r="P85" i="3"/>
  <c r="Q85" i="3"/>
  <c r="R85" i="3"/>
  <c r="S85" i="3"/>
  <c r="T85" i="3"/>
  <c r="I22" i="3"/>
  <c r="J22" i="3"/>
  <c r="K22" i="3"/>
  <c r="L22" i="3"/>
  <c r="I23" i="3"/>
  <c r="J23" i="3"/>
  <c r="K23" i="3"/>
  <c r="L23" i="3"/>
  <c r="I24" i="3"/>
  <c r="H24" i="3" s="1"/>
  <c r="J24" i="3"/>
  <c r="K24" i="3"/>
  <c r="L24" i="3"/>
  <c r="G22" i="3"/>
  <c r="G23" i="3"/>
  <c r="G24" i="3"/>
  <c r="H23" i="3" l="1"/>
  <c r="H22" i="3"/>
  <c r="H85" i="3"/>
  <c r="H82" i="3"/>
  <c r="H81" i="3"/>
  <c r="H83" i="3"/>
  <c r="H27" i="3" l="1"/>
  <c r="H28" i="3"/>
  <c r="H55" i="3"/>
  <c r="H56" i="3"/>
  <c r="H57" i="3"/>
  <c r="H12" i="3"/>
  <c r="H6" i="3"/>
  <c r="H5" i="3" s="1"/>
  <c r="D14" i="3"/>
  <c r="D15" i="3"/>
  <c r="D16" i="3"/>
  <c r="D17" i="3"/>
  <c r="D18" i="3"/>
  <c r="D19" i="3"/>
  <c r="D20" i="3"/>
  <c r="D21" i="3"/>
  <c r="J21" i="3" l="1"/>
  <c r="K21" i="3"/>
  <c r="L21" i="3"/>
  <c r="I21" i="3"/>
  <c r="H21" i="3" s="1"/>
  <c r="T80" i="3" l="1"/>
  <c r="S80" i="3"/>
  <c r="R80" i="3"/>
  <c r="Q80" i="3"/>
  <c r="P80" i="3"/>
  <c r="O80" i="3"/>
  <c r="N80" i="3"/>
  <c r="M80" i="3"/>
  <c r="L80" i="3"/>
  <c r="K80" i="3"/>
  <c r="J80" i="3"/>
  <c r="I80" i="3"/>
  <c r="H80" i="3" s="1"/>
  <c r="G80" i="3"/>
  <c r="T79" i="3"/>
  <c r="S79" i="3"/>
  <c r="R79" i="3"/>
  <c r="Q79" i="3"/>
  <c r="P79" i="3"/>
  <c r="O79" i="3"/>
  <c r="N79" i="3"/>
  <c r="M79" i="3"/>
  <c r="L79" i="3"/>
  <c r="K79" i="3"/>
  <c r="J79" i="3"/>
  <c r="I79" i="3"/>
  <c r="G79" i="3"/>
  <c r="T78" i="3"/>
  <c r="S78" i="3"/>
  <c r="R78" i="3"/>
  <c r="Q78" i="3"/>
  <c r="P78" i="3"/>
  <c r="O78" i="3"/>
  <c r="N78" i="3"/>
  <c r="M78" i="3"/>
  <c r="L78" i="3"/>
  <c r="K78" i="3"/>
  <c r="J78" i="3"/>
  <c r="I78" i="3"/>
  <c r="G78" i="3"/>
  <c r="T77" i="3"/>
  <c r="S77" i="3"/>
  <c r="R77" i="3"/>
  <c r="Q77" i="3"/>
  <c r="P77" i="3"/>
  <c r="O77" i="3"/>
  <c r="N77" i="3"/>
  <c r="M77" i="3"/>
  <c r="L77" i="3"/>
  <c r="K77" i="3"/>
  <c r="J77" i="3"/>
  <c r="I77" i="3"/>
  <c r="G77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 s="1"/>
  <c r="G76" i="3"/>
  <c r="T75" i="3"/>
  <c r="S75" i="3"/>
  <c r="R75" i="3"/>
  <c r="Q75" i="3"/>
  <c r="P75" i="3"/>
  <c r="O75" i="3"/>
  <c r="N75" i="3"/>
  <c r="M75" i="3"/>
  <c r="L75" i="3"/>
  <c r="K75" i="3"/>
  <c r="J75" i="3"/>
  <c r="I75" i="3"/>
  <c r="G75" i="3"/>
  <c r="T74" i="3"/>
  <c r="S74" i="3"/>
  <c r="R74" i="3"/>
  <c r="Q74" i="3"/>
  <c r="P74" i="3"/>
  <c r="O74" i="3"/>
  <c r="N74" i="3"/>
  <c r="M74" i="3"/>
  <c r="L74" i="3"/>
  <c r="K74" i="3"/>
  <c r="J74" i="3"/>
  <c r="I74" i="3"/>
  <c r="G74" i="3"/>
  <c r="T73" i="3"/>
  <c r="S73" i="3"/>
  <c r="R73" i="3"/>
  <c r="Q73" i="3"/>
  <c r="P73" i="3"/>
  <c r="O73" i="3"/>
  <c r="N73" i="3"/>
  <c r="M73" i="3"/>
  <c r="L73" i="3"/>
  <c r="K73" i="3"/>
  <c r="J73" i="3"/>
  <c r="I73" i="3"/>
  <c r="G73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 s="1"/>
  <c r="G72" i="3"/>
  <c r="T71" i="3"/>
  <c r="S71" i="3"/>
  <c r="R71" i="3"/>
  <c r="Q71" i="3"/>
  <c r="P71" i="3"/>
  <c r="O71" i="3"/>
  <c r="N71" i="3"/>
  <c r="M71" i="3"/>
  <c r="L71" i="3"/>
  <c r="K71" i="3"/>
  <c r="J71" i="3"/>
  <c r="I71" i="3"/>
  <c r="G71" i="3"/>
  <c r="T70" i="3"/>
  <c r="S70" i="3"/>
  <c r="R70" i="3"/>
  <c r="Q70" i="3"/>
  <c r="P70" i="3"/>
  <c r="O70" i="3"/>
  <c r="N70" i="3"/>
  <c r="M70" i="3"/>
  <c r="L70" i="3"/>
  <c r="K70" i="3"/>
  <c r="J70" i="3"/>
  <c r="I70" i="3"/>
  <c r="G70" i="3"/>
  <c r="T69" i="3"/>
  <c r="S69" i="3"/>
  <c r="R69" i="3"/>
  <c r="Q69" i="3"/>
  <c r="P69" i="3"/>
  <c r="O69" i="3"/>
  <c r="N69" i="3"/>
  <c r="M69" i="3"/>
  <c r="L69" i="3"/>
  <c r="K69" i="3"/>
  <c r="J69" i="3"/>
  <c r="I69" i="3"/>
  <c r="G69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 s="1"/>
  <c r="G68" i="3"/>
  <c r="T67" i="3"/>
  <c r="S67" i="3"/>
  <c r="R67" i="3"/>
  <c r="Q67" i="3"/>
  <c r="P67" i="3"/>
  <c r="O67" i="3"/>
  <c r="N67" i="3"/>
  <c r="M67" i="3"/>
  <c r="L67" i="3"/>
  <c r="K67" i="3"/>
  <c r="J67" i="3"/>
  <c r="I67" i="3"/>
  <c r="G67" i="3"/>
  <c r="T66" i="3"/>
  <c r="S66" i="3"/>
  <c r="R66" i="3"/>
  <c r="Q66" i="3"/>
  <c r="P66" i="3"/>
  <c r="O66" i="3"/>
  <c r="N66" i="3"/>
  <c r="M66" i="3"/>
  <c r="L66" i="3"/>
  <c r="K66" i="3"/>
  <c r="J66" i="3"/>
  <c r="I66" i="3"/>
  <c r="G66" i="3"/>
  <c r="T65" i="3"/>
  <c r="S65" i="3"/>
  <c r="R65" i="3"/>
  <c r="Q65" i="3"/>
  <c r="P65" i="3"/>
  <c r="O65" i="3"/>
  <c r="N65" i="3"/>
  <c r="M65" i="3"/>
  <c r="L65" i="3"/>
  <c r="K65" i="3"/>
  <c r="J65" i="3"/>
  <c r="I65" i="3"/>
  <c r="G65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 s="1"/>
  <c r="G64" i="3"/>
  <c r="T63" i="3"/>
  <c r="S63" i="3"/>
  <c r="R63" i="3"/>
  <c r="Q63" i="3"/>
  <c r="P63" i="3"/>
  <c r="O63" i="3"/>
  <c r="N63" i="3"/>
  <c r="M63" i="3"/>
  <c r="L63" i="3"/>
  <c r="K63" i="3"/>
  <c r="J63" i="3"/>
  <c r="I63" i="3"/>
  <c r="G63" i="3"/>
  <c r="T62" i="3"/>
  <c r="S62" i="3"/>
  <c r="R62" i="3"/>
  <c r="Q62" i="3"/>
  <c r="P62" i="3"/>
  <c r="O62" i="3"/>
  <c r="N62" i="3"/>
  <c r="M62" i="3"/>
  <c r="L62" i="3"/>
  <c r="K62" i="3"/>
  <c r="J62" i="3"/>
  <c r="I62" i="3"/>
  <c r="G62" i="3"/>
  <c r="T61" i="3"/>
  <c r="S61" i="3"/>
  <c r="R61" i="3"/>
  <c r="Q61" i="3"/>
  <c r="P61" i="3"/>
  <c r="O61" i="3"/>
  <c r="N61" i="3"/>
  <c r="M61" i="3"/>
  <c r="L61" i="3"/>
  <c r="K61" i="3"/>
  <c r="J61" i="3"/>
  <c r="I61" i="3"/>
  <c r="G61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 s="1"/>
  <c r="G60" i="3"/>
  <c r="T59" i="3"/>
  <c r="S59" i="3"/>
  <c r="R59" i="3"/>
  <c r="Q59" i="3"/>
  <c r="P59" i="3"/>
  <c r="O59" i="3"/>
  <c r="N59" i="3"/>
  <c r="M59" i="3"/>
  <c r="L59" i="3"/>
  <c r="K59" i="3"/>
  <c r="J59" i="3"/>
  <c r="I59" i="3"/>
  <c r="G59" i="3"/>
  <c r="T58" i="3"/>
  <c r="S58" i="3"/>
  <c r="R58" i="3"/>
  <c r="Q58" i="3"/>
  <c r="P58" i="3"/>
  <c r="O58" i="3"/>
  <c r="N58" i="3"/>
  <c r="M58" i="3"/>
  <c r="L58" i="3"/>
  <c r="K58" i="3"/>
  <c r="J58" i="3"/>
  <c r="I58" i="3"/>
  <c r="G58" i="3"/>
  <c r="G56" i="3"/>
  <c r="G55" i="3"/>
  <c r="G54" i="3"/>
  <c r="G53" i="3"/>
  <c r="D52" i="3"/>
  <c r="R52" i="3" s="1"/>
  <c r="T51" i="3"/>
  <c r="S51" i="3"/>
  <c r="R51" i="3"/>
  <c r="Q51" i="3"/>
  <c r="P51" i="3"/>
  <c r="O51" i="3"/>
  <c r="N51" i="3"/>
  <c r="M51" i="3"/>
  <c r="L51" i="3"/>
  <c r="K51" i="3"/>
  <c r="J51" i="3"/>
  <c r="I51" i="3"/>
  <c r="H51" i="3" s="1"/>
  <c r="G51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 s="1"/>
  <c r="G50" i="3"/>
  <c r="T49" i="3"/>
  <c r="S49" i="3"/>
  <c r="R49" i="3"/>
  <c r="Q49" i="3"/>
  <c r="P49" i="3"/>
  <c r="O49" i="3"/>
  <c r="N49" i="3"/>
  <c r="M49" i="3"/>
  <c r="L49" i="3"/>
  <c r="K49" i="3"/>
  <c r="J49" i="3"/>
  <c r="I49" i="3"/>
  <c r="E49" i="3"/>
  <c r="G49" i="3" s="1"/>
  <c r="D48" i="3"/>
  <c r="S48" i="3" s="1"/>
  <c r="T47" i="3"/>
  <c r="E47" i="3"/>
  <c r="G47" i="3" s="1"/>
  <c r="D47" i="3"/>
  <c r="S47" i="3" s="1"/>
  <c r="T46" i="3"/>
  <c r="S46" i="3"/>
  <c r="R46" i="3"/>
  <c r="Q46" i="3"/>
  <c r="P46" i="3"/>
  <c r="O46" i="3"/>
  <c r="N46" i="3"/>
  <c r="M46" i="3"/>
  <c r="L46" i="3"/>
  <c r="K46" i="3"/>
  <c r="J46" i="3"/>
  <c r="I46" i="3"/>
  <c r="H46" i="3" s="1"/>
  <c r="E46" i="3"/>
  <c r="G46" i="3" s="1"/>
  <c r="D45" i="3"/>
  <c r="R45" i="3" s="1"/>
  <c r="D44" i="3"/>
  <c r="R44" i="3" s="1"/>
  <c r="D43" i="3"/>
  <c r="R43" i="3" s="1"/>
  <c r="D42" i="3"/>
  <c r="R42" i="3" s="1"/>
  <c r="D41" i="3"/>
  <c r="R41" i="3" s="1"/>
  <c r="T40" i="3"/>
  <c r="S40" i="3"/>
  <c r="R40" i="3"/>
  <c r="Q40" i="3"/>
  <c r="P40" i="3"/>
  <c r="O40" i="3"/>
  <c r="N40" i="3"/>
  <c r="M40" i="3"/>
  <c r="L40" i="3"/>
  <c r="K40" i="3"/>
  <c r="J40" i="3"/>
  <c r="I40" i="3"/>
  <c r="H40" i="3" s="1"/>
  <c r="E40" i="3"/>
  <c r="G40" i="3" s="1"/>
  <c r="D39" i="3"/>
  <c r="Q39" i="3" s="1"/>
  <c r="D38" i="3"/>
  <c r="Q38" i="3" s="1"/>
  <c r="D37" i="3"/>
  <c r="Q37" i="3" s="1"/>
  <c r="P36" i="3"/>
  <c r="D36" i="3"/>
  <c r="Q36" i="3" s="1"/>
  <c r="E35" i="3"/>
  <c r="G35" i="3" s="1"/>
  <c r="D35" i="3"/>
  <c r="Q35" i="3" s="1"/>
  <c r="D34" i="3"/>
  <c r="Q34" i="3" s="1"/>
  <c r="D33" i="3"/>
  <c r="Q33" i="3" s="1"/>
  <c r="D32" i="3"/>
  <c r="Q32" i="3" s="1"/>
  <c r="D31" i="3"/>
  <c r="I31" i="3" s="1"/>
  <c r="T30" i="3"/>
  <c r="S30" i="3"/>
  <c r="R30" i="3"/>
  <c r="Q30" i="3"/>
  <c r="P30" i="3"/>
  <c r="O30" i="3"/>
  <c r="N30" i="3"/>
  <c r="M30" i="3"/>
  <c r="L30" i="3"/>
  <c r="K30" i="3"/>
  <c r="J30" i="3"/>
  <c r="I30" i="3"/>
  <c r="E30" i="3"/>
  <c r="G30" i="3" s="1"/>
  <c r="D29" i="3"/>
  <c r="S29" i="3" s="1"/>
  <c r="G28" i="3"/>
  <c r="G27" i="3"/>
  <c r="G26" i="3"/>
  <c r="E25" i="3"/>
  <c r="G25" i="3" s="1"/>
  <c r="S21" i="3"/>
  <c r="R21" i="3"/>
  <c r="O21" i="3"/>
  <c r="N21" i="3"/>
  <c r="E21" i="3"/>
  <c r="G21" i="3" s="1"/>
  <c r="Q21" i="3"/>
  <c r="S20" i="3"/>
  <c r="R20" i="3"/>
  <c r="O20" i="3"/>
  <c r="N20" i="3"/>
  <c r="K20" i="3"/>
  <c r="J20" i="3"/>
  <c r="G20" i="3"/>
  <c r="Q20" i="3"/>
  <c r="S19" i="3"/>
  <c r="R19" i="3"/>
  <c r="O19" i="3"/>
  <c r="N19" i="3"/>
  <c r="K19" i="3"/>
  <c r="J19" i="3"/>
  <c r="E19" i="3"/>
  <c r="G19" i="3" s="1"/>
  <c r="Q19" i="3"/>
  <c r="S18" i="3"/>
  <c r="R18" i="3"/>
  <c r="O18" i="3"/>
  <c r="N18" i="3"/>
  <c r="K18" i="3"/>
  <c r="J18" i="3"/>
  <c r="E18" i="3"/>
  <c r="G18" i="3" s="1"/>
  <c r="Q18" i="3"/>
  <c r="S17" i="3"/>
  <c r="R17" i="3"/>
  <c r="O17" i="3"/>
  <c r="N17" i="3"/>
  <c r="K17" i="3"/>
  <c r="J17" i="3"/>
  <c r="E17" i="3"/>
  <c r="G17" i="3" s="1"/>
  <c r="Q17" i="3"/>
  <c r="S16" i="3"/>
  <c r="R16" i="3"/>
  <c r="O16" i="3"/>
  <c r="N16" i="3"/>
  <c r="K16" i="3"/>
  <c r="J16" i="3"/>
  <c r="E16" i="3"/>
  <c r="G16" i="3" s="1"/>
  <c r="Q16" i="3"/>
  <c r="S15" i="3"/>
  <c r="R15" i="3"/>
  <c r="O15" i="3"/>
  <c r="N15" i="3"/>
  <c r="K15" i="3"/>
  <c r="J15" i="3"/>
  <c r="G15" i="3"/>
  <c r="Q15" i="3"/>
  <c r="S14" i="3"/>
  <c r="R14" i="3"/>
  <c r="O14" i="3"/>
  <c r="N14" i="3"/>
  <c r="K14" i="3"/>
  <c r="J14" i="3"/>
  <c r="E14" i="3"/>
  <c r="Q14" i="3"/>
  <c r="T13" i="3"/>
  <c r="S13" i="3"/>
  <c r="R13" i="3"/>
  <c r="Q13" i="3"/>
  <c r="P13" i="3"/>
  <c r="O13" i="3"/>
  <c r="N13" i="3"/>
  <c r="M13" i="3"/>
  <c r="L13" i="3"/>
  <c r="K13" i="3"/>
  <c r="J13" i="3"/>
  <c r="I13" i="3"/>
  <c r="E13" i="3"/>
  <c r="E12" i="3" s="1"/>
  <c r="T10" i="3"/>
  <c r="S10" i="3"/>
  <c r="R10" i="3"/>
  <c r="Q10" i="3"/>
  <c r="P10" i="3"/>
  <c r="O10" i="3"/>
  <c r="N10" i="3"/>
  <c r="M10" i="3"/>
  <c r="L10" i="3"/>
  <c r="K10" i="3"/>
  <c r="J10" i="3"/>
  <c r="I10" i="3"/>
  <c r="H10" i="3" s="1"/>
  <c r="E10" i="3"/>
  <c r="G10" i="3" s="1"/>
  <c r="T9" i="3"/>
  <c r="S9" i="3"/>
  <c r="R9" i="3"/>
  <c r="Q9" i="3"/>
  <c r="P9" i="3"/>
  <c r="O9" i="3"/>
  <c r="N9" i="3"/>
  <c r="M9" i="3"/>
  <c r="L9" i="3"/>
  <c r="K9" i="3"/>
  <c r="J9" i="3"/>
  <c r="I9" i="3"/>
  <c r="H9" i="3" s="1"/>
  <c r="H11" i="3" s="1"/>
  <c r="E9" i="3"/>
  <c r="E6" i="3"/>
  <c r="E32" i="3" l="1"/>
  <c r="G32" i="3" s="1"/>
  <c r="L47" i="3"/>
  <c r="P32" i="3"/>
  <c r="G6" i="3"/>
  <c r="G5" i="3" s="1"/>
  <c r="E5" i="3"/>
  <c r="L39" i="3"/>
  <c r="P38" i="3"/>
  <c r="E34" i="3"/>
  <c r="G34" i="3" s="1"/>
  <c r="P35" i="3"/>
  <c r="E38" i="3"/>
  <c r="G38" i="3" s="1"/>
  <c r="R38" i="3"/>
  <c r="E48" i="3"/>
  <c r="G48" i="3" s="1"/>
  <c r="E33" i="3"/>
  <c r="G33" i="3" s="1"/>
  <c r="P34" i="3"/>
  <c r="E37" i="3"/>
  <c r="G37" i="3" s="1"/>
  <c r="J38" i="3"/>
  <c r="L48" i="3"/>
  <c r="P33" i="3"/>
  <c r="E36" i="3"/>
  <c r="G36" i="3" s="1"/>
  <c r="P37" i="3"/>
  <c r="L38" i="3"/>
  <c r="J39" i="3"/>
  <c r="T48" i="3"/>
  <c r="G13" i="3"/>
  <c r="H59" i="3"/>
  <c r="H63" i="3"/>
  <c r="H67" i="3"/>
  <c r="H71" i="3"/>
  <c r="H75" i="3"/>
  <c r="H79" i="3"/>
  <c r="T29" i="3"/>
  <c r="K25" i="3"/>
  <c r="K26" i="3" s="1"/>
  <c r="L29" i="3"/>
  <c r="J32" i="3"/>
  <c r="R32" i="3"/>
  <c r="J33" i="3"/>
  <c r="R33" i="3"/>
  <c r="J34" i="3"/>
  <c r="R34" i="3"/>
  <c r="J35" i="3"/>
  <c r="R35" i="3"/>
  <c r="J36" i="3"/>
  <c r="R36" i="3"/>
  <c r="J37" i="3"/>
  <c r="R37" i="3"/>
  <c r="N39" i="3"/>
  <c r="K41" i="3"/>
  <c r="K42" i="3"/>
  <c r="K43" i="3"/>
  <c r="K44" i="3"/>
  <c r="K45" i="3"/>
  <c r="N47" i="3"/>
  <c r="N48" i="3"/>
  <c r="K52" i="3"/>
  <c r="H13" i="3"/>
  <c r="M29" i="3"/>
  <c r="L32" i="3"/>
  <c r="T32" i="3"/>
  <c r="L33" i="3"/>
  <c r="T33" i="3"/>
  <c r="L34" i="3"/>
  <c r="T34" i="3"/>
  <c r="L35" i="3"/>
  <c r="T35" i="3"/>
  <c r="L36" i="3"/>
  <c r="T36" i="3"/>
  <c r="L37" i="3"/>
  <c r="N38" i="3"/>
  <c r="E39" i="3"/>
  <c r="G39" i="3" s="1"/>
  <c r="R39" i="3"/>
  <c r="O41" i="3"/>
  <c r="O42" i="3"/>
  <c r="O43" i="3"/>
  <c r="O44" i="3"/>
  <c r="O45" i="3"/>
  <c r="P47" i="3"/>
  <c r="P48" i="3"/>
  <c r="O52" i="3"/>
  <c r="O25" i="3"/>
  <c r="O26" i="3" s="1"/>
  <c r="P29" i="3"/>
  <c r="N32" i="3"/>
  <c r="N33" i="3"/>
  <c r="N34" i="3"/>
  <c r="N35" i="3"/>
  <c r="N36" i="3"/>
  <c r="N37" i="3"/>
  <c r="S41" i="3"/>
  <c r="S42" i="3"/>
  <c r="S43" i="3"/>
  <c r="S44" i="3"/>
  <c r="S45" i="3"/>
  <c r="J47" i="3"/>
  <c r="R47" i="3"/>
  <c r="J48" i="3"/>
  <c r="R48" i="3"/>
  <c r="S52" i="3"/>
  <c r="H61" i="3"/>
  <c r="H65" i="3"/>
  <c r="H69" i="3"/>
  <c r="H73" i="3"/>
  <c r="H77" i="3"/>
  <c r="H30" i="3"/>
  <c r="H49" i="3"/>
  <c r="H58" i="3"/>
  <c r="H62" i="3"/>
  <c r="H66" i="3"/>
  <c r="H70" i="3"/>
  <c r="H74" i="3"/>
  <c r="H78" i="3"/>
  <c r="J86" i="3"/>
  <c r="N86" i="3"/>
  <c r="R86" i="3"/>
  <c r="Q86" i="3"/>
  <c r="G9" i="3"/>
  <c r="N25" i="3"/>
  <c r="N26" i="3" s="1"/>
  <c r="G14" i="3"/>
  <c r="R25" i="3"/>
  <c r="R26" i="3" s="1"/>
  <c r="K86" i="3"/>
  <c r="S25" i="3"/>
  <c r="S26" i="3" s="1"/>
  <c r="J25" i="3"/>
  <c r="J26" i="3" s="1"/>
  <c r="O86" i="3"/>
  <c r="S86" i="3"/>
  <c r="P86" i="3"/>
  <c r="T86" i="3"/>
  <c r="M86" i="3"/>
  <c r="L86" i="3"/>
  <c r="Q25" i="3"/>
  <c r="Q26" i="3" s="1"/>
  <c r="I86" i="3"/>
  <c r="Q31" i="3"/>
  <c r="M31" i="3"/>
  <c r="S31" i="3"/>
  <c r="O31" i="3"/>
  <c r="E31" i="3"/>
  <c r="G31" i="3" s="1"/>
  <c r="P31" i="3"/>
  <c r="L14" i="3"/>
  <c r="P14" i="3"/>
  <c r="T14" i="3"/>
  <c r="L15" i="3"/>
  <c r="P15" i="3"/>
  <c r="T15" i="3"/>
  <c r="L16" i="3"/>
  <c r="P16" i="3"/>
  <c r="T16" i="3"/>
  <c r="L17" i="3"/>
  <c r="P17" i="3"/>
  <c r="T17" i="3"/>
  <c r="L18" i="3"/>
  <c r="P18" i="3"/>
  <c r="T18" i="3"/>
  <c r="L19" i="3"/>
  <c r="P19" i="3"/>
  <c r="T19" i="3"/>
  <c r="L20" i="3"/>
  <c r="P20" i="3"/>
  <c r="T20" i="3"/>
  <c r="P21" i="3"/>
  <c r="T21" i="3"/>
  <c r="E29" i="3"/>
  <c r="G29" i="3" s="1"/>
  <c r="J29" i="3"/>
  <c r="N29" i="3"/>
  <c r="R29" i="3"/>
  <c r="K31" i="3"/>
  <c r="H31" i="3" s="1"/>
  <c r="R31" i="3"/>
  <c r="N31" i="3"/>
  <c r="I29" i="3"/>
  <c r="Q29" i="3"/>
  <c r="J31" i="3"/>
  <c r="I14" i="3"/>
  <c r="H14" i="3" s="1"/>
  <c r="M14" i="3"/>
  <c r="I15" i="3"/>
  <c r="H15" i="3" s="1"/>
  <c r="M15" i="3"/>
  <c r="I16" i="3"/>
  <c r="H16" i="3" s="1"/>
  <c r="M16" i="3"/>
  <c r="I17" i="3"/>
  <c r="H17" i="3" s="1"/>
  <c r="M17" i="3"/>
  <c r="I18" i="3"/>
  <c r="H18" i="3" s="1"/>
  <c r="M18" i="3"/>
  <c r="I19" i="3"/>
  <c r="H19" i="3" s="1"/>
  <c r="M19" i="3"/>
  <c r="I20" i="3"/>
  <c r="H20" i="3" s="1"/>
  <c r="M20" i="3"/>
  <c r="M21" i="3"/>
  <c r="K29" i="3"/>
  <c r="O29" i="3"/>
  <c r="L31" i="3"/>
  <c r="T31" i="3"/>
  <c r="K32" i="3"/>
  <c r="O32" i="3"/>
  <c r="S32" i="3"/>
  <c r="K33" i="3"/>
  <c r="O33" i="3"/>
  <c r="S33" i="3"/>
  <c r="K34" i="3"/>
  <c r="O34" i="3"/>
  <c r="S34" i="3"/>
  <c r="K35" i="3"/>
  <c r="O35" i="3"/>
  <c r="S35" i="3"/>
  <c r="K36" i="3"/>
  <c r="O36" i="3"/>
  <c r="S36" i="3"/>
  <c r="K37" i="3"/>
  <c r="O37" i="3"/>
  <c r="S37" i="3"/>
  <c r="K38" i="3"/>
  <c r="O38" i="3"/>
  <c r="S38" i="3"/>
  <c r="K39" i="3"/>
  <c r="O39" i="3"/>
  <c r="S39" i="3"/>
  <c r="L41" i="3"/>
  <c r="P41" i="3"/>
  <c r="T41" i="3"/>
  <c r="L42" i="3"/>
  <c r="P42" i="3"/>
  <c r="T42" i="3"/>
  <c r="L43" i="3"/>
  <c r="P43" i="3"/>
  <c r="T43" i="3"/>
  <c r="L44" i="3"/>
  <c r="P44" i="3"/>
  <c r="T44" i="3"/>
  <c r="L45" i="3"/>
  <c r="P45" i="3"/>
  <c r="T45" i="3"/>
  <c r="I47" i="3"/>
  <c r="M47" i="3"/>
  <c r="Q47" i="3"/>
  <c r="I48" i="3"/>
  <c r="M48" i="3"/>
  <c r="Q48" i="3"/>
  <c r="L52" i="3"/>
  <c r="P52" i="3"/>
  <c r="T52" i="3"/>
  <c r="T37" i="3"/>
  <c r="T38" i="3"/>
  <c r="P39" i="3"/>
  <c r="T39" i="3"/>
  <c r="I41" i="3"/>
  <c r="H41" i="3" s="1"/>
  <c r="M41" i="3"/>
  <c r="Q41" i="3"/>
  <c r="I42" i="3"/>
  <c r="M42" i="3"/>
  <c r="Q42" i="3"/>
  <c r="I43" i="3"/>
  <c r="H43" i="3" s="1"/>
  <c r="M43" i="3"/>
  <c r="Q43" i="3"/>
  <c r="I44" i="3"/>
  <c r="H44" i="3" s="1"/>
  <c r="M44" i="3"/>
  <c r="Q44" i="3"/>
  <c r="I45" i="3"/>
  <c r="H45" i="3" s="1"/>
  <c r="M45" i="3"/>
  <c r="Q45" i="3"/>
  <c r="I52" i="3"/>
  <c r="H52" i="3" s="1"/>
  <c r="M52" i="3"/>
  <c r="Q52" i="3"/>
  <c r="I32" i="3"/>
  <c r="H32" i="3" s="1"/>
  <c r="M32" i="3"/>
  <c r="I33" i="3"/>
  <c r="M33" i="3"/>
  <c r="I34" i="3"/>
  <c r="H34" i="3" s="1"/>
  <c r="M34" i="3"/>
  <c r="I35" i="3"/>
  <c r="M35" i="3"/>
  <c r="I36" i="3"/>
  <c r="H36" i="3" s="1"/>
  <c r="M36" i="3"/>
  <c r="I37" i="3"/>
  <c r="M37" i="3"/>
  <c r="I38" i="3"/>
  <c r="H38" i="3" s="1"/>
  <c r="M38" i="3"/>
  <c r="I39" i="3"/>
  <c r="M39" i="3"/>
  <c r="E41" i="3"/>
  <c r="G41" i="3" s="1"/>
  <c r="J41" i="3"/>
  <c r="N41" i="3"/>
  <c r="E42" i="3"/>
  <c r="G42" i="3" s="1"/>
  <c r="J42" i="3"/>
  <c r="N42" i="3"/>
  <c r="E43" i="3"/>
  <c r="G43" i="3" s="1"/>
  <c r="J43" i="3"/>
  <c r="N43" i="3"/>
  <c r="G44" i="3"/>
  <c r="J44" i="3"/>
  <c r="N44" i="3"/>
  <c r="E45" i="3"/>
  <c r="G45" i="3" s="1"/>
  <c r="J45" i="3"/>
  <c r="N45" i="3"/>
  <c r="K47" i="3"/>
  <c r="O47" i="3"/>
  <c r="K48" i="3"/>
  <c r="O48" i="3"/>
  <c r="E52" i="3"/>
  <c r="G52" i="3" s="1"/>
  <c r="J52" i="3"/>
  <c r="N52" i="3"/>
  <c r="G11" i="3" l="1"/>
  <c r="H42" i="3"/>
  <c r="H47" i="3"/>
  <c r="H48" i="3"/>
  <c r="H29" i="3"/>
  <c r="H39" i="3"/>
  <c r="H37" i="3"/>
  <c r="H35" i="3"/>
  <c r="H33" i="3"/>
  <c r="T53" i="3"/>
  <c r="T54" i="3" s="1"/>
  <c r="P25" i="3"/>
  <c r="P26" i="3" s="1"/>
  <c r="S53" i="3"/>
  <c r="S54" i="3" s="1"/>
  <c r="R53" i="3"/>
  <c r="R54" i="3" s="1"/>
  <c r="P53" i="3"/>
  <c r="P54" i="3" s="1"/>
  <c r="T25" i="3"/>
  <c r="T26" i="3" s="1"/>
  <c r="L53" i="3"/>
  <c r="L54" i="3" s="1"/>
  <c r="L25" i="3"/>
  <c r="L26" i="3" s="1"/>
  <c r="M25" i="3"/>
  <c r="M26" i="3" s="1"/>
  <c r="M53" i="3"/>
  <c r="M54" i="3" s="1"/>
  <c r="Q53" i="3"/>
  <c r="Q54" i="3" s="1"/>
  <c r="J53" i="3"/>
  <c r="J54" i="3" s="1"/>
  <c r="N53" i="3"/>
  <c r="N54" i="3" s="1"/>
  <c r="O53" i="3"/>
  <c r="O54" i="3" s="1"/>
  <c r="I53" i="3"/>
  <c r="K53" i="3"/>
  <c r="K54" i="3" s="1"/>
  <c r="I25" i="3"/>
  <c r="H25" i="3" s="1"/>
  <c r="H53" i="3" l="1"/>
  <c r="I26" i="3"/>
  <c r="H26" i="3" s="1"/>
  <c r="I54" i="3"/>
  <c r="H54" i="3" s="1"/>
  <c r="G12" i="3" l="1"/>
  <c r="G57" i="3" l="1"/>
</calcChain>
</file>

<file path=xl/comments1.xml><?xml version="1.0" encoding="utf-8"?>
<comments xmlns="http://schemas.openxmlformats.org/spreadsheetml/2006/main">
  <authors>
    <author>Dinh Thi Tuoi</author>
  </authors>
  <commentList>
    <comment ref="L3" authorId="0" shapeId="0">
      <text>
        <r>
          <rPr>
            <b/>
            <sz val="9"/>
            <color indexed="81"/>
            <rFont val="Tahoma"/>
            <family val="2"/>
          </rPr>
          <t>Dinh Thi Tuoi:</t>
        </r>
        <r>
          <rPr>
            <sz val="9"/>
            <color indexed="81"/>
            <rFont val="Tahoma"/>
            <family val="2"/>
          </rPr>
          <t xml:space="preserve">
làm ca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Dinh Thi Tuoi:</t>
        </r>
        <r>
          <rPr>
            <sz val="9"/>
            <color indexed="81"/>
            <rFont val="Tahoma"/>
            <family val="2"/>
          </rPr>
          <t xml:space="preserve">
2 ng đo tay, do cổ, 2 kiểm hoàn thành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Dinh Thi Tuoi:</t>
        </r>
        <r>
          <rPr>
            <sz val="9"/>
            <color indexed="81"/>
            <rFont val="Tahoma"/>
            <family val="2"/>
          </rPr>
          <t xml:space="preserve">
tâm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Dinh Thi Tuoi:</t>
        </r>
        <r>
          <rPr>
            <sz val="9"/>
            <color indexed="81"/>
            <rFont val="Tahoma"/>
            <family val="2"/>
          </rPr>
          <t xml:space="preserve">
cắt đổi, sửa lỗi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Dinh Thi Tuoi:</t>
        </r>
        <r>
          <rPr>
            <sz val="9"/>
            <color indexed="81"/>
            <rFont val="Tahoma"/>
            <family val="2"/>
          </rPr>
          <t xml:space="preserve">
4 ACTING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Dinh Thi Tuoi:</t>
        </r>
        <r>
          <rPr>
            <sz val="9"/>
            <color indexed="81"/>
            <rFont val="Tahoma"/>
            <family val="2"/>
          </rPr>
          <t xml:space="preserve">
1 PL; 1 Thành phẩm+ NL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Dinh Thi Tuoi:</t>
        </r>
        <r>
          <rPr>
            <sz val="9"/>
            <color indexed="81"/>
            <rFont val="Tahoma"/>
            <family val="2"/>
          </rPr>
          <t xml:space="preserve">
09.3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Dinh Thi Tuoi: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Dinh Thi Tuoi:</t>
        </r>
        <r>
          <rPr>
            <sz val="9"/>
            <color indexed="81"/>
            <rFont val="Tahoma"/>
            <family val="2"/>
          </rPr>
          <t xml:space="preserve">
2 acting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Dinh Thi Tuoi:</t>
        </r>
        <r>
          <rPr>
            <sz val="9"/>
            <color indexed="81"/>
            <rFont val="Tahoma"/>
            <family val="2"/>
          </rPr>
          <t xml:space="preserve">
04.3 ĐL</t>
        </r>
      </text>
    </comment>
    <comment ref="E71" authorId="0" shapeId="0">
      <text>
        <r>
          <rPr>
            <b/>
            <sz val="9"/>
            <color indexed="81"/>
            <rFont val="Tahoma"/>
            <family val="2"/>
          </rPr>
          <t>Dinh Thi Tuoi:</t>
        </r>
        <r>
          <rPr>
            <sz val="9"/>
            <color indexed="81"/>
            <rFont val="Tahoma"/>
            <family val="2"/>
          </rPr>
          <t xml:space="preserve">
tuyển sau</t>
        </r>
      </text>
    </comment>
  </commentList>
</comments>
</file>

<file path=xl/sharedStrings.xml><?xml version="1.0" encoding="utf-8"?>
<sst xmlns="http://schemas.openxmlformats.org/spreadsheetml/2006/main" count="101" uniqueCount="101">
  <si>
    <t>STT</t>
  </si>
  <si>
    <t>CÁC CHỈ TIÊU  SẢN XUẤT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</si>
  <si>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</si>
  <si>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</si>
  <si>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</si>
  <si>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</si>
  <si>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</si>
  <si>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</si>
  <si>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</si>
  <si>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</si>
  <si>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</si>
  <si>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</si>
  <si>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</si>
  <si>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</si>
  <si>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 xml:space="preserve"> - NV gián tiếp tại xưởng</t>
  </si>
  <si>
    <t xml:space="preserve"> - Nhân viên bán hàng</t>
  </si>
  <si>
    <t xml:space="preserve"> - NV, QL </t>
  </si>
  <si>
    <t>TỔNG SỐ LAO ĐỘNG</t>
  </si>
  <si>
    <t>Công nhân hoàn thành</t>
  </si>
  <si>
    <t>Công nhân cắt</t>
  </si>
  <si>
    <t>Công nhân kho</t>
  </si>
  <si>
    <t>Tổ trưởng chuyền may</t>
  </si>
  <si>
    <t>Tổ trưởng tổ hoàn thành</t>
  </si>
  <si>
    <t>Tổ trưởng tổ cắt</t>
  </si>
  <si>
    <t>Kỹ thuật hoàn thành</t>
  </si>
  <si>
    <t>Kỹ thuật cắt</t>
  </si>
  <si>
    <t>Kế hoạch cắt</t>
  </si>
  <si>
    <t>Nhân viên OBA</t>
  </si>
  <si>
    <t>Nhân viên kho</t>
  </si>
  <si>
    <t>Kỹ thuật chuyền</t>
  </si>
  <si>
    <t>Nhân viên pattern</t>
  </si>
  <si>
    <t>Công nhân may mẫu</t>
  </si>
  <si>
    <t>Nhân viên ke cữ</t>
  </si>
  <si>
    <t>Nhân viên kế hoạch</t>
  </si>
  <si>
    <t>Nhân viên quản ký đơn hàng</t>
  </si>
  <si>
    <t>Nhân viên thu mua</t>
  </si>
  <si>
    <t>Nhân viên kế toán</t>
  </si>
  <si>
    <t>Nhân viên hành chính nhân sự</t>
  </si>
  <si>
    <t>Nhân viên y tế</t>
  </si>
  <si>
    <t>Nhân viên lái xe</t>
  </si>
  <si>
    <t>Nhân viên tuân thủ</t>
  </si>
  <si>
    <t>Nhân viên kỹ thuật chuẩn bị trước SX</t>
  </si>
  <si>
    <t>Tổ trưởng may mẫu</t>
  </si>
  <si>
    <t>Kỹ thuật may mẫu</t>
  </si>
  <si>
    <t>Nhân viên MM</t>
  </si>
  <si>
    <t>Nhân viên thiết kế và sơ đồ; Marker</t>
  </si>
  <si>
    <t>Giáo viên</t>
  </si>
  <si>
    <t>Thợ máy</t>
  </si>
  <si>
    <t>Cơ sở hạ tầng</t>
  </si>
  <si>
    <t>Nhân viên IT</t>
  </si>
  <si>
    <t>Nhân viên XNK</t>
  </si>
  <si>
    <t>Định biên</t>
  </si>
  <si>
    <t>Số lượng chuyền</t>
  </si>
  <si>
    <t>Tổng số</t>
  </si>
  <si>
    <t>Nhân viên kỹ thuật kiểm hàng ( Inline)</t>
  </si>
  <si>
    <t>Tổ trưởng thợ máy</t>
  </si>
  <si>
    <t>Giám sát kỹ thuật</t>
  </si>
  <si>
    <t>Giám sát xưởng may</t>
  </si>
  <si>
    <t>Giám sát hoàn thành</t>
  </si>
  <si>
    <t>Quản lý Giáo viên</t>
  </si>
  <si>
    <t>Nhân viên kế hoạch xưởng</t>
  </si>
  <si>
    <t>TỔNG SỐ CN KHÁC</t>
  </si>
  <si>
    <t>Lệch</t>
  </si>
  <si>
    <t>Công nhân CPI</t>
  </si>
  <si>
    <t>Công nhân kiểm hàng endline</t>
  </si>
  <si>
    <t>Công nhân kiểm hàng cắt</t>
  </si>
  <si>
    <t>Công nhân kiểm hàng hoàn thành</t>
  </si>
  <si>
    <t>Công nhân kiểm NPL</t>
  </si>
  <si>
    <t>Tổ trưởng QC</t>
  </si>
  <si>
    <t xml:space="preserve">Công nhân kiểm vải </t>
  </si>
  <si>
    <t>Công nhân MM</t>
  </si>
  <si>
    <t>Thừa/thiếu</t>
  </si>
  <si>
    <t>LỆCH</t>
  </si>
  <si>
    <t>Số liệu cần trong tháng 1/2021</t>
  </si>
  <si>
    <t>Giám đốc điều hành</t>
  </si>
  <si>
    <t>Giám đốc khối SX</t>
  </si>
  <si>
    <t>Giám đốc khối VP</t>
  </si>
  <si>
    <t>Quản lý kỹ thuật</t>
  </si>
  <si>
    <t>Quản lý chất lượng</t>
  </si>
  <si>
    <t>Trưởng phòng phát triển</t>
  </si>
  <si>
    <t>Trưởng phòng HCNS</t>
  </si>
  <si>
    <t>Trưởng phòng Kế toán</t>
  </si>
  <si>
    <t>Trưởng phòng Chính sách và tuân thủ</t>
  </si>
  <si>
    <t>Trưởng nhóm thiết kế và sơ đồ</t>
  </si>
  <si>
    <t>Tổng số QL, NV</t>
  </si>
  <si>
    <t>Tổng NV gián tiếp tại xưởng</t>
  </si>
  <si>
    <t>Bếp trưởng</t>
  </si>
  <si>
    <t>Phụ bếp</t>
  </si>
  <si>
    <t>Số lượng hiện tại 03/03</t>
  </si>
  <si>
    <t>Công nhân kiểm hàng sau giặt</t>
  </si>
  <si>
    <t>Công nhân  sửa hàng  giặt</t>
  </si>
  <si>
    <t>Công nhân cắt chỉ hàng  giặt+ tẩy bẩn</t>
  </si>
  <si>
    <t>Giám sát kho</t>
  </si>
  <si>
    <t>NV quy trình</t>
  </si>
  <si>
    <t>NV công nghệ(IE)</t>
  </si>
  <si>
    <t>CN Thợ nhảy</t>
  </si>
  <si>
    <t>Lập trình</t>
  </si>
  <si>
    <t>Tổng CN  may</t>
  </si>
  <si>
    <t>Tổng CN  trực tiếp</t>
  </si>
  <si>
    <t xml:space="preserve"> CN khác </t>
  </si>
  <si>
    <t>CN chuyền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</si>
</sst>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4">
    <xf numFmtId="0" fontId="0" fillId="0" borderId="0" xfId="0"/>
    <xf numFmtId="0" fontId="4" fillId="0" borderId="0" xfId="0" applyFont="1" applyAlignment="1">
      <alignment horizontal="center"/>
    </xf>
    <xf numFmtId="0" fontId="2" fillId="0" borderId="1" xfId="1" applyNumberFormat="1" applyFont="1" applyFill="1" applyBorder="1" applyAlignment="1">
      <alignment horizontal="center" vertical="center"/>
    </xf>
    <xf numFmtId="3" fontId="3" fillId="0" borderId="2" xfId="0" applyNumberFormat="1" applyFont="1" applyFill="1" applyBorder="1" applyAlignment="1">
      <alignment horizontal="center" vertical="center"/>
    </xf>
    <xf numFmtId="3" fontId="2" fillId="0" borderId="3" xfId="1" applyNumberFormat="1" applyFont="1" applyFill="1" applyBorder="1" applyAlignment="1">
      <alignment horizontal="center" vertical="center"/>
    </xf>
    <xf numFmtId="3" fontId="2" fillId="0" borderId="1" xfId="1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3" fontId="5" fillId="0" borderId="3" xfId="0" applyNumberFormat="1" applyFont="1" applyFill="1" applyBorder="1" applyAlignment="1">
      <alignment vertical="center"/>
    </xf>
    <xf numFmtId="3" fontId="5" fillId="0" borderId="1" xfId="0" applyNumberFormat="1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3" fontId="7" fillId="0" borderId="3" xfId="0" applyNumberFormat="1" applyFont="1" applyFill="1" applyBorder="1" applyAlignment="1">
      <alignment vertical="center"/>
    </xf>
    <xf numFmtId="3" fontId="7" fillId="0" borderId="1" xfId="0" applyNumberFormat="1" applyFont="1" applyFill="1" applyBorder="1" applyAlignment="1">
      <alignment vertical="center"/>
    </xf>
    <xf numFmtId="0" fontId="4" fillId="0" borderId="0" xfId="0" applyFont="1" applyFill="1"/>
    <xf numFmtId="0" fontId="8" fillId="0" borderId="0" xfId="0" applyFont="1" applyFill="1"/>
    <xf numFmtId="0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3" fontId="8" fillId="0" borderId="3" xfId="0" applyNumberFormat="1" applyFont="1" applyFill="1" applyBorder="1" applyAlignment="1">
      <alignment vertical="center"/>
    </xf>
    <xf numFmtId="3" fontId="8" fillId="0" borderId="1" xfId="0" applyNumberFormat="1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3" fontId="4" fillId="0" borderId="4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0" fontId="0" fillId="0" borderId="0" xfId="0" applyFont="1" applyFill="1"/>
    <xf numFmtId="0" fontId="8" fillId="0" borderId="3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vertical="center" wrapText="1"/>
    </xf>
    <xf numFmtId="164" fontId="8" fillId="0" borderId="3" xfId="2" applyNumberFormat="1" applyFont="1" applyFill="1" applyBorder="1" applyAlignment="1">
      <alignment vertical="center"/>
    </xf>
    <xf numFmtId="165" fontId="8" fillId="0" borderId="3" xfId="2" applyNumberFormat="1" applyFont="1" applyFill="1" applyBorder="1" applyAlignment="1">
      <alignment vertical="center"/>
    </xf>
    <xf numFmtId="165" fontId="8" fillId="0" borderId="3" xfId="0" applyNumberFormat="1" applyFont="1" applyFill="1" applyBorder="1" applyAlignment="1">
      <alignment vertical="center"/>
    </xf>
    <xf numFmtId="164" fontId="8" fillId="0" borderId="1" xfId="2" applyNumberFormat="1" applyFont="1" applyFill="1" applyBorder="1" applyAlignment="1">
      <alignment vertical="center"/>
    </xf>
    <xf numFmtId="165" fontId="8" fillId="0" borderId="1" xfId="2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3" fontId="5" fillId="2" borderId="3" xfId="0" applyNumberFormat="1" applyFont="1" applyFill="1" applyBorder="1" applyAlignment="1">
      <alignment vertical="center"/>
    </xf>
    <xf numFmtId="3" fontId="7" fillId="2" borderId="1" xfId="0" applyNumberFormat="1" applyFont="1" applyFill="1" applyBorder="1" applyAlignment="1">
      <alignment vertical="center"/>
    </xf>
    <xf numFmtId="165" fontId="8" fillId="2" borderId="1" xfId="2" applyNumberFormat="1" applyFont="1" applyFill="1" applyBorder="1" applyAlignment="1">
      <alignment vertical="center"/>
    </xf>
    <xf numFmtId="3" fontId="8" fillId="2" borderId="3" xfId="0" applyNumberFormat="1" applyFont="1" applyFill="1" applyBorder="1" applyAlignment="1">
      <alignment vertical="center"/>
    </xf>
    <xf numFmtId="164" fontId="8" fillId="2" borderId="1" xfId="2" applyNumberFormat="1" applyFont="1" applyFill="1" applyBorder="1" applyAlignment="1">
      <alignment vertical="center"/>
    </xf>
    <xf numFmtId="3" fontId="7" fillId="2" borderId="3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165" fontId="4" fillId="0" borderId="3" xfId="0" applyNumberFormat="1" applyFont="1" applyFill="1" applyBorder="1" applyAlignment="1">
      <alignment vertical="center"/>
    </xf>
    <xf numFmtId="3" fontId="4" fillId="0" borderId="3" xfId="0" applyNumberFormat="1" applyFont="1" applyFill="1" applyBorder="1" applyAlignment="1">
      <alignment vertical="center"/>
    </xf>
    <xf numFmtId="165" fontId="4" fillId="0" borderId="3" xfId="2" applyNumberFormat="1" applyFont="1" applyFill="1" applyBorder="1" applyAlignment="1">
      <alignment vertical="center"/>
    </xf>
    <xf numFmtId="0" fontId="12" fillId="0" borderId="3" xfId="0" applyFont="1" applyFill="1" applyBorder="1" applyAlignment="1">
      <alignment vertical="center" wrapText="1"/>
    </xf>
    <xf numFmtId="165" fontId="4" fillId="2" borderId="3" xfId="2" applyNumberFormat="1" applyFont="1" applyFill="1" applyBorder="1" applyAlignment="1">
      <alignment vertical="center"/>
    </xf>
    <xf numFmtId="164" fontId="8" fillId="0" borderId="3" xfId="0" applyNumberFormat="1" applyFont="1" applyFill="1" applyBorder="1" applyAlignment="1">
      <alignment vertical="center"/>
    </xf>
    <xf numFmtId="165" fontId="5" fillId="0" borderId="3" xfId="0" applyNumberFormat="1" applyFont="1" applyFill="1" applyBorder="1" applyAlignment="1">
      <alignment vertical="center"/>
    </xf>
    <xf numFmtId="3" fontId="5" fillId="0" borderId="4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/>
    </xf>
    <xf numFmtId="0" fontId="13" fillId="0" borderId="0" xfId="0" applyFont="1" applyFill="1"/>
    <xf numFmtId="165" fontId="4" fillId="3" borderId="3" xfId="0" applyNumberFormat="1" applyFont="1" applyFill="1" applyBorder="1" applyAlignment="1">
      <alignment vertical="center"/>
    </xf>
    <xf numFmtId="165" fontId="5" fillId="2" borderId="3" xfId="0" applyNumberFormat="1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165" fontId="4" fillId="4" borderId="3" xfId="0" applyNumberFormat="1" applyFont="1" applyFill="1" applyBorder="1" applyAlignment="1">
      <alignment vertical="center"/>
    </xf>
    <xf numFmtId="165" fontId="5" fillId="4" borderId="3" xfId="0" applyNumberFormat="1" applyFont="1" applyFill="1" applyBorder="1" applyAlignment="1">
      <alignment vertical="center"/>
    </xf>
    <xf numFmtId="0" fontId="6" fillId="0" borderId="0" xfId="0" applyFont="1" applyFill="1"/>
    <xf numFmtId="0" fontId="6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165" fontId="2" fillId="5" borderId="3" xfId="0" applyNumberFormat="1" applyFont="1" applyFill="1" applyBorder="1" applyAlignment="1">
      <alignment vertical="center"/>
    </xf>
    <xf numFmtId="165" fontId="6" fillId="5" borderId="3" xfId="2" applyNumberFormat="1" applyFont="1" applyFill="1" applyBorder="1" applyAlignment="1">
      <alignment vertical="center"/>
    </xf>
    <xf numFmtId="165" fontId="6" fillId="5" borderId="1" xfId="2" applyNumberFormat="1" applyFont="1" applyFill="1" applyBorder="1" applyAlignment="1">
      <alignment vertical="center"/>
    </xf>
    <xf numFmtId="0" fontId="2" fillId="0" borderId="0" xfId="0" applyFont="1" applyFill="1"/>
    <xf numFmtId="0" fontId="2" fillId="5" borderId="1" xfId="0" applyNumberFormat="1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vertical="center" wrapText="1"/>
    </xf>
    <xf numFmtId="165" fontId="15" fillId="5" borderId="3" xfId="0" applyNumberFormat="1" applyFont="1" applyFill="1" applyBorder="1" applyAlignment="1">
      <alignment vertical="center" wrapText="1"/>
    </xf>
    <xf numFmtId="3" fontId="2" fillId="5" borderId="3" xfId="0" applyNumberFormat="1" applyFont="1" applyFill="1" applyBorder="1" applyAlignment="1">
      <alignment vertical="center"/>
    </xf>
    <xf numFmtId="3" fontId="2" fillId="5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165" fontId="4" fillId="5" borderId="3" xfId="0" applyNumberFormat="1" applyFont="1" applyFill="1" applyBorder="1" applyAlignment="1">
      <alignment vertical="center"/>
    </xf>
    <xf numFmtId="165" fontId="5" fillId="5" borderId="3" xfId="0" applyNumberFormat="1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164" fontId="4" fillId="5" borderId="3" xfId="0" applyNumberFormat="1" applyFont="1" applyFill="1" applyBorder="1" applyAlignment="1">
      <alignment vertical="center"/>
    </xf>
    <xf numFmtId="3" fontId="5" fillId="5" borderId="3" xfId="0" applyNumberFormat="1" applyFont="1" applyFill="1" applyBorder="1" applyAlignment="1">
      <alignment vertical="center"/>
    </xf>
    <xf numFmtId="3" fontId="5" fillId="5" borderId="1" xfId="0" applyNumberFormat="1" applyFont="1" applyFill="1" applyBorder="1" applyAlignment="1">
      <alignment vertical="center"/>
    </xf>
    <xf numFmtId="3" fontId="16" fillId="0" borderId="4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vertical="center" wrapText="1"/>
    </xf>
    <xf numFmtId="0" fontId="18" fillId="5" borderId="3" xfId="0" applyFont="1" applyFill="1" applyBorder="1" applyAlignment="1">
      <alignment vertical="center" wrapText="1"/>
    </xf>
    <xf numFmtId="165" fontId="17" fillId="0" borderId="3" xfId="2" applyNumberFormat="1" applyFont="1" applyFill="1" applyBorder="1" applyAlignment="1">
      <alignment vertical="center"/>
    </xf>
    <xf numFmtId="43" fontId="17" fillId="0" borderId="3" xfId="2" applyFont="1" applyFill="1" applyBorder="1" applyAlignment="1">
      <alignment vertical="center"/>
    </xf>
    <xf numFmtId="43" fontId="18" fillId="5" borderId="3" xfId="2" applyFont="1" applyFill="1" applyBorder="1" applyAlignment="1">
      <alignment vertical="center"/>
    </xf>
    <xf numFmtId="43" fontId="17" fillId="0" borderId="3" xfId="2" applyNumberFormat="1" applyFont="1" applyFill="1" applyBorder="1" applyAlignment="1">
      <alignment vertical="center"/>
    </xf>
    <xf numFmtId="43" fontId="16" fillId="0" borderId="3" xfId="2" applyNumberFormat="1" applyFont="1" applyFill="1" applyBorder="1" applyAlignment="1">
      <alignment vertical="center"/>
    </xf>
    <xf numFmtId="43" fontId="16" fillId="5" borderId="3" xfId="2" applyNumberFormat="1" applyFont="1" applyFill="1" applyBorder="1" applyAlignment="1">
      <alignment vertical="center"/>
    </xf>
    <xf numFmtId="43" fontId="17" fillId="0" borderId="5" xfId="2" applyNumberFormat="1" applyFont="1" applyBorder="1" applyAlignment="1">
      <alignment horizontal="center"/>
    </xf>
    <xf numFmtId="43" fontId="17" fillId="2" borderId="3" xfId="2" applyNumberFormat="1" applyFont="1" applyFill="1" applyBorder="1" applyAlignment="1">
      <alignment vertical="center"/>
    </xf>
    <xf numFmtId="13" fontId="17" fillId="4" borderId="3" xfId="2" applyNumberFormat="1" applyFont="1" applyFill="1" applyBorder="1" applyAlignment="1">
      <alignment vertical="center"/>
    </xf>
    <xf numFmtId="43" fontId="17" fillId="0" borderId="6" xfId="2" applyNumberFormat="1" applyFont="1" applyBorder="1" applyAlignment="1">
      <alignment horizontal="center"/>
    </xf>
    <xf numFmtId="43" fontId="16" fillId="2" borderId="3" xfId="2" applyNumberFormat="1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6" fillId="0" borderId="3" xfId="0" applyFont="1" applyFill="1" applyBorder="1" applyAlignment="1">
      <alignment vertical="center"/>
    </xf>
    <xf numFmtId="0" fontId="19" fillId="0" borderId="0" xfId="0" applyFont="1" applyFill="1"/>
    <xf numFmtId="0" fontId="6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vertical="center"/>
    </xf>
    <xf numFmtId="165" fontId="17" fillId="6" borderId="3" xfId="2" applyNumberFormat="1" applyFont="1" applyFill="1" applyBorder="1" applyAlignment="1">
      <alignment vertical="center"/>
    </xf>
    <xf numFmtId="165" fontId="4" fillId="6" borderId="3" xfId="0" applyNumberFormat="1" applyFont="1" applyFill="1" applyBorder="1" applyAlignment="1">
      <alignment vertical="center"/>
    </xf>
    <xf numFmtId="165" fontId="8" fillId="6" borderId="3" xfId="0" applyNumberFormat="1" applyFont="1" applyFill="1" applyBorder="1" applyAlignment="1">
      <alignment vertical="center"/>
    </xf>
    <xf numFmtId="164" fontId="8" fillId="6" borderId="3" xfId="0" applyNumberFormat="1" applyFont="1" applyFill="1" applyBorder="1" applyAlignment="1">
      <alignment vertical="center"/>
    </xf>
    <xf numFmtId="3" fontId="7" fillId="6" borderId="3" xfId="0" applyNumberFormat="1" applyFont="1" applyFill="1" applyBorder="1" applyAlignment="1">
      <alignment vertical="center"/>
    </xf>
    <xf numFmtId="3" fontId="7" fillId="6" borderId="1" xfId="0" applyNumberFormat="1" applyFont="1" applyFill="1" applyBorder="1" applyAlignment="1">
      <alignment vertical="center"/>
    </xf>
  </cellXfs>
  <cellStyles count="3">
    <cellStyle name="Comma" xfId="2" builtinId="3"/>
    <cellStyle name="Currency" xfId="1" builtinId="4"/>
    <cellStyle name="Normal" xfId="0" builtinId="0"/>
  </cellStyles>
  <dxfs count="11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7"/>
  <sheetViews>
    <sheetView tabSelected="1" zoomScaleNormal="100" workbookViewId="0">
      <pane xSplit="3" ySplit="4" topLeftCell="D38" activePane="bottomRight" state="frozen"/>
      <selection pane="topRight" activeCell="D1" sqref="D1"/>
      <selection pane="bottomLeft" activeCell="A5" sqref="A5"/>
      <selection pane="bottomRight" activeCell="G86" sqref="G86"/>
    </sheetView>
  </sheetViews>
  <sheetFormatPr defaultRowHeight="15.5" x14ac:dyDescent="0.35"/>
  <cols>
    <col min="2" max="2" width="33.08984375" customWidth="1"/>
    <col min="3" max="3" width="6.6328125" style="24" customWidth="1"/>
    <col min="4" max="4" width="10.1796875" style="94" customWidth="1"/>
    <col min="5" max="5" width="9.81640625" style="24" customWidth="1"/>
    <col min="6" max="6" width="8.453125" style="50" customWidth="1"/>
    <col min="7" max="7" width="11.90625" style="24" customWidth="1"/>
    <col min="8" max="8" width="12.6328125" style="24" hidden="1" customWidth="1"/>
    <col min="9" max="11" width="9.81640625" bestFit="1" customWidth="1"/>
    <col min="12" max="17" width="9.81640625" hidden="1" customWidth="1"/>
    <col min="18" max="20" width="10.81640625" hidden="1" customWidth="1"/>
  </cols>
  <sheetData>
    <row r="1" spans="1:20" s="1" customFormat="1" ht="15" x14ac:dyDescent="0.3">
      <c r="A1" s="2" t="s">
        <v>0</v>
      </c>
      <c r="B1" s="3" t="s">
        <v>1</v>
      </c>
      <c r="C1" s="22"/>
      <c r="D1" s="78"/>
      <c r="E1" s="22"/>
      <c r="F1" s="47"/>
      <c r="G1" s="22"/>
      <c r="H1" s="22"/>
      <c r="I1" s="4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</row>
    <row r="2" spans="1:20" s="1" customFormat="1" ht="15" x14ac:dyDescent="0.3">
      <c r="A2" s="2"/>
      <c r="B2" s="3"/>
      <c r="C2" s="22"/>
      <c r="D2" s="78"/>
      <c r="E2" s="22"/>
      <c r="F2" s="47"/>
      <c r="G2" s="22"/>
      <c r="H2" s="22"/>
      <c r="I2" s="4"/>
      <c r="J2" s="4"/>
      <c r="K2" s="4"/>
      <c r="L2" s="4"/>
      <c r="M2" s="4"/>
      <c r="N2" s="5"/>
      <c r="O2" s="4"/>
      <c r="P2" s="4"/>
      <c r="Q2" s="4"/>
      <c r="R2" s="4"/>
      <c r="S2" s="4"/>
      <c r="T2" s="5"/>
    </row>
    <row r="3" spans="1:20" s="1" customFormat="1" ht="15" x14ac:dyDescent="0.3">
      <c r="A3" s="2"/>
      <c r="B3" s="3"/>
      <c r="C3" s="22"/>
      <c r="D3" s="78"/>
      <c r="E3" s="22"/>
      <c r="F3" s="47"/>
      <c r="G3" s="22"/>
      <c r="H3" s="22"/>
      <c r="I3" s="4">
        <v>7</v>
      </c>
      <c r="J3" s="4">
        <v>7</v>
      </c>
      <c r="K3" s="4">
        <v>14</v>
      </c>
      <c r="L3" s="4">
        <v>14</v>
      </c>
      <c r="M3" s="4">
        <v>14</v>
      </c>
      <c r="N3" s="5">
        <v>16</v>
      </c>
      <c r="O3" s="5">
        <v>16</v>
      </c>
      <c r="P3" s="5">
        <v>16</v>
      </c>
      <c r="Q3" s="5">
        <v>16</v>
      </c>
      <c r="R3" s="5">
        <v>16</v>
      </c>
      <c r="S3" s="5">
        <v>16</v>
      </c>
      <c r="T3" s="5">
        <v>16</v>
      </c>
    </row>
    <row r="4" spans="1:20" s="14" customFormat="1" ht="42" x14ac:dyDescent="0.3">
      <c r="A4" s="6">
        <v>3</v>
      </c>
      <c r="B4" s="7" t="s">
        <v>17</v>
      </c>
      <c r="C4" s="26" t="s">
        <v>52</v>
      </c>
      <c r="D4" s="79" t="s">
        <v>51</v>
      </c>
      <c r="E4" s="43" t="s">
        <v>53</v>
      </c>
      <c r="F4" s="48" t="s">
        <v>88</v>
      </c>
      <c r="G4" s="25" t="s">
        <v>71</v>
      </c>
      <c r="H4" s="25" t="s">
        <v>73</v>
      </c>
      <c r="I4" s="8">
        <v>367.5</v>
      </c>
      <c r="J4" s="8">
        <v>367.5</v>
      </c>
      <c r="K4" s="8">
        <v>506.5</v>
      </c>
      <c r="L4" s="33">
        <v>645.5</v>
      </c>
      <c r="M4" s="8">
        <v>717.78000000000009</v>
      </c>
      <c r="N4" s="9">
        <v>792.84</v>
      </c>
      <c r="O4" s="8">
        <v>827.59</v>
      </c>
      <c r="P4" s="8">
        <v>827.59</v>
      </c>
      <c r="Q4" s="8">
        <v>827.59</v>
      </c>
      <c r="R4" s="8">
        <v>827.59</v>
      </c>
      <c r="S4" s="8">
        <v>827.59</v>
      </c>
      <c r="T4" s="9">
        <v>827.59</v>
      </c>
    </row>
    <row r="5" spans="1:20" s="64" customFormat="1" x14ac:dyDescent="0.3">
      <c r="A5" s="65"/>
      <c r="B5" s="59" t="s">
        <v>97</v>
      </c>
      <c r="C5" s="66"/>
      <c r="D5" s="80"/>
      <c r="E5" s="67">
        <f>SUM(E6:E8)</f>
        <v>350</v>
      </c>
      <c r="F5" s="67">
        <f>SUM(F6:F8)</f>
        <v>174</v>
      </c>
      <c r="G5" s="67">
        <f t="shared" ref="F5:H5" si="0">SUM(G6:G8)</f>
        <v>-176</v>
      </c>
      <c r="H5" s="67">
        <f t="shared" si="0"/>
        <v>-36</v>
      </c>
      <c r="I5" s="68"/>
      <c r="J5" s="68"/>
      <c r="K5" s="68"/>
      <c r="L5" s="68"/>
      <c r="M5" s="68"/>
      <c r="N5" s="69"/>
      <c r="O5" s="68"/>
      <c r="P5" s="68"/>
      <c r="Q5" s="68"/>
      <c r="R5" s="68"/>
      <c r="S5" s="68"/>
      <c r="T5" s="69"/>
    </row>
    <row r="6" spans="1:20" s="15" customFormat="1" x14ac:dyDescent="0.3">
      <c r="A6" s="10"/>
      <c r="B6" s="70" t="s">
        <v>100</v>
      </c>
      <c r="C6" s="21">
        <v>14</v>
      </c>
      <c r="D6" s="81">
        <v>23</v>
      </c>
      <c r="E6" s="40">
        <f>D6*C6</f>
        <v>322</v>
      </c>
      <c r="F6" s="46">
        <f>174-2-6</f>
        <v>166</v>
      </c>
      <c r="G6" s="29">
        <f>F6-E6</f>
        <v>-156</v>
      </c>
      <c r="H6" s="45">
        <f>I6-K6</f>
        <v>-36</v>
      </c>
      <c r="I6" s="12">
        <v>138</v>
      </c>
      <c r="J6" s="13">
        <v>155</v>
      </c>
      <c r="K6" s="13">
        <v>174</v>
      </c>
      <c r="L6" s="34"/>
      <c r="M6" s="13"/>
      <c r="N6" s="13"/>
      <c r="O6" s="13"/>
      <c r="P6" s="13"/>
      <c r="Q6" s="13"/>
      <c r="R6" s="13"/>
      <c r="S6" s="13"/>
      <c r="T6" s="13"/>
    </row>
    <row r="7" spans="1:20" s="15" customFormat="1" x14ac:dyDescent="0.3">
      <c r="A7" s="10"/>
      <c r="B7" s="11" t="s">
        <v>95</v>
      </c>
      <c r="C7" s="21">
        <v>14</v>
      </c>
      <c r="D7" s="81">
        <v>1</v>
      </c>
      <c r="E7" s="40">
        <f>D7*C7</f>
        <v>14</v>
      </c>
      <c r="F7" s="46">
        <v>2</v>
      </c>
      <c r="G7" s="29">
        <f t="shared" ref="G7" si="1">F7-E7</f>
        <v>-12</v>
      </c>
      <c r="H7" s="45">
        <f t="shared" ref="H7" si="2">I7-K7</f>
        <v>0</v>
      </c>
      <c r="I7" s="12"/>
      <c r="J7" s="12"/>
      <c r="K7" s="13"/>
      <c r="L7" s="34"/>
      <c r="M7" s="13"/>
      <c r="N7" s="13"/>
      <c r="O7" s="13"/>
      <c r="P7" s="13"/>
      <c r="Q7" s="13"/>
      <c r="R7" s="13"/>
      <c r="S7" s="13"/>
      <c r="T7" s="13"/>
    </row>
    <row r="8" spans="1:20" s="15" customFormat="1" x14ac:dyDescent="0.3">
      <c r="A8" s="10"/>
      <c r="B8" s="11" t="s">
        <v>96</v>
      </c>
      <c r="C8" s="21">
        <v>14</v>
      </c>
      <c r="D8" s="81">
        <v>1</v>
      </c>
      <c r="E8" s="40">
        <f>D8*C8</f>
        <v>14</v>
      </c>
      <c r="F8" s="46">
        <v>6</v>
      </c>
      <c r="G8" s="29">
        <f t="shared" ref="G8" si="3">F8-E8</f>
        <v>-8</v>
      </c>
      <c r="H8" s="45">
        <f t="shared" ref="H8" si="4">I8-K8</f>
        <v>0</v>
      </c>
      <c r="I8" s="12"/>
      <c r="J8" s="12"/>
      <c r="K8" s="13"/>
      <c r="L8" s="34"/>
      <c r="M8" s="13"/>
      <c r="N8" s="13"/>
      <c r="O8" s="13"/>
      <c r="P8" s="13"/>
      <c r="Q8" s="13"/>
      <c r="R8" s="13"/>
      <c r="S8" s="13"/>
      <c r="T8" s="13"/>
    </row>
    <row r="9" spans="1:20" s="15" customFormat="1" x14ac:dyDescent="0.3">
      <c r="A9" s="16"/>
      <c r="B9" s="17" t="s">
        <v>18</v>
      </c>
      <c r="C9" s="21">
        <v>14</v>
      </c>
      <c r="D9" s="82">
        <v>3</v>
      </c>
      <c r="E9" s="40">
        <f>D9*C9</f>
        <v>42</v>
      </c>
      <c r="F9" s="46">
        <v>26</v>
      </c>
      <c r="G9" s="29">
        <f>F9-E9</f>
        <v>-16</v>
      </c>
      <c r="H9" s="45">
        <f>I9-K9</f>
        <v>-21</v>
      </c>
      <c r="I9" s="28">
        <f>D9*$I$3</f>
        <v>21</v>
      </c>
      <c r="J9" s="28">
        <f>D9*$J$3</f>
        <v>21</v>
      </c>
      <c r="K9" s="31">
        <f>D9*$K$3</f>
        <v>42</v>
      </c>
      <c r="L9" s="35">
        <f>D9*$L$3</f>
        <v>42</v>
      </c>
      <c r="M9" s="31">
        <f>D9*$M$3</f>
        <v>42</v>
      </c>
      <c r="N9" s="31">
        <f>D9*$N$3</f>
        <v>48</v>
      </c>
      <c r="O9" s="31">
        <f>D9*$O$3</f>
        <v>48</v>
      </c>
      <c r="P9" s="31">
        <f>D9*$P$3</f>
        <v>48</v>
      </c>
      <c r="Q9" s="31">
        <f>D9*$Q$3</f>
        <v>48</v>
      </c>
      <c r="R9" s="31">
        <f>D9*$R$3</f>
        <v>48</v>
      </c>
      <c r="S9" s="31">
        <f>D9*$S$3</f>
        <v>48</v>
      </c>
      <c r="T9" s="31">
        <f>D9*$T$3</f>
        <v>48</v>
      </c>
    </row>
    <row r="10" spans="1:20" s="15" customFormat="1" x14ac:dyDescent="0.3">
      <c r="A10" s="16"/>
      <c r="B10" s="17" t="s">
        <v>19</v>
      </c>
      <c r="C10" s="21">
        <v>14</v>
      </c>
      <c r="D10" s="82">
        <v>2</v>
      </c>
      <c r="E10" s="40">
        <f>D10*C10</f>
        <v>28</v>
      </c>
      <c r="F10" s="46">
        <v>16</v>
      </c>
      <c r="G10" s="29">
        <f>F10-E10</f>
        <v>-12</v>
      </c>
      <c r="H10" s="45">
        <f>I10-K10</f>
        <v>-14</v>
      </c>
      <c r="I10" s="28">
        <f>D10*$I$3</f>
        <v>14</v>
      </c>
      <c r="J10" s="28">
        <f>D10*$J$3</f>
        <v>14</v>
      </c>
      <c r="K10" s="31">
        <f>D10*$K$3</f>
        <v>28</v>
      </c>
      <c r="L10" s="35">
        <f>D10*$L$3</f>
        <v>28</v>
      </c>
      <c r="M10" s="31">
        <f>D10*$M$3</f>
        <v>28</v>
      </c>
      <c r="N10" s="31">
        <f>D10*$N$3</f>
        <v>32</v>
      </c>
      <c r="O10" s="31">
        <f>D10*$O$3</f>
        <v>32</v>
      </c>
      <c r="P10" s="31">
        <f>D10*$P$3</f>
        <v>32</v>
      </c>
      <c r="Q10" s="31">
        <f>D10*$Q$3</f>
        <v>32</v>
      </c>
      <c r="R10" s="31">
        <f>D10*$R$3</f>
        <v>32</v>
      </c>
      <c r="S10" s="31">
        <f>D10*$S$3</f>
        <v>32</v>
      </c>
      <c r="T10" s="31">
        <f>D10*$T$3</f>
        <v>32</v>
      </c>
    </row>
    <row r="11" spans="1:20" s="57" customFormat="1" x14ac:dyDescent="0.3">
      <c r="A11" s="58"/>
      <c r="B11" s="59" t="s">
        <v>98</v>
      </c>
      <c r="C11" s="60"/>
      <c r="D11" s="83"/>
      <c r="E11" s="61">
        <f>E5+E9+E10</f>
        <v>420</v>
      </c>
      <c r="F11" s="61">
        <f>F5+F9+F10</f>
        <v>216</v>
      </c>
      <c r="G11" s="61">
        <f>G5+G9+G10</f>
        <v>-204</v>
      </c>
      <c r="H11" s="61">
        <f t="shared" ref="F11:H11" si="5">H5+H9+H10</f>
        <v>-71</v>
      </c>
      <c r="I11" s="62"/>
      <c r="J11" s="62"/>
      <c r="K11" s="63"/>
      <c r="L11" s="63"/>
      <c r="M11" s="63"/>
      <c r="N11" s="63"/>
      <c r="O11" s="63"/>
      <c r="P11" s="63"/>
      <c r="Q11" s="63"/>
      <c r="R11" s="63"/>
      <c r="S11" s="63"/>
      <c r="T11" s="63"/>
    </row>
    <row r="12" spans="1:20" s="15" customFormat="1" x14ac:dyDescent="0.3">
      <c r="A12" s="95"/>
      <c r="B12" s="96" t="s">
        <v>99</v>
      </c>
      <c r="C12" s="97">
        <v>14</v>
      </c>
      <c r="D12" s="98"/>
      <c r="E12" s="99">
        <f>SUM(E13:E24)</f>
        <v>59.25</v>
      </c>
      <c r="F12" s="99">
        <f>SUM(F13:F24)</f>
        <v>16</v>
      </c>
      <c r="G12" s="100">
        <f t="shared" ref="G12:G80" si="6">F12-E12</f>
        <v>-43.25</v>
      </c>
      <c r="H12" s="101">
        <f t="shared" ref="H12:H76" si="7">I12-K12</f>
        <v>-7</v>
      </c>
      <c r="I12" s="102">
        <v>59</v>
      </c>
      <c r="J12" s="102">
        <v>62</v>
      </c>
      <c r="K12" s="103">
        <v>66</v>
      </c>
      <c r="L12" s="34"/>
      <c r="M12" s="13"/>
      <c r="N12" s="13"/>
      <c r="O12" s="13"/>
      <c r="P12" s="13"/>
      <c r="Q12" s="13"/>
      <c r="R12" s="13"/>
      <c r="S12" s="13"/>
      <c r="T12" s="13"/>
    </row>
    <row r="13" spans="1:20" s="15" customFormat="1" x14ac:dyDescent="0.3">
      <c r="A13" s="16"/>
      <c r="B13" s="17" t="s">
        <v>64</v>
      </c>
      <c r="C13" s="21">
        <v>14</v>
      </c>
      <c r="D13" s="82">
        <v>1</v>
      </c>
      <c r="E13" s="40">
        <f t="shared" ref="E13:E52" si="8">D13*C13</f>
        <v>14</v>
      </c>
      <c r="F13" s="46">
        <v>6</v>
      </c>
      <c r="G13" s="29">
        <f t="shared" si="6"/>
        <v>-8</v>
      </c>
      <c r="H13" s="45">
        <f t="shared" si="7"/>
        <v>-7</v>
      </c>
      <c r="I13" s="28">
        <f>D13*$I$3</f>
        <v>7</v>
      </c>
      <c r="J13" s="28">
        <f>D13*$J$3</f>
        <v>7</v>
      </c>
      <c r="K13" s="31">
        <f>D13*$K$3</f>
        <v>14</v>
      </c>
      <c r="L13" s="35">
        <f>D13*$L$3</f>
        <v>14</v>
      </c>
      <c r="M13" s="31">
        <f>D13*$M$3</f>
        <v>14</v>
      </c>
      <c r="N13" s="31">
        <f>D13*$N$3</f>
        <v>16</v>
      </c>
      <c r="O13" s="31">
        <f>D13*$O$3</f>
        <v>16</v>
      </c>
      <c r="P13" s="31">
        <f>D13*$P$3</f>
        <v>16</v>
      </c>
      <c r="Q13" s="31">
        <f>D13*$Q$3</f>
        <v>16</v>
      </c>
      <c r="R13" s="31">
        <f>D13*$R$3</f>
        <v>16</v>
      </c>
      <c r="S13" s="31">
        <f>D13*$S$3</f>
        <v>16</v>
      </c>
      <c r="T13" s="31">
        <f>D13*$T$3</f>
        <v>16</v>
      </c>
    </row>
    <row r="14" spans="1:20" s="15" customFormat="1" x14ac:dyDescent="0.3">
      <c r="A14" s="16"/>
      <c r="B14" s="17" t="s">
        <v>65</v>
      </c>
      <c r="C14" s="21">
        <v>14</v>
      </c>
      <c r="D14" s="82">
        <f>2/21</f>
        <v>9.5238095238095233E-2</v>
      </c>
      <c r="E14" s="40">
        <f t="shared" si="8"/>
        <v>1.3333333333333333</v>
      </c>
      <c r="F14" s="46"/>
      <c r="G14" s="29">
        <f t="shared" si="6"/>
        <v>-1.3333333333333333</v>
      </c>
      <c r="H14" s="45">
        <f t="shared" si="7"/>
        <v>-0.66666666666666663</v>
      </c>
      <c r="I14" s="28">
        <f t="shared" ref="I14:I16" si="9">D14*$I$3</f>
        <v>0.66666666666666663</v>
      </c>
      <c r="J14" s="28">
        <f t="shared" ref="J14:J16" si="10">D14*$J$3</f>
        <v>0.66666666666666663</v>
      </c>
      <c r="K14" s="31">
        <f t="shared" ref="K14:K16" si="11">D14*$K$3</f>
        <v>1.3333333333333333</v>
      </c>
      <c r="L14" s="35">
        <f t="shared" ref="L14:L16" si="12">D14*$L$3</f>
        <v>1.3333333333333333</v>
      </c>
      <c r="M14" s="31">
        <f t="shared" ref="M14:M16" si="13">D14*$M$3</f>
        <v>1.3333333333333333</v>
      </c>
      <c r="N14" s="31">
        <f t="shared" ref="N14:N16" si="14">D14*$N$3</f>
        <v>1.5238095238095237</v>
      </c>
      <c r="O14" s="31">
        <f t="shared" ref="O14:O16" si="15">D14*$O$3</f>
        <v>1.5238095238095237</v>
      </c>
      <c r="P14" s="31">
        <f t="shared" ref="P14:P16" si="16">D14*$P$3</f>
        <v>1.5238095238095237</v>
      </c>
      <c r="Q14" s="31">
        <f t="shared" ref="Q14:Q16" si="17">D14*$Q$3</f>
        <v>1.5238095238095237</v>
      </c>
      <c r="R14" s="31">
        <f t="shared" ref="R14:R16" si="18">D14*$R$3</f>
        <v>1.5238095238095237</v>
      </c>
      <c r="S14" s="31">
        <f t="shared" ref="S14:S16" si="19">D14*$S$3</f>
        <v>1.5238095238095237</v>
      </c>
      <c r="T14" s="31">
        <f t="shared" ref="T14:T16" si="20">D14*$T$3</f>
        <v>1.5238095238095237</v>
      </c>
    </row>
    <row r="15" spans="1:20" s="15" customFormat="1" x14ac:dyDescent="0.3">
      <c r="A15" s="16"/>
      <c r="B15" s="17" t="s">
        <v>66</v>
      </c>
      <c r="C15" s="21">
        <v>14</v>
      </c>
      <c r="D15" s="82">
        <f>4/21</f>
        <v>0.19047619047619047</v>
      </c>
      <c r="E15" s="51">
        <v>4</v>
      </c>
      <c r="F15" s="46">
        <v>1</v>
      </c>
      <c r="G15" s="29">
        <f t="shared" si="6"/>
        <v>-3</v>
      </c>
      <c r="H15" s="45">
        <f t="shared" si="7"/>
        <v>-1.3333333333333333</v>
      </c>
      <c r="I15" s="28">
        <f t="shared" si="9"/>
        <v>1.3333333333333333</v>
      </c>
      <c r="J15" s="28">
        <f t="shared" si="10"/>
        <v>1.3333333333333333</v>
      </c>
      <c r="K15" s="31">
        <f t="shared" si="11"/>
        <v>2.6666666666666665</v>
      </c>
      <c r="L15" s="35">
        <f t="shared" si="12"/>
        <v>2.6666666666666665</v>
      </c>
      <c r="M15" s="31">
        <f t="shared" si="13"/>
        <v>2.6666666666666665</v>
      </c>
      <c r="N15" s="31">
        <f t="shared" si="14"/>
        <v>3.0476190476190474</v>
      </c>
      <c r="O15" s="31">
        <f t="shared" si="15"/>
        <v>3.0476190476190474</v>
      </c>
      <c r="P15" s="31">
        <f t="shared" si="16"/>
        <v>3.0476190476190474</v>
      </c>
      <c r="Q15" s="31">
        <f t="shared" si="17"/>
        <v>3.0476190476190474</v>
      </c>
      <c r="R15" s="31">
        <f t="shared" si="18"/>
        <v>3.0476190476190474</v>
      </c>
      <c r="S15" s="31">
        <f t="shared" si="19"/>
        <v>3.0476190476190474</v>
      </c>
      <c r="T15" s="31">
        <f t="shared" si="20"/>
        <v>3.0476190476190474</v>
      </c>
    </row>
    <row r="16" spans="1:20" s="15" customFormat="1" x14ac:dyDescent="0.3">
      <c r="A16" s="16"/>
      <c r="B16" s="11" t="s">
        <v>63</v>
      </c>
      <c r="C16" s="21">
        <v>14</v>
      </c>
      <c r="D16" s="82">
        <f>3/21</f>
        <v>0.14285714285714285</v>
      </c>
      <c r="E16" s="40">
        <f t="shared" si="8"/>
        <v>2</v>
      </c>
      <c r="F16" s="46"/>
      <c r="G16" s="29">
        <f t="shared" si="6"/>
        <v>-2</v>
      </c>
      <c r="H16" s="45">
        <f t="shared" si="7"/>
        <v>-1</v>
      </c>
      <c r="I16" s="28">
        <f t="shared" si="9"/>
        <v>1</v>
      </c>
      <c r="J16" s="28">
        <f t="shared" si="10"/>
        <v>1</v>
      </c>
      <c r="K16" s="31">
        <f t="shared" si="11"/>
        <v>2</v>
      </c>
      <c r="L16" s="35">
        <f t="shared" si="12"/>
        <v>2</v>
      </c>
      <c r="M16" s="31">
        <f t="shared" si="13"/>
        <v>2</v>
      </c>
      <c r="N16" s="31">
        <f t="shared" si="14"/>
        <v>2.2857142857142856</v>
      </c>
      <c r="O16" s="31">
        <f t="shared" si="15"/>
        <v>2.2857142857142856</v>
      </c>
      <c r="P16" s="31">
        <f t="shared" si="16"/>
        <v>2.2857142857142856</v>
      </c>
      <c r="Q16" s="31">
        <f t="shared" si="17"/>
        <v>2.2857142857142856</v>
      </c>
      <c r="R16" s="31">
        <f t="shared" si="18"/>
        <v>2.2857142857142856</v>
      </c>
      <c r="S16" s="31">
        <f t="shared" si="19"/>
        <v>2.2857142857142856</v>
      </c>
      <c r="T16" s="31">
        <f t="shared" si="20"/>
        <v>2.2857142857142856</v>
      </c>
    </row>
    <row r="17" spans="1:20" s="15" customFormat="1" x14ac:dyDescent="0.3">
      <c r="A17" s="16"/>
      <c r="B17" s="11" t="s">
        <v>69</v>
      </c>
      <c r="C17" s="21">
        <v>14</v>
      </c>
      <c r="D17" s="82">
        <f>1/21</f>
        <v>4.7619047619047616E-2</v>
      </c>
      <c r="E17" s="40">
        <f t="shared" si="8"/>
        <v>0.66666666666666663</v>
      </c>
      <c r="F17" s="46"/>
      <c r="G17" s="29">
        <f t="shared" si="6"/>
        <v>-0.66666666666666663</v>
      </c>
      <c r="H17" s="45">
        <f t="shared" si="7"/>
        <v>-0.33333333333333331</v>
      </c>
      <c r="I17" s="28">
        <f>D17*$I$3</f>
        <v>0.33333333333333331</v>
      </c>
      <c r="J17" s="28">
        <f>D17*$J$3</f>
        <v>0.33333333333333331</v>
      </c>
      <c r="K17" s="31">
        <f>D17*$K$3</f>
        <v>0.66666666666666663</v>
      </c>
      <c r="L17" s="35">
        <f>D17*$L$3</f>
        <v>0.66666666666666663</v>
      </c>
      <c r="M17" s="31">
        <f>D17*$M$3</f>
        <v>0.66666666666666663</v>
      </c>
      <c r="N17" s="31">
        <f>D17*$N$3</f>
        <v>0.76190476190476186</v>
      </c>
      <c r="O17" s="31">
        <f>D17*$O$3</f>
        <v>0.76190476190476186</v>
      </c>
      <c r="P17" s="31">
        <f>D17*$P$3</f>
        <v>0.76190476190476186</v>
      </c>
      <c r="Q17" s="31">
        <f>D17*$Q$3</f>
        <v>0.76190476190476186</v>
      </c>
      <c r="R17" s="31">
        <f>D17*$R$3</f>
        <v>0.76190476190476186</v>
      </c>
      <c r="S17" s="31">
        <f>D17*$S$3</f>
        <v>0.76190476190476186</v>
      </c>
      <c r="T17" s="31">
        <f>D17*$T$3</f>
        <v>0.76190476190476186</v>
      </c>
    </row>
    <row r="18" spans="1:20" s="15" customFormat="1" x14ac:dyDescent="0.3">
      <c r="A18" s="16"/>
      <c r="B18" s="11" t="s">
        <v>70</v>
      </c>
      <c r="C18" s="21">
        <v>14</v>
      </c>
      <c r="D18" s="82">
        <f>2/21</f>
        <v>9.5238095238095233E-2</v>
      </c>
      <c r="E18" s="40">
        <f t="shared" si="8"/>
        <v>1.3333333333333333</v>
      </c>
      <c r="F18" s="46"/>
      <c r="G18" s="29">
        <f t="shared" si="6"/>
        <v>-1.3333333333333333</v>
      </c>
      <c r="H18" s="45">
        <f t="shared" si="7"/>
        <v>-0.66666666666666663</v>
      </c>
      <c r="I18" s="28">
        <f t="shared" ref="I18:I19" si="21">D18*$I$3</f>
        <v>0.66666666666666663</v>
      </c>
      <c r="J18" s="28">
        <f t="shared" ref="J18:J19" si="22">D18*$J$3</f>
        <v>0.66666666666666663</v>
      </c>
      <c r="K18" s="31">
        <f t="shared" ref="K18:K19" si="23">D18*$K$3</f>
        <v>1.3333333333333333</v>
      </c>
      <c r="L18" s="35">
        <f t="shared" ref="L18:L19" si="24">D18*$L$3</f>
        <v>1.3333333333333333</v>
      </c>
      <c r="M18" s="31">
        <f t="shared" ref="M18:M19" si="25">D18*$M$3</f>
        <v>1.3333333333333333</v>
      </c>
      <c r="N18" s="31">
        <f t="shared" ref="N18:N19" si="26">D18*$N$3</f>
        <v>1.5238095238095237</v>
      </c>
      <c r="O18" s="31">
        <f t="shared" ref="O18:O19" si="27">D18*$O$3</f>
        <v>1.5238095238095237</v>
      </c>
      <c r="P18" s="31">
        <f t="shared" ref="P18:P19" si="28">D18*$P$3</f>
        <v>1.5238095238095237</v>
      </c>
      <c r="Q18" s="31">
        <f t="shared" ref="Q18:Q19" si="29">D18*$Q$3</f>
        <v>1.5238095238095237</v>
      </c>
      <c r="R18" s="31">
        <f t="shared" ref="R18:R19" si="30">D18*$R$3</f>
        <v>1.5238095238095237</v>
      </c>
      <c r="S18" s="31">
        <f t="shared" ref="S18:S19" si="31">D18*$S$3</f>
        <v>1.5238095238095237</v>
      </c>
      <c r="T18" s="31">
        <f t="shared" ref="T18:T19" si="32">D18*$T$3</f>
        <v>1.5238095238095237</v>
      </c>
    </row>
    <row r="19" spans="1:20" s="15" customFormat="1" x14ac:dyDescent="0.3">
      <c r="A19" s="16"/>
      <c r="B19" s="11" t="s">
        <v>67</v>
      </c>
      <c r="C19" s="21">
        <v>14</v>
      </c>
      <c r="D19" s="82">
        <f>1/21</f>
        <v>4.7619047619047616E-2</v>
      </c>
      <c r="E19" s="40">
        <f t="shared" si="8"/>
        <v>0.66666666666666663</v>
      </c>
      <c r="F19" s="46"/>
      <c r="G19" s="29">
        <f t="shared" si="6"/>
        <v>-0.66666666666666663</v>
      </c>
      <c r="H19" s="45">
        <f t="shared" si="7"/>
        <v>-0.33333333333333331</v>
      </c>
      <c r="I19" s="28">
        <f t="shared" si="21"/>
        <v>0.33333333333333331</v>
      </c>
      <c r="J19" s="28">
        <f t="shared" si="22"/>
        <v>0.33333333333333331</v>
      </c>
      <c r="K19" s="31">
        <f t="shared" si="23"/>
        <v>0.66666666666666663</v>
      </c>
      <c r="L19" s="35">
        <f t="shared" si="24"/>
        <v>0.66666666666666663</v>
      </c>
      <c r="M19" s="31">
        <f t="shared" si="25"/>
        <v>0.66666666666666663</v>
      </c>
      <c r="N19" s="31">
        <f t="shared" si="26"/>
        <v>0.76190476190476186</v>
      </c>
      <c r="O19" s="31">
        <f t="shared" si="27"/>
        <v>0.76190476190476186</v>
      </c>
      <c r="P19" s="31">
        <f t="shared" si="28"/>
        <v>0.76190476190476186</v>
      </c>
      <c r="Q19" s="31">
        <f t="shared" si="29"/>
        <v>0.76190476190476186</v>
      </c>
      <c r="R19" s="31">
        <f t="shared" si="30"/>
        <v>0.76190476190476186</v>
      </c>
      <c r="S19" s="31">
        <f t="shared" si="31"/>
        <v>0.76190476190476186</v>
      </c>
      <c r="T19" s="31">
        <f t="shared" si="32"/>
        <v>0.76190476190476186</v>
      </c>
    </row>
    <row r="20" spans="1:20" s="15" customFormat="1" x14ac:dyDescent="0.3">
      <c r="A20" s="16"/>
      <c r="B20" s="11" t="s">
        <v>20</v>
      </c>
      <c r="C20" s="21">
        <v>14</v>
      </c>
      <c r="D20" s="82">
        <f>2/21</f>
        <v>9.5238095238095233E-2</v>
      </c>
      <c r="E20" s="51">
        <v>2</v>
      </c>
      <c r="F20" s="46"/>
      <c r="G20" s="29">
        <f t="shared" si="6"/>
        <v>-2</v>
      </c>
      <c r="H20" s="45">
        <f t="shared" si="7"/>
        <v>-0.66666666666666663</v>
      </c>
      <c r="I20" s="28">
        <f>D20*$I$3</f>
        <v>0.66666666666666663</v>
      </c>
      <c r="J20" s="28">
        <f>D20*$J$3</f>
        <v>0.66666666666666663</v>
      </c>
      <c r="K20" s="31">
        <f>D20*$K$3</f>
        <v>1.3333333333333333</v>
      </c>
      <c r="L20" s="35">
        <f>D20*$L$3</f>
        <v>1.3333333333333333</v>
      </c>
      <c r="M20" s="31">
        <f>D20*$M$3</f>
        <v>1.3333333333333333</v>
      </c>
      <c r="N20" s="31">
        <f>D20*$N$3</f>
        <v>1.5238095238095237</v>
      </c>
      <c r="O20" s="31">
        <f>D20*$O$3</f>
        <v>1.5238095238095237</v>
      </c>
      <c r="P20" s="31">
        <f>D20*$P$3</f>
        <v>1.5238095238095237</v>
      </c>
      <c r="Q20" s="31">
        <f>D20*$Q$3</f>
        <v>1.5238095238095237</v>
      </c>
      <c r="R20" s="31">
        <f>D20*$R$3</f>
        <v>1.5238095238095237</v>
      </c>
      <c r="S20" s="31">
        <f>D20*$S$3</f>
        <v>1.5238095238095237</v>
      </c>
      <c r="T20" s="31">
        <f>D20*$T$3</f>
        <v>1.5238095238095237</v>
      </c>
    </row>
    <row r="21" spans="1:20" s="15" customFormat="1" x14ac:dyDescent="0.3">
      <c r="A21" s="16"/>
      <c r="B21" s="17" t="s">
        <v>31</v>
      </c>
      <c r="C21" s="21">
        <v>14</v>
      </c>
      <c r="D21" s="84">
        <f>15/8</f>
        <v>1.875</v>
      </c>
      <c r="E21" s="40">
        <f t="shared" si="8"/>
        <v>26.25</v>
      </c>
      <c r="F21" s="46">
        <v>9</v>
      </c>
      <c r="G21" s="29">
        <f t="shared" si="6"/>
        <v>-17.25</v>
      </c>
      <c r="H21" s="45">
        <f t="shared" ref="H21:H24" si="33">I21-K21</f>
        <v>-13.125</v>
      </c>
      <c r="I21" s="28">
        <f t="shared" ref="I21:I24" si="34">D21*$I$3</f>
        <v>13.125</v>
      </c>
      <c r="J21" s="28">
        <f t="shared" ref="J21:J24" si="35">D21*$J$3</f>
        <v>13.125</v>
      </c>
      <c r="K21" s="31">
        <f t="shared" ref="K21:K24" si="36">D21*$K$3</f>
        <v>26.25</v>
      </c>
      <c r="L21" s="35">
        <f t="shared" ref="L21:L24" si="37">D21*$L$3</f>
        <v>26.25</v>
      </c>
      <c r="M21" s="31">
        <f>D21*$M$3</f>
        <v>26.25</v>
      </c>
      <c r="N21" s="31">
        <f>D21*$N$3</f>
        <v>30</v>
      </c>
      <c r="O21" s="31">
        <f>D21*$O$3</f>
        <v>30</v>
      </c>
      <c r="P21" s="31">
        <f>D21*$P$3</f>
        <v>30</v>
      </c>
      <c r="Q21" s="31">
        <f>D21*$Q$3</f>
        <v>30</v>
      </c>
      <c r="R21" s="31">
        <f>D21*$R$3</f>
        <v>30</v>
      </c>
      <c r="S21" s="31">
        <f>D21*$S$3</f>
        <v>30</v>
      </c>
      <c r="T21" s="31">
        <f>D21*$T$3</f>
        <v>30</v>
      </c>
    </row>
    <row r="22" spans="1:20" s="15" customFormat="1" x14ac:dyDescent="0.3">
      <c r="A22" s="16"/>
      <c r="B22" s="11" t="s">
        <v>89</v>
      </c>
      <c r="C22" s="21">
        <v>14</v>
      </c>
      <c r="D22" s="84"/>
      <c r="E22" s="51">
        <v>2</v>
      </c>
      <c r="F22" s="46"/>
      <c r="G22" s="29">
        <f t="shared" ref="G22:G25" si="38">F22-E22</f>
        <v>-2</v>
      </c>
      <c r="H22" s="45">
        <f t="shared" si="33"/>
        <v>0</v>
      </c>
      <c r="I22" s="28">
        <f t="shared" si="34"/>
        <v>0</v>
      </c>
      <c r="J22" s="28">
        <f t="shared" si="35"/>
        <v>0</v>
      </c>
      <c r="K22" s="31">
        <f t="shared" si="36"/>
        <v>0</v>
      </c>
      <c r="L22" s="35">
        <f t="shared" si="37"/>
        <v>0</v>
      </c>
      <c r="M22" s="28"/>
      <c r="N22" s="28"/>
      <c r="O22" s="28"/>
      <c r="P22" s="28"/>
      <c r="Q22" s="28"/>
      <c r="R22" s="28"/>
      <c r="S22" s="28"/>
      <c r="T22" s="28"/>
    </row>
    <row r="23" spans="1:20" s="15" customFormat="1" x14ac:dyDescent="0.3">
      <c r="A23" s="16"/>
      <c r="B23" s="11" t="s">
        <v>90</v>
      </c>
      <c r="C23" s="21">
        <v>14</v>
      </c>
      <c r="D23" s="84"/>
      <c r="E23" s="51">
        <v>2</v>
      </c>
      <c r="F23" s="46"/>
      <c r="G23" s="29">
        <f t="shared" si="38"/>
        <v>-2</v>
      </c>
      <c r="H23" s="45">
        <f t="shared" si="33"/>
        <v>0</v>
      </c>
      <c r="I23" s="28">
        <f t="shared" si="34"/>
        <v>0</v>
      </c>
      <c r="J23" s="28">
        <f t="shared" si="35"/>
        <v>0</v>
      </c>
      <c r="K23" s="31">
        <f t="shared" si="36"/>
        <v>0</v>
      </c>
      <c r="L23" s="35">
        <f t="shared" si="37"/>
        <v>0</v>
      </c>
      <c r="M23" s="28"/>
      <c r="N23" s="28"/>
      <c r="O23" s="28"/>
      <c r="P23" s="28"/>
      <c r="Q23" s="28"/>
      <c r="R23" s="28"/>
      <c r="S23" s="28"/>
      <c r="T23" s="28"/>
    </row>
    <row r="24" spans="1:20" s="15" customFormat="1" x14ac:dyDescent="0.3">
      <c r="A24" s="16"/>
      <c r="B24" s="11" t="s">
        <v>91</v>
      </c>
      <c r="C24" s="21">
        <v>14</v>
      </c>
      <c r="D24" s="84"/>
      <c r="E24" s="51">
        <v>3</v>
      </c>
      <c r="F24" s="46"/>
      <c r="G24" s="29">
        <f t="shared" si="38"/>
        <v>-3</v>
      </c>
      <c r="H24" s="45">
        <f t="shared" si="33"/>
        <v>0</v>
      </c>
      <c r="I24" s="28">
        <f t="shared" si="34"/>
        <v>0</v>
      </c>
      <c r="J24" s="28">
        <f t="shared" si="35"/>
        <v>0</v>
      </c>
      <c r="K24" s="31">
        <f t="shared" si="36"/>
        <v>0</v>
      </c>
      <c r="L24" s="35">
        <f t="shared" si="37"/>
        <v>0</v>
      </c>
      <c r="M24" s="28"/>
      <c r="N24" s="28"/>
      <c r="O24" s="28"/>
      <c r="P24" s="28"/>
      <c r="Q24" s="28"/>
      <c r="R24" s="28"/>
      <c r="S24" s="28"/>
      <c r="T24" s="28"/>
    </row>
    <row r="25" spans="1:20" s="14" customFormat="1" ht="15" x14ac:dyDescent="0.3">
      <c r="A25" s="39"/>
      <c r="B25" s="32" t="s">
        <v>61</v>
      </c>
      <c r="C25" s="23"/>
      <c r="D25" s="85"/>
      <c r="E25" s="40">
        <f t="shared" si="8"/>
        <v>0</v>
      </c>
      <c r="F25" s="46"/>
      <c r="G25" s="29">
        <f t="shared" si="38"/>
        <v>0</v>
      </c>
      <c r="H25" s="45">
        <f t="shared" ref="H25" si="39">I25-K25</f>
        <v>-67.125</v>
      </c>
      <c r="I25" s="42">
        <f t="shared" ref="I25:T25" si="40">SUM(I9:I21)</f>
        <v>119.125</v>
      </c>
      <c r="J25" s="42">
        <f t="shared" si="40"/>
        <v>122.125</v>
      </c>
      <c r="K25" s="42">
        <f t="shared" si="40"/>
        <v>186.25</v>
      </c>
      <c r="L25" s="44">
        <f t="shared" si="40"/>
        <v>120.25</v>
      </c>
      <c r="M25" s="42">
        <f t="shared" si="40"/>
        <v>120.25</v>
      </c>
      <c r="N25" s="42">
        <f t="shared" si="40"/>
        <v>137.42857142857142</v>
      </c>
      <c r="O25" s="42">
        <f t="shared" si="40"/>
        <v>137.42857142857142</v>
      </c>
      <c r="P25" s="42">
        <f t="shared" si="40"/>
        <v>137.42857142857142</v>
      </c>
      <c r="Q25" s="42">
        <f t="shared" si="40"/>
        <v>137.42857142857142</v>
      </c>
      <c r="R25" s="42">
        <f t="shared" si="40"/>
        <v>137.42857142857142</v>
      </c>
      <c r="S25" s="42">
        <f t="shared" si="40"/>
        <v>137.42857142857142</v>
      </c>
      <c r="T25" s="42">
        <f t="shared" si="40"/>
        <v>137.42857142857142</v>
      </c>
    </row>
    <row r="26" spans="1:20" s="15" customFormat="1" x14ac:dyDescent="0.3">
      <c r="A26" s="16"/>
      <c r="B26" s="17" t="s">
        <v>62</v>
      </c>
      <c r="C26" s="21"/>
      <c r="D26" s="84"/>
      <c r="E26" s="40"/>
      <c r="F26" s="46"/>
      <c r="G26" s="29">
        <f t="shared" si="6"/>
        <v>0</v>
      </c>
      <c r="H26" s="45">
        <f t="shared" si="7"/>
        <v>60.125</v>
      </c>
      <c r="I26" s="18">
        <f t="shared" ref="I26:T26" si="41">I12-I25</f>
        <v>-60.125</v>
      </c>
      <c r="J26" s="18">
        <f t="shared" si="41"/>
        <v>-60.125</v>
      </c>
      <c r="K26" s="18">
        <f t="shared" si="41"/>
        <v>-120.25</v>
      </c>
      <c r="L26" s="36">
        <f t="shared" si="41"/>
        <v>-120.25</v>
      </c>
      <c r="M26" s="18">
        <f t="shared" si="41"/>
        <v>-120.25</v>
      </c>
      <c r="N26" s="18">
        <f t="shared" si="41"/>
        <v>-137.42857142857142</v>
      </c>
      <c r="O26" s="18">
        <f t="shared" si="41"/>
        <v>-137.42857142857142</v>
      </c>
      <c r="P26" s="18">
        <f t="shared" si="41"/>
        <v>-137.42857142857142</v>
      </c>
      <c r="Q26" s="18">
        <f t="shared" si="41"/>
        <v>-137.42857142857142</v>
      </c>
      <c r="R26" s="18">
        <f t="shared" si="41"/>
        <v>-137.42857142857142</v>
      </c>
      <c r="S26" s="18">
        <f t="shared" si="41"/>
        <v>-137.42857142857142</v>
      </c>
      <c r="T26" s="18">
        <f t="shared" si="41"/>
        <v>-137.42857142857142</v>
      </c>
    </row>
    <row r="27" spans="1:20" s="15" customFormat="1" x14ac:dyDescent="0.3">
      <c r="A27" s="16"/>
      <c r="B27" s="17"/>
      <c r="C27" s="21"/>
      <c r="D27" s="84"/>
      <c r="E27" s="40"/>
      <c r="F27" s="46"/>
      <c r="G27" s="29">
        <f t="shared" si="6"/>
        <v>0</v>
      </c>
      <c r="H27" s="45">
        <f t="shared" si="7"/>
        <v>0</v>
      </c>
      <c r="I27" s="18"/>
      <c r="J27" s="18"/>
      <c r="K27" s="30"/>
      <c r="L27" s="37"/>
      <c r="M27" s="30"/>
      <c r="N27" s="30"/>
      <c r="O27" s="30"/>
      <c r="P27" s="30"/>
      <c r="Q27" s="30"/>
      <c r="R27" s="30"/>
      <c r="S27" s="30"/>
      <c r="T27" s="30"/>
    </row>
    <row r="28" spans="1:20" s="14" customFormat="1" ht="15" x14ac:dyDescent="0.3">
      <c r="A28" s="65"/>
      <c r="B28" s="73" t="s">
        <v>14</v>
      </c>
      <c r="C28" s="74">
        <v>14</v>
      </c>
      <c r="D28" s="86"/>
      <c r="E28" s="72">
        <f>SUM(E29:E52)</f>
        <v>61.666666666666657</v>
      </c>
      <c r="F28" s="72">
        <f>SUM(F29:F52)</f>
        <v>42</v>
      </c>
      <c r="G28" s="71">
        <f t="shared" si="6"/>
        <v>-19.666666666666657</v>
      </c>
      <c r="H28" s="75">
        <f t="shared" si="7"/>
        <v>-13</v>
      </c>
      <c r="I28" s="76">
        <v>32.5</v>
      </c>
      <c r="J28" s="77">
        <v>32.5</v>
      </c>
      <c r="K28" s="77">
        <v>45.5</v>
      </c>
      <c r="L28" s="77">
        <v>58.5</v>
      </c>
      <c r="M28" s="77">
        <v>65.260000000000005</v>
      </c>
      <c r="N28" s="77">
        <v>72.28</v>
      </c>
      <c r="O28" s="77">
        <v>75.53</v>
      </c>
      <c r="P28" s="77">
        <v>75.53</v>
      </c>
      <c r="Q28" s="77">
        <v>75.53</v>
      </c>
      <c r="R28" s="77">
        <v>75.53</v>
      </c>
      <c r="S28" s="77">
        <v>75.53</v>
      </c>
      <c r="T28" s="77">
        <v>75.53</v>
      </c>
    </row>
    <row r="29" spans="1:20" s="15" customFormat="1" x14ac:dyDescent="0.35">
      <c r="A29" s="10"/>
      <c r="B29" s="17" t="s">
        <v>57</v>
      </c>
      <c r="C29" s="21">
        <v>14</v>
      </c>
      <c r="D29" s="87">
        <f t="shared" ref="D29:D32" si="42">1/21</f>
        <v>4.7619047619047616E-2</v>
      </c>
      <c r="E29" s="40">
        <f t="shared" si="8"/>
        <v>0.66666666666666663</v>
      </c>
      <c r="F29" s="46">
        <v>1</v>
      </c>
      <c r="G29" s="29">
        <f t="shared" si="6"/>
        <v>0.33333333333333337</v>
      </c>
      <c r="H29" s="45">
        <f t="shared" si="7"/>
        <v>-0.33333333333333331</v>
      </c>
      <c r="I29" s="27">
        <f t="shared" ref="I29:I52" si="43">D29*$I$3</f>
        <v>0.33333333333333331</v>
      </c>
      <c r="J29" s="27">
        <f t="shared" ref="J29:J52" si="44">D29*$J$3</f>
        <v>0.33333333333333331</v>
      </c>
      <c r="K29" s="19">
        <f t="shared" ref="K29:K52" si="45">D29*$K$3</f>
        <v>0.66666666666666663</v>
      </c>
      <c r="L29" s="37">
        <f t="shared" ref="L29:L52" si="46">D29*$L$3</f>
        <v>0.66666666666666663</v>
      </c>
      <c r="M29" s="30">
        <f t="shared" ref="M29:M52" si="47">D29*$M$3</f>
        <v>0.66666666666666663</v>
      </c>
      <c r="N29" s="30">
        <f t="shared" ref="N29:N52" si="48">D29*$N$3</f>
        <v>0.76190476190476186</v>
      </c>
      <c r="O29" s="30">
        <f t="shared" ref="O29:O52" si="49">D29*$O$3</f>
        <v>0.76190476190476186</v>
      </c>
      <c r="P29" s="30">
        <f t="shared" ref="P29:P52" si="50">D29*$P$3</f>
        <v>0.76190476190476186</v>
      </c>
      <c r="Q29" s="30">
        <f t="shared" ref="Q29:Q52" si="51">D29*$Q$3</f>
        <v>0.76190476190476186</v>
      </c>
      <c r="R29" s="30">
        <f t="shared" ref="R29:R52" si="52">D29*$R$3</f>
        <v>0.76190476190476186</v>
      </c>
      <c r="S29" s="30">
        <f t="shared" ref="S29:S52" si="53">D29*$S$3</f>
        <v>0.76190476190476186</v>
      </c>
      <c r="T29" s="30">
        <f t="shared" ref="T29:T52" si="54">D29*$T$3</f>
        <v>0.76190476190476186</v>
      </c>
    </row>
    <row r="30" spans="1:20" s="15" customFormat="1" x14ac:dyDescent="0.3">
      <c r="A30" s="16"/>
      <c r="B30" s="17" t="s">
        <v>21</v>
      </c>
      <c r="C30" s="21">
        <v>14</v>
      </c>
      <c r="D30" s="81">
        <v>1</v>
      </c>
      <c r="E30" s="40">
        <f t="shared" si="8"/>
        <v>14</v>
      </c>
      <c r="F30" s="46">
        <v>11</v>
      </c>
      <c r="G30" s="29">
        <f t="shared" si="6"/>
        <v>-3</v>
      </c>
      <c r="H30" s="45">
        <f t="shared" si="7"/>
        <v>-7</v>
      </c>
      <c r="I30" s="27">
        <f t="shared" si="43"/>
        <v>7</v>
      </c>
      <c r="J30" s="27">
        <f t="shared" si="44"/>
        <v>7</v>
      </c>
      <c r="K30" s="19">
        <f t="shared" si="45"/>
        <v>14</v>
      </c>
      <c r="L30" s="37">
        <f t="shared" si="46"/>
        <v>14</v>
      </c>
      <c r="M30" s="30">
        <f t="shared" si="47"/>
        <v>14</v>
      </c>
      <c r="N30" s="30">
        <f t="shared" si="48"/>
        <v>16</v>
      </c>
      <c r="O30" s="30">
        <f t="shared" si="49"/>
        <v>16</v>
      </c>
      <c r="P30" s="30">
        <f t="shared" si="50"/>
        <v>16</v>
      </c>
      <c r="Q30" s="30">
        <f t="shared" si="51"/>
        <v>16</v>
      </c>
      <c r="R30" s="30">
        <f t="shared" si="52"/>
        <v>16</v>
      </c>
      <c r="S30" s="30">
        <f t="shared" si="53"/>
        <v>16</v>
      </c>
      <c r="T30" s="30">
        <f t="shared" si="54"/>
        <v>16</v>
      </c>
    </row>
    <row r="31" spans="1:20" s="15" customFormat="1" x14ac:dyDescent="0.35">
      <c r="A31" s="16"/>
      <c r="B31" s="17" t="s">
        <v>58</v>
      </c>
      <c r="C31" s="21">
        <v>14</v>
      </c>
      <c r="D31" s="87">
        <f t="shared" si="42"/>
        <v>4.7619047619047616E-2</v>
      </c>
      <c r="E31" s="40">
        <f t="shared" si="8"/>
        <v>0.66666666666666663</v>
      </c>
      <c r="F31" s="46">
        <v>1</v>
      </c>
      <c r="G31" s="29">
        <f t="shared" si="6"/>
        <v>0.33333333333333337</v>
      </c>
      <c r="H31" s="45">
        <f t="shared" si="7"/>
        <v>-0.33333333333333331</v>
      </c>
      <c r="I31" s="27">
        <f t="shared" si="43"/>
        <v>0.33333333333333331</v>
      </c>
      <c r="J31" s="27">
        <f t="shared" si="44"/>
        <v>0.33333333333333331</v>
      </c>
      <c r="K31" s="19">
        <f t="shared" si="45"/>
        <v>0.66666666666666663</v>
      </c>
      <c r="L31" s="37">
        <f t="shared" si="46"/>
        <v>0.66666666666666663</v>
      </c>
      <c r="M31" s="30">
        <f t="shared" si="47"/>
        <v>0.66666666666666663</v>
      </c>
      <c r="N31" s="30">
        <f t="shared" si="48"/>
        <v>0.76190476190476186</v>
      </c>
      <c r="O31" s="30">
        <f t="shared" si="49"/>
        <v>0.76190476190476186</v>
      </c>
      <c r="P31" s="30">
        <f t="shared" si="50"/>
        <v>0.76190476190476186</v>
      </c>
      <c r="Q31" s="30">
        <f t="shared" si="51"/>
        <v>0.76190476190476186</v>
      </c>
      <c r="R31" s="30">
        <f t="shared" si="52"/>
        <v>0.76190476190476186</v>
      </c>
      <c r="S31" s="30">
        <f t="shared" si="53"/>
        <v>0.76190476190476186</v>
      </c>
      <c r="T31" s="30">
        <f t="shared" si="54"/>
        <v>0.76190476190476186</v>
      </c>
    </row>
    <row r="32" spans="1:20" s="15" customFormat="1" x14ac:dyDescent="0.35">
      <c r="A32" s="16"/>
      <c r="B32" s="20" t="s">
        <v>22</v>
      </c>
      <c r="C32" s="21">
        <v>14</v>
      </c>
      <c r="D32" s="87">
        <f t="shared" si="42"/>
        <v>4.7619047619047616E-2</v>
      </c>
      <c r="E32" s="40">
        <f t="shared" si="8"/>
        <v>0.66666666666666663</v>
      </c>
      <c r="F32" s="46"/>
      <c r="G32" s="29">
        <f t="shared" si="6"/>
        <v>-0.66666666666666663</v>
      </c>
      <c r="H32" s="45">
        <f t="shared" si="7"/>
        <v>-0.33333333333333331</v>
      </c>
      <c r="I32" s="27">
        <f t="shared" si="43"/>
        <v>0.33333333333333331</v>
      </c>
      <c r="J32" s="27">
        <f t="shared" si="44"/>
        <v>0.33333333333333331</v>
      </c>
      <c r="K32" s="19">
        <f t="shared" si="45"/>
        <v>0.66666666666666663</v>
      </c>
      <c r="L32" s="37">
        <f t="shared" si="46"/>
        <v>0.66666666666666663</v>
      </c>
      <c r="M32" s="30">
        <f t="shared" si="47"/>
        <v>0.66666666666666663</v>
      </c>
      <c r="N32" s="30">
        <f t="shared" si="48"/>
        <v>0.76190476190476186</v>
      </c>
      <c r="O32" s="30">
        <f t="shared" si="49"/>
        <v>0.76190476190476186</v>
      </c>
      <c r="P32" s="30">
        <f t="shared" si="50"/>
        <v>0.76190476190476186</v>
      </c>
      <c r="Q32" s="30">
        <f t="shared" si="51"/>
        <v>0.76190476190476186</v>
      </c>
      <c r="R32" s="30">
        <f t="shared" si="52"/>
        <v>0.76190476190476186</v>
      </c>
      <c r="S32" s="30">
        <f t="shared" si="53"/>
        <v>0.76190476190476186</v>
      </c>
      <c r="T32" s="30">
        <f t="shared" si="54"/>
        <v>0.76190476190476186</v>
      </c>
    </row>
    <row r="33" spans="1:20" s="15" customFormat="1" x14ac:dyDescent="0.3">
      <c r="A33" s="16"/>
      <c r="B33" s="17" t="s">
        <v>24</v>
      </c>
      <c r="C33" s="21">
        <v>14</v>
      </c>
      <c r="D33" s="88">
        <f>2/21</f>
        <v>9.5238095238095233E-2</v>
      </c>
      <c r="E33" s="40">
        <f t="shared" si="8"/>
        <v>1.3333333333333333</v>
      </c>
      <c r="F33" s="46"/>
      <c r="G33" s="29">
        <f t="shared" si="6"/>
        <v>-1.3333333333333333</v>
      </c>
      <c r="H33" s="45">
        <f t="shared" si="7"/>
        <v>-0.66666666666666663</v>
      </c>
      <c r="I33" s="27">
        <f t="shared" si="43"/>
        <v>0.66666666666666663</v>
      </c>
      <c r="J33" s="27">
        <f t="shared" si="44"/>
        <v>0.66666666666666663</v>
      </c>
      <c r="K33" s="19">
        <f t="shared" si="45"/>
        <v>1.3333333333333333</v>
      </c>
      <c r="L33" s="37">
        <f t="shared" si="46"/>
        <v>1.3333333333333333</v>
      </c>
      <c r="M33" s="30">
        <f t="shared" si="47"/>
        <v>1.3333333333333333</v>
      </c>
      <c r="N33" s="30">
        <f t="shared" si="48"/>
        <v>1.5238095238095237</v>
      </c>
      <c r="O33" s="30">
        <f t="shared" si="49"/>
        <v>1.5238095238095237</v>
      </c>
      <c r="P33" s="30">
        <f t="shared" si="50"/>
        <v>1.5238095238095237</v>
      </c>
      <c r="Q33" s="30">
        <f t="shared" si="51"/>
        <v>1.5238095238095237</v>
      </c>
      <c r="R33" s="30">
        <f t="shared" si="52"/>
        <v>1.5238095238095237</v>
      </c>
      <c r="S33" s="30">
        <f t="shared" si="53"/>
        <v>1.5238095238095237</v>
      </c>
      <c r="T33" s="30">
        <f t="shared" si="54"/>
        <v>1.5238095238095237</v>
      </c>
    </row>
    <row r="34" spans="1:20" s="15" customFormat="1" x14ac:dyDescent="0.35">
      <c r="A34" s="16"/>
      <c r="B34" s="17" t="s">
        <v>23</v>
      </c>
      <c r="C34" s="21">
        <v>14</v>
      </c>
      <c r="D34" s="87">
        <f t="shared" ref="D34:D37" si="55">1/21</f>
        <v>4.7619047619047616E-2</v>
      </c>
      <c r="E34" s="40">
        <f t="shared" si="8"/>
        <v>0.66666666666666663</v>
      </c>
      <c r="F34" s="46">
        <v>1</v>
      </c>
      <c r="G34" s="29">
        <f t="shared" si="6"/>
        <v>0.33333333333333337</v>
      </c>
      <c r="H34" s="45">
        <f t="shared" si="7"/>
        <v>-0.33333333333333331</v>
      </c>
      <c r="I34" s="27">
        <f t="shared" si="43"/>
        <v>0.33333333333333331</v>
      </c>
      <c r="J34" s="27">
        <f t="shared" si="44"/>
        <v>0.33333333333333331</v>
      </c>
      <c r="K34" s="19">
        <f t="shared" si="45"/>
        <v>0.66666666666666663</v>
      </c>
      <c r="L34" s="37">
        <f t="shared" si="46"/>
        <v>0.66666666666666663</v>
      </c>
      <c r="M34" s="30">
        <f t="shared" si="47"/>
        <v>0.66666666666666663</v>
      </c>
      <c r="N34" s="30">
        <f t="shared" si="48"/>
        <v>0.76190476190476186</v>
      </c>
      <c r="O34" s="30">
        <f t="shared" si="49"/>
        <v>0.76190476190476186</v>
      </c>
      <c r="P34" s="30">
        <f t="shared" si="50"/>
        <v>0.76190476190476186</v>
      </c>
      <c r="Q34" s="30">
        <f t="shared" si="51"/>
        <v>0.76190476190476186</v>
      </c>
      <c r="R34" s="30">
        <f t="shared" si="52"/>
        <v>0.76190476190476186</v>
      </c>
      <c r="S34" s="30">
        <f t="shared" si="53"/>
        <v>0.76190476190476186</v>
      </c>
      <c r="T34" s="30">
        <f t="shared" si="54"/>
        <v>0.76190476190476186</v>
      </c>
    </row>
    <row r="35" spans="1:20" s="15" customFormat="1" x14ac:dyDescent="0.35">
      <c r="A35" s="16"/>
      <c r="B35" s="17" t="s">
        <v>25</v>
      </c>
      <c r="C35" s="21">
        <v>14</v>
      </c>
      <c r="D35" s="87">
        <f t="shared" si="55"/>
        <v>4.7619047619047616E-2</v>
      </c>
      <c r="E35" s="40">
        <f t="shared" si="8"/>
        <v>0.66666666666666663</v>
      </c>
      <c r="F35" s="46">
        <v>1</v>
      </c>
      <c r="G35" s="29">
        <f t="shared" si="6"/>
        <v>0.33333333333333337</v>
      </c>
      <c r="H35" s="45">
        <f t="shared" si="7"/>
        <v>-0.33333333333333331</v>
      </c>
      <c r="I35" s="27">
        <f t="shared" si="43"/>
        <v>0.33333333333333331</v>
      </c>
      <c r="J35" s="27">
        <f t="shared" si="44"/>
        <v>0.33333333333333331</v>
      </c>
      <c r="K35" s="19">
        <f t="shared" si="45"/>
        <v>0.66666666666666663</v>
      </c>
      <c r="L35" s="37">
        <f t="shared" si="46"/>
        <v>0.66666666666666663</v>
      </c>
      <c r="M35" s="30">
        <f t="shared" si="47"/>
        <v>0.66666666666666663</v>
      </c>
      <c r="N35" s="30">
        <f t="shared" si="48"/>
        <v>0.76190476190476186</v>
      </c>
      <c r="O35" s="30">
        <f t="shared" si="49"/>
        <v>0.76190476190476186</v>
      </c>
      <c r="P35" s="30">
        <f t="shared" si="50"/>
        <v>0.76190476190476186</v>
      </c>
      <c r="Q35" s="30">
        <f t="shared" si="51"/>
        <v>0.76190476190476186</v>
      </c>
      <c r="R35" s="30">
        <f t="shared" si="52"/>
        <v>0.76190476190476186</v>
      </c>
      <c r="S35" s="30">
        <f t="shared" si="53"/>
        <v>0.76190476190476186</v>
      </c>
      <c r="T35" s="30">
        <f t="shared" si="54"/>
        <v>0.76190476190476186</v>
      </c>
    </row>
    <row r="36" spans="1:20" s="15" customFormat="1" x14ac:dyDescent="0.35">
      <c r="A36" s="16"/>
      <c r="B36" s="17" t="s">
        <v>26</v>
      </c>
      <c r="C36" s="21">
        <v>14</v>
      </c>
      <c r="D36" s="87">
        <f t="shared" si="55"/>
        <v>4.7619047619047616E-2</v>
      </c>
      <c r="E36" s="40">
        <f t="shared" si="8"/>
        <v>0.66666666666666663</v>
      </c>
      <c r="F36" s="46"/>
      <c r="G36" s="29">
        <f t="shared" si="6"/>
        <v>-0.66666666666666663</v>
      </c>
      <c r="H36" s="45">
        <f t="shared" si="7"/>
        <v>-0.33333333333333331</v>
      </c>
      <c r="I36" s="27">
        <f t="shared" si="43"/>
        <v>0.33333333333333331</v>
      </c>
      <c r="J36" s="27">
        <f t="shared" si="44"/>
        <v>0.33333333333333331</v>
      </c>
      <c r="K36" s="19">
        <f t="shared" si="45"/>
        <v>0.66666666666666663</v>
      </c>
      <c r="L36" s="37">
        <f t="shared" si="46"/>
        <v>0.66666666666666663</v>
      </c>
      <c r="M36" s="30">
        <f t="shared" si="47"/>
        <v>0.66666666666666663</v>
      </c>
      <c r="N36" s="30">
        <f t="shared" si="48"/>
        <v>0.76190476190476186</v>
      </c>
      <c r="O36" s="30">
        <f t="shared" si="49"/>
        <v>0.76190476190476186</v>
      </c>
      <c r="P36" s="30">
        <f t="shared" si="50"/>
        <v>0.76190476190476186</v>
      </c>
      <c r="Q36" s="30">
        <f t="shared" si="51"/>
        <v>0.76190476190476186</v>
      </c>
      <c r="R36" s="30">
        <f t="shared" si="52"/>
        <v>0.76190476190476186</v>
      </c>
      <c r="S36" s="30">
        <f t="shared" si="53"/>
        <v>0.76190476190476186</v>
      </c>
      <c r="T36" s="30">
        <f t="shared" si="54"/>
        <v>0.76190476190476186</v>
      </c>
    </row>
    <row r="37" spans="1:20" s="15" customFormat="1" x14ac:dyDescent="0.35">
      <c r="A37" s="16"/>
      <c r="B37" s="17" t="s">
        <v>60</v>
      </c>
      <c r="C37" s="21">
        <v>14</v>
      </c>
      <c r="D37" s="87">
        <f t="shared" si="55"/>
        <v>4.7619047619047616E-2</v>
      </c>
      <c r="E37" s="40">
        <f t="shared" si="8"/>
        <v>0.66666666666666663</v>
      </c>
      <c r="F37" s="46">
        <v>1</v>
      </c>
      <c r="G37" s="29">
        <f t="shared" si="6"/>
        <v>0.33333333333333337</v>
      </c>
      <c r="H37" s="45">
        <f t="shared" si="7"/>
        <v>-0.33333333333333331</v>
      </c>
      <c r="I37" s="27">
        <f t="shared" si="43"/>
        <v>0.33333333333333331</v>
      </c>
      <c r="J37" s="27">
        <f t="shared" si="44"/>
        <v>0.33333333333333331</v>
      </c>
      <c r="K37" s="19">
        <f t="shared" si="45"/>
        <v>0.66666666666666663</v>
      </c>
      <c r="L37" s="37">
        <f t="shared" si="46"/>
        <v>0.66666666666666663</v>
      </c>
      <c r="M37" s="30">
        <f t="shared" si="47"/>
        <v>0.66666666666666663</v>
      </c>
      <c r="N37" s="30">
        <f t="shared" si="48"/>
        <v>0.76190476190476186</v>
      </c>
      <c r="O37" s="30">
        <f t="shared" si="49"/>
        <v>0.76190476190476186</v>
      </c>
      <c r="P37" s="30">
        <f t="shared" si="50"/>
        <v>0.76190476190476186</v>
      </c>
      <c r="Q37" s="30">
        <f t="shared" si="51"/>
        <v>0.76190476190476186</v>
      </c>
      <c r="R37" s="30">
        <f t="shared" si="52"/>
        <v>0.76190476190476186</v>
      </c>
      <c r="S37" s="30">
        <f t="shared" si="53"/>
        <v>0.76190476190476186</v>
      </c>
      <c r="T37" s="30">
        <f t="shared" si="54"/>
        <v>0.76190476190476186</v>
      </c>
    </row>
    <row r="38" spans="1:20" s="15" customFormat="1" x14ac:dyDescent="0.3">
      <c r="A38" s="16"/>
      <c r="B38" s="20" t="s">
        <v>42</v>
      </c>
      <c r="C38" s="21">
        <v>14</v>
      </c>
      <c r="D38" s="88">
        <f>2/21</f>
        <v>9.5238095238095233E-2</v>
      </c>
      <c r="E38" s="40">
        <f t="shared" si="8"/>
        <v>1.3333333333333333</v>
      </c>
      <c r="F38" s="46"/>
      <c r="G38" s="29">
        <f t="shared" si="6"/>
        <v>-1.3333333333333333</v>
      </c>
      <c r="H38" s="45">
        <f t="shared" si="7"/>
        <v>-0.66666666666666663</v>
      </c>
      <c r="I38" s="27">
        <f t="shared" si="43"/>
        <v>0.66666666666666663</v>
      </c>
      <c r="J38" s="27">
        <f t="shared" si="44"/>
        <v>0.66666666666666663</v>
      </c>
      <c r="K38" s="19">
        <f t="shared" si="45"/>
        <v>1.3333333333333333</v>
      </c>
      <c r="L38" s="37">
        <f t="shared" si="46"/>
        <v>1.3333333333333333</v>
      </c>
      <c r="M38" s="30">
        <f t="shared" si="47"/>
        <v>1.3333333333333333</v>
      </c>
      <c r="N38" s="30">
        <f t="shared" si="48"/>
        <v>1.5238095238095237</v>
      </c>
      <c r="O38" s="30">
        <f t="shared" si="49"/>
        <v>1.5238095238095237</v>
      </c>
      <c r="P38" s="30">
        <f t="shared" si="50"/>
        <v>1.5238095238095237</v>
      </c>
      <c r="Q38" s="30">
        <f t="shared" si="51"/>
        <v>1.5238095238095237</v>
      </c>
      <c r="R38" s="30">
        <f t="shared" si="52"/>
        <v>1.5238095238095237</v>
      </c>
      <c r="S38" s="30">
        <f t="shared" si="53"/>
        <v>1.5238095238095237</v>
      </c>
      <c r="T38" s="30">
        <f t="shared" si="54"/>
        <v>1.5238095238095237</v>
      </c>
    </row>
    <row r="39" spans="1:20" s="15" customFormat="1" x14ac:dyDescent="0.3">
      <c r="A39" s="16"/>
      <c r="B39" s="20" t="s">
        <v>43</v>
      </c>
      <c r="C39" s="21">
        <v>14</v>
      </c>
      <c r="D39" s="88">
        <f>2/21</f>
        <v>9.5238095238095233E-2</v>
      </c>
      <c r="E39" s="40">
        <f t="shared" si="8"/>
        <v>1.3333333333333333</v>
      </c>
      <c r="F39" s="46"/>
      <c r="G39" s="29">
        <f t="shared" si="6"/>
        <v>-1.3333333333333333</v>
      </c>
      <c r="H39" s="45">
        <f t="shared" si="7"/>
        <v>-0.66666666666666663</v>
      </c>
      <c r="I39" s="27">
        <f t="shared" si="43"/>
        <v>0.66666666666666663</v>
      </c>
      <c r="J39" s="27">
        <f t="shared" si="44"/>
        <v>0.66666666666666663</v>
      </c>
      <c r="K39" s="19">
        <f t="shared" si="45"/>
        <v>1.3333333333333333</v>
      </c>
      <c r="L39" s="37">
        <f t="shared" si="46"/>
        <v>1.3333333333333333</v>
      </c>
      <c r="M39" s="30">
        <f t="shared" si="47"/>
        <v>1.3333333333333333</v>
      </c>
      <c r="N39" s="30">
        <f t="shared" si="48"/>
        <v>1.5238095238095237</v>
      </c>
      <c r="O39" s="30">
        <f t="shared" si="49"/>
        <v>1.5238095238095237</v>
      </c>
      <c r="P39" s="30">
        <f t="shared" si="50"/>
        <v>1.5238095238095237</v>
      </c>
      <c r="Q39" s="30">
        <f t="shared" si="51"/>
        <v>1.5238095238095237</v>
      </c>
      <c r="R39" s="30">
        <f t="shared" si="52"/>
        <v>1.5238095238095237</v>
      </c>
      <c r="S39" s="30">
        <f t="shared" si="53"/>
        <v>1.5238095238095237</v>
      </c>
      <c r="T39" s="30">
        <f t="shared" si="54"/>
        <v>1.5238095238095237</v>
      </c>
    </row>
    <row r="40" spans="1:20" s="15" customFormat="1" x14ac:dyDescent="0.3">
      <c r="A40" s="16"/>
      <c r="B40" s="17" t="s">
        <v>54</v>
      </c>
      <c r="C40" s="21">
        <v>14</v>
      </c>
      <c r="D40" s="84">
        <v>0.5</v>
      </c>
      <c r="E40" s="40">
        <f t="shared" si="8"/>
        <v>7</v>
      </c>
      <c r="F40" s="46">
        <v>5</v>
      </c>
      <c r="G40" s="29">
        <f t="shared" si="6"/>
        <v>-2</v>
      </c>
      <c r="H40" s="45">
        <f t="shared" si="7"/>
        <v>-3.5</v>
      </c>
      <c r="I40" s="27">
        <f t="shared" si="43"/>
        <v>3.5</v>
      </c>
      <c r="J40" s="27">
        <f t="shared" si="44"/>
        <v>3.5</v>
      </c>
      <c r="K40" s="19">
        <f t="shared" si="45"/>
        <v>7</v>
      </c>
      <c r="L40" s="37">
        <f t="shared" si="46"/>
        <v>7</v>
      </c>
      <c r="M40" s="30">
        <f t="shared" si="47"/>
        <v>7</v>
      </c>
      <c r="N40" s="30">
        <f t="shared" si="48"/>
        <v>8</v>
      </c>
      <c r="O40" s="30">
        <f t="shared" si="49"/>
        <v>8</v>
      </c>
      <c r="P40" s="30">
        <f t="shared" si="50"/>
        <v>8</v>
      </c>
      <c r="Q40" s="30">
        <f t="shared" si="51"/>
        <v>8</v>
      </c>
      <c r="R40" s="30">
        <f t="shared" si="52"/>
        <v>8</v>
      </c>
      <c r="S40" s="30">
        <f t="shared" si="53"/>
        <v>8</v>
      </c>
      <c r="T40" s="30">
        <f t="shared" si="54"/>
        <v>8</v>
      </c>
    </row>
    <row r="41" spans="1:20" s="15" customFormat="1" x14ac:dyDescent="0.3">
      <c r="A41" s="16"/>
      <c r="B41" s="17" t="s">
        <v>68</v>
      </c>
      <c r="C41" s="21">
        <v>14</v>
      </c>
      <c r="D41" s="84">
        <f>2/21</f>
        <v>9.5238095238095233E-2</v>
      </c>
      <c r="E41" s="40">
        <f t="shared" si="8"/>
        <v>1.3333333333333333</v>
      </c>
      <c r="F41" s="46"/>
      <c r="G41" s="29">
        <f t="shared" si="6"/>
        <v>-1.3333333333333333</v>
      </c>
      <c r="H41" s="45">
        <f t="shared" si="7"/>
        <v>-0.66666666666666663</v>
      </c>
      <c r="I41" s="27">
        <f t="shared" si="43"/>
        <v>0.66666666666666663</v>
      </c>
      <c r="J41" s="27">
        <f t="shared" si="44"/>
        <v>0.66666666666666663</v>
      </c>
      <c r="K41" s="19">
        <f t="shared" si="45"/>
        <v>1.3333333333333333</v>
      </c>
      <c r="L41" s="37">
        <f t="shared" si="46"/>
        <v>1.3333333333333333</v>
      </c>
      <c r="M41" s="30">
        <f t="shared" si="47"/>
        <v>1.3333333333333333</v>
      </c>
      <c r="N41" s="30">
        <f t="shared" si="48"/>
        <v>1.5238095238095237</v>
      </c>
      <c r="O41" s="30">
        <f t="shared" si="49"/>
        <v>1.5238095238095237</v>
      </c>
      <c r="P41" s="30">
        <f t="shared" si="50"/>
        <v>1.5238095238095237</v>
      </c>
      <c r="Q41" s="30">
        <f t="shared" si="51"/>
        <v>1.5238095238095237</v>
      </c>
      <c r="R41" s="30">
        <f t="shared" si="52"/>
        <v>1.5238095238095237</v>
      </c>
      <c r="S41" s="30">
        <f t="shared" si="53"/>
        <v>1.5238095238095237</v>
      </c>
      <c r="T41" s="30">
        <f t="shared" si="54"/>
        <v>1.5238095238095237</v>
      </c>
    </row>
    <row r="42" spans="1:20" s="15" customFormat="1" x14ac:dyDescent="0.3">
      <c r="A42" s="16"/>
      <c r="B42" s="17" t="s">
        <v>27</v>
      </c>
      <c r="C42" s="21">
        <v>14</v>
      </c>
      <c r="D42" s="84">
        <f>3/21</f>
        <v>0.14285714285714285</v>
      </c>
      <c r="E42" s="40">
        <f t="shared" si="8"/>
        <v>2</v>
      </c>
      <c r="F42" s="46">
        <v>2</v>
      </c>
      <c r="G42" s="29">
        <f t="shared" si="6"/>
        <v>0</v>
      </c>
      <c r="H42" s="45">
        <f t="shared" si="7"/>
        <v>-1</v>
      </c>
      <c r="I42" s="27">
        <f t="shared" si="43"/>
        <v>1</v>
      </c>
      <c r="J42" s="27">
        <f t="shared" si="44"/>
        <v>1</v>
      </c>
      <c r="K42" s="19">
        <f t="shared" si="45"/>
        <v>2</v>
      </c>
      <c r="L42" s="37">
        <f t="shared" si="46"/>
        <v>2</v>
      </c>
      <c r="M42" s="30">
        <f t="shared" si="47"/>
        <v>2</v>
      </c>
      <c r="N42" s="30">
        <f t="shared" si="48"/>
        <v>2.2857142857142856</v>
      </c>
      <c r="O42" s="30">
        <f t="shared" si="49"/>
        <v>2.2857142857142856</v>
      </c>
      <c r="P42" s="30">
        <f t="shared" si="50"/>
        <v>2.2857142857142856</v>
      </c>
      <c r="Q42" s="30">
        <f t="shared" si="51"/>
        <v>2.2857142857142856</v>
      </c>
      <c r="R42" s="30">
        <f t="shared" si="52"/>
        <v>2.2857142857142856</v>
      </c>
      <c r="S42" s="30">
        <f t="shared" si="53"/>
        <v>2.2857142857142856</v>
      </c>
      <c r="T42" s="30">
        <f t="shared" si="54"/>
        <v>2.2857142857142856</v>
      </c>
    </row>
    <row r="43" spans="1:20" s="15" customFormat="1" x14ac:dyDescent="0.35">
      <c r="A43" s="16"/>
      <c r="B43" s="17" t="s">
        <v>92</v>
      </c>
      <c r="C43" s="21">
        <v>14</v>
      </c>
      <c r="D43" s="87">
        <f t="shared" ref="D43" si="56">1/21</f>
        <v>4.7619047619047616E-2</v>
      </c>
      <c r="E43" s="40">
        <f t="shared" si="8"/>
        <v>0.66666666666666663</v>
      </c>
      <c r="F43" s="46"/>
      <c r="G43" s="29">
        <f t="shared" si="6"/>
        <v>-0.66666666666666663</v>
      </c>
      <c r="H43" s="45">
        <f t="shared" si="7"/>
        <v>-0.33333333333333331</v>
      </c>
      <c r="I43" s="27">
        <f t="shared" si="43"/>
        <v>0.33333333333333331</v>
      </c>
      <c r="J43" s="27">
        <f t="shared" si="44"/>
        <v>0.33333333333333331</v>
      </c>
      <c r="K43" s="19">
        <f t="shared" si="45"/>
        <v>0.66666666666666663</v>
      </c>
      <c r="L43" s="37">
        <f t="shared" si="46"/>
        <v>0.66666666666666663</v>
      </c>
      <c r="M43" s="30">
        <f t="shared" si="47"/>
        <v>0.66666666666666663</v>
      </c>
      <c r="N43" s="30">
        <f t="shared" si="48"/>
        <v>0.76190476190476186</v>
      </c>
      <c r="O43" s="30">
        <f t="shared" si="49"/>
        <v>0.76190476190476186</v>
      </c>
      <c r="P43" s="30">
        <f t="shared" si="50"/>
        <v>0.76190476190476186</v>
      </c>
      <c r="Q43" s="30">
        <f t="shared" si="51"/>
        <v>0.76190476190476186</v>
      </c>
      <c r="R43" s="30">
        <f t="shared" si="52"/>
        <v>0.76190476190476186</v>
      </c>
      <c r="S43" s="30">
        <f t="shared" si="53"/>
        <v>0.76190476190476186</v>
      </c>
      <c r="T43" s="30">
        <f t="shared" si="54"/>
        <v>0.76190476190476186</v>
      </c>
    </row>
    <row r="44" spans="1:20" s="15" customFormat="1" x14ac:dyDescent="0.35">
      <c r="A44" s="16"/>
      <c r="B44" s="17" t="s">
        <v>28</v>
      </c>
      <c r="C44" s="21">
        <v>14</v>
      </c>
      <c r="D44" s="87">
        <f>2/21</f>
        <v>9.5238095238095233E-2</v>
      </c>
      <c r="E44" s="51">
        <v>2</v>
      </c>
      <c r="F44" s="46">
        <v>2</v>
      </c>
      <c r="G44" s="29">
        <f t="shared" si="6"/>
        <v>0</v>
      </c>
      <c r="H44" s="45">
        <f t="shared" si="7"/>
        <v>-0.66666666666666663</v>
      </c>
      <c r="I44" s="27">
        <f t="shared" si="43"/>
        <v>0.66666666666666663</v>
      </c>
      <c r="J44" s="27">
        <f t="shared" si="44"/>
        <v>0.66666666666666663</v>
      </c>
      <c r="K44" s="19">
        <f t="shared" si="45"/>
        <v>1.3333333333333333</v>
      </c>
      <c r="L44" s="37">
        <f t="shared" si="46"/>
        <v>1.3333333333333333</v>
      </c>
      <c r="M44" s="30">
        <f t="shared" si="47"/>
        <v>1.3333333333333333</v>
      </c>
      <c r="N44" s="30">
        <f t="shared" si="48"/>
        <v>1.5238095238095237</v>
      </c>
      <c r="O44" s="30">
        <f t="shared" si="49"/>
        <v>1.5238095238095237</v>
      </c>
      <c r="P44" s="30">
        <f t="shared" si="50"/>
        <v>1.5238095238095237</v>
      </c>
      <c r="Q44" s="30">
        <f t="shared" si="51"/>
        <v>1.5238095238095237</v>
      </c>
      <c r="R44" s="30">
        <f t="shared" si="52"/>
        <v>1.5238095238095237</v>
      </c>
      <c r="S44" s="30">
        <f t="shared" si="53"/>
        <v>1.5238095238095237</v>
      </c>
      <c r="T44" s="30">
        <f t="shared" si="54"/>
        <v>1.5238095238095237</v>
      </c>
    </row>
    <row r="45" spans="1:20" s="15" customFormat="1" x14ac:dyDescent="0.35">
      <c r="A45" s="16"/>
      <c r="B45" s="17" t="s">
        <v>56</v>
      </c>
      <c r="C45" s="21">
        <v>14</v>
      </c>
      <c r="D45" s="87">
        <f t="shared" ref="D45" si="57">1/21</f>
        <v>4.7619047619047616E-2</v>
      </c>
      <c r="E45" s="40">
        <f t="shared" si="8"/>
        <v>0.66666666666666663</v>
      </c>
      <c r="F45" s="52">
        <v>1</v>
      </c>
      <c r="G45" s="29">
        <f t="shared" si="6"/>
        <v>0.33333333333333337</v>
      </c>
      <c r="H45" s="45">
        <f t="shared" si="7"/>
        <v>-0.33333333333333331</v>
      </c>
      <c r="I45" s="27">
        <f t="shared" si="43"/>
        <v>0.33333333333333331</v>
      </c>
      <c r="J45" s="27">
        <f t="shared" si="44"/>
        <v>0.33333333333333331</v>
      </c>
      <c r="K45" s="19">
        <f t="shared" si="45"/>
        <v>0.66666666666666663</v>
      </c>
      <c r="L45" s="37">
        <f t="shared" si="46"/>
        <v>0.66666666666666663</v>
      </c>
      <c r="M45" s="30">
        <f t="shared" si="47"/>
        <v>0.66666666666666663</v>
      </c>
      <c r="N45" s="30">
        <f t="shared" si="48"/>
        <v>0.76190476190476186</v>
      </c>
      <c r="O45" s="30">
        <f t="shared" si="49"/>
        <v>0.76190476190476186</v>
      </c>
      <c r="P45" s="30">
        <f t="shared" si="50"/>
        <v>0.76190476190476186</v>
      </c>
      <c r="Q45" s="30">
        <f t="shared" si="51"/>
        <v>0.76190476190476186</v>
      </c>
      <c r="R45" s="30">
        <f t="shared" si="52"/>
        <v>0.76190476190476186</v>
      </c>
      <c r="S45" s="30">
        <f t="shared" si="53"/>
        <v>0.76190476190476186</v>
      </c>
      <c r="T45" s="30">
        <f t="shared" si="54"/>
        <v>0.76190476190476186</v>
      </c>
    </row>
    <row r="46" spans="1:20" s="15" customFormat="1" x14ac:dyDescent="0.3">
      <c r="A46" s="16"/>
      <c r="B46" s="17" t="s">
        <v>29</v>
      </c>
      <c r="C46" s="21">
        <v>14</v>
      </c>
      <c r="D46" s="84">
        <v>0.5</v>
      </c>
      <c r="E46" s="40">
        <f t="shared" si="8"/>
        <v>7</v>
      </c>
      <c r="F46" s="46">
        <v>5</v>
      </c>
      <c r="G46" s="29">
        <f t="shared" si="6"/>
        <v>-2</v>
      </c>
      <c r="H46" s="45">
        <f t="shared" si="7"/>
        <v>-3.5</v>
      </c>
      <c r="I46" s="27">
        <f t="shared" si="43"/>
        <v>3.5</v>
      </c>
      <c r="J46" s="27">
        <f t="shared" si="44"/>
        <v>3.5</v>
      </c>
      <c r="K46" s="19">
        <f t="shared" si="45"/>
        <v>7</v>
      </c>
      <c r="L46" s="37">
        <f t="shared" si="46"/>
        <v>7</v>
      </c>
      <c r="M46" s="30">
        <f t="shared" si="47"/>
        <v>7</v>
      </c>
      <c r="N46" s="30">
        <f t="shared" si="48"/>
        <v>8</v>
      </c>
      <c r="O46" s="30">
        <f t="shared" si="49"/>
        <v>8</v>
      </c>
      <c r="P46" s="30">
        <f t="shared" si="50"/>
        <v>8</v>
      </c>
      <c r="Q46" s="30">
        <f t="shared" si="51"/>
        <v>8</v>
      </c>
      <c r="R46" s="30">
        <f t="shared" si="52"/>
        <v>8</v>
      </c>
      <c r="S46" s="30">
        <f t="shared" si="53"/>
        <v>8</v>
      </c>
      <c r="T46" s="30">
        <f t="shared" si="54"/>
        <v>8</v>
      </c>
    </row>
    <row r="47" spans="1:20" s="15" customFormat="1" x14ac:dyDescent="0.3">
      <c r="A47" s="16"/>
      <c r="B47" s="53" t="s">
        <v>44</v>
      </c>
      <c r="C47" s="54">
        <v>14</v>
      </c>
      <c r="D47" s="89">
        <f>1/21</f>
        <v>4.7619047619047616E-2</v>
      </c>
      <c r="E47" s="55">
        <f t="shared" si="8"/>
        <v>0.66666666666666663</v>
      </c>
      <c r="F47" s="56"/>
      <c r="G47" s="29">
        <f t="shared" si="6"/>
        <v>-0.66666666666666663</v>
      </c>
      <c r="H47" s="45">
        <f t="shared" si="7"/>
        <v>-0.33333333333333331</v>
      </c>
      <c r="I47" s="27">
        <f t="shared" si="43"/>
        <v>0.33333333333333331</v>
      </c>
      <c r="J47" s="27">
        <f t="shared" si="44"/>
        <v>0.33333333333333331</v>
      </c>
      <c r="K47" s="19">
        <f t="shared" si="45"/>
        <v>0.66666666666666663</v>
      </c>
      <c r="L47" s="37">
        <f t="shared" si="46"/>
        <v>0.66666666666666663</v>
      </c>
      <c r="M47" s="30">
        <f t="shared" si="47"/>
        <v>0.66666666666666663</v>
      </c>
      <c r="N47" s="30">
        <f t="shared" si="48"/>
        <v>0.76190476190476186</v>
      </c>
      <c r="O47" s="30">
        <f t="shared" si="49"/>
        <v>0.76190476190476186</v>
      </c>
      <c r="P47" s="30">
        <f t="shared" si="50"/>
        <v>0.76190476190476186</v>
      </c>
      <c r="Q47" s="30">
        <f t="shared" si="51"/>
        <v>0.76190476190476186</v>
      </c>
      <c r="R47" s="30">
        <f t="shared" si="52"/>
        <v>0.76190476190476186</v>
      </c>
      <c r="S47" s="30">
        <f t="shared" si="53"/>
        <v>0.76190476190476186</v>
      </c>
      <c r="T47" s="30">
        <f t="shared" si="54"/>
        <v>0.76190476190476186</v>
      </c>
    </row>
    <row r="48" spans="1:20" s="15" customFormat="1" x14ac:dyDescent="0.35">
      <c r="A48" s="16"/>
      <c r="B48" s="20" t="s">
        <v>59</v>
      </c>
      <c r="C48" s="21">
        <v>14</v>
      </c>
      <c r="D48" s="87">
        <f t="shared" ref="D48" si="58">1/21</f>
        <v>4.7619047619047616E-2</v>
      </c>
      <c r="E48" s="40">
        <f t="shared" si="8"/>
        <v>0.66666666666666663</v>
      </c>
      <c r="F48" s="46"/>
      <c r="G48" s="29">
        <f t="shared" si="6"/>
        <v>-0.66666666666666663</v>
      </c>
      <c r="H48" s="45">
        <f t="shared" si="7"/>
        <v>-0.33333333333333331</v>
      </c>
      <c r="I48" s="27">
        <f t="shared" si="43"/>
        <v>0.33333333333333331</v>
      </c>
      <c r="J48" s="27">
        <f t="shared" si="44"/>
        <v>0.33333333333333331</v>
      </c>
      <c r="K48" s="19">
        <f t="shared" si="45"/>
        <v>0.66666666666666663</v>
      </c>
      <c r="L48" s="37">
        <f t="shared" si="46"/>
        <v>0.66666666666666663</v>
      </c>
      <c r="M48" s="30">
        <f t="shared" si="47"/>
        <v>0.66666666666666663</v>
      </c>
      <c r="N48" s="30">
        <f t="shared" si="48"/>
        <v>0.76190476190476186</v>
      </c>
      <c r="O48" s="30">
        <f t="shared" si="49"/>
        <v>0.76190476190476186</v>
      </c>
      <c r="P48" s="30">
        <f t="shared" si="50"/>
        <v>0.76190476190476186</v>
      </c>
      <c r="Q48" s="30">
        <f t="shared" si="51"/>
        <v>0.76190476190476186</v>
      </c>
      <c r="R48" s="30">
        <f t="shared" si="52"/>
        <v>0.76190476190476186</v>
      </c>
      <c r="S48" s="30">
        <f t="shared" si="53"/>
        <v>0.76190476190476186</v>
      </c>
      <c r="T48" s="30">
        <f t="shared" si="54"/>
        <v>0.76190476190476186</v>
      </c>
    </row>
    <row r="49" spans="1:20" s="15" customFormat="1" x14ac:dyDescent="0.35">
      <c r="A49" s="16"/>
      <c r="B49" s="17" t="s">
        <v>46</v>
      </c>
      <c r="C49" s="21">
        <v>14</v>
      </c>
      <c r="D49" s="87">
        <v>0.5</v>
      </c>
      <c r="E49" s="40">
        <f t="shared" si="8"/>
        <v>7</v>
      </c>
      <c r="F49" s="46">
        <v>4</v>
      </c>
      <c r="G49" s="29">
        <f t="shared" si="6"/>
        <v>-3</v>
      </c>
      <c r="H49" s="45">
        <f t="shared" si="7"/>
        <v>-3.5</v>
      </c>
      <c r="I49" s="27">
        <f t="shared" si="43"/>
        <v>3.5</v>
      </c>
      <c r="J49" s="27">
        <f t="shared" si="44"/>
        <v>3.5</v>
      </c>
      <c r="K49" s="19">
        <f t="shared" si="45"/>
        <v>7</v>
      </c>
      <c r="L49" s="37">
        <f t="shared" si="46"/>
        <v>7</v>
      </c>
      <c r="M49" s="30">
        <f t="shared" si="47"/>
        <v>7</v>
      </c>
      <c r="N49" s="30">
        <f t="shared" si="48"/>
        <v>8</v>
      </c>
      <c r="O49" s="30">
        <f t="shared" si="49"/>
        <v>8</v>
      </c>
      <c r="P49" s="30">
        <f t="shared" si="50"/>
        <v>8</v>
      </c>
      <c r="Q49" s="30">
        <f t="shared" si="51"/>
        <v>8</v>
      </c>
      <c r="R49" s="30">
        <f t="shared" si="52"/>
        <v>8</v>
      </c>
      <c r="S49" s="30">
        <f t="shared" si="53"/>
        <v>8</v>
      </c>
      <c r="T49" s="30">
        <f t="shared" si="54"/>
        <v>8</v>
      </c>
    </row>
    <row r="50" spans="1:20" s="15" customFormat="1" x14ac:dyDescent="0.35">
      <c r="A50" s="16"/>
      <c r="B50" s="17" t="s">
        <v>55</v>
      </c>
      <c r="C50" s="21">
        <v>14</v>
      </c>
      <c r="D50" s="90">
        <v>0.05</v>
      </c>
      <c r="E50" s="40">
        <v>1</v>
      </c>
      <c r="F50" s="46">
        <v>1</v>
      </c>
      <c r="G50" s="29">
        <f t="shared" si="6"/>
        <v>0</v>
      </c>
      <c r="H50" s="45">
        <f t="shared" si="7"/>
        <v>-0.35000000000000003</v>
      </c>
      <c r="I50" s="27">
        <f t="shared" si="43"/>
        <v>0.35000000000000003</v>
      </c>
      <c r="J50" s="27">
        <f t="shared" si="44"/>
        <v>0.35000000000000003</v>
      </c>
      <c r="K50" s="19">
        <f t="shared" si="45"/>
        <v>0.70000000000000007</v>
      </c>
      <c r="L50" s="37">
        <f t="shared" si="46"/>
        <v>0.70000000000000007</v>
      </c>
      <c r="M50" s="30">
        <f t="shared" si="47"/>
        <v>0.70000000000000007</v>
      </c>
      <c r="N50" s="30">
        <f t="shared" si="48"/>
        <v>0.8</v>
      </c>
      <c r="O50" s="30">
        <f t="shared" si="49"/>
        <v>0.8</v>
      </c>
      <c r="P50" s="30">
        <f t="shared" si="50"/>
        <v>0.8</v>
      </c>
      <c r="Q50" s="30">
        <f t="shared" si="51"/>
        <v>0.8</v>
      </c>
      <c r="R50" s="30">
        <f t="shared" si="52"/>
        <v>0.8</v>
      </c>
      <c r="S50" s="30">
        <f t="shared" si="53"/>
        <v>0.8</v>
      </c>
      <c r="T50" s="30">
        <f t="shared" si="54"/>
        <v>0.8</v>
      </c>
    </row>
    <row r="51" spans="1:20" s="15" customFormat="1" x14ac:dyDescent="0.3">
      <c r="A51" s="16"/>
      <c r="B51" s="17" t="s">
        <v>47</v>
      </c>
      <c r="C51" s="21">
        <v>14</v>
      </c>
      <c r="D51" s="84">
        <v>0.5</v>
      </c>
      <c r="E51" s="40">
        <v>7</v>
      </c>
      <c r="F51" s="46">
        <v>3</v>
      </c>
      <c r="G51" s="29">
        <f t="shared" si="6"/>
        <v>-4</v>
      </c>
      <c r="H51" s="45">
        <f t="shared" si="7"/>
        <v>-3.5</v>
      </c>
      <c r="I51" s="27">
        <f t="shared" si="43"/>
        <v>3.5</v>
      </c>
      <c r="J51" s="27">
        <f t="shared" si="44"/>
        <v>3.5</v>
      </c>
      <c r="K51" s="19">
        <f t="shared" si="45"/>
        <v>7</v>
      </c>
      <c r="L51" s="37">
        <f t="shared" si="46"/>
        <v>7</v>
      </c>
      <c r="M51" s="30">
        <f t="shared" si="47"/>
        <v>7</v>
      </c>
      <c r="N51" s="30">
        <f t="shared" si="48"/>
        <v>8</v>
      </c>
      <c r="O51" s="30">
        <f t="shared" si="49"/>
        <v>8</v>
      </c>
      <c r="P51" s="30">
        <f t="shared" si="50"/>
        <v>8</v>
      </c>
      <c r="Q51" s="30">
        <f t="shared" si="51"/>
        <v>8</v>
      </c>
      <c r="R51" s="30">
        <f t="shared" si="52"/>
        <v>8</v>
      </c>
      <c r="S51" s="30">
        <f t="shared" si="53"/>
        <v>8</v>
      </c>
      <c r="T51" s="30">
        <f t="shared" si="54"/>
        <v>8</v>
      </c>
    </row>
    <row r="52" spans="1:20" s="15" customFormat="1" x14ac:dyDescent="0.3">
      <c r="A52" s="16"/>
      <c r="B52" s="17" t="s">
        <v>48</v>
      </c>
      <c r="C52" s="21">
        <v>14</v>
      </c>
      <c r="D52" s="88">
        <f>3/21</f>
        <v>0.14285714285714285</v>
      </c>
      <c r="E52" s="40">
        <f t="shared" si="8"/>
        <v>2</v>
      </c>
      <c r="F52" s="46">
        <v>3</v>
      </c>
      <c r="G52" s="29">
        <f t="shared" si="6"/>
        <v>1</v>
      </c>
      <c r="H52" s="45">
        <f t="shared" si="7"/>
        <v>-1</v>
      </c>
      <c r="I52" s="27">
        <f t="shared" si="43"/>
        <v>1</v>
      </c>
      <c r="J52" s="27">
        <f t="shared" si="44"/>
        <v>1</v>
      </c>
      <c r="K52" s="19">
        <f t="shared" si="45"/>
        <v>2</v>
      </c>
      <c r="L52" s="37">
        <f t="shared" si="46"/>
        <v>2</v>
      </c>
      <c r="M52" s="30">
        <f t="shared" si="47"/>
        <v>2</v>
      </c>
      <c r="N52" s="30">
        <f t="shared" si="48"/>
        <v>2.2857142857142856</v>
      </c>
      <c r="O52" s="30">
        <f t="shared" si="49"/>
        <v>2.2857142857142856</v>
      </c>
      <c r="P52" s="30">
        <f t="shared" si="50"/>
        <v>2.2857142857142856</v>
      </c>
      <c r="Q52" s="30">
        <f t="shared" si="51"/>
        <v>2.2857142857142856</v>
      </c>
      <c r="R52" s="30">
        <f t="shared" si="52"/>
        <v>2.2857142857142856</v>
      </c>
      <c r="S52" s="30">
        <f t="shared" si="53"/>
        <v>2.2857142857142856</v>
      </c>
      <c r="T52" s="30">
        <f t="shared" si="54"/>
        <v>2.2857142857142856</v>
      </c>
    </row>
    <row r="53" spans="1:20" s="14" customFormat="1" ht="15" x14ac:dyDescent="0.3">
      <c r="A53" s="39"/>
      <c r="B53" s="32" t="s">
        <v>85</v>
      </c>
      <c r="C53" s="23"/>
      <c r="D53" s="91"/>
      <c r="E53" s="40"/>
      <c r="F53" s="46"/>
      <c r="G53" s="29">
        <f t="shared" si="6"/>
        <v>0</v>
      </c>
      <c r="H53" s="45">
        <f t="shared" si="7"/>
        <v>-30.349999999999998</v>
      </c>
      <c r="I53" s="42">
        <f>SUM(I29:I52)</f>
        <v>30.349999999999998</v>
      </c>
      <c r="J53" s="42">
        <f t="shared" ref="J53:T53" si="59">SUM(J29:J52)</f>
        <v>30.349999999999998</v>
      </c>
      <c r="K53" s="42">
        <f t="shared" si="59"/>
        <v>60.699999999999996</v>
      </c>
      <c r="L53" s="42">
        <f t="shared" si="59"/>
        <v>60.699999999999996</v>
      </c>
      <c r="M53" s="42">
        <f t="shared" si="59"/>
        <v>60.699999999999996</v>
      </c>
      <c r="N53" s="42">
        <f t="shared" si="59"/>
        <v>69.371428571428581</v>
      </c>
      <c r="O53" s="42">
        <f t="shared" si="59"/>
        <v>69.371428571428581</v>
      </c>
      <c r="P53" s="42">
        <f t="shared" si="59"/>
        <v>69.371428571428581</v>
      </c>
      <c r="Q53" s="42">
        <f t="shared" si="59"/>
        <v>69.371428571428581</v>
      </c>
      <c r="R53" s="42">
        <f t="shared" si="59"/>
        <v>69.371428571428581</v>
      </c>
      <c r="S53" s="42">
        <f t="shared" si="59"/>
        <v>69.371428571428581</v>
      </c>
      <c r="T53" s="42">
        <f t="shared" si="59"/>
        <v>69.371428571428581</v>
      </c>
    </row>
    <row r="54" spans="1:20" s="15" customFormat="1" x14ac:dyDescent="0.3">
      <c r="A54" s="16"/>
      <c r="B54" s="17" t="s">
        <v>72</v>
      </c>
      <c r="C54" s="21"/>
      <c r="D54" s="88"/>
      <c r="E54" s="40"/>
      <c r="F54" s="46"/>
      <c r="G54" s="29">
        <f t="shared" si="6"/>
        <v>0</v>
      </c>
      <c r="H54" s="45">
        <f t="shared" si="7"/>
        <v>17.349999999999998</v>
      </c>
      <c r="I54" s="18">
        <f>I28-I53</f>
        <v>2.1500000000000021</v>
      </c>
      <c r="J54" s="18">
        <f t="shared" ref="J54:T54" si="60">J28-J53</f>
        <v>2.1500000000000021</v>
      </c>
      <c r="K54" s="18">
        <f t="shared" si="60"/>
        <v>-15.199999999999996</v>
      </c>
      <c r="L54" s="18">
        <f t="shared" si="60"/>
        <v>-2.1999999999999957</v>
      </c>
      <c r="M54" s="18">
        <f t="shared" si="60"/>
        <v>4.5600000000000094</v>
      </c>
      <c r="N54" s="18">
        <f t="shared" si="60"/>
        <v>2.9085714285714204</v>
      </c>
      <c r="O54" s="18">
        <f t="shared" si="60"/>
        <v>6.1585714285714204</v>
      </c>
      <c r="P54" s="18">
        <f t="shared" si="60"/>
        <v>6.1585714285714204</v>
      </c>
      <c r="Q54" s="18">
        <f t="shared" si="60"/>
        <v>6.1585714285714204</v>
      </c>
      <c r="R54" s="18">
        <f t="shared" si="60"/>
        <v>6.1585714285714204</v>
      </c>
      <c r="S54" s="18">
        <f t="shared" si="60"/>
        <v>6.1585714285714204</v>
      </c>
      <c r="T54" s="18">
        <f t="shared" si="60"/>
        <v>6.1585714285714204</v>
      </c>
    </row>
    <row r="55" spans="1:20" s="15" customFormat="1" x14ac:dyDescent="0.3">
      <c r="A55" s="16"/>
      <c r="B55" s="17"/>
      <c r="C55" s="21"/>
      <c r="D55" s="92"/>
      <c r="E55" s="23"/>
      <c r="F55" s="49"/>
      <c r="G55" s="29">
        <f t="shared" si="6"/>
        <v>0</v>
      </c>
      <c r="H55" s="45">
        <f t="shared" si="7"/>
        <v>0</v>
      </c>
      <c r="I55" s="18"/>
      <c r="J55" s="18"/>
      <c r="K55" s="18"/>
      <c r="L55" s="36"/>
      <c r="M55" s="18"/>
      <c r="N55" s="18"/>
      <c r="O55" s="18"/>
      <c r="P55" s="18"/>
      <c r="Q55" s="18"/>
      <c r="R55" s="18"/>
      <c r="S55" s="18"/>
      <c r="T55" s="18"/>
    </row>
    <row r="56" spans="1:20" s="15" customFormat="1" x14ac:dyDescent="0.3">
      <c r="A56" s="10"/>
      <c r="B56" s="11" t="s">
        <v>15</v>
      </c>
      <c r="C56" s="21">
        <v>14</v>
      </c>
      <c r="D56" s="92"/>
      <c r="E56" s="23">
        <v>4</v>
      </c>
      <c r="F56" s="49">
        <v>1</v>
      </c>
      <c r="G56" s="29">
        <f t="shared" si="6"/>
        <v>-3</v>
      </c>
      <c r="H56" s="45">
        <f t="shared" si="7"/>
        <v>0</v>
      </c>
      <c r="I56" s="12">
        <v>4</v>
      </c>
      <c r="J56" s="12">
        <v>4</v>
      </c>
      <c r="K56" s="12">
        <v>4</v>
      </c>
      <c r="L56" s="38">
        <v>4</v>
      </c>
      <c r="M56" s="12">
        <v>4</v>
      </c>
      <c r="N56" s="12">
        <v>4</v>
      </c>
      <c r="O56" s="12">
        <v>4</v>
      </c>
      <c r="P56" s="12">
        <v>4</v>
      </c>
      <c r="Q56" s="12">
        <v>4</v>
      </c>
      <c r="R56" s="12">
        <v>4</v>
      </c>
      <c r="S56" s="12">
        <v>4</v>
      </c>
      <c r="T56" s="12">
        <v>4</v>
      </c>
    </row>
    <row r="57" spans="1:20" s="15" customFormat="1" x14ac:dyDescent="0.3">
      <c r="A57" s="10"/>
      <c r="B57" s="11" t="s">
        <v>16</v>
      </c>
      <c r="C57" s="21"/>
      <c r="D57" s="92"/>
      <c r="E57" s="49">
        <f>SUM(E58:E85)</f>
        <v>37</v>
      </c>
      <c r="F57" s="49">
        <f>SUM(F58:F85)</f>
        <v>22</v>
      </c>
      <c r="G57" s="29">
        <f t="shared" si="6"/>
        <v>-15</v>
      </c>
      <c r="H57" s="45">
        <f t="shared" si="7"/>
        <v>0</v>
      </c>
      <c r="I57" s="12">
        <v>16</v>
      </c>
      <c r="J57" s="12">
        <v>16</v>
      </c>
      <c r="K57" s="12">
        <v>16</v>
      </c>
      <c r="L57" s="38">
        <v>16</v>
      </c>
      <c r="M57" s="12">
        <v>16</v>
      </c>
      <c r="N57" s="12">
        <v>16</v>
      </c>
      <c r="O57" s="12">
        <v>16</v>
      </c>
      <c r="P57" s="12">
        <v>16</v>
      </c>
      <c r="Q57" s="12">
        <v>16</v>
      </c>
      <c r="R57" s="12">
        <v>16</v>
      </c>
      <c r="S57" s="12">
        <v>16</v>
      </c>
      <c r="T57" s="12">
        <v>16</v>
      </c>
    </row>
    <row r="58" spans="1:20" s="15" customFormat="1" x14ac:dyDescent="0.3">
      <c r="A58" s="10"/>
      <c r="B58" s="32" t="s">
        <v>74</v>
      </c>
      <c r="C58" s="21">
        <v>14</v>
      </c>
      <c r="D58" s="92"/>
      <c r="E58" s="23">
        <v>1</v>
      </c>
      <c r="F58" s="49">
        <v>1</v>
      </c>
      <c r="G58" s="29">
        <f t="shared" si="6"/>
        <v>0</v>
      </c>
      <c r="H58" s="45">
        <f t="shared" si="7"/>
        <v>0</v>
      </c>
      <c r="I58" s="27">
        <f t="shared" ref="I58:I80" si="61">D58*$I$3</f>
        <v>0</v>
      </c>
      <c r="J58" s="27">
        <f t="shared" ref="J58:J80" si="62">D58*$J$3</f>
        <v>0</v>
      </c>
      <c r="K58" s="19">
        <f t="shared" ref="K58:K80" si="63">D58*$K$3</f>
        <v>0</v>
      </c>
      <c r="L58" s="37">
        <f t="shared" ref="L58:L80" si="64">D58*$L$3</f>
        <v>0</v>
      </c>
      <c r="M58" s="30">
        <f t="shared" ref="M58:M80" si="65">D58*$M$3</f>
        <v>0</v>
      </c>
      <c r="N58" s="30">
        <f t="shared" ref="N58:N80" si="66">D58*$N$3</f>
        <v>0</v>
      </c>
      <c r="O58" s="30">
        <f t="shared" ref="O58:O80" si="67">D58*$O$3</f>
        <v>0</v>
      </c>
      <c r="P58" s="30">
        <f t="shared" ref="P58:P80" si="68">D58*$P$3</f>
        <v>0</v>
      </c>
      <c r="Q58" s="30">
        <f t="shared" ref="Q58:Q80" si="69">D58*$Q$3</f>
        <v>0</v>
      </c>
      <c r="R58" s="30">
        <f t="shared" ref="R58:R80" si="70">D58*$R$3</f>
        <v>0</v>
      </c>
      <c r="S58" s="30">
        <f t="shared" ref="S58:S80" si="71">D58*$S$3</f>
        <v>0</v>
      </c>
      <c r="T58" s="30">
        <f t="shared" ref="T58:T80" si="72">D58*$T$3</f>
        <v>0</v>
      </c>
    </row>
    <row r="59" spans="1:20" s="15" customFormat="1" x14ac:dyDescent="0.3">
      <c r="A59" s="10"/>
      <c r="B59" s="32" t="s">
        <v>75</v>
      </c>
      <c r="C59" s="21">
        <v>14</v>
      </c>
      <c r="D59" s="92"/>
      <c r="E59" s="23">
        <v>1</v>
      </c>
      <c r="F59" s="49">
        <v>1</v>
      </c>
      <c r="G59" s="29">
        <f t="shared" si="6"/>
        <v>0</v>
      </c>
      <c r="H59" s="45">
        <f t="shared" si="7"/>
        <v>0</v>
      </c>
      <c r="I59" s="27">
        <f t="shared" si="61"/>
        <v>0</v>
      </c>
      <c r="J59" s="27">
        <f t="shared" si="62"/>
        <v>0</v>
      </c>
      <c r="K59" s="19">
        <f t="shared" si="63"/>
        <v>0</v>
      </c>
      <c r="L59" s="37">
        <f t="shared" si="64"/>
        <v>0</v>
      </c>
      <c r="M59" s="30">
        <f t="shared" si="65"/>
        <v>0</v>
      </c>
      <c r="N59" s="30">
        <f t="shared" si="66"/>
        <v>0</v>
      </c>
      <c r="O59" s="30">
        <f t="shared" si="67"/>
        <v>0</v>
      </c>
      <c r="P59" s="30">
        <f t="shared" si="68"/>
        <v>0</v>
      </c>
      <c r="Q59" s="30">
        <f t="shared" si="69"/>
        <v>0</v>
      </c>
      <c r="R59" s="30">
        <f t="shared" si="70"/>
        <v>0</v>
      </c>
      <c r="S59" s="30">
        <f t="shared" si="71"/>
        <v>0</v>
      </c>
      <c r="T59" s="30">
        <f t="shared" si="72"/>
        <v>0</v>
      </c>
    </row>
    <row r="60" spans="1:20" s="15" customFormat="1" x14ac:dyDescent="0.3">
      <c r="A60" s="10"/>
      <c r="B60" s="32" t="s">
        <v>76</v>
      </c>
      <c r="C60" s="21">
        <v>14</v>
      </c>
      <c r="D60" s="92"/>
      <c r="E60" s="23">
        <v>1</v>
      </c>
      <c r="F60" s="49"/>
      <c r="G60" s="29">
        <f t="shared" si="6"/>
        <v>-1</v>
      </c>
      <c r="H60" s="45">
        <f t="shared" si="7"/>
        <v>0</v>
      </c>
      <c r="I60" s="27">
        <f t="shared" si="61"/>
        <v>0</v>
      </c>
      <c r="J60" s="27">
        <f t="shared" si="62"/>
        <v>0</v>
      </c>
      <c r="K60" s="19">
        <f t="shared" si="63"/>
        <v>0</v>
      </c>
      <c r="L60" s="37">
        <f t="shared" si="64"/>
        <v>0</v>
      </c>
      <c r="M60" s="30">
        <f t="shared" si="65"/>
        <v>0</v>
      </c>
      <c r="N60" s="30">
        <f t="shared" si="66"/>
        <v>0</v>
      </c>
      <c r="O60" s="30">
        <f t="shared" si="67"/>
        <v>0</v>
      </c>
      <c r="P60" s="30">
        <f t="shared" si="68"/>
        <v>0</v>
      </c>
      <c r="Q60" s="30">
        <f t="shared" si="69"/>
        <v>0</v>
      </c>
      <c r="R60" s="30">
        <f t="shared" si="70"/>
        <v>0</v>
      </c>
      <c r="S60" s="30">
        <f t="shared" si="71"/>
        <v>0</v>
      </c>
      <c r="T60" s="30">
        <f t="shared" si="72"/>
        <v>0</v>
      </c>
    </row>
    <row r="61" spans="1:20" s="15" customFormat="1" x14ac:dyDescent="0.3">
      <c r="A61" s="10"/>
      <c r="B61" s="32" t="s">
        <v>77</v>
      </c>
      <c r="C61" s="21">
        <v>14</v>
      </c>
      <c r="D61" s="92"/>
      <c r="E61" s="23">
        <v>1</v>
      </c>
      <c r="F61" s="49"/>
      <c r="G61" s="29">
        <f t="shared" si="6"/>
        <v>-1</v>
      </c>
      <c r="H61" s="45">
        <f t="shared" si="7"/>
        <v>0</v>
      </c>
      <c r="I61" s="27">
        <f t="shared" si="61"/>
        <v>0</v>
      </c>
      <c r="J61" s="27">
        <f t="shared" si="62"/>
        <v>0</v>
      </c>
      <c r="K61" s="19">
        <f t="shared" si="63"/>
        <v>0</v>
      </c>
      <c r="L61" s="37">
        <f t="shared" si="64"/>
        <v>0</v>
      </c>
      <c r="M61" s="30">
        <f t="shared" si="65"/>
        <v>0</v>
      </c>
      <c r="N61" s="30">
        <f t="shared" si="66"/>
        <v>0</v>
      </c>
      <c r="O61" s="30">
        <f t="shared" si="67"/>
        <v>0</v>
      </c>
      <c r="P61" s="30">
        <f t="shared" si="68"/>
        <v>0</v>
      </c>
      <c r="Q61" s="30">
        <f t="shared" si="69"/>
        <v>0</v>
      </c>
      <c r="R61" s="30">
        <f t="shared" si="70"/>
        <v>0</v>
      </c>
      <c r="S61" s="30">
        <f t="shared" si="71"/>
        <v>0</v>
      </c>
      <c r="T61" s="30">
        <f t="shared" si="72"/>
        <v>0</v>
      </c>
    </row>
    <row r="62" spans="1:20" s="15" customFormat="1" x14ac:dyDescent="0.3">
      <c r="A62" s="10"/>
      <c r="B62" s="32" t="s">
        <v>78</v>
      </c>
      <c r="C62" s="21">
        <v>14</v>
      </c>
      <c r="D62" s="92"/>
      <c r="E62" s="23">
        <v>1</v>
      </c>
      <c r="F62" s="49">
        <v>1</v>
      </c>
      <c r="G62" s="29">
        <f t="shared" si="6"/>
        <v>0</v>
      </c>
      <c r="H62" s="45">
        <f t="shared" si="7"/>
        <v>0</v>
      </c>
      <c r="I62" s="27">
        <f t="shared" si="61"/>
        <v>0</v>
      </c>
      <c r="J62" s="27">
        <f t="shared" si="62"/>
        <v>0</v>
      </c>
      <c r="K62" s="19">
        <f t="shared" si="63"/>
        <v>0</v>
      </c>
      <c r="L62" s="37">
        <f t="shared" si="64"/>
        <v>0</v>
      </c>
      <c r="M62" s="30">
        <f t="shared" si="65"/>
        <v>0</v>
      </c>
      <c r="N62" s="30">
        <f t="shared" si="66"/>
        <v>0</v>
      </c>
      <c r="O62" s="30">
        <f t="shared" si="67"/>
        <v>0</v>
      </c>
      <c r="P62" s="30">
        <f t="shared" si="68"/>
        <v>0</v>
      </c>
      <c r="Q62" s="30">
        <f t="shared" si="69"/>
        <v>0</v>
      </c>
      <c r="R62" s="30">
        <f t="shared" si="70"/>
        <v>0</v>
      </c>
      <c r="S62" s="30">
        <f t="shared" si="71"/>
        <v>0</v>
      </c>
      <c r="T62" s="30">
        <f t="shared" si="72"/>
        <v>0</v>
      </c>
    </row>
    <row r="63" spans="1:20" s="15" customFormat="1" x14ac:dyDescent="0.3">
      <c r="A63" s="10"/>
      <c r="B63" s="32" t="s">
        <v>79</v>
      </c>
      <c r="C63" s="21">
        <v>14</v>
      </c>
      <c r="D63" s="92"/>
      <c r="E63" s="23">
        <v>1</v>
      </c>
      <c r="F63" s="49">
        <v>1</v>
      </c>
      <c r="G63" s="29">
        <f t="shared" si="6"/>
        <v>0</v>
      </c>
      <c r="H63" s="45">
        <f t="shared" si="7"/>
        <v>0</v>
      </c>
      <c r="I63" s="27">
        <f t="shared" si="61"/>
        <v>0</v>
      </c>
      <c r="J63" s="27">
        <f t="shared" si="62"/>
        <v>0</v>
      </c>
      <c r="K63" s="19">
        <f t="shared" si="63"/>
        <v>0</v>
      </c>
      <c r="L63" s="37">
        <f t="shared" si="64"/>
        <v>0</v>
      </c>
      <c r="M63" s="30">
        <f t="shared" si="65"/>
        <v>0</v>
      </c>
      <c r="N63" s="30">
        <f t="shared" si="66"/>
        <v>0</v>
      </c>
      <c r="O63" s="30">
        <f t="shared" si="67"/>
        <v>0</v>
      </c>
      <c r="P63" s="30">
        <f t="shared" si="68"/>
        <v>0</v>
      </c>
      <c r="Q63" s="30">
        <f t="shared" si="69"/>
        <v>0</v>
      </c>
      <c r="R63" s="30">
        <f t="shared" si="70"/>
        <v>0</v>
      </c>
      <c r="S63" s="30">
        <f t="shared" si="71"/>
        <v>0</v>
      </c>
      <c r="T63" s="30">
        <f t="shared" si="72"/>
        <v>0</v>
      </c>
    </row>
    <row r="64" spans="1:20" s="15" customFormat="1" x14ac:dyDescent="0.3">
      <c r="A64" s="10"/>
      <c r="B64" s="32" t="s">
        <v>81</v>
      </c>
      <c r="C64" s="21">
        <v>14</v>
      </c>
      <c r="D64" s="92"/>
      <c r="E64" s="23">
        <v>1</v>
      </c>
      <c r="F64" s="49"/>
      <c r="G64" s="29">
        <f t="shared" si="6"/>
        <v>-1</v>
      </c>
      <c r="H64" s="45">
        <f t="shared" si="7"/>
        <v>0</v>
      </c>
      <c r="I64" s="27">
        <f t="shared" si="61"/>
        <v>0</v>
      </c>
      <c r="J64" s="27">
        <f t="shared" si="62"/>
        <v>0</v>
      </c>
      <c r="K64" s="19">
        <f t="shared" si="63"/>
        <v>0</v>
      </c>
      <c r="L64" s="37">
        <f t="shared" si="64"/>
        <v>0</v>
      </c>
      <c r="M64" s="30">
        <f t="shared" si="65"/>
        <v>0</v>
      </c>
      <c r="N64" s="30">
        <f t="shared" si="66"/>
        <v>0</v>
      </c>
      <c r="O64" s="30">
        <f t="shared" si="67"/>
        <v>0</v>
      </c>
      <c r="P64" s="30">
        <f t="shared" si="68"/>
        <v>0</v>
      </c>
      <c r="Q64" s="30">
        <f t="shared" si="69"/>
        <v>0</v>
      </c>
      <c r="R64" s="30">
        <f t="shared" si="70"/>
        <v>0</v>
      </c>
      <c r="S64" s="30">
        <f t="shared" si="71"/>
        <v>0</v>
      </c>
      <c r="T64" s="30">
        <f t="shared" si="72"/>
        <v>0</v>
      </c>
    </row>
    <row r="65" spans="1:20" s="15" customFormat="1" x14ac:dyDescent="0.3">
      <c r="A65" s="10"/>
      <c r="B65" s="32" t="s">
        <v>80</v>
      </c>
      <c r="C65" s="21">
        <v>14</v>
      </c>
      <c r="D65" s="92"/>
      <c r="E65" s="23">
        <v>1</v>
      </c>
      <c r="F65" s="49">
        <v>1</v>
      </c>
      <c r="G65" s="29">
        <f t="shared" si="6"/>
        <v>0</v>
      </c>
      <c r="H65" s="45">
        <f t="shared" si="7"/>
        <v>0</v>
      </c>
      <c r="I65" s="27">
        <f t="shared" si="61"/>
        <v>0</v>
      </c>
      <c r="J65" s="27">
        <f t="shared" si="62"/>
        <v>0</v>
      </c>
      <c r="K65" s="19">
        <f t="shared" si="63"/>
        <v>0</v>
      </c>
      <c r="L65" s="37">
        <f t="shared" si="64"/>
        <v>0</v>
      </c>
      <c r="M65" s="30">
        <f t="shared" si="65"/>
        <v>0</v>
      </c>
      <c r="N65" s="30">
        <f t="shared" si="66"/>
        <v>0</v>
      </c>
      <c r="O65" s="30">
        <f t="shared" si="67"/>
        <v>0</v>
      </c>
      <c r="P65" s="30">
        <f t="shared" si="68"/>
        <v>0</v>
      </c>
      <c r="Q65" s="30">
        <f t="shared" si="69"/>
        <v>0</v>
      </c>
      <c r="R65" s="30">
        <f t="shared" si="70"/>
        <v>0</v>
      </c>
      <c r="S65" s="30">
        <f t="shared" si="71"/>
        <v>0</v>
      </c>
      <c r="T65" s="30">
        <f t="shared" si="72"/>
        <v>0</v>
      </c>
    </row>
    <row r="66" spans="1:20" s="15" customFormat="1" x14ac:dyDescent="0.3">
      <c r="A66" s="10"/>
      <c r="B66" s="32" t="s">
        <v>82</v>
      </c>
      <c r="C66" s="21">
        <v>14</v>
      </c>
      <c r="D66" s="92"/>
      <c r="E66" s="23">
        <v>1</v>
      </c>
      <c r="F66" s="49"/>
      <c r="G66" s="29">
        <f t="shared" si="6"/>
        <v>-1</v>
      </c>
      <c r="H66" s="45">
        <f t="shared" si="7"/>
        <v>0</v>
      </c>
      <c r="I66" s="27">
        <f t="shared" si="61"/>
        <v>0</v>
      </c>
      <c r="J66" s="27">
        <f t="shared" si="62"/>
        <v>0</v>
      </c>
      <c r="K66" s="19">
        <f t="shared" si="63"/>
        <v>0</v>
      </c>
      <c r="L66" s="37">
        <f t="shared" si="64"/>
        <v>0</v>
      </c>
      <c r="M66" s="30">
        <f t="shared" si="65"/>
        <v>0</v>
      </c>
      <c r="N66" s="30">
        <f t="shared" si="66"/>
        <v>0</v>
      </c>
      <c r="O66" s="30">
        <f t="shared" si="67"/>
        <v>0</v>
      </c>
      <c r="P66" s="30">
        <f t="shared" si="68"/>
        <v>0</v>
      </c>
      <c r="Q66" s="30">
        <f t="shared" si="69"/>
        <v>0</v>
      </c>
      <c r="R66" s="30">
        <f t="shared" si="70"/>
        <v>0</v>
      </c>
      <c r="S66" s="30">
        <f t="shared" si="71"/>
        <v>0</v>
      </c>
      <c r="T66" s="30">
        <f t="shared" si="72"/>
        <v>0</v>
      </c>
    </row>
    <row r="67" spans="1:20" s="15" customFormat="1" x14ac:dyDescent="0.3">
      <c r="A67" s="10"/>
      <c r="B67" s="17" t="s">
        <v>83</v>
      </c>
      <c r="C67" s="21">
        <v>14</v>
      </c>
      <c r="D67" s="92"/>
      <c r="E67" s="23">
        <v>1</v>
      </c>
      <c r="F67" s="49">
        <v>1</v>
      </c>
      <c r="G67" s="29">
        <f t="shared" si="6"/>
        <v>0</v>
      </c>
      <c r="H67" s="45">
        <f t="shared" si="7"/>
        <v>0</v>
      </c>
      <c r="I67" s="27">
        <f t="shared" si="61"/>
        <v>0</v>
      </c>
      <c r="J67" s="27">
        <f t="shared" si="62"/>
        <v>0</v>
      </c>
      <c r="K67" s="19">
        <f t="shared" si="63"/>
        <v>0</v>
      </c>
      <c r="L67" s="37">
        <f t="shared" si="64"/>
        <v>0</v>
      </c>
      <c r="M67" s="30">
        <f t="shared" si="65"/>
        <v>0</v>
      </c>
      <c r="N67" s="30">
        <f t="shared" si="66"/>
        <v>0</v>
      </c>
      <c r="O67" s="30">
        <f t="shared" si="67"/>
        <v>0</v>
      </c>
      <c r="P67" s="30">
        <f t="shared" si="68"/>
        <v>0</v>
      </c>
      <c r="Q67" s="30">
        <f t="shared" si="69"/>
        <v>0</v>
      </c>
      <c r="R67" s="30">
        <f t="shared" si="70"/>
        <v>0</v>
      </c>
      <c r="S67" s="30">
        <f t="shared" si="71"/>
        <v>0</v>
      </c>
      <c r="T67" s="30">
        <f t="shared" si="72"/>
        <v>0</v>
      </c>
    </row>
    <row r="68" spans="1:20" s="15" customFormat="1" x14ac:dyDescent="0.3">
      <c r="A68" s="16"/>
      <c r="B68" s="17" t="s">
        <v>45</v>
      </c>
      <c r="C68" s="21">
        <v>14</v>
      </c>
      <c r="D68" s="92"/>
      <c r="E68" s="23">
        <v>2</v>
      </c>
      <c r="F68" s="49">
        <v>1</v>
      </c>
      <c r="G68" s="29">
        <f t="shared" si="6"/>
        <v>-1</v>
      </c>
      <c r="H68" s="45">
        <f t="shared" si="7"/>
        <v>0</v>
      </c>
      <c r="I68" s="27">
        <f t="shared" si="61"/>
        <v>0</v>
      </c>
      <c r="J68" s="27">
        <f t="shared" si="62"/>
        <v>0</v>
      </c>
      <c r="K68" s="19">
        <f t="shared" si="63"/>
        <v>0</v>
      </c>
      <c r="L68" s="37">
        <f t="shared" si="64"/>
        <v>0</v>
      </c>
      <c r="M68" s="30">
        <f t="shared" si="65"/>
        <v>0</v>
      </c>
      <c r="N68" s="30">
        <f t="shared" si="66"/>
        <v>0</v>
      </c>
      <c r="O68" s="30">
        <f t="shared" si="67"/>
        <v>0</v>
      </c>
      <c r="P68" s="30">
        <f t="shared" si="68"/>
        <v>0</v>
      </c>
      <c r="Q68" s="30">
        <f t="shared" si="69"/>
        <v>0</v>
      </c>
      <c r="R68" s="30">
        <f t="shared" si="70"/>
        <v>0</v>
      </c>
      <c r="S68" s="30">
        <f t="shared" si="71"/>
        <v>0</v>
      </c>
      <c r="T68" s="30">
        <f t="shared" si="72"/>
        <v>0</v>
      </c>
    </row>
    <row r="69" spans="1:20" s="15" customFormat="1" x14ac:dyDescent="0.3">
      <c r="A69" s="16"/>
      <c r="B69" s="17" t="s">
        <v>30</v>
      </c>
      <c r="C69" s="21">
        <v>14</v>
      </c>
      <c r="D69" s="92"/>
      <c r="E69" s="23">
        <v>1</v>
      </c>
      <c r="F69" s="49"/>
      <c r="G69" s="29">
        <f t="shared" si="6"/>
        <v>-1</v>
      </c>
      <c r="H69" s="45">
        <f t="shared" si="7"/>
        <v>0</v>
      </c>
      <c r="I69" s="27">
        <f t="shared" si="61"/>
        <v>0</v>
      </c>
      <c r="J69" s="27">
        <f t="shared" si="62"/>
        <v>0</v>
      </c>
      <c r="K69" s="19">
        <f t="shared" si="63"/>
        <v>0</v>
      </c>
      <c r="L69" s="37">
        <f t="shared" si="64"/>
        <v>0</v>
      </c>
      <c r="M69" s="30">
        <f t="shared" si="65"/>
        <v>0</v>
      </c>
      <c r="N69" s="30">
        <f t="shared" si="66"/>
        <v>0</v>
      </c>
      <c r="O69" s="30">
        <f t="shared" si="67"/>
        <v>0</v>
      </c>
      <c r="P69" s="30">
        <f t="shared" si="68"/>
        <v>0</v>
      </c>
      <c r="Q69" s="30">
        <f t="shared" si="69"/>
        <v>0</v>
      </c>
      <c r="R69" s="30">
        <f t="shared" si="70"/>
        <v>0</v>
      </c>
      <c r="S69" s="30">
        <f t="shared" si="71"/>
        <v>0</v>
      </c>
      <c r="T69" s="30">
        <f t="shared" si="72"/>
        <v>0</v>
      </c>
    </row>
    <row r="70" spans="1:20" s="15" customFormat="1" x14ac:dyDescent="0.3">
      <c r="A70" s="16"/>
      <c r="B70" s="17" t="s">
        <v>32</v>
      </c>
      <c r="C70" s="21">
        <v>14</v>
      </c>
      <c r="D70" s="92"/>
      <c r="E70" s="23">
        <v>3</v>
      </c>
      <c r="F70" s="49">
        <v>3</v>
      </c>
      <c r="G70" s="29">
        <f t="shared" si="6"/>
        <v>0</v>
      </c>
      <c r="H70" s="45">
        <f t="shared" si="7"/>
        <v>0</v>
      </c>
      <c r="I70" s="27">
        <f t="shared" si="61"/>
        <v>0</v>
      </c>
      <c r="J70" s="27">
        <f t="shared" si="62"/>
        <v>0</v>
      </c>
      <c r="K70" s="19">
        <f t="shared" si="63"/>
        <v>0</v>
      </c>
      <c r="L70" s="37">
        <f t="shared" si="64"/>
        <v>0</v>
      </c>
      <c r="M70" s="30">
        <f t="shared" si="65"/>
        <v>0</v>
      </c>
      <c r="N70" s="30">
        <f t="shared" si="66"/>
        <v>0</v>
      </c>
      <c r="O70" s="30">
        <f t="shared" si="67"/>
        <v>0</v>
      </c>
      <c r="P70" s="30">
        <f t="shared" si="68"/>
        <v>0</v>
      </c>
      <c r="Q70" s="30">
        <f t="shared" si="69"/>
        <v>0</v>
      </c>
      <c r="R70" s="30">
        <f t="shared" si="70"/>
        <v>0</v>
      </c>
      <c r="S70" s="30">
        <f t="shared" si="71"/>
        <v>0</v>
      </c>
      <c r="T70" s="30">
        <f t="shared" si="72"/>
        <v>0</v>
      </c>
    </row>
    <row r="71" spans="1:20" s="15" customFormat="1" x14ac:dyDescent="0.3">
      <c r="A71" s="16"/>
      <c r="B71" s="17" t="s">
        <v>41</v>
      </c>
      <c r="C71" s="21">
        <v>14</v>
      </c>
      <c r="D71" s="92"/>
      <c r="E71" s="23">
        <v>1</v>
      </c>
      <c r="F71" s="49"/>
      <c r="G71" s="29">
        <f t="shared" si="6"/>
        <v>-1</v>
      </c>
      <c r="H71" s="45">
        <f t="shared" si="7"/>
        <v>0</v>
      </c>
      <c r="I71" s="27">
        <f t="shared" si="61"/>
        <v>0</v>
      </c>
      <c r="J71" s="27">
        <f t="shared" si="62"/>
        <v>0</v>
      </c>
      <c r="K71" s="19">
        <f t="shared" si="63"/>
        <v>0</v>
      </c>
      <c r="L71" s="37">
        <f t="shared" si="64"/>
        <v>0</v>
      </c>
      <c r="M71" s="30">
        <f t="shared" si="65"/>
        <v>0</v>
      </c>
      <c r="N71" s="30">
        <f t="shared" si="66"/>
        <v>0</v>
      </c>
      <c r="O71" s="30">
        <f t="shared" si="67"/>
        <v>0</v>
      </c>
      <c r="P71" s="30">
        <f t="shared" si="68"/>
        <v>0</v>
      </c>
      <c r="Q71" s="30">
        <f t="shared" si="69"/>
        <v>0</v>
      </c>
      <c r="R71" s="30">
        <f t="shared" si="70"/>
        <v>0</v>
      </c>
      <c r="S71" s="30">
        <f t="shared" si="71"/>
        <v>0</v>
      </c>
      <c r="T71" s="30">
        <f t="shared" si="72"/>
        <v>0</v>
      </c>
    </row>
    <row r="72" spans="1:20" s="15" customFormat="1" x14ac:dyDescent="0.3">
      <c r="A72" s="16"/>
      <c r="B72" s="17" t="s">
        <v>33</v>
      </c>
      <c r="C72" s="21">
        <v>14</v>
      </c>
      <c r="D72" s="92"/>
      <c r="E72" s="23">
        <v>1</v>
      </c>
      <c r="F72" s="49"/>
      <c r="G72" s="29">
        <f t="shared" si="6"/>
        <v>-1</v>
      </c>
      <c r="H72" s="45">
        <f t="shared" si="7"/>
        <v>0</v>
      </c>
      <c r="I72" s="27">
        <f t="shared" si="61"/>
        <v>0</v>
      </c>
      <c r="J72" s="27">
        <f t="shared" si="62"/>
        <v>0</v>
      </c>
      <c r="K72" s="19">
        <f t="shared" si="63"/>
        <v>0</v>
      </c>
      <c r="L72" s="37">
        <f t="shared" si="64"/>
        <v>0</v>
      </c>
      <c r="M72" s="30">
        <f t="shared" si="65"/>
        <v>0</v>
      </c>
      <c r="N72" s="30">
        <f t="shared" si="66"/>
        <v>0</v>
      </c>
      <c r="O72" s="30">
        <f t="shared" si="67"/>
        <v>0</v>
      </c>
      <c r="P72" s="30">
        <f t="shared" si="68"/>
        <v>0</v>
      </c>
      <c r="Q72" s="30">
        <f t="shared" si="69"/>
        <v>0</v>
      </c>
      <c r="R72" s="30">
        <f t="shared" si="70"/>
        <v>0</v>
      </c>
      <c r="S72" s="30">
        <f t="shared" si="71"/>
        <v>0</v>
      </c>
      <c r="T72" s="30">
        <f t="shared" si="72"/>
        <v>0</v>
      </c>
    </row>
    <row r="73" spans="1:20" s="15" customFormat="1" x14ac:dyDescent="0.3">
      <c r="A73" s="16"/>
      <c r="B73" s="17" t="s">
        <v>35</v>
      </c>
      <c r="C73" s="21">
        <v>14</v>
      </c>
      <c r="D73" s="92"/>
      <c r="E73" s="23">
        <v>1</v>
      </c>
      <c r="F73" s="49">
        <v>1</v>
      </c>
      <c r="G73" s="29">
        <f t="shared" si="6"/>
        <v>0</v>
      </c>
      <c r="H73" s="45">
        <f t="shared" si="7"/>
        <v>0</v>
      </c>
      <c r="I73" s="27">
        <f t="shared" si="61"/>
        <v>0</v>
      </c>
      <c r="J73" s="27">
        <f t="shared" si="62"/>
        <v>0</v>
      </c>
      <c r="K73" s="19">
        <f t="shared" si="63"/>
        <v>0</v>
      </c>
      <c r="L73" s="37">
        <f t="shared" si="64"/>
        <v>0</v>
      </c>
      <c r="M73" s="30">
        <f t="shared" si="65"/>
        <v>0</v>
      </c>
      <c r="N73" s="30">
        <f t="shared" si="66"/>
        <v>0</v>
      </c>
      <c r="O73" s="30">
        <f t="shared" si="67"/>
        <v>0</v>
      </c>
      <c r="P73" s="30">
        <f t="shared" si="68"/>
        <v>0</v>
      </c>
      <c r="Q73" s="30">
        <f t="shared" si="69"/>
        <v>0</v>
      </c>
      <c r="R73" s="30">
        <f t="shared" si="70"/>
        <v>0</v>
      </c>
      <c r="S73" s="30">
        <f t="shared" si="71"/>
        <v>0</v>
      </c>
      <c r="T73" s="30">
        <f t="shared" si="72"/>
        <v>0</v>
      </c>
    </row>
    <row r="74" spans="1:20" s="15" customFormat="1" x14ac:dyDescent="0.3">
      <c r="A74" s="16"/>
      <c r="B74" s="17" t="s">
        <v>34</v>
      </c>
      <c r="C74" s="21">
        <v>14</v>
      </c>
      <c r="D74" s="92"/>
      <c r="E74" s="23">
        <v>2</v>
      </c>
      <c r="F74" s="49">
        <v>1</v>
      </c>
      <c r="G74" s="29">
        <f t="shared" si="6"/>
        <v>-1</v>
      </c>
      <c r="H74" s="45">
        <f t="shared" si="7"/>
        <v>0</v>
      </c>
      <c r="I74" s="27">
        <f t="shared" si="61"/>
        <v>0</v>
      </c>
      <c r="J74" s="27">
        <f t="shared" si="62"/>
        <v>0</v>
      </c>
      <c r="K74" s="19">
        <f t="shared" si="63"/>
        <v>0</v>
      </c>
      <c r="L74" s="37">
        <f t="shared" si="64"/>
        <v>0</v>
      </c>
      <c r="M74" s="30">
        <f t="shared" si="65"/>
        <v>0</v>
      </c>
      <c r="N74" s="30">
        <f t="shared" si="66"/>
        <v>0</v>
      </c>
      <c r="O74" s="30">
        <f t="shared" si="67"/>
        <v>0</v>
      </c>
      <c r="P74" s="30">
        <f t="shared" si="68"/>
        <v>0</v>
      </c>
      <c r="Q74" s="30">
        <f t="shared" si="69"/>
        <v>0</v>
      </c>
      <c r="R74" s="30">
        <f t="shared" si="70"/>
        <v>0</v>
      </c>
      <c r="S74" s="30">
        <f t="shared" si="71"/>
        <v>0</v>
      </c>
      <c r="T74" s="30">
        <f t="shared" si="72"/>
        <v>0</v>
      </c>
    </row>
    <row r="75" spans="1:20" s="15" customFormat="1" x14ac:dyDescent="0.3">
      <c r="A75" s="16"/>
      <c r="B75" s="17" t="s">
        <v>36</v>
      </c>
      <c r="C75" s="21">
        <v>14</v>
      </c>
      <c r="D75" s="92"/>
      <c r="E75" s="23">
        <v>1</v>
      </c>
      <c r="F75" s="49">
        <v>1</v>
      </c>
      <c r="G75" s="29">
        <f t="shared" si="6"/>
        <v>0</v>
      </c>
      <c r="H75" s="45">
        <f t="shared" si="7"/>
        <v>0</v>
      </c>
      <c r="I75" s="27">
        <f t="shared" si="61"/>
        <v>0</v>
      </c>
      <c r="J75" s="27">
        <f t="shared" si="62"/>
        <v>0</v>
      </c>
      <c r="K75" s="19">
        <f t="shared" si="63"/>
        <v>0</v>
      </c>
      <c r="L75" s="37">
        <f t="shared" si="64"/>
        <v>0</v>
      </c>
      <c r="M75" s="30">
        <f t="shared" si="65"/>
        <v>0</v>
      </c>
      <c r="N75" s="30">
        <f t="shared" si="66"/>
        <v>0</v>
      </c>
      <c r="O75" s="30">
        <f t="shared" si="67"/>
        <v>0</v>
      </c>
      <c r="P75" s="30">
        <f t="shared" si="68"/>
        <v>0</v>
      </c>
      <c r="Q75" s="30">
        <f t="shared" si="69"/>
        <v>0</v>
      </c>
      <c r="R75" s="30">
        <f t="shared" si="70"/>
        <v>0</v>
      </c>
      <c r="S75" s="30">
        <f t="shared" si="71"/>
        <v>0</v>
      </c>
      <c r="T75" s="30">
        <f t="shared" si="72"/>
        <v>0</v>
      </c>
    </row>
    <row r="76" spans="1:20" s="15" customFormat="1" x14ac:dyDescent="0.3">
      <c r="A76" s="16"/>
      <c r="B76" s="17" t="s">
        <v>40</v>
      </c>
      <c r="C76" s="21">
        <v>14</v>
      </c>
      <c r="D76" s="92"/>
      <c r="E76" s="23">
        <v>1</v>
      </c>
      <c r="F76" s="49"/>
      <c r="G76" s="29">
        <f t="shared" si="6"/>
        <v>-1</v>
      </c>
      <c r="H76" s="45">
        <f t="shared" si="7"/>
        <v>0</v>
      </c>
      <c r="I76" s="27">
        <f t="shared" si="61"/>
        <v>0</v>
      </c>
      <c r="J76" s="27">
        <f t="shared" si="62"/>
        <v>0</v>
      </c>
      <c r="K76" s="19">
        <f t="shared" si="63"/>
        <v>0</v>
      </c>
      <c r="L76" s="37">
        <f t="shared" si="64"/>
        <v>0</v>
      </c>
      <c r="M76" s="30">
        <f t="shared" si="65"/>
        <v>0</v>
      </c>
      <c r="N76" s="30">
        <f t="shared" si="66"/>
        <v>0</v>
      </c>
      <c r="O76" s="30">
        <f t="shared" si="67"/>
        <v>0</v>
      </c>
      <c r="P76" s="30">
        <f t="shared" si="68"/>
        <v>0</v>
      </c>
      <c r="Q76" s="30">
        <f t="shared" si="69"/>
        <v>0</v>
      </c>
      <c r="R76" s="30">
        <f t="shared" si="70"/>
        <v>0</v>
      </c>
      <c r="S76" s="30">
        <f t="shared" si="71"/>
        <v>0</v>
      </c>
      <c r="T76" s="30">
        <f t="shared" si="72"/>
        <v>0</v>
      </c>
    </row>
    <row r="77" spans="1:20" s="15" customFormat="1" x14ac:dyDescent="0.3">
      <c r="A77" s="16"/>
      <c r="B77" s="17" t="s">
        <v>37</v>
      </c>
      <c r="C77" s="21">
        <v>14</v>
      </c>
      <c r="D77" s="92"/>
      <c r="E77" s="23">
        <v>2</v>
      </c>
      <c r="F77" s="49">
        <v>2</v>
      </c>
      <c r="G77" s="29">
        <f t="shared" si="6"/>
        <v>0</v>
      </c>
      <c r="H77" s="45">
        <f t="shared" ref="H77:H80" si="73">I77-K77</f>
        <v>0</v>
      </c>
      <c r="I77" s="27">
        <f t="shared" si="61"/>
        <v>0</v>
      </c>
      <c r="J77" s="27">
        <f t="shared" si="62"/>
        <v>0</v>
      </c>
      <c r="K77" s="19">
        <f t="shared" si="63"/>
        <v>0</v>
      </c>
      <c r="L77" s="37">
        <f t="shared" si="64"/>
        <v>0</v>
      </c>
      <c r="M77" s="30">
        <f t="shared" si="65"/>
        <v>0</v>
      </c>
      <c r="N77" s="30">
        <f t="shared" si="66"/>
        <v>0</v>
      </c>
      <c r="O77" s="30">
        <f t="shared" si="67"/>
        <v>0</v>
      </c>
      <c r="P77" s="30">
        <f t="shared" si="68"/>
        <v>0</v>
      </c>
      <c r="Q77" s="30">
        <f t="shared" si="69"/>
        <v>0</v>
      </c>
      <c r="R77" s="30">
        <f t="shared" si="70"/>
        <v>0</v>
      </c>
      <c r="S77" s="30">
        <f t="shared" si="71"/>
        <v>0</v>
      </c>
      <c r="T77" s="30">
        <f t="shared" si="72"/>
        <v>0</v>
      </c>
    </row>
    <row r="78" spans="1:20" s="15" customFormat="1" x14ac:dyDescent="0.3">
      <c r="A78" s="16"/>
      <c r="B78" s="17" t="s">
        <v>38</v>
      </c>
      <c r="C78" s="21">
        <v>14</v>
      </c>
      <c r="D78" s="92"/>
      <c r="E78" s="23">
        <v>1</v>
      </c>
      <c r="F78" s="49">
        <v>1</v>
      </c>
      <c r="G78" s="29">
        <f t="shared" si="6"/>
        <v>0</v>
      </c>
      <c r="H78" s="45">
        <f t="shared" si="73"/>
        <v>0</v>
      </c>
      <c r="I78" s="27">
        <f t="shared" si="61"/>
        <v>0</v>
      </c>
      <c r="J78" s="27">
        <f t="shared" si="62"/>
        <v>0</v>
      </c>
      <c r="K78" s="19">
        <f t="shared" si="63"/>
        <v>0</v>
      </c>
      <c r="L78" s="37">
        <f t="shared" si="64"/>
        <v>0</v>
      </c>
      <c r="M78" s="30">
        <f t="shared" si="65"/>
        <v>0</v>
      </c>
      <c r="N78" s="30">
        <f t="shared" si="66"/>
        <v>0</v>
      </c>
      <c r="O78" s="30">
        <f t="shared" si="67"/>
        <v>0</v>
      </c>
      <c r="P78" s="30">
        <f t="shared" si="68"/>
        <v>0</v>
      </c>
      <c r="Q78" s="30">
        <f t="shared" si="69"/>
        <v>0</v>
      </c>
      <c r="R78" s="30">
        <f t="shared" si="70"/>
        <v>0</v>
      </c>
      <c r="S78" s="30">
        <f t="shared" si="71"/>
        <v>0</v>
      </c>
      <c r="T78" s="30">
        <f t="shared" si="72"/>
        <v>0</v>
      </c>
    </row>
    <row r="79" spans="1:20" s="15" customFormat="1" x14ac:dyDescent="0.3">
      <c r="A79" s="16"/>
      <c r="B79" s="17" t="s">
        <v>39</v>
      </c>
      <c r="C79" s="21">
        <v>14</v>
      </c>
      <c r="D79" s="92"/>
      <c r="E79" s="23">
        <v>1</v>
      </c>
      <c r="F79" s="49">
        <v>1</v>
      </c>
      <c r="G79" s="29">
        <f t="shared" si="6"/>
        <v>0</v>
      </c>
      <c r="H79" s="45">
        <f t="shared" si="73"/>
        <v>0</v>
      </c>
      <c r="I79" s="27">
        <f t="shared" si="61"/>
        <v>0</v>
      </c>
      <c r="J79" s="27">
        <f t="shared" si="62"/>
        <v>0</v>
      </c>
      <c r="K79" s="19">
        <f t="shared" si="63"/>
        <v>0</v>
      </c>
      <c r="L79" s="37">
        <f t="shared" si="64"/>
        <v>0</v>
      </c>
      <c r="M79" s="30">
        <f t="shared" si="65"/>
        <v>0</v>
      </c>
      <c r="N79" s="30">
        <f t="shared" si="66"/>
        <v>0</v>
      </c>
      <c r="O79" s="30">
        <f t="shared" si="67"/>
        <v>0</v>
      </c>
      <c r="P79" s="30">
        <f t="shared" si="68"/>
        <v>0</v>
      </c>
      <c r="Q79" s="30">
        <f t="shared" si="69"/>
        <v>0</v>
      </c>
      <c r="R79" s="30">
        <f t="shared" si="70"/>
        <v>0</v>
      </c>
      <c r="S79" s="30">
        <f t="shared" si="71"/>
        <v>0</v>
      </c>
      <c r="T79" s="30">
        <f t="shared" si="72"/>
        <v>0</v>
      </c>
    </row>
    <row r="80" spans="1:20" s="15" customFormat="1" x14ac:dyDescent="0.3">
      <c r="A80" s="16"/>
      <c r="B80" s="17" t="s">
        <v>49</v>
      </c>
      <c r="C80" s="21">
        <v>14</v>
      </c>
      <c r="D80" s="92"/>
      <c r="E80" s="23">
        <v>1</v>
      </c>
      <c r="F80" s="49">
        <v>1</v>
      </c>
      <c r="G80" s="29">
        <f t="shared" si="6"/>
        <v>0</v>
      </c>
      <c r="H80" s="45">
        <f t="shared" si="73"/>
        <v>0</v>
      </c>
      <c r="I80" s="27">
        <f t="shared" si="61"/>
        <v>0</v>
      </c>
      <c r="J80" s="27">
        <f t="shared" si="62"/>
        <v>0</v>
      </c>
      <c r="K80" s="19">
        <f t="shared" si="63"/>
        <v>0</v>
      </c>
      <c r="L80" s="37">
        <f t="shared" si="64"/>
        <v>0</v>
      </c>
      <c r="M80" s="30">
        <f t="shared" si="65"/>
        <v>0</v>
      </c>
      <c r="N80" s="30">
        <f t="shared" si="66"/>
        <v>0</v>
      </c>
      <c r="O80" s="30">
        <f t="shared" si="67"/>
        <v>0</v>
      </c>
      <c r="P80" s="30">
        <f t="shared" si="68"/>
        <v>0</v>
      </c>
      <c r="Q80" s="30">
        <f t="shared" si="69"/>
        <v>0</v>
      </c>
      <c r="R80" s="30">
        <f t="shared" si="70"/>
        <v>0</v>
      </c>
      <c r="S80" s="30">
        <f t="shared" si="71"/>
        <v>0</v>
      </c>
      <c r="T80" s="30">
        <f t="shared" si="72"/>
        <v>0</v>
      </c>
    </row>
    <row r="81" spans="1:20" s="15" customFormat="1" x14ac:dyDescent="0.3">
      <c r="A81" s="16"/>
      <c r="B81" s="17" t="s">
        <v>50</v>
      </c>
      <c r="C81" s="21">
        <v>14</v>
      </c>
      <c r="D81" s="92"/>
      <c r="E81" s="23">
        <v>1</v>
      </c>
      <c r="F81" s="49"/>
      <c r="G81" s="29">
        <f t="shared" ref="G81:G86" si="74">F81-E81</f>
        <v>-1</v>
      </c>
      <c r="H81" s="45">
        <f t="shared" ref="H81:H85" si="75">I81-K81</f>
        <v>0</v>
      </c>
      <c r="I81" s="27">
        <f t="shared" ref="I81:I85" si="76">D81*$I$3</f>
        <v>0</v>
      </c>
      <c r="J81" s="27">
        <f t="shared" ref="J81:J85" si="77">D81*$J$3</f>
        <v>0</v>
      </c>
      <c r="K81" s="19">
        <f t="shared" ref="K81:K85" si="78">D81*$K$3</f>
        <v>0</v>
      </c>
      <c r="L81" s="37">
        <f t="shared" ref="L81:L85" si="79">D81*$L$3</f>
        <v>0</v>
      </c>
      <c r="M81" s="30">
        <f t="shared" ref="M81:M85" si="80">D81*$M$3</f>
        <v>0</v>
      </c>
      <c r="N81" s="30">
        <f t="shared" ref="N81:N85" si="81">D81*$N$3</f>
        <v>0</v>
      </c>
      <c r="O81" s="30">
        <f t="shared" ref="O81:O85" si="82">D81*$O$3</f>
        <v>0</v>
      </c>
      <c r="P81" s="30">
        <f t="shared" ref="P81:P85" si="83">D81*$P$3</f>
        <v>0</v>
      </c>
      <c r="Q81" s="30">
        <f t="shared" ref="Q81:Q85" si="84">D81*$Q$3</f>
        <v>0</v>
      </c>
      <c r="R81" s="30">
        <f t="shared" ref="R81:R85" si="85">D81*$R$3</f>
        <v>0</v>
      </c>
      <c r="S81" s="30">
        <f t="shared" ref="S81:S85" si="86">D81*$S$3</f>
        <v>0</v>
      </c>
      <c r="T81" s="30">
        <f t="shared" ref="T81:T85" si="87">D81*$T$3</f>
        <v>0</v>
      </c>
    </row>
    <row r="82" spans="1:20" s="15" customFormat="1" x14ac:dyDescent="0.3">
      <c r="A82" s="16"/>
      <c r="B82" s="20" t="s">
        <v>93</v>
      </c>
      <c r="C82" s="21">
        <v>14</v>
      </c>
      <c r="D82" s="92">
        <v>2</v>
      </c>
      <c r="E82" s="23">
        <v>2</v>
      </c>
      <c r="F82" s="49">
        <v>1</v>
      </c>
      <c r="G82" s="29">
        <f t="shared" si="74"/>
        <v>-1</v>
      </c>
      <c r="H82" s="45">
        <f t="shared" si="75"/>
        <v>-14</v>
      </c>
      <c r="I82" s="27">
        <f t="shared" si="76"/>
        <v>14</v>
      </c>
      <c r="J82" s="27">
        <f t="shared" si="77"/>
        <v>14</v>
      </c>
      <c r="K82" s="19">
        <f t="shared" si="78"/>
        <v>28</v>
      </c>
      <c r="L82" s="37">
        <f t="shared" si="79"/>
        <v>28</v>
      </c>
      <c r="M82" s="30">
        <f t="shared" si="80"/>
        <v>28</v>
      </c>
      <c r="N82" s="30">
        <f t="shared" si="81"/>
        <v>32</v>
      </c>
      <c r="O82" s="30">
        <f t="shared" si="82"/>
        <v>32</v>
      </c>
      <c r="P82" s="30">
        <f t="shared" si="83"/>
        <v>32</v>
      </c>
      <c r="Q82" s="30">
        <f t="shared" si="84"/>
        <v>32</v>
      </c>
      <c r="R82" s="30">
        <f t="shared" si="85"/>
        <v>32</v>
      </c>
      <c r="S82" s="30">
        <f t="shared" si="86"/>
        <v>32</v>
      </c>
      <c r="T82" s="30">
        <f t="shared" si="87"/>
        <v>32</v>
      </c>
    </row>
    <row r="83" spans="1:20" s="15" customFormat="1" x14ac:dyDescent="0.3">
      <c r="A83" s="16"/>
      <c r="B83" s="20" t="s">
        <v>94</v>
      </c>
      <c r="C83" s="21">
        <v>14</v>
      </c>
      <c r="D83" s="92">
        <v>2</v>
      </c>
      <c r="E83" s="23">
        <v>2</v>
      </c>
      <c r="F83" s="49"/>
      <c r="G83" s="29">
        <f t="shared" si="74"/>
        <v>-2</v>
      </c>
      <c r="H83" s="45">
        <f t="shared" si="75"/>
        <v>-14</v>
      </c>
      <c r="I83" s="27">
        <f t="shared" si="76"/>
        <v>14</v>
      </c>
      <c r="J83" s="27">
        <f t="shared" si="77"/>
        <v>14</v>
      </c>
      <c r="K83" s="19">
        <f t="shared" si="78"/>
        <v>28</v>
      </c>
      <c r="L83" s="37">
        <f t="shared" si="79"/>
        <v>28</v>
      </c>
      <c r="M83" s="30">
        <f t="shared" si="80"/>
        <v>28</v>
      </c>
      <c r="N83" s="30">
        <f t="shared" si="81"/>
        <v>32</v>
      </c>
      <c r="O83" s="30">
        <f t="shared" si="82"/>
        <v>32</v>
      </c>
      <c r="P83" s="30">
        <f t="shared" si="83"/>
        <v>32</v>
      </c>
      <c r="Q83" s="30">
        <f t="shared" si="84"/>
        <v>32</v>
      </c>
      <c r="R83" s="30">
        <f t="shared" si="85"/>
        <v>32</v>
      </c>
      <c r="S83" s="30">
        <f t="shared" si="86"/>
        <v>32</v>
      </c>
      <c r="T83" s="30">
        <f t="shared" si="87"/>
        <v>32</v>
      </c>
    </row>
    <row r="84" spans="1:20" s="15" customFormat="1" ht="20.399999999999999" customHeight="1" x14ac:dyDescent="0.3">
      <c r="A84" s="16"/>
      <c r="B84" s="20" t="s">
        <v>86</v>
      </c>
      <c r="C84" s="21">
        <v>14</v>
      </c>
      <c r="D84" s="92"/>
      <c r="E84" s="23">
        <v>1</v>
      </c>
      <c r="F84" s="49">
        <v>1</v>
      </c>
      <c r="G84" s="29">
        <f t="shared" si="74"/>
        <v>0</v>
      </c>
      <c r="H84" s="45">
        <f t="shared" si="75"/>
        <v>0</v>
      </c>
      <c r="I84" s="27">
        <f t="shared" si="76"/>
        <v>0</v>
      </c>
      <c r="J84" s="27">
        <f t="shared" si="77"/>
        <v>0</v>
      </c>
      <c r="K84" s="19">
        <f t="shared" si="78"/>
        <v>0</v>
      </c>
      <c r="L84" s="37">
        <f t="shared" si="79"/>
        <v>0</v>
      </c>
      <c r="M84" s="30">
        <f t="shared" si="80"/>
        <v>0</v>
      </c>
      <c r="N84" s="30">
        <f t="shared" si="81"/>
        <v>0</v>
      </c>
      <c r="O84" s="30">
        <f t="shared" si="82"/>
        <v>0</v>
      </c>
      <c r="P84" s="30">
        <f t="shared" si="83"/>
        <v>0</v>
      </c>
      <c r="Q84" s="30">
        <f t="shared" si="84"/>
        <v>0</v>
      </c>
      <c r="R84" s="30">
        <f t="shared" si="85"/>
        <v>0</v>
      </c>
      <c r="S84" s="30">
        <f t="shared" si="86"/>
        <v>0</v>
      </c>
      <c r="T84" s="30">
        <f t="shared" si="87"/>
        <v>0</v>
      </c>
    </row>
    <row r="85" spans="1:20" s="15" customFormat="1" x14ac:dyDescent="0.3">
      <c r="A85" s="16"/>
      <c r="B85" s="20" t="s">
        <v>87</v>
      </c>
      <c r="C85" s="21">
        <v>14</v>
      </c>
      <c r="D85" s="92"/>
      <c r="E85" s="23">
        <v>3</v>
      </c>
      <c r="F85" s="49">
        <v>2</v>
      </c>
      <c r="G85" s="29">
        <f t="shared" si="74"/>
        <v>-1</v>
      </c>
      <c r="H85" s="45">
        <f t="shared" si="75"/>
        <v>0</v>
      </c>
      <c r="I85" s="27">
        <f t="shared" si="76"/>
        <v>0</v>
      </c>
      <c r="J85" s="27">
        <f t="shared" si="77"/>
        <v>0</v>
      </c>
      <c r="K85" s="19">
        <f t="shared" si="78"/>
        <v>0</v>
      </c>
      <c r="L85" s="37">
        <f t="shared" si="79"/>
        <v>0</v>
      </c>
      <c r="M85" s="30">
        <f t="shared" si="80"/>
        <v>0</v>
      </c>
      <c r="N85" s="30">
        <f t="shared" si="81"/>
        <v>0</v>
      </c>
      <c r="O85" s="30">
        <f t="shared" si="82"/>
        <v>0</v>
      </c>
      <c r="P85" s="30">
        <f t="shared" si="83"/>
        <v>0</v>
      </c>
      <c r="Q85" s="30">
        <f t="shared" si="84"/>
        <v>0</v>
      </c>
      <c r="R85" s="30">
        <f t="shared" si="85"/>
        <v>0</v>
      </c>
      <c r="S85" s="30">
        <f t="shared" si="86"/>
        <v>0</v>
      </c>
      <c r="T85" s="30">
        <f t="shared" si="87"/>
        <v>0</v>
      </c>
    </row>
    <row r="86" spans="1:20" s="14" customFormat="1" ht="15" x14ac:dyDescent="0.3">
      <c r="A86" s="39"/>
      <c r="B86" s="32" t="s">
        <v>84</v>
      </c>
      <c r="C86" s="23"/>
      <c r="D86" s="93"/>
      <c r="E86" s="40">
        <f>SUM(E12,E11,E28,E56,E57)</f>
        <v>581.91666666666663</v>
      </c>
      <c r="F86" s="40">
        <f>SUM(F12,F11,F28,F56,F57)</f>
        <v>297</v>
      </c>
      <c r="G86" s="29">
        <f t="shared" si="74"/>
        <v>-284.91666666666663</v>
      </c>
      <c r="H86" s="23"/>
      <c r="I86" s="41">
        <f>SUM(I58:I81)</f>
        <v>0</v>
      </c>
      <c r="J86" s="41">
        <f t="shared" ref="J86:T86" si="88">SUM(J58:J81)</f>
        <v>0</v>
      </c>
      <c r="K86" s="41">
        <f t="shared" si="88"/>
        <v>0</v>
      </c>
      <c r="L86" s="41">
        <f t="shared" si="88"/>
        <v>0</v>
      </c>
      <c r="M86" s="41">
        <f t="shared" si="88"/>
        <v>0</v>
      </c>
      <c r="N86" s="41">
        <f t="shared" si="88"/>
        <v>0</v>
      </c>
      <c r="O86" s="41">
        <f t="shared" si="88"/>
        <v>0</v>
      </c>
      <c r="P86" s="41">
        <f t="shared" si="88"/>
        <v>0</v>
      </c>
      <c r="Q86" s="41">
        <f t="shared" si="88"/>
        <v>0</v>
      </c>
      <c r="R86" s="41">
        <f t="shared" si="88"/>
        <v>0</v>
      </c>
      <c r="S86" s="41">
        <f t="shared" si="88"/>
        <v>0</v>
      </c>
      <c r="T86" s="41">
        <f t="shared" si="88"/>
        <v>0</v>
      </c>
    </row>
    <row r="87" spans="1:20" s="15" customFormat="1" x14ac:dyDescent="0.3">
      <c r="A87" s="16"/>
      <c r="B87" s="17"/>
      <c r="C87" s="21"/>
      <c r="D87" s="92"/>
      <c r="E87" s="23"/>
      <c r="F87" s="49"/>
      <c r="G87" s="21"/>
      <c r="H87" s="21"/>
      <c r="I87" s="18"/>
      <c r="J87" s="18"/>
      <c r="K87" s="18"/>
      <c r="L87" s="36"/>
      <c r="M87" s="18"/>
      <c r="N87" s="18"/>
      <c r="O87" s="18"/>
      <c r="P87" s="18"/>
      <c r="Q87" s="18"/>
      <c r="R87" s="18"/>
      <c r="S87" s="18"/>
      <c r="T87" s="18"/>
    </row>
  </sheetData>
  <autoFilter ref="A4:T81"/>
  <conditionalFormatting sqref="D49:D50">
    <cfRule type="containsText" dxfId="10" priority="11" operator="containsText" text="0">
      <formula>NOT(ISERROR(SEARCH("0",D49)))</formula>
    </cfRule>
  </conditionalFormatting>
  <conditionalFormatting sqref="D45">
    <cfRule type="containsText" dxfId="9" priority="10" operator="containsText" text="0">
      <formula>NOT(ISERROR(SEARCH("0",D45)))</formula>
    </cfRule>
  </conditionalFormatting>
  <conditionalFormatting sqref="D29">
    <cfRule type="containsText" dxfId="8" priority="9" operator="containsText" text="0">
      <formula>NOT(ISERROR(SEARCH("0",D29)))</formula>
    </cfRule>
  </conditionalFormatting>
  <conditionalFormatting sqref="D31">
    <cfRule type="containsText" dxfId="7" priority="8" operator="containsText" text="0">
      <formula>NOT(ISERROR(SEARCH("0",D31)))</formula>
    </cfRule>
  </conditionalFormatting>
  <conditionalFormatting sqref="D48">
    <cfRule type="containsText" dxfId="6" priority="7" operator="containsText" text="0">
      <formula>NOT(ISERROR(SEARCH("0",D48)))</formula>
    </cfRule>
  </conditionalFormatting>
  <conditionalFormatting sqref="D32">
    <cfRule type="containsText" dxfId="5" priority="6" operator="containsText" text="0">
      <formula>NOT(ISERROR(SEARCH("0",D32)))</formula>
    </cfRule>
  </conditionalFormatting>
  <conditionalFormatting sqref="D34">
    <cfRule type="containsText" dxfId="4" priority="5" operator="containsText" text="0">
      <formula>NOT(ISERROR(SEARCH("0",D34)))</formula>
    </cfRule>
  </conditionalFormatting>
  <conditionalFormatting sqref="D35">
    <cfRule type="containsText" dxfId="3" priority="4" operator="containsText" text="0">
      <formula>NOT(ISERROR(SEARCH("0",D35)))</formula>
    </cfRule>
  </conditionalFormatting>
  <conditionalFormatting sqref="D36:D37">
    <cfRule type="containsText" dxfId="2" priority="3" operator="containsText" text="0">
      <formula>NOT(ISERROR(SEARCH("0",D36)))</formula>
    </cfRule>
  </conditionalFormatting>
  <conditionalFormatting sqref="D44">
    <cfRule type="containsText" dxfId="1" priority="2" operator="containsText" text="0">
      <formula>NOT(ISERROR(SEARCH("0",D44)))</formula>
    </cfRule>
  </conditionalFormatting>
  <conditionalFormatting sqref="D43">
    <cfRule type="containsText" dxfId="0" priority="1" operator="containsText" text="0">
      <formula>NOT(ISERROR(SEARCH("0",D43)))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2" sqref="E12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B6A6904BFDC24489D92FCC065BB9CA" ma:contentTypeVersion="14" ma:contentTypeDescription="Create a new document." ma:contentTypeScope="" ma:versionID="16c1476170f5ab9d14639d416d7c9c16">
  <xsd:schema xmlns:xsd="http://www.w3.org/2001/XMLSchema" xmlns:xs="http://www.w3.org/2001/XMLSchema" xmlns:p="http://schemas.microsoft.com/office/2006/metadata/properties" xmlns:ns2="2724103a-2215-4ba6-a23e-e5d28b89a2da" xmlns:ns3="093b63d0-2739-458b-b0e6-ec752245ae1a" targetNamespace="http://schemas.microsoft.com/office/2006/metadata/properties" ma:root="true" ma:fieldsID="3e42d500b8e3d652929683d81c657f30" ns2:_="" ns3:_="">
    <xsd:import namespace="2724103a-2215-4ba6-a23e-e5d28b89a2da"/>
    <xsd:import namespace="093b63d0-2739-458b-b0e6-ec752245ae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4103a-2215-4ba6-a23e-e5d28b89a2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f55ec7d-e9cf-499a-849f-9040c1e37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3b63d0-2739-458b-b0e6-ec752245ae1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C0160B-08CB-4AF6-8A1E-635E269F0FE0}"/>
</file>

<file path=customXml/itemProps2.xml><?xml version="1.0" encoding="utf-8"?>
<ds:datastoreItem xmlns:ds="http://schemas.openxmlformats.org/officeDocument/2006/customXml" ds:itemID="{D34F182C-4F1F-46E8-BE71-B950BEADD2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03.21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Kim Oanh</dc:creator>
  <cp:lastModifiedBy>Vu Kim Oanh</cp:lastModifiedBy>
  <dcterms:created xsi:type="dcterms:W3CDTF">2020-11-17T07:19:53Z</dcterms:created>
  <dcterms:modified xsi:type="dcterms:W3CDTF">2021-03-03T07:38:50Z</dcterms:modified>
</cp:coreProperties>
</file>