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lan1" sheetId="1" state="visible" r:id="rId2"/>
  </sheets>
  <definedNames>
    <definedName function="false" hidden="false" localSheetId="0" name="_xlnm.Print_Area" vbProcedure="false">Plan1!$I$1:$AA$440</definedName>
    <definedName function="false" hidden="false" localSheetId="0" name="_xlnm.Print_Area" vbProcedure="false">Plan1!$I$1:$AA$440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<sst xmlns="http://schemas.openxmlformats.org/spreadsheetml/2006/main" count="76" uniqueCount="50">
  <si>
    <t xml:space="preserve">EMPENHO</t>
  </si>
  <si>
    <t xml:space="preserve">CNPJ</t>
  </si>
  <si>
    <t xml:space="preserve">R. SOCIAL</t>
  </si>
  <si>
    <t xml:space="preserve">SUB. ITEM</t>
  </si>
  <si>
    <t xml:space="preserve">VLR TOTAL</t>
  </si>
  <si>
    <t xml:space="preserve">QUAT. TOTAL</t>
  </si>
  <si>
    <t xml:space="preserve">VLR. UNIT</t>
  </si>
  <si>
    <t xml:space="preserve">COD. BARRAS</t>
  </si>
  <si>
    <t xml:space="preserve">$r</t>
  </si>
  <si>
    <t xml:space="preserve">QUADRA</t>
  </si>
  <si>
    <t xml:space="preserve">MANUTENÇÃO</t>
  </si>
  <si>
    <t xml:space="preserve">ALMOXARIFADO</t>
  </si>
  <si>
    <t xml:space="preserve">VLR REAL</t>
  </si>
  <si>
    <t xml:space="preserve">CED. CAMPUS CEABRA</t>
  </si>
  <si>
    <t xml:space="preserve">CAIXA ARQUIVO PAPELÃO</t>
  </si>
  <si>
    <t xml:space="preserve">CED. CAMPUS SEABRA</t>
  </si>
  <si>
    <t xml:space="preserve">FILTRO PARA RESPIRADOR  CG306</t>
  </si>
  <si>
    <t xml:space="preserve">HELIO MASASHI SAITO</t>
  </si>
  <si>
    <t xml:space="preserve">LAPISEIRA 0.7MM DIAMOND - JOCAR</t>
  </si>
  <si>
    <t xml:space="preserve">LIMA CABO MADEIRA Nº2</t>
  </si>
  <si>
    <t xml:space="preserve">MARTELO COM CABO</t>
  </si>
  <si>
    <t xml:space="preserve">PÁ COM CABO</t>
  </si>
  <si>
    <t xml:space="preserve">RESPIRADOR CG 306 </t>
  </si>
  <si>
    <t xml:space="preserve">SERROTE 22 POLEGADAS</t>
  </si>
  <si>
    <t xml:space="preserve">CALCULADORA CLA-402 8 DIGITOS</t>
  </si>
  <si>
    <t xml:space="preserve">ESPÁTULA CABO DE MADEIRA 100MM</t>
  </si>
  <si>
    <t xml:space="preserve">BORRACHA CINTA PLÁSTICA BRANCA - LÉO&amp;LÉO</t>
  </si>
  <si>
    <t xml:space="preserve">FITA ADESIVA TRANSPARENTE 48MMX50M</t>
  </si>
  <si>
    <t xml:space="preserve">MAXIM QUALITTA</t>
  </si>
  <si>
    <t xml:space="preserve">ALMOFADA CARIMBO AZUL - ARTMAXI</t>
  </si>
  <si>
    <t xml:space="preserve">APAGADOR DE QUADRO BRANCO - KAZ</t>
  </si>
  <si>
    <t xml:space="preserve">EXTRATOR DE GRAMPOS - JOCAR</t>
  </si>
  <si>
    <t xml:space="preserve">GRAMPO ENAK 23/8 BRW - CX COM 5000</t>
  </si>
  <si>
    <t xml:space="preserve">MARCA TEXTO KAZ AMARELO</t>
  </si>
  <si>
    <t xml:space="preserve">MARCA TEXTO KAZ VERDE</t>
  </si>
  <si>
    <t xml:space="preserve">PASTA FINA COM ELÁSTICO CRISTAL/FUMÊ - ACP</t>
  </si>
  <si>
    <t xml:space="preserve">PERFURADOR DE PAPEL JOCAR - 12F</t>
  </si>
  <si>
    <t xml:space="preserve">PORTA CORRESPONDÊNCIA TRIPLA - NOVACRIL</t>
  </si>
  <si>
    <t xml:space="preserve">SUPER COLA - TEK BOND</t>
  </si>
  <si>
    <t xml:space="preserve">TESOURA 21CM  INOX - JOCAR</t>
  </si>
  <si>
    <t xml:space="preserve">ALMOFADA CARIMBO POLINEW PRETA</t>
  </si>
  <si>
    <t xml:space="preserve">MARCA TEXTO KAZ LARANJA</t>
  </si>
  <si>
    <t xml:space="preserve">MARCA TEXTO KAZ ROSA</t>
  </si>
  <si>
    <t xml:space="preserve">PONTA GRAFITE MINA CLASSE 0.7 - ESTOJO COM 12</t>
  </si>
  <si>
    <t xml:space="preserve">PORTA CARIMBO FUMÊ 8 LUGARES - MENNO</t>
  </si>
  <si>
    <t xml:space="preserve">TESOURA INOX 5" (PEQUENA) - JOCAR </t>
  </si>
  <si>
    <t xml:space="preserve">OSMAF ALIMENTOS</t>
  </si>
  <si>
    <t xml:space="preserve">ADOÇANTE ASSUGRIM</t>
  </si>
  <si>
    <t xml:space="preserve">MASTER PAPELARIA</t>
  </si>
  <si>
    <t xml:space="preserve">ÁGUA MINERAL GALÃO 20 LITROS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</si>
</sst>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&quot;NE800&quot;000"/>
    <numFmt numFmtId="166" formatCode="&quot;&quot;00\.000\.000\/0000\-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B13" activeCellId="0" sqref="B13"/>
    </sheetView>
  </sheetViews>
  <sheetFormatPr defaultRowHeight="13.8"/>
  <cols>
    <col collapsed="false" hidden="false" max="1" min="1" style="1" width="13.6032388663968"/>
    <col collapsed="false" hidden="false" max="2" min="2" style="2" width="19.4939271255061"/>
    <col collapsed="false" hidden="false" max="3" min="3" style="0" width="20.8380566801619"/>
    <col collapsed="false" hidden="false" max="4" min="4" style="0" width="10.9271255060729"/>
    <col collapsed="false" hidden="false" max="5" min="5" style="0" width="11.6761133603239"/>
    <col collapsed="false" hidden="false" max="7" min="6" style="0" width="12.4251012145749"/>
    <col collapsed="false" hidden="false" max="8" min="8" style="0" width="14.9878542510121"/>
    <col collapsed="false" hidden="false" max="9" min="9" style="0" width="71.663967611336"/>
    <col collapsed="false" hidden="false" max="10" min="10" style="3" width="14.4615384615385"/>
    <col collapsed="false" hidden="false" max="11" min="11" style="3" width="18.9595141700405"/>
    <col collapsed="false" hidden="false" max="12" min="12" style="3" width="20.995951417004"/>
    <col collapsed="false" hidden="false" max="13" min="13" style="0" width="11.6761133603239"/>
    <col collapsed="false" hidden="false" max="15" min="14" style="0" width="9.10526315789474"/>
    <col collapsed="false" hidden="false" max="1025" min="16" style="0" width="8.57085020242915"/>
  </cols>
  <sheetData>
    <row r="1" s="6" customFormat="true" ht="15.6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6" t="s">
        <v>5</v>
      </c>
      <c r="N1" s="6" t="s">
        <v>12</v>
      </c>
    </row>
    <row r="2" customFormat="false" ht="19.5" hidden="false" customHeight="false" outlineLevel="0" collapsed="false">
      <c r="A2" s="1" t="n">
        <v>1111111</v>
      </c>
      <c r="B2" s="2" t="n">
        <v>0</v>
      </c>
      <c r="C2" s="0" t="s">
        <v>13</v>
      </c>
      <c r="D2" s="0" t="n">
        <v>16</v>
      </c>
      <c r="E2" s="0" t="n">
        <v>191</v>
      </c>
      <c r="F2" s="0" t="n">
        <v>100</v>
      </c>
      <c r="G2" s="0" t="n">
        <f aca="false">E2/F2</f>
        <v>1.91</v>
      </c>
      <c r="H2" s="0" t="n">
        <v>0</v>
      </c>
      <c r="I2" s="9" t="s">
        <v>14</v>
      </c>
      <c r="J2" s="10" t="n">
        <f aca="false">50-50</f>
        <v>0</v>
      </c>
      <c r="K2" s="10" t="n">
        <v>0</v>
      </c>
      <c r="L2" s="10" t="n">
        <v>50</v>
      </c>
      <c r="M2" s="0" t="n">
        <f aca="false">SUM(J2:L2)</f>
        <v>50</v>
      </c>
      <c r="N2" s="0" t="n">
        <f aca="false">M2*G2</f>
        <v>95.5</v>
      </c>
    </row>
    <row r="3" customFormat="false" ht="18.55" hidden="false" customHeight="false" outlineLevel="0" collapsed="false">
      <c r="A3" s="1" t="n">
        <v>1111111</v>
      </c>
      <c r="B3" s="2" t="n">
        <v>0</v>
      </c>
      <c r="C3" s="0" t="s">
        <v>15</v>
      </c>
      <c r="D3" s="0" t="n">
        <v>28</v>
      </c>
      <c r="E3" s="0" t="n">
        <f aca="false">6*9.7</f>
        <v>58.2</v>
      </c>
      <c r="F3" s="0" t="n">
        <v>6</v>
      </c>
      <c r="G3" s="0" t="n">
        <f aca="false">E3/F3</f>
        <v>9.7</v>
      </c>
      <c r="H3" s="0" t="n">
        <v>0</v>
      </c>
      <c r="I3" s="9" t="s">
        <v>16</v>
      </c>
      <c r="J3" s="10" t="n">
        <f aca="false">(5*6)+1</f>
        <v>31</v>
      </c>
      <c r="K3" s="10" t="n">
        <v>0</v>
      </c>
      <c r="L3" s="10" t="n">
        <v>0</v>
      </c>
      <c r="M3" s="0" t="n">
        <f aca="false">SUM(J3:L3)</f>
        <v>31</v>
      </c>
      <c r="N3" s="0" t="n">
        <f aca="false">M3*G3</f>
        <v>300.7</v>
      </c>
    </row>
    <row r="4" customFormat="false" ht="18.55" hidden="false" customHeight="false" outlineLevel="0" collapsed="false">
      <c r="A4" s="1" t="n">
        <v>0</v>
      </c>
      <c r="B4" s="2" t="n">
        <v>62492798000193</v>
      </c>
      <c r="C4" s="0" t="s">
        <v>17</v>
      </c>
      <c r="D4" s="0" t="n">
        <v>16</v>
      </c>
      <c r="E4" s="0" t="n">
        <v>2246.4</v>
      </c>
      <c r="F4" s="0" t="n">
        <v>864</v>
      </c>
      <c r="G4" s="0" t="n">
        <f aca="false">E4/F4</f>
        <v>2.6</v>
      </c>
      <c r="H4" s="0" t="n">
        <v>0</v>
      </c>
      <c r="I4" s="9" t="s">
        <v>18</v>
      </c>
      <c r="J4" s="10" t="n">
        <f aca="false">8*12</f>
        <v>96</v>
      </c>
      <c r="K4" s="10" t="n">
        <v>0</v>
      </c>
      <c r="L4" s="10" t="n">
        <v>21</v>
      </c>
      <c r="M4" s="0" t="n">
        <f aca="false">SUM(J4:L4)</f>
        <v>117</v>
      </c>
      <c r="N4" s="0" t="n">
        <f aca="false">M4*G4</f>
        <v>304.2</v>
      </c>
    </row>
    <row r="5" customFormat="false" ht="18.55" hidden="false" customHeight="false" outlineLevel="0" collapsed="false">
      <c r="A5" s="1" t="n">
        <v>1111111</v>
      </c>
      <c r="B5" s="2" t="n">
        <v>0</v>
      </c>
      <c r="C5" s="2" t="s">
        <v>15</v>
      </c>
      <c r="D5" s="0" t="n">
        <v>42</v>
      </c>
      <c r="E5" s="0" t="n">
        <v>2.58</v>
      </c>
      <c r="F5" s="0" t="n">
        <v>2</v>
      </c>
      <c r="G5" s="0" t="n">
        <f aca="false">E5/F5</f>
        <v>1.29</v>
      </c>
      <c r="H5" s="0" t="n">
        <v>0</v>
      </c>
      <c r="I5" s="9" t="s">
        <v>19</v>
      </c>
      <c r="J5" s="10" t="n">
        <v>2</v>
      </c>
      <c r="K5" s="10" t="n">
        <v>0</v>
      </c>
      <c r="L5" s="10" t="n">
        <v>0</v>
      </c>
      <c r="M5" s="0" t="n">
        <f aca="false">SUM(J5:L5)</f>
        <v>2</v>
      </c>
      <c r="N5" s="0" t="n">
        <f aca="false">M5*G5</f>
        <v>2.58</v>
      </c>
    </row>
    <row r="6" customFormat="false" ht="18.55" hidden="false" customHeight="false" outlineLevel="0" collapsed="false">
      <c r="A6" s="1" t="n">
        <v>1111111</v>
      </c>
      <c r="B6" s="2" t="n">
        <v>0</v>
      </c>
      <c r="C6" s="0" t="s">
        <v>15</v>
      </c>
      <c r="D6" s="0" t="n">
        <v>42</v>
      </c>
      <c r="E6" s="0" t="n">
        <v>97.9</v>
      </c>
      <c r="F6" s="0" t="n">
        <v>10</v>
      </c>
      <c r="G6" s="0" t="n">
        <f aca="false">E6/F6</f>
        <v>9.79</v>
      </c>
      <c r="H6" s="0" t="n">
        <v>0</v>
      </c>
      <c r="I6" s="9" t="s">
        <v>20</v>
      </c>
      <c r="J6" s="10" t="n">
        <v>9</v>
      </c>
      <c r="K6" s="10" t="n">
        <v>0</v>
      </c>
      <c r="L6" s="10" t="n">
        <v>0</v>
      </c>
      <c r="M6" s="0" t="n">
        <f aca="false">SUM(J6:L6)</f>
        <v>9</v>
      </c>
      <c r="N6" s="0" t="n">
        <f aca="false">M6*G6</f>
        <v>88.11</v>
      </c>
    </row>
    <row r="7" customFormat="false" ht="18.55" hidden="false" customHeight="false" outlineLevel="0" collapsed="false">
      <c r="A7" s="1" t="n">
        <v>1111111</v>
      </c>
      <c r="B7" s="2" t="n">
        <v>0</v>
      </c>
      <c r="C7" s="0" t="s">
        <v>15</v>
      </c>
      <c r="D7" s="0" t="n">
        <v>42</v>
      </c>
      <c r="E7" s="0" t="n">
        <v>150.5</v>
      </c>
      <c r="F7" s="0" t="n">
        <v>10</v>
      </c>
      <c r="G7" s="0" t="n">
        <f aca="false">E7/F7</f>
        <v>15.05</v>
      </c>
      <c r="H7" s="0" t="n">
        <v>0</v>
      </c>
      <c r="I7" s="9" t="s">
        <v>21</v>
      </c>
      <c r="J7" s="10" t="n">
        <v>8</v>
      </c>
      <c r="K7" s="10" t="n">
        <v>0</v>
      </c>
      <c r="L7" s="10" t="n">
        <v>0</v>
      </c>
      <c r="M7" s="0" t="n">
        <f aca="false">SUM(J7:L7)</f>
        <v>8</v>
      </c>
      <c r="N7" s="0" t="n">
        <f aca="false">M7*G7</f>
        <v>120.4</v>
      </c>
    </row>
    <row r="8" customFormat="false" ht="18.55" hidden="false" customHeight="false" outlineLevel="0" collapsed="false">
      <c r="A8" s="1" t="n">
        <v>1111111</v>
      </c>
      <c r="B8" s="2" t="n">
        <v>0</v>
      </c>
      <c r="C8" s="0" t="s">
        <v>15</v>
      </c>
      <c r="D8" s="0" t="n">
        <v>28</v>
      </c>
      <c r="E8" s="0" t="n">
        <v>2835</v>
      </c>
      <c r="F8" s="0" t="n">
        <v>15</v>
      </c>
      <c r="G8" s="0" t="n">
        <f aca="false">E8/F8</f>
        <v>189</v>
      </c>
      <c r="H8" s="0" t="n">
        <v>0</v>
      </c>
      <c r="I8" s="9" t="s">
        <v>22</v>
      </c>
      <c r="J8" s="10" t="n">
        <v>13</v>
      </c>
      <c r="K8" s="10" t="n">
        <v>0</v>
      </c>
      <c r="L8" s="10" t="n">
        <v>0</v>
      </c>
      <c r="M8" s="0" t="n">
        <f aca="false">SUM(J8:L8)</f>
        <v>13</v>
      </c>
      <c r="N8" s="0" t="n">
        <f aca="false">M8*G8</f>
        <v>2457</v>
      </c>
    </row>
    <row r="9" customFormat="false" ht="18.55" hidden="false" customHeight="false" outlineLevel="0" collapsed="false">
      <c r="A9" s="1" t="n">
        <v>1111111</v>
      </c>
      <c r="B9" s="2" t="n">
        <v>0</v>
      </c>
      <c r="C9" s="0" t="s">
        <v>15</v>
      </c>
      <c r="D9" s="0" t="n">
        <v>42</v>
      </c>
      <c r="E9" s="0" t="n">
        <v>173.64</v>
      </c>
      <c r="F9" s="0" t="n">
        <v>12</v>
      </c>
      <c r="G9" s="0" t="n">
        <f aca="false">E9/F9</f>
        <v>14.47</v>
      </c>
      <c r="H9" s="0" t="n">
        <v>0</v>
      </c>
      <c r="I9" s="9" t="s">
        <v>23</v>
      </c>
      <c r="J9" s="10" t="n">
        <v>11</v>
      </c>
      <c r="K9" s="10" t="n">
        <v>0</v>
      </c>
      <c r="L9" s="10" t="n">
        <v>0</v>
      </c>
      <c r="M9" s="0" t="n">
        <f aca="false">SUM(J9:L9)</f>
        <v>11</v>
      </c>
      <c r="N9" s="0" t="n">
        <f aca="false">M9*G9</f>
        <v>159.17</v>
      </c>
    </row>
    <row r="10" customFormat="false" ht="18.55" hidden="false" customHeight="false" outlineLevel="0" collapsed="false">
      <c r="A10" s="1" t="n">
        <v>1111111</v>
      </c>
      <c r="B10" s="2" t="n">
        <v>0</v>
      </c>
      <c r="C10" s="0" t="s">
        <v>13</v>
      </c>
      <c r="D10" s="0" t="n">
        <v>16</v>
      </c>
      <c r="E10" s="0" t="n">
        <v>164</v>
      </c>
      <c r="F10" s="0" t="n">
        <v>50</v>
      </c>
      <c r="G10" s="0" t="n">
        <f aca="false">E10/F10</f>
        <v>3.28</v>
      </c>
      <c r="H10" s="0" t="n">
        <v>0</v>
      </c>
      <c r="I10" s="9" t="s">
        <v>24</v>
      </c>
      <c r="J10" s="10" t="n">
        <v>0</v>
      </c>
      <c r="K10" s="10" t="n">
        <v>0</v>
      </c>
      <c r="L10" s="10" t="n">
        <v>42</v>
      </c>
      <c r="M10" s="0" t="n">
        <f aca="false">SUM(J10:L10)</f>
        <v>42</v>
      </c>
      <c r="N10" s="0" t="n">
        <f aca="false">M10*G10</f>
        <v>137.76</v>
      </c>
    </row>
    <row r="11" customFormat="false" ht="18.55" hidden="false" customHeight="false" outlineLevel="0" collapsed="false">
      <c r="A11" s="1" t="n">
        <v>1111111</v>
      </c>
      <c r="B11" s="2" t="n">
        <v>0</v>
      </c>
      <c r="C11" s="0" t="s">
        <v>15</v>
      </c>
      <c r="D11" s="0" t="n">
        <v>42</v>
      </c>
      <c r="E11" s="0" t="n">
        <v>20</v>
      </c>
      <c r="F11" s="0" t="n">
        <v>5</v>
      </c>
      <c r="G11" s="0" t="n">
        <f aca="false">E11/F11</f>
        <v>4</v>
      </c>
      <c r="H11" s="0" t="n">
        <v>0</v>
      </c>
      <c r="I11" s="9" t="s">
        <v>25</v>
      </c>
      <c r="J11" s="10" t="n">
        <v>0</v>
      </c>
      <c r="K11" s="10" t="n">
        <v>0</v>
      </c>
      <c r="L11" s="10" t="n">
        <v>1</v>
      </c>
      <c r="M11" s="0" t="n">
        <f aca="false">SUM(J11:L11)</f>
        <v>1</v>
      </c>
      <c r="N11" s="0" t="n">
        <f aca="false">M11*G11</f>
        <v>4</v>
      </c>
    </row>
    <row r="12" customFormat="false" ht="18.55" hidden="false" customHeight="false" outlineLevel="0" collapsed="false">
      <c r="A12" s="1" t="n">
        <v>2015128</v>
      </c>
      <c r="B12" s="2" t="n">
        <v>62492798000193</v>
      </c>
      <c r="C12" s="0" t="s">
        <v>17</v>
      </c>
      <c r="D12" s="0" t="n">
        <v>16</v>
      </c>
      <c r="E12" s="0" t="n">
        <v>480</v>
      </c>
      <c r="F12" s="0" t="n">
        <v>2000</v>
      </c>
      <c r="G12" s="0" t="n">
        <f aca="false">E12/F12</f>
        <v>0.24</v>
      </c>
      <c r="H12" s="0" t="n">
        <v>0</v>
      </c>
      <c r="I12" s="9" t="s">
        <v>26</v>
      </c>
      <c r="J12" s="10" t="n">
        <f aca="false">12*24</f>
        <v>288</v>
      </c>
      <c r="K12" s="10" t="n">
        <v>0</v>
      </c>
      <c r="L12" s="10" t="n">
        <v>22</v>
      </c>
      <c r="M12" s="0" t="n">
        <f aca="false">SUM(J12:L12)</f>
        <v>310</v>
      </c>
      <c r="N12" s="0" t="n">
        <f aca="false">M12*G12</f>
        <v>74.4</v>
      </c>
    </row>
    <row r="13" customFormat="false" ht="18.55" hidden="false" customHeight="false" outlineLevel="0" collapsed="false">
      <c r="A13" s="1" t="n">
        <v>2015128</v>
      </c>
      <c r="B13" s="2" t="n">
        <v>62492798000193</v>
      </c>
      <c r="C13" s="0" t="s">
        <v>17</v>
      </c>
      <c r="D13" s="0" t="n">
        <v>16</v>
      </c>
      <c r="E13" s="0" t="n">
        <v>4680</v>
      </c>
      <c r="F13" s="0" t="n">
        <v>2000</v>
      </c>
      <c r="G13" s="0" t="n">
        <f aca="false">E13/F13</f>
        <v>2.34</v>
      </c>
      <c r="H13" s="0" t="n">
        <v>0</v>
      </c>
      <c r="I13" s="9" t="s">
        <v>27</v>
      </c>
      <c r="J13" s="10" t="n">
        <f aca="false">(26*72)-72</f>
        <v>1800</v>
      </c>
      <c r="K13" s="10" t="n">
        <v>0</v>
      </c>
      <c r="L13" s="10" t="n">
        <f aca="false">48-4</f>
        <v>44</v>
      </c>
      <c r="M13" s="0" t="n">
        <f aca="false">SUM(J13:L13)</f>
        <v>1844</v>
      </c>
      <c r="N13" s="0" t="n">
        <f aca="false">M13*G13</f>
        <v>4314.96</v>
      </c>
    </row>
    <row r="14" customFormat="false" ht="18.55" hidden="false" customHeight="false" outlineLevel="0" collapsed="false">
      <c r="A14" s="1" t="n">
        <v>2015166</v>
      </c>
      <c r="B14" s="2" t="n">
        <v>5075962000123</v>
      </c>
      <c r="C14" s="0" t="s">
        <v>28</v>
      </c>
      <c r="D14" s="0" t="n">
        <v>16</v>
      </c>
      <c r="E14" s="0" t="n">
        <v>38.25</v>
      </c>
      <c r="F14" s="0" t="n">
        <v>25</v>
      </c>
      <c r="G14" s="0" t="n">
        <f aca="false">E14/F14</f>
        <v>1.53</v>
      </c>
      <c r="H14" s="0" t="n">
        <v>0</v>
      </c>
      <c r="I14" s="9" t="s">
        <v>29</v>
      </c>
      <c r="J14" s="10" t="n">
        <v>50</v>
      </c>
      <c r="K14" s="10" t="n">
        <v>0</v>
      </c>
      <c r="L14" s="10" t="n">
        <v>0</v>
      </c>
      <c r="M14" s="0" t="n">
        <f aca="false">SUM(J14:L14)</f>
        <v>50</v>
      </c>
      <c r="N14" s="0" t="n">
        <f aca="false">M14*G14</f>
        <v>76.5</v>
      </c>
    </row>
    <row r="15" customFormat="false" ht="18.55" hidden="false" customHeight="false" outlineLevel="0" collapsed="false">
      <c r="A15" s="1" t="n">
        <v>2015166</v>
      </c>
      <c r="B15" s="2" t="n">
        <v>5075962000123</v>
      </c>
      <c r="C15" s="0" t="s">
        <v>28</v>
      </c>
      <c r="D15" s="0" t="n">
        <v>16</v>
      </c>
      <c r="E15" s="0" t="n">
        <v>3093.2</v>
      </c>
      <c r="F15" s="0" t="n">
        <v>418</v>
      </c>
      <c r="G15" s="0" t="n">
        <f aca="false">E15/F15</f>
        <v>7.4</v>
      </c>
      <c r="H15" s="0" t="n">
        <v>0</v>
      </c>
      <c r="I15" s="9" t="s">
        <v>30</v>
      </c>
      <c r="J15" s="10" t="n">
        <f aca="false">(4*24)+(4*24)+94</f>
        <v>286</v>
      </c>
      <c r="K15" s="10" t="n">
        <v>0</v>
      </c>
      <c r="L15" s="10" t="n">
        <v>12</v>
      </c>
      <c r="M15" s="0" t="n">
        <f aca="false">SUM(J15:L15)</f>
        <v>298</v>
      </c>
      <c r="N15" s="0" t="n">
        <f aca="false">M15*G15</f>
        <v>2205.2</v>
      </c>
    </row>
    <row r="16" customFormat="false" ht="18.55" hidden="false" customHeight="false" outlineLevel="0" collapsed="false">
      <c r="A16" s="1" t="n">
        <v>2015166</v>
      </c>
      <c r="B16" s="2" t="n">
        <v>5075962000123</v>
      </c>
      <c r="C16" s="0" t="s">
        <v>28</v>
      </c>
      <c r="D16" s="0" t="n">
        <v>16</v>
      </c>
      <c r="E16" s="0" t="n">
        <v>290</v>
      </c>
      <c r="F16" s="0" t="n">
        <v>500</v>
      </c>
      <c r="G16" s="0" t="n">
        <f aca="false">E16/F16</f>
        <v>0.58</v>
      </c>
      <c r="H16" s="0" t="n">
        <v>0</v>
      </c>
      <c r="I16" s="9" t="s">
        <v>31</v>
      </c>
      <c r="J16" s="10" t="n">
        <f aca="false">36*12</f>
        <v>432</v>
      </c>
      <c r="K16" s="10" t="n">
        <v>0</v>
      </c>
      <c r="L16" s="10" t="n">
        <v>103</v>
      </c>
      <c r="M16" s="0" t="n">
        <f aca="false">SUM(J16:L16)</f>
        <v>535</v>
      </c>
      <c r="N16" s="0" t="n">
        <f aca="false">M16*G16</f>
        <v>310.3</v>
      </c>
    </row>
    <row r="17" customFormat="false" ht="18.55" hidden="false" customHeight="false" outlineLevel="0" collapsed="false">
      <c r="A17" s="1" t="n">
        <v>2015166</v>
      </c>
      <c r="B17" s="2" t="n">
        <v>5075962000123</v>
      </c>
      <c r="C17" s="0" t="s">
        <v>28</v>
      </c>
      <c r="D17" s="0" t="n">
        <v>16</v>
      </c>
      <c r="E17" s="0" t="n">
        <v>400</v>
      </c>
      <c r="F17" s="0" t="n">
        <v>200</v>
      </c>
      <c r="G17" s="0" t="n">
        <f aca="false">E17/F17</f>
        <v>2</v>
      </c>
      <c r="H17" s="0" t="n">
        <v>0</v>
      </c>
      <c r="I17" s="9" t="s">
        <v>32</v>
      </c>
      <c r="J17" s="10" t="n">
        <v>102</v>
      </c>
      <c r="K17" s="10" t="n">
        <v>0</v>
      </c>
      <c r="L17" s="10" t="n">
        <v>7</v>
      </c>
      <c r="M17" s="0" t="n">
        <f aca="false">SUM(J17:L17)</f>
        <v>109</v>
      </c>
      <c r="N17" s="0" t="n">
        <f aca="false">M17*G17</f>
        <v>218</v>
      </c>
    </row>
    <row r="18" customFormat="false" ht="18.55" hidden="false" customHeight="false" outlineLevel="0" collapsed="false">
      <c r="A18" s="1" t="n">
        <v>2015166</v>
      </c>
      <c r="B18" s="2" t="n">
        <v>5075962000123</v>
      </c>
      <c r="C18" s="0" t="s">
        <v>28</v>
      </c>
      <c r="D18" s="0" t="n">
        <v>16</v>
      </c>
      <c r="E18" s="0" t="n">
        <v>374.48</v>
      </c>
      <c r="F18" s="0" t="n">
        <v>604</v>
      </c>
      <c r="G18" s="0" t="n">
        <f aca="false">E18/F18</f>
        <v>0.62</v>
      </c>
      <c r="H18" s="0" t="n">
        <v>0</v>
      </c>
      <c r="I18" s="9" t="s">
        <v>33</v>
      </c>
      <c r="J18" s="10" t="n">
        <f aca="false">36*12</f>
        <v>432</v>
      </c>
      <c r="K18" s="10" t="n">
        <v>0</v>
      </c>
      <c r="L18" s="10" t="n">
        <v>170</v>
      </c>
      <c r="M18" s="0" t="n">
        <f aca="false">SUM(J18:L18)</f>
        <v>602</v>
      </c>
      <c r="N18" s="0" t="n">
        <f aca="false">M18*G18</f>
        <v>373.24</v>
      </c>
    </row>
    <row r="19" customFormat="false" ht="18.55" hidden="false" customHeight="false" outlineLevel="0" collapsed="false">
      <c r="A19" s="1" t="n">
        <v>2015166</v>
      </c>
      <c r="B19" s="2" t="n">
        <v>5075962000123</v>
      </c>
      <c r="C19" s="0" t="s">
        <v>28</v>
      </c>
      <c r="D19" s="0" t="n">
        <v>16</v>
      </c>
      <c r="E19" s="0" t="n">
        <v>562.96</v>
      </c>
      <c r="F19" s="0" t="n">
        <v>908</v>
      </c>
      <c r="G19" s="0" t="n">
        <f aca="false">E19/F19</f>
        <v>0.62</v>
      </c>
      <c r="H19" s="0" t="n">
        <v>0</v>
      </c>
      <c r="I19" s="9" t="s">
        <v>34</v>
      </c>
      <c r="J19" s="10" t="n">
        <f aca="false">47*12</f>
        <v>564</v>
      </c>
      <c r="K19" s="10" t="n">
        <v>0</v>
      </c>
      <c r="L19" s="10" t="n">
        <v>245</v>
      </c>
      <c r="M19" s="0" t="n">
        <f aca="false">SUM(J19:L19)</f>
        <v>809</v>
      </c>
      <c r="N19" s="0" t="n">
        <f aca="false">M19*G19</f>
        <v>501.58</v>
      </c>
    </row>
    <row r="20" customFormat="false" ht="18.55" hidden="false" customHeight="false" outlineLevel="0" collapsed="false">
      <c r="A20" s="1" t="n">
        <v>2015166</v>
      </c>
      <c r="B20" s="2" t="n">
        <v>5075962000123</v>
      </c>
      <c r="C20" s="0" t="s">
        <v>28</v>
      </c>
      <c r="D20" s="0" t="n">
        <v>16</v>
      </c>
      <c r="E20" s="0" t="n">
        <v>129.58</v>
      </c>
      <c r="F20" s="0" t="n">
        <v>31</v>
      </c>
      <c r="G20" s="0" t="n">
        <f aca="false">E20/F20</f>
        <v>4.18</v>
      </c>
      <c r="H20" s="0" t="n">
        <v>0</v>
      </c>
      <c r="I20" s="9" t="s">
        <v>35</v>
      </c>
      <c r="J20" s="10" t="n">
        <f aca="false">(13*100)-14-186</f>
        <v>1100</v>
      </c>
      <c r="K20" s="10" t="n">
        <v>0</v>
      </c>
      <c r="L20" s="10" t="n">
        <f aca="false">130-1-5-2-4-1</f>
        <v>117</v>
      </c>
      <c r="M20" s="0" t="n">
        <f aca="false">SUM(J20:L20)</f>
        <v>1217</v>
      </c>
      <c r="N20" s="0" t="n">
        <f aca="false">M20*G20</f>
        <v>5087.06</v>
      </c>
    </row>
    <row r="21" customFormat="false" ht="18.55" hidden="false" customHeight="false" outlineLevel="0" collapsed="false">
      <c r="A21" s="1" t="n">
        <v>2015166</v>
      </c>
      <c r="B21" s="2" t="n">
        <v>5075962000123</v>
      </c>
      <c r="C21" s="0" t="s">
        <v>28</v>
      </c>
      <c r="D21" s="0" t="n">
        <v>16</v>
      </c>
      <c r="E21" s="0" t="n">
        <v>659.2</v>
      </c>
      <c r="F21" s="0" t="n">
        <v>206</v>
      </c>
      <c r="G21" s="0" t="n">
        <f aca="false">E21/F21</f>
        <v>3.2</v>
      </c>
      <c r="H21" s="0" t="n">
        <v>0</v>
      </c>
      <c r="I21" s="9" t="s">
        <v>36</v>
      </c>
      <c r="J21" s="10" t="n">
        <f aca="false">(10*12)+(4*12)</f>
        <v>168</v>
      </c>
      <c r="K21" s="10" t="n">
        <v>0</v>
      </c>
      <c r="L21" s="10" t="n">
        <v>34</v>
      </c>
      <c r="M21" s="0" t="n">
        <f aca="false">SUM(J21:L21)</f>
        <v>202</v>
      </c>
      <c r="N21" s="0" t="n">
        <f aca="false">M21*G21</f>
        <v>646.4</v>
      </c>
    </row>
    <row r="22" customFormat="false" ht="18.55" hidden="false" customHeight="false" outlineLevel="0" collapsed="false">
      <c r="A22" s="1" t="n">
        <v>2015166</v>
      </c>
      <c r="B22" s="2" t="n">
        <v>5075962000123</v>
      </c>
      <c r="C22" s="0" t="s">
        <v>28</v>
      </c>
      <c r="D22" s="0" t="n">
        <v>16</v>
      </c>
      <c r="E22" s="0" t="n">
        <v>1155</v>
      </c>
      <c r="F22" s="0" t="n">
        <v>50</v>
      </c>
      <c r="G22" s="0" t="n">
        <f aca="false">E22/F22</f>
        <v>23.1</v>
      </c>
      <c r="H22" s="0" t="n">
        <v>0</v>
      </c>
      <c r="I22" s="9" t="s">
        <v>37</v>
      </c>
      <c r="J22" s="10" t="n">
        <v>31</v>
      </c>
      <c r="K22" s="10" t="n">
        <v>0</v>
      </c>
      <c r="L22" s="10" t="n">
        <v>0</v>
      </c>
      <c r="M22" s="0" t="n">
        <f aca="false">SUM(J22:L22)</f>
        <v>31</v>
      </c>
      <c r="N22" s="0" t="n">
        <f aca="false">M22*G22</f>
        <v>716.1</v>
      </c>
    </row>
    <row r="23" customFormat="false" ht="18.55" hidden="false" customHeight="false" outlineLevel="0" collapsed="false">
      <c r="A23" s="1" t="n">
        <v>2015166</v>
      </c>
      <c r="B23" s="2" t="n">
        <v>5075962000123</v>
      </c>
      <c r="C23" s="0" t="s">
        <v>28</v>
      </c>
      <c r="D23" s="0" t="n">
        <v>16</v>
      </c>
      <c r="E23" s="0" t="n">
        <v>165</v>
      </c>
      <c r="F23" s="0" t="n">
        <v>50</v>
      </c>
      <c r="G23" s="0" t="n">
        <f aca="false">E23/F23</f>
        <v>3.3</v>
      </c>
      <c r="H23" s="0" t="n">
        <v>0</v>
      </c>
      <c r="I23" s="9" t="s">
        <v>38</v>
      </c>
      <c r="J23" s="10" t="n">
        <v>16</v>
      </c>
      <c r="K23" s="10" t="n">
        <v>0</v>
      </c>
      <c r="L23" s="10" t="n">
        <v>8</v>
      </c>
      <c r="M23" s="0" t="n">
        <f aca="false">SUM(J23:L23)</f>
        <v>24</v>
      </c>
      <c r="N23" s="0" t="n">
        <f aca="false">M23*G23</f>
        <v>79.2</v>
      </c>
    </row>
    <row r="24" customFormat="false" ht="18.55" hidden="false" customHeight="false" outlineLevel="0" collapsed="false">
      <c r="A24" s="1" t="n">
        <v>2015166</v>
      </c>
      <c r="B24" s="2" t="n">
        <v>5075962000123</v>
      </c>
      <c r="C24" s="0" t="s">
        <v>28</v>
      </c>
      <c r="D24" s="0" t="n">
        <v>16</v>
      </c>
      <c r="E24" s="0" t="n">
        <v>630</v>
      </c>
      <c r="F24" s="0" t="n">
        <v>200</v>
      </c>
      <c r="G24" s="0" t="n">
        <f aca="false">E24/F24</f>
        <v>3.15</v>
      </c>
      <c r="H24" s="0" t="n">
        <v>0</v>
      </c>
      <c r="I24" s="9" t="s">
        <v>39</v>
      </c>
      <c r="J24" s="10" t="n">
        <f aca="false">3*60</f>
        <v>180</v>
      </c>
      <c r="K24" s="10" t="n">
        <v>0</v>
      </c>
      <c r="L24" s="10" t="n">
        <f aca="false">12-1-1</f>
        <v>10</v>
      </c>
      <c r="M24" s="0" t="n">
        <f aca="false">SUM(J24:L24)</f>
        <v>190</v>
      </c>
      <c r="N24" s="0" t="n">
        <f aca="false">M24*G24</f>
        <v>598.5</v>
      </c>
    </row>
    <row r="25" customFormat="false" ht="18.55" hidden="false" customHeight="false" outlineLevel="0" collapsed="false">
      <c r="A25" s="1" t="n">
        <v>2015166</v>
      </c>
      <c r="B25" s="2" t="n">
        <v>5075962000123</v>
      </c>
      <c r="C25" s="0" t="s">
        <v>28</v>
      </c>
      <c r="D25" s="0" t="n">
        <v>16</v>
      </c>
      <c r="E25" s="0" t="n">
        <v>38.25</v>
      </c>
      <c r="F25" s="0" t="n">
        <v>25</v>
      </c>
      <c r="G25" s="0" t="n">
        <f aca="false">E25/F25</f>
        <v>1.53</v>
      </c>
      <c r="H25" s="0" t="n">
        <v>0</v>
      </c>
      <c r="I25" s="9" t="s">
        <v>40</v>
      </c>
      <c r="J25" s="10" t="n">
        <v>0</v>
      </c>
      <c r="K25" s="10" t="n">
        <v>0</v>
      </c>
      <c r="L25" s="10" t="n">
        <v>1</v>
      </c>
      <c r="M25" s="0" t="n">
        <f aca="false">SUM(J25:L25)</f>
        <v>1</v>
      </c>
      <c r="N25" s="0" t="n">
        <f aca="false">M25*G25</f>
        <v>1.53</v>
      </c>
    </row>
    <row r="26" customFormat="false" ht="18.55" hidden="false" customHeight="false" outlineLevel="0" collapsed="false">
      <c r="A26" s="1" t="n">
        <v>2015166</v>
      </c>
      <c r="B26" s="2" t="n">
        <v>5075962000123</v>
      </c>
      <c r="C26" s="0" t="s">
        <v>28</v>
      </c>
      <c r="D26" s="0" t="n">
        <v>16</v>
      </c>
      <c r="E26" s="0" t="n">
        <v>562.96</v>
      </c>
      <c r="F26" s="0" t="n">
        <v>908</v>
      </c>
      <c r="G26" s="0" t="n">
        <f aca="false">E26/F26</f>
        <v>0.62</v>
      </c>
      <c r="H26" s="0" t="n">
        <v>0</v>
      </c>
      <c r="I26" s="9" t="s">
        <v>41</v>
      </c>
      <c r="J26" s="10" t="n">
        <v>0</v>
      </c>
      <c r="K26" s="10" t="n">
        <v>0</v>
      </c>
      <c r="L26" s="10" t="n">
        <f aca="false">453-1-1</f>
        <v>451</v>
      </c>
      <c r="M26" s="0" t="n">
        <f aca="false">SUM(J26:L26)</f>
        <v>451</v>
      </c>
      <c r="N26" s="0" t="n">
        <f aca="false">M26*G26</f>
        <v>279.62</v>
      </c>
    </row>
    <row r="27" customFormat="false" ht="18.55" hidden="false" customHeight="false" outlineLevel="0" collapsed="false">
      <c r="A27" s="1" t="n">
        <v>2015166</v>
      </c>
      <c r="B27" s="2" t="n">
        <v>5075962000123</v>
      </c>
      <c r="C27" s="0" t="s">
        <v>28</v>
      </c>
      <c r="D27" s="0" t="n">
        <v>16</v>
      </c>
      <c r="E27" s="0" t="n">
        <v>562.96</v>
      </c>
      <c r="F27" s="0" t="n">
        <v>908</v>
      </c>
      <c r="G27" s="0" t="n">
        <f aca="false">E27/F27</f>
        <v>0.62</v>
      </c>
      <c r="H27" s="0" t="n">
        <v>0</v>
      </c>
      <c r="I27" s="9" t="s">
        <v>42</v>
      </c>
      <c r="J27" s="10" t="n">
        <v>0</v>
      </c>
      <c r="K27" s="10" t="n">
        <v>0</v>
      </c>
      <c r="L27" s="10" t="n">
        <v>597</v>
      </c>
      <c r="M27" s="0" t="n">
        <f aca="false">SUM(J27:L27)</f>
        <v>597</v>
      </c>
      <c r="N27" s="0" t="n">
        <f aca="false">M27*G27</f>
        <v>370.14</v>
      </c>
    </row>
    <row r="28" customFormat="false" ht="18.55" hidden="false" customHeight="false" outlineLevel="0" collapsed="false">
      <c r="A28" s="1" t="n">
        <v>2015166</v>
      </c>
      <c r="B28" s="2" t="n">
        <v>5075962000123</v>
      </c>
      <c r="C28" s="0" t="s">
        <v>28</v>
      </c>
      <c r="D28" s="0" t="n">
        <v>16</v>
      </c>
      <c r="E28" s="0" t="n">
        <v>90</v>
      </c>
      <c r="F28" s="0" t="n">
        <v>300</v>
      </c>
      <c r="G28" s="0" t="n">
        <f aca="false">E28/F28</f>
        <v>0.3</v>
      </c>
      <c r="H28" s="0" t="n">
        <v>0</v>
      </c>
      <c r="I28" s="9" t="s">
        <v>43</v>
      </c>
      <c r="J28" s="10" t="n">
        <v>0</v>
      </c>
      <c r="K28" s="10" t="n">
        <v>0</v>
      </c>
      <c r="L28" s="10" t="n">
        <v>350</v>
      </c>
      <c r="M28" s="0" t="n">
        <f aca="false">SUM(J28:L28)</f>
        <v>350</v>
      </c>
      <c r="N28" s="0" t="n">
        <f aca="false">M28*G28</f>
        <v>105</v>
      </c>
    </row>
    <row r="29" customFormat="false" ht="18.55" hidden="false" customHeight="false" outlineLevel="0" collapsed="false">
      <c r="A29" s="1" t="n">
        <v>2015166</v>
      </c>
      <c r="B29" s="2" t="n">
        <v>5075962000123</v>
      </c>
      <c r="C29" s="0" t="s">
        <v>28</v>
      </c>
      <c r="D29" s="0" t="n">
        <v>16</v>
      </c>
      <c r="E29" s="0" t="n">
        <v>336.02</v>
      </c>
      <c r="F29" s="0" t="n">
        <v>53</v>
      </c>
      <c r="G29" s="0" t="n">
        <f aca="false">E29/F29</f>
        <v>6.34</v>
      </c>
      <c r="H29" s="0" t="n">
        <v>0</v>
      </c>
      <c r="I29" s="9" t="s">
        <v>44</v>
      </c>
      <c r="J29" s="10" t="n">
        <v>0</v>
      </c>
      <c r="K29" s="10" t="n">
        <v>0</v>
      </c>
      <c r="L29" s="10" t="n">
        <v>8</v>
      </c>
      <c r="M29" s="0" t="n">
        <f aca="false">SUM(J29:L29)</f>
        <v>8</v>
      </c>
      <c r="N29" s="0" t="n">
        <f aca="false">M29*G29</f>
        <v>50.72</v>
      </c>
    </row>
    <row r="30" customFormat="false" ht="18.55" hidden="false" customHeight="false" outlineLevel="0" collapsed="false">
      <c r="A30" s="1" t="n">
        <v>2015166</v>
      </c>
      <c r="B30" s="2" t="n">
        <v>5075962000123</v>
      </c>
      <c r="C30" s="0" t="s">
        <v>28</v>
      </c>
      <c r="D30" s="0" t="n">
        <v>16</v>
      </c>
      <c r="E30" s="0" t="n">
        <v>166</v>
      </c>
      <c r="F30" s="0" t="n">
        <v>200</v>
      </c>
      <c r="G30" s="0" t="n">
        <f aca="false">E30/F30</f>
        <v>0.83</v>
      </c>
      <c r="H30" s="0" t="n">
        <v>0</v>
      </c>
      <c r="I30" s="9" t="s">
        <v>45</v>
      </c>
      <c r="J30" s="10" t="n">
        <v>0</v>
      </c>
      <c r="K30" s="10" t="n">
        <v>0</v>
      </c>
      <c r="L30" s="10" t="n">
        <v>16</v>
      </c>
      <c r="M30" s="0" t="n">
        <f aca="false">SUM(J30:L30)</f>
        <v>16</v>
      </c>
      <c r="N30" s="0" t="n">
        <f aca="false">M30*G30</f>
        <v>13.28</v>
      </c>
    </row>
    <row r="31" customFormat="false" ht="18.55" hidden="false" customHeight="false" outlineLevel="0" collapsed="false">
      <c r="A31" s="1" t="n">
        <v>2016137</v>
      </c>
      <c r="B31" s="2" t="n">
        <v>13139311000188</v>
      </c>
      <c r="C31" s="0" t="s">
        <v>46</v>
      </c>
      <c r="D31" s="0" t="n">
        <v>7</v>
      </c>
      <c r="E31" s="0" t="n">
        <v>140.4</v>
      </c>
      <c r="F31" s="0" t="n">
        <v>60</v>
      </c>
      <c r="G31" s="0" t="n">
        <f aca="false">E31/F31</f>
        <v>2.34</v>
      </c>
      <c r="H31" s="0" t="n">
        <v>0</v>
      </c>
      <c r="I31" s="9" t="s">
        <v>47</v>
      </c>
      <c r="J31" s="10" t="n">
        <v>0</v>
      </c>
      <c r="K31" s="10" t="n">
        <f aca="false">(4*12)+(5*12)</f>
        <v>108</v>
      </c>
      <c r="L31" s="10" t="n">
        <v>5</v>
      </c>
      <c r="M31" s="0" t="n">
        <f aca="false">SUM(J31:L31)</f>
        <v>113</v>
      </c>
      <c r="N31" s="0" t="n">
        <f aca="false">M31*G31</f>
        <v>264.42</v>
      </c>
    </row>
    <row r="32" customFormat="false" ht="18.55" hidden="false" customHeight="false" outlineLevel="0" collapsed="false">
      <c r="A32" s="1" t="n">
        <v>2016138</v>
      </c>
      <c r="B32" s="2" t="n">
        <v>65532296000178</v>
      </c>
      <c r="C32" s="0" t="s">
        <v>48</v>
      </c>
      <c r="D32" s="0" t="n">
        <v>7</v>
      </c>
      <c r="E32" s="0" t="n">
        <v>8300</v>
      </c>
      <c r="F32" s="0" t="n">
        <v>1000</v>
      </c>
      <c r="G32" s="0" t="n">
        <f aca="false">E32/F32</f>
        <v>8.3</v>
      </c>
      <c r="H32" s="0" t="n">
        <v>0</v>
      </c>
      <c r="I32" s="9" t="s">
        <v>49</v>
      </c>
      <c r="J32" s="10" t="n">
        <v>0</v>
      </c>
      <c r="K32" s="10" t="n">
        <v>0</v>
      </c>
      <c r="L32" s="10" t="n">
        <v>873</v>
      </c>
      <c r="M32" s="0" t="n">
        <f aca="false">SUM(J32:L32)</f>
        <v>873</v>
      </c>
      <c r="N32" s="0" t="n">
        <f aca="false">M32*G32</f>
        <v>7245.9</v>
      </c>
    </row>
  </sheetData>
  <conditionalFormatting sqref="N:N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2" man="true" max="65535" min="0"/>
    <brk id="1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2016-06-30T12:30:55Z</dcterms:created>
  <dc:creator>Almoxerifado</dc:creator>
  <dc:description/>
  <dc:language>pt-BR</dc:language>
  <cp:lastModifiedBy/>
  <cp:lastPrinted>2016-08-03T20:04:16Z</cp:lastPrinted>
  <dcterms:modified xsi:type="dcterms:W3CDTF">2016-10-06T17:54:58Z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