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000" windowWidth="33600" xWindow="0" yWindow="460"/>
  </bookViews>
  <sheets>
    <sheet name="Sheet1" sheetId="1" state="visible" r:id="rId1"/>
    <sheet name="Re graphs" sheetId="2" state="visible" r:id="rId2"/>
    <sheet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0"/>
  </cellStyleXfs>
  <cellXfs count="12">
    <xf borderId="0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3" fontId="0" numFmtId="2" pivotButton="0" quotePrefix="0" xfId="0"/>
    <xf borderId="1" fillId="4" fontId="0" numFmtId="2" pivotButton="0" quotePrefix="0" xfId="0"/>
    <xf borderId="1" fillId="4" fontId="0" numFmtId="11" pivotButton="0" quotePrefix="0" xfId="0"/>
    <xf borderId="1" fillId="0" fontId="0" numFmtId="11" pivotButton="0" quotePrefix="0" xfId="0"/>
    <xf borderId="1" fillId="0" fontId="0" numFmtId="0" pivotButton="0" quotePrefix="0" xfId="0"/>
    <xf borderId="0" fillId="0" fontId="0" numFmtId="11" pivotButton="0" quotePrefix="0" xfId="0"/>
    <xf borderId="0" fillId="0" fontId="0" numFmtId="0" pivotButton="0" quotePrefix="0" xfId="0"/>
    <xf borderId="1" fillId="6" fontId="0" numFmtId="10" pivotButton="0" quotePrefix="0" xfId="1"/>
    <xf borderId="1" fillId="5" fontId="0" numFmtId="11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tabSelected="1" workbookViewId="0">
      <selection activeCell="A11" sqref="A11"/>
    </sheetView>
  </sheetViews>
  <sheetFormatPr baseColWidth="10" defaultRowHeight="16"/>
  <cols>
    <col bestFit="1" customWidth="1" max="2" min="1" style="9" width="17.1640625"/>
    <col bestFit="1" customWidth="1" max="3" min="3" style="9" width="13"/>
    <col bestFit="1" customWidth="1" max="6" min="4" style="9" width="8.33203125"/>
    <col bestFit="1" customWidth="1" max="7" min="7" style="9" width="9.33203125"/>
    <col bestFit="1" customWidth="1" max="8" min="8" style="9" width="8.83203125"/>
    <col bestFit="1" customWidth="1" max="9" min="9" style="9" width="9.83203125"/>
    <col bestFit="1" customWidth="1" max="10" min="10" style="9" width="10.1640625"/>
    <col bestFit="1" customWidth="1" max="11" min="11" style="9" width="9.83203125"/>
    <col bestFit="1" customWidth="1" max="12" min="12" style="9" width="11.83203125"/>
    <col bestFit="1" customWidth="1" max="13" min="13" style="9" width="11.33203125"/>
    <col bestFit="1" customWidth="1" max="14" min="14" style="9" width="15.5"/>
    <col bestFit="1" customWidth="1" max="15" min="15" style="9" width="12.5"/>
    <col bestFit="1" customWidth="1" max="18" min="16" style="9" width="8.33203125"/>
    <col bestFit="1" customWidth="1" max="19" min="19" style="9" width="8.83203125"/>
    <col bestFit="1" customWidth="1" max="20" min="20" style="9" width="8.6640625"/>
    <col bestFit="1" customWidth="1" max="21" min="21" style="9" width="9.33203125"/>
    <col bestFit="1" customWidth="1" max="22" min="22" style="9" width="9.6640625"/>
    <col bestFit="1" customWidth="1" max="23" min="23" style="9" width="9.33203125"/>
    <col bestFit="1" customWidth="1" max="24" min="24" style="9" width="11.33203125"/>
    <col bestFit="1" customWidth="1" max="25" min="25" style="9" width="10.83203125"/>
    <col bestFit="1" customWidth="1" max="26" min="26" style="9" width="19.5"/>
    <col bestFit="1" customWidth="1" max="27" min="27" style="9" width="21"/>
    <col bestFit="1" customWidth="1" max="28" min="28" style="9" width="15.1640625"/>
    <col bestFit="1" customWidth="1" max="29" min="29" style="9" width="15.5"/>
    <col bestFit="1" customWidth="1" max="30" min="30" style="9" width="15.1640625"/>
    <col bestFit="1" customWidth="1" max="31" min="31" style="9" width="17.33203125"/>
    <col bestFit="1" customWidth="1" max="32" min="32" style="9" width="16.83203125"/>
    <col bestFit="1" customWidth="1" max="33" min="33" style="9" width="10.5"/>
    <col bestFit="1" customWidth="1" max="36" min="36" style="9" width="10.5"/>
    <col bestFit="1" customWidth="1" max="37" min="37" style="9" width="12.5"/>
    <col bestFit="1" customWidth="1" max="38" min="38" style="9" width="12"/>
  </cols>
  <sheetData>
    <row customHeight="1" ht="17" r="1" s="9">
      <c r="A1" s="7" t="n"/>
      <c r="B1" s="1" t="inlineStr">
        <is>
          <t xml:space="preserve">CFDAbsAavgTurb </t>
        </is>
      </c>
      <c r="C1" s="1" t="inlineStr">
        <is>
          <t>CFDMaxTurb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CFD_dCP</t>
        </is>
      </c>
      <c r="J1" s="1" t="inlineStr">
        <is>
          <t>CFD_dCQ</t>
        </is>
      </c>
      <c r="K1" s="1" t="inlineStr">
        <is>
          <t>CFD_dCT</t>
        </is>
      </c>
      <c r="L1" s="1" t="inlineStr">
        <is>
          <t>CFD_dEdge</t>
        </is>
      </c>
      <c r="M1" s="1" t="inlineStr">
        <is>
          <t>CFD_dFlap</t>
        </is>
      </c>
      <c r="N1" s="1" t="inlineStr">
        <is>
          <t xml:space="preserve">EMAbsAvgTurb </t>
        </is>
      </c>
      <c r="O1" s="1" t="inlineStr">
        <is>
          <t>EMMaxTurb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EM_dCP</t>
        </is>
      </c>
      <c r="V1" s="1" t="inlineStr">
        <is>
          <t>EM_dCQ</t>
        </is>
      </c>
      <c r="W1" s="1" t="inlineStr">
        <is>
          <t>EM_dCT</t>
        </is>
      </c>
      <c r="X1" s="1" t="inlineStr">
        <is>
          <t>EM_dEdge</t>
        </is>
      </c>
      <c r="Y1" s="1" t="inlineStr">
        <is>
          <t>EM_dFlap</t>
        </is>
      </c>
      <c r="Z1" s="1" t="inlineStr">
        <is>
          <t>EM-CFD_AbsAvgTurb</t>
        </is>
      </c>
      <c r="AA1" s="1" t="inlineStr">
        <is>
          <t>EM-CFD_dAbsAvgTurb</t>
        </is>
      </c>
      <c r="AB1" s="1" t="inlineStr">
        <is>
          <t>EM-CFD_dCP</t>
        </is>
      </c>
      <c r="AC1" s="1" t="inlineStr">
        <is>
          <t>EM-CFD_dCQ</t>
        </is>
      </c>
      <c r="AD1" s="1" t="inlineStr">
        <is>
          <t>EM-CFD_dCT</t>
        </is>
      </c>
      <c r="AE1" s="1" t="inlineStr">
        <is>
          <t>EM-CFD_dEdge</t>
        </is>
      </c>
      <c r="AF1" s="1" t="inlineStr">
        <is>
          <t>EM-CFD_dFlap</t>
        </is>
      </c>
    </row>
    <row r="2">
      <c r="A2" s="4" t="inlineStr">
        <is>
          <t>Base (Free stream)</t>
        </is>
      </c>
      <c r="B2" s="5">
        <f>0</f>
        <v/>
      </c>
      <c r="C2" s="5" t="n">
        <v>0</v>
      </c>
      <c r="D2" s="5" t="n">
        <v>0.493849865862168</v>
      </c>
      <c r="E2" s="5" t="n">
        <v>0.0464979948496049</v>
      </c>
      <c r="F2" s="5" t="n">
        <v>0.826746422685551</v>
      </c>
      <c r="G2" s="5" t="n">
        <v>137911247.100456</v>
      </c>
      <c r="H2" s="5" t="n">
        <v>23556532.5306237</v>
      </c>
      <c r="I2" s="5">
        <f>(D2-D$2)/D$2</f>
        <v/>
      </c>
      <c r="J2" s="5">
        <f>(E2-E$2)/E$2</f>
        <v/>
      </c>
      <c r="K2" s="5">
        <f>(F2-F$2)/F$2</f>
        <v/>
      </c>
      <c r="L2" s="5">
        <f>(G2-G$2)/G$2</f>
        <v/>
      </c>
      <c r="M2" s="5">
        <f>(H2-H$2)/H$2</f>
        <v/>
      </c>
      <c r="N2" s="5">
        <f>0</f>
        <v/>
      </c>
      <c r="O2" s="5" t="n">
        <v>0</v>
      </c>
      <c r="P2" s="5" t="n">
        <v>0.493849865862168</v>
      </c>
      <c r="Q2" s="5" t="n">
        <v>0.0464979948496049</v>
      </c>
      <c r="R2" s="5" t="n">
        <v>0.826746422685551</v>
      </c>
      <c r="S2" s="5" t="n">
        <v>137911247.100456</v>
      </c>
      <c r="T2" s="5" t="n">
        <v>23556532.5306237</v>
      </c>
      <c r="U2" s="5">
        <f>(P2-P$2)/P$2</f>
        <v/>
      </c>
      <c r="V2" s="5">
        <f>(Q2-Q$2)/Q$2</f>
        <v/>
      </c>
      <c r="W2" s="5">
        <f>(R2-R$2)/R$2</f>
        <v/>
      </c>
      <c r="X2" s="5">
        <f>(S2-S$2)/S$2</f>
        <v/>
      </c>
      <c r="Y2" s="5">
        <f>(T2-T$2)/T$2</f>
        <v/>
      </c>
      <c r="Z2" s="5">
        <f>N2-B2</f>
        <v/>
      </c>
      <c r="AA2" s="5">
        <f>(N2-B2)/B2</f>
        <v/>
      </c>
      <c r="AB2" s="11">
        <f>(U2-I2)/I2</f>
        <v/>
      </c>
      <c r="AC2" s="11">
        <f>(V2-J2)/J2</f>
        <v/>
      </c>
      <c r="AD2" s="11">
        <f>(W2-K2)/K2</f>
        <v/>
      </c>
      <c r="AE2" s="11">
        <f>(X2-L2)/L2</f>
        <v/>
      </c>
      <c r="AF2" s="11">
        <f>(Y2-M2)/M2</f>
        <v/>
      </c>
      <c r="AG2" s="8" t="n"/>
    </row>
    <row r="3">
      <c r="A3" s="2" t="inlineStr">
        <is>
          <t>S2G1</t>
        </is>
      </c>
      <c r="B3" s="6" t="n">
        <v>0.07189918291493204</v>
      </c>
      <c r="C3" s="6" t="n">
        <v>0.02679721585419731</v>
      </c>
      <c r="D3" s="6" t="n">
        <v>0.4943416077625831</v>
      </c>
      <c r="E3" s="6" t="n">
        <v>0.0465442943708428</v>
      </c>
      <c r="F3" s="6" t="n">
        <v>0.8269873938949531</v>
      </c>
      <c r="G3" s="6" t="n">
        <v>137995554.994078</v>
      </c>
      <c r="H3" s="6" t="n">
        <v>23563050.92713346</v>
      </c>
      <c r="I3" s="6">
        <f>(D3-D$2)/D$2</f>
        <v/>
      </c>
      <c r="J3" s="6">
        <f>(E3-E$2)/E$2</f>
        <v/>
      </c>
      <c r="K3" s="6">
        <f>(F3-F$2)/F$2</f>
        <v/>
      </c>
      <c r="L3" s="6">
        <f>(G3-G$2)/G$2</f>
        <v/>
      </c>
      <c r="M3" s="6">
        <f>(H3-H$2)/H$2</f>
        <v/>
      </c>
      <c r="N3" s="6" t="n">
        <v>0.05235872119169691</v>
      </c>
      <c r="O3" s="6" t="n">
        <v>0.02093166881423714</v>
      </c>
      <c r="P3" s="6" t="n">
        <v>0.4940938649040993</v>
      </c>
      <c r="Q3" s="6" t="n">
        <v>0.04652096836236512</v>
      </c>
      <c r="R3" s="6" t="n">
        <v>0.8268489698284625</v>
      </c>
      <c r="S3" s="6" t="n">
        <v>137950917.4221102</v>
      </c>
      <c r="T3" s="6" t="n">
        <v>23559777.25534996</v>
      </c>
      <c r="U3" s="6">
        <f>(P3-P$2)/P$2</f>
        <v/>
      </c>
      <c r="V3" s="6">
        <f>(Q3-Q$2)/Q$2</f>
        <v/>
      </c>
      <c r="W3" s="6">
        <f>(R3-R$2)/R$2</f>
        <v/>
      </c>
      <c r="X3" s="6">
        <f>(S3-S$2)/S$2</f>
        <v/>
      </c>
      <c r="Y3" s="6">
        <f>(T3-T$2)/T$2</f>
        <v/>
      </c>
      <c r="Z3" s="6" t="n">
        <v>-0.01954046172323513</v>
      </c>
      <c r="AA3" s="6">
        <f>(N3-B3)/B3</f>
        <v/>
      </c>
      <c r="AB3" s="6">
        <f>(U3-I3)/I3</f>
        <v/>
      </c>
      <c r="AC3" s="6">
        <f>(V3-J3)/J3</f>
        <v/>
      </c>
      <c r="AD3" s="6">
        <f>(W3-K3)/K3</f>
        <v/>
      </c>
      <c r="AE3" s="6">
        <f>(X3-L3)/L3</f>
        <v/>
      </c>
      <c r="AF3" s="6">
        <f>(Y3-M3)/M3</f>
        <v/>
      </c>
      <c r="AG3" s="8" t="n"/>
    </row>
    <row r="4">
      <c r="A4" s="2" t="inlineStr">
        <is>
          <t>S2G2</t>
        </is>
      </c>
      <c r="B4" s="6" t="n">
        <v>0.04599700081439253</v>
      </c>
      <c r="C4" s="6" t="n">
        <v>0.01124999999999998</v>
      </c>
      <c r="D4" s="6" t="n">
        <v>0.4939771392921578</v>
      </c>
      <c r="E4" s="6" t="n">
        <v>0.04650997816619812</v>
      </c>
      <c r="F4" s="6" t="n">
        <v>0.8268108453632518</v>
      </c>
      <c r="G4" s="6" t="n">
        <v>137927843.7610298</v>
      </c>
      <c r="H4" s="6" t="n">
        <v>23558065.82637267</v>
      </c>
      <c r="I4" s="6">
        <f>(D4-D$2)/D$2</f>
        <v/>
      </c>
      <c r="J4" s="6">
        <f>(E4-E$2)/E$2</f>
        <v/>
      </c>
      <c r="K4" s="6">
        <f>(F4-F$2)/F$2</f>
        <v/>
      </c>
      <c r="L4" s="6">
        <f>(G4-G$2)/G$2</f>
        <v/>
      </c>
      <c r="M4" s="6">
        <f>(H4-H$2)/H$2</f>
        <v/>
      </c>
      <c r="N4" s="6" t="n">
        <v>0.02264344649842915</v>
      </c>
      <c r="O4" s="6" t="n">
        <v>0.004451836968206724</v>
      </c>
      <c r="P4" s="6" t="n">
        <v>0.4939472942769794</v>
      </c>
      <c r="Q4" s="6" t="n">
        <v>0.0465071681353406</v>
      </c>
      <c r="R4" s="6" t="n">
        <v>0.8268111173201849</v>
      </c>
      <c r="S4" s="6" t="n">
        <v>137926481.0048257</v>
      </c>
      <c r="T4" s="6" t="n">
        <v>23557780.76539209</v>
      </c>
      <c r="U4" s="6">
        <f>(P4-P$2)/P$2</f>
        <v/>
      </c>
      <c r="V4" s="6">
        <f>(Q4-Q$2)/Q$2</f>
        <v/>
      </c>
      <c r="W4" s="6">
        <f>(R4-R$2)/R$2</f>
        <v/>
      </c>
      <c r="X4" s="6">
        <f>(S4-S$2)/S$2</f>
        <v/>
      </c>
      <c r="Y4" s="6">
        <f>(T4-T$2)/T$2</f>
        <v/>
      </c>
      <c r="Z4" s="6" t="n">
        <v>-0.02335355431596338</v>
      </c>
      <c r="AA4" s="6">
        <f>(N4-B4)/B4</f>
        <v/>
      </c>
      <c r="AB4" s="6">
        <f>(U4-I4)/I4</f>
        <v/>
      </c>
      <c r="AC4" s="6">
        <f>(V4-J4)/J4</f>
        <v/>
      </c>
      <c r="AD4" s="6">
        <f>(W4-K4)/K4</f>
        <v/>
      </c>
      <c r="AE4" s="6">
        <f>(X4-L4)/L4</f>
        <v/>
      </c>
      <c r="AF4" s="6">
        <f>(Y4-M4)/M4</f>
        <v/>
      </c>
      <c r="AG4" s="8" t="n"/>
    </row>
    <row r="5">
      <c r="A5" s="2" t="inlineStr">
        <is>
          <t>S3G1</t>
        </is>
      </c>
      <c r="B5" s="6" t="n">
        <v>0.01118228142328511</v>
      </c>
      <c r="C5" s="6" t="n">
        <v>0.001086673789347909</v>
      </c>
      <c r="D5" s="6" t="n">
        <v>0.4938755016886101</v>
      </c>
      <c r="E5" s="6" t="n">
        <v>0.04650040856804092</v>
      </c>
      <c r="F5" s="6" t="n">
        <v>0.8267651766420948</v>
      </c>
      <c r="G5" s="6" t="n">
        <v>137915477.5266525</v>
      </c>
      <c r="H5" s="6" t="n">
        <v>23556868.79271234</v>
      </c>
      <c r="I5" s="6">
        <f>(D5-D$2)/D$2</f>
        <v/>
      </c>
      <c r="J5" s="6">
        <f>(E5-E$2)/E$2</f>
        <v/>
      </c>
      <c r="K5" s="6">
        <f>(F5-F$2)/F$2</f>
        <v/>
      </c>
      <c r="L5" s="6">
        <f>(G5-G$2)/G$2</f>
        <v/>
      </c>
      <c r="M5" s="6">
        <f>(H5-H$2)/H$2</f>
        <v/>
      </c>
      <c r="N5" s="6" t="n">
        <v>0.008784417843024474</v>
      </c>
      <c r="O5" s="6" t="n">
        <v>0.001062490368759716</v>
      </c>
      <c r="P5" s="6" t="n">
        <v>0.4938721708130382</v>
      </c>
      <c r="Q5" s="6" t="n">
        <v>0.04650009495241421</v>
      </c>
      <c r="R5" s="6" t="n">
        <v>0.8267622074700748</v>
      </c>
      <c r="S5" s="6" t="n">
        <v>137914727.947961</v>
      </c>
      <c r="T5" s="6" t="n">
        <v>23556816.09057944</v>
      </c>
      <c r="U5" s="6">
        <f>(P5-P$2)/P$2</f>
        <v/>
      </c>
      <c r="V5" s="6">
        <f>(Q5-Q$2)/Q$2</f>
        <v/>
      </c>
      <c r="W5" s="6">
        <f>(R5-R$2)/R$2</f>
        <v/>
      </c>
      <c r="X5" s="6">
        <f>(S5-S$2)/S$2</f>
        <v/>
      </c>
      <c r="Y5" s="6">
        <f>(T5-T$2)/T$2</f>
        <v/>
      </c>
      <c r="Z5" s="6" t="n">
        <v>-0.00239786358026064</v>
      </c>
      <c r="AA5" s="6">
        <f>(N5-B5)/B5</f>
        <v/>
      </c>
      <c r="AB5" s="6">
        <f>(U5-I5)/I5</f>
        <v/>
      </c>
      <c r="AC5" s="6">
        <f>(V5-J5)/J5</f>
        <v/>
      </c>
      <c r="AD5" s="6">
        <f>(W5-K5)/K5</f>
        <v/>
      </c>
      <c r="AE5" s="6">
        <f>(X5-L5)/L5</f>
        <v/>
      </c>
      <c r="AF5" s="6">
        <f>(Y5-M5)/M5</f>
        <v/>
      </c>
      <c r="AG5" s="8" t="n"/>
    </row>
    <row r="6">
      <c r="A6" s="2" t="inlineStr">
        <is>
          <t>S3G2</t>
        </is>
      </c>
      <c r="B6" s="6" t="n">
        <v>0.02549246747195219</v>
      </c>
      <c r="C6" s="6" t="n">
        <v>0.005955493757029364</v>
      </c>
      <c r="D6" s="6" t="n">
        <v>0.4939700890826338</v>
      </c>
      <c r="E6" s="6" t="n">
        <v>0.04650931435999142</v>
      </c>
      <c r="F6" s="6" t="n">
        <v>0.8268363587316027</v>
      </c>
      <c r="G6" s="6" t="n">
        <v>137930338.4627453</v>
      </c>
      <c r="H6" s="6" t="n">
        <v>23558070.01600595</v>
      </c>
      <c r="I6" s="6">
        <f>(D6-D$2)/D$2</f>
        <v/>
      </c>
      <c r="J6" s="6">
        <f>(E6-E$2)/E$2</f>
        <v/>
      </c>
      <c r="K6" s="6">
        <f>(F6-F$2)/F$2</f>
        <v/>
      </c>
      <c r="L6" s="6">
        <f>(G6-G$2)/G$2</f>
        <v/>
      </c>
      <c r="M6" s="6">
        <f>(H6-H$2)/H$2</f>
        <v/>
      </c>
      <c r="N6" s="6" t="n">
        <v>0.02264344649842915</v>
      </c>
      <c r="O6" s="6" t="n">
        <v>0.004451836968206724</v>
      </c>
      <c r="P6" s="6" t="n">
        <v>0.4939472942769794</v>
      </c>
      <c r="Q6" s="6" t="n">
        <v>0.0465071681353406</v>
      </c>
      <c r="R6" s="6" t="n">
        <v>0.8268111173201849</v>
      </c>
      <c r="S6" s="6" t="n">
        <v>137926481.0048257</v>
      </c>
      <c r="T6" s="6" t="n">
        <v>23557780.76539209</v>
      </c>
      <c r="U6" s="6">
        <f>(P6-P$2)/P$2</f>
        <v/>
      </c>
      <c r="V6" s="6">
        <f>(Q6-Q$2)/Q$2</f>
        <v/>
      </c>
      <c r="W6" s="6">
        <f>(R6-R$2)/R$2</f>
        <v/>
      </c>
      <c r="X6" s="6">
        <f>(S6-S$2)/S$2</f>
        <v/>
      </c>
      <c r="Y6" s="6">
        <f>(T6-T$2)/T$2</f>
        <v/>
      </c>
      <c r="Z6" s="6" t="n">
        <v>-0.002849020973523041</v>
      </c>
      <c r="AA6" s="6">
        <f>(N6-B6)/B6</f>
        <v/>
      </c>
      <c r="AB6" s="6">
        <f>(U6-I6)/I6</f>
        <v/>
      </c>
      <c r="AC6" s="6">
        <f>(V6-J6)/J6</f>
        <v/>
      </c>
      <c r="AD6" s="6">
        <f>(W6-K6)/K6</f>
        <v/>
      </c>
      <c r="AE6" s="6">
        <f>(X6-L6)/L6</f>
        <v/>
      </c>
      <c r="AF6" s="6">
        <f>(Y6-M6)/M6</f>
        <v/>
      </c>
      <c r="AG6" s="8" t="n"/>
    </row>
    <row r="7">
      <c r="A7" s="2" t="inlineStr">
        <is>
          <t>S3G3</t>
        </is>
      </c>
      <c r="B7" s="6" t="n">
        <v>0.07389245593177377</v>
      </c>
      <c r="C7" s="6" t="n">
        <v>0.03036280830851213</v>
      </c>
      <c r="D7" s="6" t="n">
        <v>0.4945452038980138</v>
      </c>
      <c r="E7" s="6" t="n">
        <v>0.04656346378387916</v>
      </c>
      <c r="F7" s="6" t="n">
        <v>0.8271761905651586</v>
      </c>
      <c r="G7" s="6" t="n">
        <v>138025769.7493205</v>
      </c>
      <c r="H7" s="6" t="n">
        <v>23565654.4837671</v>
      </c>
      <c r="I7" s="6">
        <f>(D7-D$2)/D$2</f>
        <v/>
      </c>
      <c r="J7" s="6">
        <f>(E7-E$2)/E$2</f>
        <v/>
      </c>
      <c r="K7" s="6">
        <f>(F7-F$2)/F$2</f>
        <v/>
      </c>
      <c r="L7" s="6">
        <f>(G7-G$2)/G$2</f>
        <v/>
      </c>
      <c r="M7" s="6">
        <f>(H7-H$2)/H$2</f>
        <v/>
      </c>
      <c r="N7" s="6" t="n">
        <v>0.05680751530377367</v>
      </c>
      <c r="O7" s="6" t="n">
        <v>0.01788674435795889</v>
      </c>
      <c r="P7" s="6" t="n">
        <v>0.4943026977293477</v>
      </c>
      <c r="Q7" s="6" t="n">
        <v>0.0465406308312733</v>
      </c>
      <c r="R7" s="6" t="n">
        <v>0.8270248467849292</v>
      </c>
      <c r="S7" s="6" t="n">
        <v>137985377.0146864</v>
      </c>
      <c r="T7" s="6" t="n">
        <v>23562546.01789303</v>
      </c>
      <c r="U7" s="6">
        <f>(P7-P$2)/P$2</f>
        <v/>
      </c>
      <c r="V7" s="6">
        <f>(Q7-Q$2)/Q$2</f>
        <v/>
      </c>
      <c r="W7" s="6">
        <f>(R7-R$2)/R$2</f>
        <v/>
      </c>
      <c r="X7" s="6">
        <f>(S7-S$2)/S$2</f>
        <v/>
      </c>
      <c r="Y7" s="6">
        <f>(T7-T$2)/T$2</f>
        <v/>
      </c>
      <c r="Z7" s="6" t="n">
        <v>-0.0170849406280001</v>
      </c>
      <c r="AA7" s="6">
        <f>(N7-B7)/B7</f>
        <v/>
      </c>
      <c r="AB7" s="6">
        <f>(U7-I7)/I7</f>
        <v/>
      </c>
      <c r="AC7" s="6">
        <f>(V7-J7)/J7</f>
        <v/>
      </c>
      <c r="AD7" s="6">
        <f>(W7-K7)/K7</f>
        <v/>
      </c>
      <c r="AE7" s="6">
        <f>(X7-L7)/L7</f>
        <v/>
      </c>
      <c r="AF7" s="6">
        <f>(Y7-M7)/M7</f>
        <v/>
      </c>
      <c r="AG7" s="8" t="n"/>
    </row>
    <row r="8">
      <c r="A8" s="2" t="inlineStr">
        <is>
          <t>S3G4</t>
        </is>
      </c>
      <c r="B8" s="6" t="n">
        <v>0.1752248501984332</v>
      </c>
      <c r="C8" s="6" t="n">
        <v>0.140311766428997</v>
      </c>
      <c r="D8" s="6" t="n">
        <v>0.4968205152817982</v>
      </c>
      <c r="E8" s="6" t="n">
        <v>0.04677769370337048</v>
      </c>
      <c r="F8" s="6" t="n">
        <v>0.8288673528649401</v>
      </c>
      <c r="G8" s="6" t="n">
        <v>138422406.1952448</v>
      </c>
      <c r="H8" s="6" t="n">
        <v>23596608.48937631</v>
      </c>
      <c r="I8" s="6">
        <f>(D8-D$2)/D$2</f>
        <v/>
      </c>
      <c r="J8" s="6">
        <f>(E8-E$2)/E$2</f>
        <v/>
      </c>
      <c r="K8" s="6">
        <f>(F8-F$2)/F$2</f>
        <v/>
      </c>
      <c r="L8" s="6">
        <f>(G8-G$2)/G$2</f>
        <v/>
      </c>
      <c r="M8" s="6">
        <f>(H8-H$2)/H$2</f>
        <v/>
      </c>
      <c r="N8" s="6" t="n">
        <v>0.007232634272225877</v>
      </c>
      <c r="O8" s="6" t="n">
        <v>0.2776891348617034</v>
      </c>
      <c r="P8" s="6" t="n">
        <v>0.493772039216106</v>
      </c>
      <c r="Q8" s="6" t="n">
        <v>0.04649066715097032</v>
      </c>
      <c r="R8" s="6" t="n">
        <v>0.8266839336794722</v>
      </c>
      <c r="S8" s="6" t="n">
        <v>137899486.9372309</v>
      </c>
      <c r="T8" s="6" t="n">
        <v>23555552.27562615</v>
      </c>
      <c r="U8" s="6">
        <f>(P8-P$2)/P$2</f>
        <v/>
      </c>
      <c r="V8" s="6">
        <f>(Q8-Q$2)/Q$2</f>
        <v/>
      </c>
      <c r="W8" s="6">
        <f>(R8-R$2)/R$2</f>
        <v/>
      </c>
      <c r="X8" s="6">
        <f>(S8-S$2)/S$2</f>
        <v/>
      </c>
      <c r="Y8" s="6">
        <f>(T8-T$2)/T$2</f>
        <v/>
      </c>
      <c r="Z8" s="6" t="n">
        <v>-0.1679922159262073</v>
      </c>
      <c r="AA8" s="6">
        <f>(N8-B8)/B8</f>
        <v/>
      </c>
      <c r="AB8" s="6">
        <f>(U8-I8)/I8</f>
        <v/>
      </c>
      <c r="AC8" s="6">
        <f>(V8-J8)/J8</f>
        <v/>
      </c>
      <c r="AD8" s="6">
        <f>(W8-K8)/K8</f>
        <v/>
      </c>
      <c r="AE8" s="6">
        <f>(X8-L8)/L8</f>
        <v/>
      </c>
      <c r="AF8" s="6">
        <f>(Y8-M8)/M8</f>
        <v/>
      </c>
      <c r="AG8" s="8" t="n"/>
    </row>
    <row r="9">
      <c r="A9" s="2" t="inlineStr">
        <is>
          <t>S3G5</t>
        </is>
      </c>
      <c r="B9" s="6" t="n">
        <v>0.1684226772509273</v>
      </c>
      <c r="C9" s="6" t="n">
        <v>0.1387086358063906</v>
      </c>
      <c r="D9" s="6" t="n">
        <v>0.4965112028533049</v>
      </c>
      <c r="E9" s="6" t="n">
        <v>0.04674857066679359</v>
      </c>
      <c r="F9" s="6" t="n">
        <v>0.8286780476238446</v>
      </c>
      <c r="G9" s="6" t="n">
        <v>138362929.1763921</v>
      </c>
      <c r="H9" s="6" t="n">
        <v>23592452.30724315</v>
      </c>
      <c r="I9" s="6">
        <f>(D9-D$2)/D$2</f>
        <v/>
      </c>
      <c r="J9" s="6">
        <f>(E9-E$2)/E$2</f>
        <v/>
      </c>
      <c r="K9" s="6">
        <f>(F9-F$2)/F$2</f>
        <v/>
      </c>
      <c r="L9" s="6">
        <f>(G9-G$2)/G$2</f>
        <v/>
      </c>
      <c r="M9" s="6">
        <f>(H9-H$2)/H$2</f>
        <v/>
      </c>
      <c r="N9" s="6" t="n">
        <v>0.1762323716405981</v>
      </c>
      <c r="O9" s="6" t="n">
        <v>0.3512248183416227</v>
      </c>
      <c r="P9" s="6" t="n">
        <v>0.4968001078176812</v>
      </c>
      <c r="Q9" s="6" t="n">
        <v>0.04677577225673862</v>
      </c>
      <c r="R9" s="6" t="n">
        <v>0.8289833686731486</v>
      </c>
      <c r="S9" s="6" t="n">
        <v>138314377.8370386</v>
      </c>
      <c r="T9" s="6" t="n">
        <v>23590167.9305804</v>
      </c>
      <c r="U9" s="6">
        <f>(P9-P$2)/P$2</f>
        <v/>
      </c>
      <c r="V9" s="6">
        <f>(Q9-Q$2)/Q$2</f>
        <v/>
      </c>
      <c r="W9" s="6">
        <f>(R9-R$2)/R$2</f>
        <v/>
      </c>
      <c r="X9" s="6">
        <f>(S9-S$2)/S$2</f>
        <v/>
      </c>
      <c r="Y9" s="6">
        <f>(T9-T$2)/T$2</f>
        <v/>
      </c>
      <c r="Z9" s="6" t="n">
        <v>0.007809694389670774</v>
      </c>
      <c r="AA9" s="6">
        <f>(N9-B9)/B9</f>
        <v/>
      </c>
      <c r="AB9" s="6">
        <f>(U9-I9)/I9</f>
        <v/>
      </c>
      <c r="AC9" s="6">
        <f>(V9-J9)/J9</f>
        <v/>
      </c>
      <c r="AD9" s="6">
        <f>(W9-K9)/K9</f>
        <v/>
      </c>
      <c r="AE9" s="6">
        <f>(X9-L9)/L9</f>
        <v/>
      </c>
      <c r="AF9" s="6">
        <f>(Y9-M9)/M9</f>
        <v/>
      </c>
      <c r="AG9" s="8" t="n"/>
    </row>
    <row r="10">
      <c r="A10" s="2" t="inlineStr">
        <is>
          <t>NALUS3G1</t>
        </is>
      </c>
      <c r="B10" s="6" t="n">
        <v>0.02745342839273106</v>
      </c>
      <c r="C10" s="6" t="n">
        <v>0.07678768214338559</v>
      </c>
      <c r="D10" s="6" t="n">
        <v>0.4938923464347557</v>
      </c>
      <c r="E10" s="6" t="n">
        <v>0.04650199457013116</v>
      </c>
      <c r="F10" s="6" t="n">
        <v>0.8267947167891139</v>
      </c>
      <c r="G10" s="6" t="n">
        <v>137916714.7665712</v>
      </c>
      <c r="H10" s="6" t="n">
        <v>23557004.57996088</v>
      </c>
      <c r="I10" s="6">
        <f>(D10-D$2)/D$2</f>
        <v/>
      </c>
      <c r="J10" s="6">
        <f>(E10-E$2)/E$2</f>
        <v/>
      </c>
      <c r="K10" s="6">
        <f>(F10-F$2)/F$2</f>
        <v/>
      </c>
      <c r="L10" s="6">
        <f>(G10-G$2)/G$2</f>
        <v/>
      </c>
      <c r="M10" s="6">
        <f>(H10-H$2)/H$2</f>
        <v/>
      </c>
      <c r="N10" s="6" t="n">
        <v>0.00939591338021477</v>
      </c>
      <c r="O10" s="6" t="n">
        <v>0.08149222725619776</v>
      </c>
      <c r="P10" s="6" t="n">
        <v>0.4938905945595736</v>
      </c>
      <c r="Q10" s="6" t="n">
        <v>0.04650182962388165</v>
      </c>
      <c r="R10" s="6" t="n">
        <v>0.8267936174839585</v>
      </c>
      <c r="S10" s="6" t="n">
        <v>137916259.5187238</v>
      </c>
      <c r="T10" s="6" t="n">
        <v>23556975.42652709</v>
      </c>
      <c r="U10" s="6">
        <f>(P10-P$2)/P$2</f>
        <v/>
      </c>
      <c r="V10" s="6">
        <f>(Q10-Q$2)/Q$2</f>
        <v/>
      </c>
      <c r="W10" s="6">
        <f>(R10-R$2)/R$2</f>
        <v/>
      </c>
      <c r="X10" s="6">
        <f>(S10-S$2)/S$2</f>
        <v/>
      </c>
      <c r="Y10" s="6">
        <f>(T10-T$2)/T$2</f>
        <v/>
      </c>
      <c r="Z10" s="6" t="n">
        <v>-0.01805751501251629</v>
      </c>
      <c r="AA10" s="6">
        <f>(N10-B10)/B10</f>
        <v/>
      </c>
      <c r="AB10" s="6">
        <f>(U10-I10)/I10</f>
        <v/>
      </c>
      <c r="AC10" s="6">
        <f>(V10-J10)/J10</f>
        <v/>
      </c>
      <c r="AD10" s="6">
        <f>(W10-K10)/K10</f>
        <v/>
      </c>
      <c r="AE10" s="6">
        <f>(X10-L10)/L10</f>
        <v/>
      </c>
      <c r="AF10" s="6">
        <f>(Y10-M10)/M10</f>
        <v/>
      </c>
      <c r="AG10" s="8" t="n"/>
    </row>
    <row r="11">
      <c r="A11" t="inlineStr">
        <is>
          <t>S3G3</t>
        </is>
      </c>
      <c r="B11" t="n">
        <v>0.07389245593177377</v>
      </c>
      <c r="C11" t="n">
        <v>0.03036280830851213</v>
      </c>
      <c r="D11" t="n">
        <v>0.4943752961330383</v>
      </c>
      <c r="E11" t="n">
        <v>0.04654746626939781</v>
      </c>
      <c r="F11" t="n">
        <v>0.826908511940433</v>
      </c>
      <c r="G11" t="n">
        <v>138024565.5031883</v>
      </c>
      <c r="H11" t="n">
        <v>23565459.1857377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0.1144529321109903</v>
      </c>
      <c r="O11" t="n">
        <v>0.2097241450507341</v>
      </c>
      <c r="P11" t="n">
        <v>0.4948174399850367</v>
      </c>
      <c r="Q11" t="n">
        <v>0.04658909593050365</v>
      </c>
      <c r="R11" t="n">
        <v>0.8271805271477231</v>
      </c>
      <c r="S11" t="n">
        <v>138061787.7322953</v>
      </c>
      <c r="T11" t="n">
        <v>23568777.77536821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0.0405604761792165</v>
      </c>
      <c r="AA11" t="n">
        <v>54.8912276195918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S3G4</t>
        </is>
      </c>
      <c r="B12" t="n">
        <v>0.1752248501984332</v>
      </c>
      <c r="C12" t="n">
        <v>0.140311766428997</v>
      </c>
      <c r="D12" t="n">
        <v>0.4966568682090757</v>
      </c>
      <c r="E12" t="n">
        <v>0.04676228565879945</v>
      </c>
      <c r="F12" t="n">
        <v>0.8286111030578176</v>
      </c>
      <c r="G12" t="n">
        <v>138421246.3226845</v>
      </c>
      <c r="H12" t="n">
        <v>23596421.52979963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0.1762323716405981</v>
      </c>
      <c r="O12" t="n">
        <v>0.3512248183416227</v>
      </c>
      <c r="P12" t="n">
        <v>0.4966315514777507</v>
      </c>
      <c r="Q12" t="n">
        <v>0.04675990198448032</v>
      </c>
      <c r="R12" t="n">
        <v>0.8287181798510096</v>
      </c>
      <c r="S12" t="n">
        <v>138313183.169329</v>
      </c>
      <c r="T12" t="n">
        <v>23589974.44910822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0.001007521442164899</v>
      </c>
      <c r="AA12" t="n">
        <v>0.5749877605967034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customHeight="1" ht="17" r="17" s="9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B28" sqref="B28"/>
    </sheetView>
  </sheetViews>
  <sheetFormatPr baseColWidth="10" defaultRowHeight="16"/>
  <cols>
    <col bestFit="1" customWidth="1" max="2" min="2" style="9" width="16.6640625"/>
    <col customWidth="1" max="10" min="10" style="9" width="10.83203125"/>
  </cols>
  <sheetData>
    <row r="1">
      <c r="A1" s="1" t="inlineStr">
        <is>
          <t>Run</t>
        </is>
      </c>
      <c r="B1" s="1" t="inlineStr">
        <is>
          <t>u_turb</t>
        </is>
      </c>
      <c r="C1" s="1" t="inlineStr">
        <is>
          <t>BLH</t>
        </is>
      </c>
      <c r="D1" s="1" t="inlineStr">
        <is>
          <t>L</t>
        </is>
      </c>
      <c r="E1" s="1" t="inlineStr">
        <is>
          <t>H</t>
        </is>
      </c>
      <c r="F1" s="1" t="inlineStr">
        <is>
          <t>Uinf</t>
        </is>
      </c>
      <c r="G1" s="1" t="inlineStr">
        <is>
          <t>Re_L</t>
        </is>
      </c>
      <c r="H1" s="1" t="inlineStr">
        <is>
          <t>Re_H</t>
        </is>
      </c>
      <c r="I1" s="1" t="inlineStr">
        <is>
          <t>%dCP</t>
        </is>
      </c>
      <c r="J1" s="1" t="inlineStr">
        <is>
          <t>Shape</t>
        </is>
      </c>
      <c r="K1" t="inlineStr">
        <is>
          <t>kinematic viscosity</t>
        </is>
      </c>
      <c r="L1" s="8" t="n">
        <v>1.48e-05</v>
      </c>
      <c r="M1" t="inlineStr">
        <is>
          <t>m^2/s</t>
        </is>
      </c>
    </row>
    <row r="2">
      <c r="A2" s="3" t="inlineStr">
        <is>
          <t>S3G1</t>
        </is>
      </c>
      <c r="B2" s="6" t="n">
        <v>0.001086673789347909</v>
      </c>
      <c r="C2" s="7" t="n">
        <v>5.8</v>
      </c>
      <c r="D2" s="7" t="n">
        <v>20</v>
      </c>
      <c r="E2" s="7" t="n">
        <v>5</v>
      </c>
      <c r="F2" s="7" t="n">
        <v>8</v>
      </c>
      <c r="G2" s="6">
        <f>$F2*D2/$L$1</f>
        <v/>
      </c>
      <c r="H2" s="6">
        <f>$F2*E2/$L$1</f>
        <v/>
      </c>
      <c r="I2" s="10" t="n">
        <v>5.191016180059093e-05</v>
      </c>
      <c r="J2" s="7" t="inlineStr">
        <is>
          <t>ellipsoid</t>
        </is>
      </c>
      <c r="K2" s="7" t="n"/>
    </row>
    <row r="3">
      <c r="A3" s="2" t="inlineStr">
        <is>
          <t>S3G2</t>
        </is>
      </c>
      <c r="B3" s="6" t="n">
        <v>0.005955493757029364</v>
      </c>
      <c r="C3" s="7" t="n">
        <v>9.300000000000001</v>
      </c>
      <c r="D3" s="7" t="n">
        <v>20</v>
      </c>
      <c r="E3" s="7" t="n">
        <v>10</v>
      </c>
      <c r="F3" s="7" t="n">
        <v>8</v>
      </c>
      <c r="G3" s="6">
        <f>$F3*D3/$L$1</f>
        <v/>
      </c>
      <c r="H3" s="6">
        <f>$F3*E3/$L$1</f>
        <v/>
      </c>
      <c r="I3" s="10" t="n">
        <v>0.0002434408284305196</v>
      </c>
      <c r="J3" s="7" t="inlineStr">
        <is>
          <t>ellipsoid</t>
        </is>
      </c>
      <c r="K3" s="7" t="n"/>
    </row>
    <row r="4">
      <c r="A4" s="2" t="inlineStr">
        <is>
          <t>S3G3</t>
        </is>
      </c>
      <c r="B4" s="6" t="n">
        <v>0.03036280830851213</v>
      </c>
      <c r="C4" s="7" t="n">
        <v>13.2</v>
      </c>
      <c r="D4" s="7" t="n">
        <v>20</v>
      </c>
      <c r="E4" s="7" t="n">
        <v>20</v>
      </c>
      <c r="F4" s="7" t="n">
        <v>8</v>
      </c>
      <c r="G4" s="6">
        <f>$F4*D4/$L$1</f>
        <v/>
      </c>
      <c r="H4" s="6">
        <f>$F4*E4/$L$1</f>
        <v/>
      </c>
      <c r="I4" s="10" t="n">
        <v>0.001407994785281329</v>
      </c>
      <c r="J4" s="7" t="inlineStr">
        <is>
          <t>ellipsoid</t>
        </is>
      </c>
      <c r="K4" s="7" t="n"/>
    </row>
    <row r="5">
      <c r="A5" s="2" t="inlineStr">
        <is>
          <t>S3G4</t>
        </is>
      </c>
      <c r="B5" s="6" t="n">
        <v>0.140311766428997</v>
      </c>
      <c r="C5" s="7" t="n">
        <v>15.8</v>
      </c>
      <c r="D5" s="7" t="n">
        <v>20</v>
      </c>
      <c r="E5" s="7" t="n">
        <v>30</v>
      </c>
      <c r="F5" s="7" t="n">
        <v>8</v>
      </c>
      <c r="G5" s="6">
        <f>$F5*D5/$L$1</f>
        <v/>
      </c>
      <c r="H5" s="6">
        <f>$F5*E5/$L$1</f>
        <v/>
      </c>
      <c r="I5" s="10" t="n">
        <v>0.00601528850158544</v>
      </c>
      <c r="J5" s="7" t="inlineStr">
        <is>
          <t>ellipsoid</t>
        </is>
      </c>
      <c r="K5" s="7" t="n"/>
    </row>
    <row r="6">
      <c r="A6" s="3" t="inlineStr">
        <is>
          <t>S4U1</t>
        </is>
      </c>
      <c r="B6" s="6" t="n">
        <v>0.005398284326372503</v>
      </c>
      <c r="C6" s="7" t="n">
        <v>9.6</v>
      </c>
      <c r="D6" s="7" t="n">
        <v>20</v>
      </c>
      <c r="E6" s="7" t="n">
        <v>10</v>
      </c>
      <c r="F6" s="7" t="n">
        <v>3</v>
      </c>
      <c r="G6" s="6">
        <f>$F6*D6/$L$1</f>
        <v/>
      </c>
      <c r="H6" s="6">
        <f>$F6*E6/$L$1</f>
        <v/>
      </c>
      <c r="I6" s="10" t="n">
        <v>0.0005724996963841916</v>
      </c>
      <c r="J6" s="7" t="inlineStr">
        <is>
          <t>ellipsoid</t>
        </is>
      </c>
      <c r="K6" s="7" t="n"/>
    </row>
    <row r="7">
      <c r="A7" s="2" t="inlineStr">
        <is>
          <t>S4U2</t>
        </is>
      </c>
      <c r="B7" s="6" t="n">
        <v>0.005935365273805844</v>
      </c>
      <c r="C7" s="7" t="n">
        <v>9.199999999999999</v>
      </c>
      <c r="D7" s="7" t="n">
        <v>20</v>
      </c>
      <c r="E7" s="7" t="n">
        <v>10</v>
      </c>
      <c r="F7" s="7" t="n">
        <v>15</v>
      </c>
      <c r="G7" s="6">
        <f>$F7*D7/$L$1</f>
        <v/>
      </c>
      <c r="H7" s="6">
        <f>$F7*E7/$L$1</f>
        <v/>
      </c>
      <c r="I7" s="10" t="n">
        <v>0.0004553134802386269</v>
      </c>
      <c r="J7" s="7" t="inlineStr">
        <is>
          <t>ellipsoid</t>
        </is>
      </c>
      <c r="K7" s="7" t="n"/>
    </row>
    <row r="8">
      <c r="A8" s="2" t="inlineStr">
        <is>
          <t>S4U3</t>
        </is>
      </c>
      <c r="B8" s="6" t="n">
        <v>0.005967137506429412</v>
      </c>
      <c r="C8" s="7" t="n">
        <v>9.199999999999999</v>
      </c>
      <c r="D8" s="7" t="n">
        <v>20</v>
      </c>
      <c r="E8" s="7" t="n">
        <v>10</v>
      </c>
      <c r="F8" s="7" t="n">
        <v>25</v>
      </c>
      <c r="G8" s="6">
        <f>$F8*D8/$L$1</f>
        <v/>
      </c>
      <c r="H8" s="6">
        <f>$F8*E8/$L$1</f>
        <v/>
      </c>
      <c r="I8" s="10" t="n">
        <v>0.0006158489145175504</v>
      </c>
      <c r="J8" s="7" t="inlineStr">
        <is>
          <t>ellipsoid</t>
        </is>
      </c>
      <c r="K8" s="7" t="n"/>
    </row>
    <row r="9">
      <c r="A9" s="2" t="inlineStr">
        <is>
          <t>S2G1</t>
        </is>
      </c>
      <c r="B9" s="6" t="n">
        <v>0.02679721585419731</v>
      </c>
      <c r="C9" s="7" t="n">
        <v>5.5</v>
      </c>
      <c r="D9" s="7" t="n">
        <v>20</v>
      </c>
      <c r="E9" s="7" t="n">
        <v>10</v>
      </c>
      <c r="F9" s="7" t="n">
        <v>8</v>
      </c>
      <c r="G9" s="6">
        <f>$F9*D9/$L$1</f>
        <v/>
      </c>
      <c r="H9" s="6">
        <f>$F9*E9/$L$1</f>
        <v/>
      </c>
      <c r="I9" s="10" t="n">
        <v>0.0009957315662253617</v>
      </c>
      <c r="J9" s="7" t="inlineStr">
        <is>
          <t>rectangle</t>
        </is>
      </c>
      <c r="K9" s="7" t="n"/>
    </row>
    <row r="10">
      <c r="A10" s="3" t="inlineStr">
        <is>
          <t>S2G2</t>
        </is>
      </c>
      <c r="B10" s="6" t="n">
        <v>0.01124999999999998</v>
      </c>
      <c r="C10" s="7" t="n">
        <v>7.5</v>
      </c>
      <c r="D10" s="7" t="n">
        <v>20</v>
      </c>
      <c r="E10" s="7" t="n">
        <v>10</v>
      </c>
      <c r="F10" s="7" t="n">
        <v>8</v>
      </c>
      <c r="G10" s="6">
        <f>$F10*D10/$L$1</f>
        <v/>
      </c>
      <c r="H10" s="6">
        <f>$F10*E10/$L$1</f>
        <v/>
      </c>
      <c r="I10" s="10" t="n">
        <v>0.0002577168463286096</v>
      </c>
      <c r="J10" s="7" t="inlineStr">
        <is>
          <t>pill</t>
        </is>
      </c>
      <c r="K10" s="7" t="n"/>
    </row>
    <row r="11">
      <c r="A11" s="2" t="inlineStr">
        <is>
          <t>S3G5</t>
        </is>
      </c>
      <c r="B11" s="6" t="n">
        <v>0.1387086358063906</v>
      </c>
      <c r="C11" s="7" t="n">
        <v>0.6</v>
      </c>
      <c r="D11" s="7" t="n">
        <v>20</v>
      </c>
      <c r="E11" s="7" t="n">
        <v>30</v>
      </c>
      <c r="F11" s="7" t="n">
        <v>8</v>
      </c>
      <c r="G11" s="6">
        <f>$F11*D11/$L$1</f>
        <v/>
      </c>
      <c r="H11" s="6">
        <f>$F11*E11/$L$1</f>
        <v/>
      </c>
      <c r="I11" s="10" t="n">
        <v>0.005388959631467592</v>
      </c>
      <c r="J11" s="7" t="inlineStr">
        <is>
          <t>bullet</t>
        </is>
      </c>
      <c r="K11" s="7" t="n"/>
    </row>
    <row r="12">
      <c r="I12" s="8" t="n"/>
      <c r="J12" s="8" t="n"/>
      <c r="K12" s="8" t="n"/>
    </row>
    <row r="13">
      <c r="I13" s="8" t="n"/>
      <c r="J13" s="8" t="n"/>
      <c r="K13" s="8" t="n"/>
    </row>
    <row r="14">
      <c r="I14" s="8" t="n"/>
      <c r="J14" s="8" t="n"/>
      <c r="K14" s="8" t="n"/>
    </row>
    <row r="15">
      <c r="I15" s="8" t="n"/>
      <c r="J15" s="8" t="n"/>
    </row>
    <row r="16">
      <c r="I16" s="8" t="n"/>
      <c r="J16" s="8" t="n"/>
    </row>
    <row r="17">
      <c r="I17" s="8" t="n"/>
      <c r="J17" s="8" t="n"/>
    </row>
    <row r="18">
      <c r="I18" s="8" t="n"/>
      <c r="J18" s="8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2020-02-25T19:58:19Z</dcterms:modified>
  <cp:lastModifiedBy>Benjamin Anderson</cp:lastModifiedBy>
</cp:coreProperties>
</file>