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derso2/Documents/BAR/2019-nacelle-blockage-12-17/nacelle-blockage-code-paper/code/_dataTmp/"/>
    </mc:Choice>
  </mc:AlternateContent>
  <xr:revisionPtr revIDLastSave="0" documentId="13_ncr:1_{A2EC0E4B-5D35-B14E-8F29-DD58576E74B5}" xr6:coauthVersionLast="45" xr6:coauthVersionMax="45" xr10:uidLastSave="{00000000-0000-0000-0000-000000000000}"/>
  <bookViews>
    <workbookView xWindow="-38400" yWindow="460" windowWidth="38400" windowHeight="21140" xr2:uid="{00000000-000D-0000-FFFF-FFFF00000000}"/>
  </bookViews>
  <sheets>
    <sheet name="Sheet1" sheetId="1" r:id="rId1"/>
    <sheet name="Re graphs" sheetId="2" r:id="rId2"/>
    <sheet name="Re graphs old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1" i="1" l="1"/>
  <c r="J11" i="1"/>
  <c r="K11" i="1"/>
  <c r="L11" i="1"/>
  <c r="M11" i="1"/>
  <c r="I12" i="1"/>
  <c r="J12" i="1"/>
  <c r="K12" i="1"/>
  <c r="L12" i="1"/>
  <c r="M12" i="1"/>
  <c r="I13" i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G2" i="3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H2" i="2"/>
  <c r="G2" i="2"/>
  <c r="AA10" i="1"/>
  <c r="Z10" i="1"/>
  <c r="Y10" i="1"/>
  <c r="AF10" i="1" s="1"/>
  <c r="X10" i="1"/>
  <c r="W10" i="1"/>
  <c r="V10" i="1"/>
  <c r="AC10" i="1" s="1"/>
  <c r="U10" i="1"/>
  <c r="AB10" i="1" s="1"/>
  <c r="M10" i="1"/>
  <c r="L10" i="1"/>
  <c r="AE10" i="1" s="1"/>
  <c r="K10" i="1"/>
  <c r="AD10" i="1" s="1"/>
  <c r="J10" i="1"/>
  <c r="I10" i="1"/>
  <c r="AB9" i="1"/>
  <c r="AA9" i="1"/>
  <c r="Z9" i="1"/>
  <c r="Y9" i="1"/>
  <c r="X9" i="1"/>
  <c r="W9" i="1"/>
  <c r="AD9" i="1" s="1"/>
  <c r="V9" i="1"/>
  <c r="AC9" i="1" s="1"/>
  <c r="U9" i="1"/>
  <c r="M9" i="1"/>
  <c r="AF9" i="1" s="1"/>
  <c r="L9" i="1"/>
  <c r="AE9" i="1" s="1"/>
  <c r="K9" i="1"/>
  <c r="J9" i="1"/>
  <c r="I9" i="1"/>
  <c r="AC8" i="1"/>
  <c r="AB8" i="1"/>
  <c r="AA8" i="1"/>
  <c r="Z8" i="1"/>
  <c r="Y8" i="1"/>
  <c r="X8" i="1"/>
  <c r="AE8" i="1" s="1"/>
  <c r="W8" i="1"/>
  <c r="AD8" i="1" s="1"/>
  <c r="V8" i="1"/>
  <c r="U8" i="1"/>
  <c r="M8" i="1"/>
  <c r="AF8" i="1" s="1"/>
  <c r="L8" i="1"/>
  <c r="K8" i="1"/>
  <c r="J8" i="1"/>
  <c r="I8" i="1"/>
  <c r="AD7" i="1"/>
  <c r="AC7" i="1"/>
  <c r="AB7" i="1"/>
  <c r="AA7" i="1"/>
  <c r="Z7" i="1"/>
  <c r="Y7" i="1"/>
  <c r="AF7" i="1" s="1"/>
  <c r="X7" i="1"/>
  <c r="AE7" i="1" s="1"/>
  <c r="W7" i="1"/>
  <c r="V7" i="1"/>
  <c r="U7" i="1"/>
  <c r="M7" i="1"/>
  <c r="L7" i="1"/>
  <c r="K7" i="1"/>
  <c r="J7" i="1"/>
  <c r="I7" i="1"/>
  <c r="AE6" i="1"/>
  <c r="AD6" i="1"/>
  <c r="AC6" i="1"/>
  <c r="AA6" i="1"/>
  <c r="Z6" i="1"/>
  <c r="Y6" i="1"/>
  <c r="AF6" i="1" s="1"/>
  <c r="X6" i="1"/>
  <c r="W6" i="1"/>
  <c r="V6" i="1"/>
  <c r="U6" i="1"/>
  <c r="M6" i="1"/>
  <c r="L6" i="1"/>
  <c r="K6" i="1"/>
  <c r="J6" i="1"/>
  <c r="I6" i="1"/>
  <c r="AB6" i="1" s="1"/>
  <c r="AF5" i="1"/>
  <c r="AE5" i="1"/>
  <c r="AD5" i="1"/>
  <c r="AC5" i="1"/>
  <c r="AA5" i="1"/>
  <c r="Z5" i="1"/>
  <c r="Y5" i="1"/>
  <c r="X5" i="1"/>
  <c r="W5" i="1"/>
  <c r="V5" i="1"/>
  <c r="U5" i="1"/>
  <c r="AB5" i="1" s="1"/>
  <c r="M5" i="1"/>
  <c r="L5" i="1"/>
  <c r="K5" i="1"/>
  <c r="J5" i="1"/>
  <c r="I5" i="1"/>
  <c r="AF4" i="1"/>
  <c r="AE4" i="1"/>
  <c r="AD4" i="1"/>
  <c r="AC4" i="1"/>
  <c r="AA4" i="1"/>
  <c r="Z4" i="1"/>
  <c r="Y4" i="1"/>
  <c r="X4" i="1"/>
  <c r="W4" i="1"/>
  <c r="V4" i="1"/>
  <c r="U4" i="1"/>
  <c r="M4" i="1"/>
  <c r="L4" i="1"/>
  <c r="K4" i="1"/>
  <c r="J4" i="1"/>
  <c r="I4" i="1"/>
  <c r="AB4" i="1" s="1"/>
  <c r="AF3" i="1"/>
  <c r="AE3" i="1"/>
  <c r="AD3" i="1"/>
  <c r="AB3" i="1"/>
  <c r="AA3" i="1"/>
  <c r="Z3" i="1"/>
  <c r="Y3" i="1"/>
  <c r="X3" i="1"/>
  <c r="W3" i="1"/>
  <c r="V3" i="1"/>
  <c r="U3" i="1"/>
  <c r="M3" i="1"/>
  <c r="L3" i="1"/>
  <c r="K3" i="1"/>
  <c r="J3" i="1"/>
  <c r="AC3" i="1" s="1"/>
  <c r="I3" i="1"/>
  <c r="AF2" i="1"/>
  <c r="AE2" i="1"/>
  <c r="AC2" i="1"/>
  <c r="Z2" i="1"/>
  <c r="Y2" i="1"/>
  <c r="X2" i="1"/>
  <c r="W2" i="1"/>
  <c r="V2" i="1"/>
  <c r="U2" i="1"/>
  <c r="AB2" i="1" s="1"/>
  <c r="N2" i="1"/>
  <c r="M2" i="1"/>
  <c r="L2" i="1"/>
  <c r="K2" i="1"/>
  <c r="AD2" i="1" s="1"/>
  <c r="J2" i="1"/>
  <c r="I2" i="1"/>
  <c r="B2" i="1"/>
  <c r="AA2" i="1" s="1"/>
</calcChain>
</file>

<file path=xl/sharedStrings.xml><?xml version="1.0" encoding="utf-8"?>
<sst xmlns="http://schemas.openxmlformats.org/spreadsheetml/2006/main" count="110" uniqueCount="65">
  <si>
    <t xml:space="preserve">CFDAbsAavgTurb </t>
  </si>
  <si>
    <t>CFDMaxTurb</t>
  </si>
  <si>
    <t>CFD_CP</t>
  </si>
  <si>
    <t>CFD_CQ</t>
  </si>
  <si>
    <t>CFD_CT</t>
  </si>
  <si>
    <t>CFD_Edge</t>
  </si>
  <si>
    <t>CFD_Flap</t>
  </si>
  <si>
    <t>CFD_dCP</t>
  </si>
  <si>
    <t>CFD_dCQ</t>
  </si>
  <si>
    <t>CFD_dCT</t>
  </si>
  <si>
    <t>CFD_dEdge</t>
  </si>
  <si>
    <t>CFD_dFlap</t>
  </si>
  <si>
    <t xml:space="preserve">EMAbsAvgTurb </t>
  </si>
  <si>
    <t>EMMaxTurb</t>
  </si>
  <si>
    <t>EM_CP</t>
  </si>
  <si>
    <t>EM_CQ</t>
  </si>
  <si>
    <t>EM_CT</t>
  </si>
  <si>
    <t>EM_Edge</t>
  </si>
  <si>
    <t>EM_Flap</t>
  </si>
  <si>
    <t>EM_dCP</t>
  </si>
  <si>
    <t>EM_dCQ</t>
  </si>
  <si>
    <t>EM_dCT</t>
  </si>
  <si>
    <t>EM_dEdge</t>
  </si>
  <si>
    <t>EM_dFlap</t>
  </si>
  <si>
    <t>EM-CFD_AbsAvgTurb</t>
  </si>
  <si>
    <t>EM-CFD_dAbsAvgTurb</t>
  </si>
  <si>
    <t>EM-CFD_dCP</t>
  </si>
  <si>
    <t>EM-CFD_dCQ</t>
  </si>
  <si>
    <t>EM-CFD_dCT</t>
  </si>
  <si>
    <t>EM-CFD_dEdge</t>
  </si>
  <si>
    <t>EM-CFD_dFlap</t>
  </si>
  <si>
    <t>Base (Free stream)</t>
  </si>
  <si>
    <t>S2G1</t>
  </si>
  <si>
    <t>S2G2</t>
  </si>
  <si>
    <t>S3G1</t>
  </si>
  <si>
    <t>S3G2</t>
  </si>
  <si>
    <t>S3G3</t>
  </si>
  <si>
    <t>S3G3 EM2</t>
  </si>
  <si>
    <t>S3G4</t>
  </si>
  <si>
    <t>S3G5</t>
  </si>
  <si>
    <t>S1T1B</t>
  </si>
  <si>
    <t>S1T2B</t>
  </si>
  <si>
    <t>S1T3B</t>
  </si>
  <si>
    <t>S1T1F</t>
  </si>
  <si>
    <t>S1T2F</t>
  </si>
  <si>
    <t>S1T3F</t>
  </si>
  <si>
    <t>Run</t>
  </si>
  <si>
    <t>u_turb</t>
  </si>
  <si>
    <t>BLH</t>
  </si>
  <si>
    <t>L</t>
  </si>
  <si>
    <t>H</t>
  </si>
  <si>
    <t>Uinf</t>
  </si>
  <si>
    <t>Re_L</t>
  </si>
  <si>
    <t>Re_H</t>
  </si>
  <si>
    <t>%dCP</t>
  </si>
  <si>
    <t>Shape</t>
  </si>
  <si>
    <t>kinematic viscosity</t>
  </si>
  <si>
    <t>m^2/s</t>
  </si>
  <si>
    <t>ellipsoid</t>
  </si>
  <si>
    <t>S4U1</t>
  </si>
  <si>
    <t>S4U2</t>
  </si>
  <si>
    <t>S4U3</t>
  </si>
  <si>
    <t>rectangle</t>
  </si>
  <si>
    <t>pill</t>
  </si>
  <si>
    <t>bullet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</si>
</sst>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2" fontId="0" fillId="3" borderId="1" xfId="0" applyNumberFormat="1" applyFill="1" applyBorder="1"/>
    <xf numFmtId="2" fontId="0" fillId="4" borderId="1" xfId="0" applyNumberFormat="1" applyFill="1" applyBorder="1"/>
    <xf numFmtId="11" fontId="0" fillId="4" borderId="1" xfId="0" applyNumberFormat="1" applyFill="1" applyBorder="1"/>
    <xf numFmtId="11" fontId="0" fillId="0" borderId="0" xfId="0" applyNumberFormat="1"/>
    <xf numFmtId="0" fontId="0" fillId="0" borderId="0" xfId="0"/>
    <xf numFmtId="10" fontId="0" fillId="6" borderId="1" xfId="1" applyNumberFormat="1" applyFont="1" applyFill="1" applyBorder="1"/>
    <xf numFmtId="11" fontId="0" fillId="5" borderId="1" xfId="0" applyNumberFormat="1" applyFill="1" applyBorder="1"/>
    <xf numFmtId="11" fontId="0" fillId="0" borderId="1" xfId="0" applyNumberFormat="1" applyBorder="1"/>
    <xf numFmtId="0" fontId="0" fillId="0" borderId="1" xfId="0" applyBorder="1"/>
    <xf numFmtId="0" fontId="1" fillId="0" borderId="0" xfId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"/>
  <sheetViews>
    <sheetView tabSelected="1" workbookViewId="0">
      <selection activeCell="N24" sqref="N24"/>
    </sheetView>
  </sheetViews>
  <sheetFormatPr baseColWidth="10" defaultRowHeight="16" x14ac:dyDescent="0.2"/>
  <cols>
    <col min="1" max="1" width="17.1640625" style="7" bestFit="1" customWidth="1"/>
    <col min="2" max="2" width="17.5" style="7" bestFit="1" customWidth="1"/>
    <col min="3" max="3" width="13.33203125" style="7" bestFit="1" customWidth="1"/>
    <col min="4" max="6" width="10.33203125" style="7" bestFit="1" customWidth="1"/>
    <col min="7" max="8" width="10.6640625" style="7" bestFit="1" customWidth="1"/>
    <col min="9" max="9" width="10.33203125" style="7" bestFit="1" customWidth="1"/>
    <col min="10" max="10" width="10.5" style="7" bestFit="1" customWidth="1"/>
    <col min="11" max="11" width="10.33203125" style="7" bestFit="1" customWidth="1"/>
    <col min="12" max="12" width="12.1640625" style="7" bestFit="1" customWidth="1"/>
    <col min="13" max="13" width="11.6640625" style="7" bestFit="1" customWidth="1"/>
    <col min="14" max="14" width="15.83203125" style="7" bestFit="1" customWidth="1"/>
    <col min="15" max="15" width="12.83203125" style="7" bestFit="1" customWidth="1"/>
    <col min="16" max="18" width="10.33203125" style="7" bestFit="1" customWidth="1"/>
    <col min="19" max="20" width="10.6640625" style="7" bestFit="1" customWidth="1"/>
    <col min="21" max="23" width="10.33203125" style="7" bestFit="1" customWidth="1"/>
    <col min="24" max="24" width="11.6640625" style="7" bestFit="1" customWidth="1"/>
    <col min="25" max="25" width="11.1640625" style="7" bestFit="1" customWidth="1"/>
    <col min="26" max="26" width="19.83203125" style="7" bestFit="1" customWidth="1"/>
    <col min="27" max="27" width="21.33203125" style="7" bestFit="1" customWidth="1"/>
    <col min="28" max="28" width="15.5" style="7" bestFit="1" customWidth="1"/>
    <col min="29" max="29" width="15.83203125" style="7" bestFit="1" customWidth="1"/>
    <col min="30" max="30" width="15.5" style="7" bestFit="1" customWidth="1"/>
    <col min="31" max="31" width="17.6640625" style="7" bestFit="1" customWidth="1"/>
    <col min="32" max="32" width="17.1640625" style="7" bestFit="1" customWidth="1"/>
    <col min="33" max="33" width="10.5" style="7" bestFit="1" customWidth="1"/>
    <col min="36" max="36" width="10.5" style="7" bestFit="1" customWidth="1"/>
    <col min="37" max="37" width="12.5" style="7" bestFit="1" customWidth="1"/>
    <col min="38" max="38" width="12" style="7" bestFit="1" customWidth="1"/>
  </cols>
  <sheetData>
    <row r="1" spans="1:33" ht="17" customHeight="1" x14ac:dyDescent="0.2">
      <c r="A1" s="1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3" x14ac:dyDescent="0.2">
      <c r="A2" s="4" t="s">
        <v>31</v>
      </c>
      <c r="B2" s="5">
        <f>0</f>
        <v>0</v>
      </c>
      <c r="C2" s="5">
        <v>0</v>
      </c>
      <c r="D2" s="5">
        <v>0.49365246132533402</v>
      </c>
      <c r="E2" s="5">
        <v>4.64794084010271E-2</v>
      </c>
      <c r="F2" s="5">
        <v>0.82642516077991202</v>
      </c>
      <c r="G2" s="5">
        <v>137909938.09592399</v>
      </c>
      <c r="H2" s="5">
        <v>23556301.988889899</v>
      </c>
      <c r="I2" s="5">
        <f t="shared" ref="I2:I10" si="0">(D2-D$2)/D$2</f>
        <v>0</v>
      </c>
      <c r="J2" s="5">
        <f t="shared" ref="J2:J10" si="1">(E2-E$2)/E$2</f>
        <v>0</v>
      </c>
      <c r="K2" s="5">
        <f t="shared" ref="K2:K10" si="2">(F2-F$2)/F$2</f>
        <v>0</v>
      </c>
      <c r="L2" s="5">
        <f t="shared" ref="L2:L10" si="3">(G2-G$2)/G$2</f>
        <v>0</v>
      </c>
      <c r="M2" s="5">
        <f t="shared" ref="M2:M10" si="4">(H2-H$2)/H$2</f>
        <v>0</v>
      </c>
      <c r="N2" s="5">
        <f>0</f>
        <v>0</v>
      </c>
      <c r="O2" s="5">
        <v>0</v>
      </c>
      <c r="P2" s="5">
        <v>0.49365246132533402</v>
      </c>
      <c r="Q2" s="5">
        <v>4.64794084010271E-2</v>
      </c>
      <c r="R2" s="5">
        <v>0.82642516077991202</v>
      </c>
      <c r="S2" s="5">
        <v>137909938.09592399</v>
      </c>
      <c r="T2" s="5">
        <v>23556301.988889899</v>
      </c>
      <c r="U2" s="5">
        <f t="shared" ref="U2:U10" si="5">(P2-P$2)/P$2</f>
        <v>0</v>
      </c>
      <c r="V2" s="5">
        <f t="shared" ref="V2:V10" si="6">(Q2-Q$2)/Q$2</f>
        <v>0</v>
      </c>
      <c r="W2" s="5">
        <f t="shared" ref="W2:W10" si="7">(R2-R$2)/R$2</f>
        <v>0</v>
      </c>
      <c r="X2" s="5">
        <f t="shared" ref="X2:X10" si="8">(S2-S$2)/S$2</f>
        <v>0</v>
      </c>
      <c r="Y2" s="5">
        <f t="shared" ref="Y2:Y10" si="9">(T2-T$2)/T$2</f>
        <v>0</v>
      </c>
      <c r="Z2" s="5">
        <f t="shared" ref="Z2:Z10" si="10">N2-B2</f>
        <v>0</v>
      </c>
      <c r="AA2" s="5" t="e">
        <f t="shared" ref="AA2:AA10" si="11">(N2-B2)/B2</f>
        <v>#DIV/0!</v>
      </c>
      <c r="AB2" s="9" t="e">
        <f t="shared" ref="AB2:AB10" si="12">(U2-I2)/I2</f>
        <v>#DIV/0!</v>
      </c>
      <c r="AC2" s="9" t="e">
        <f t="shared" ref="AC2:AC10" si="13">(V2-J2)/J2</f>
        <v>#DIV/0!</v>
      </c>
      <c r="AD2" s="9" t="e">
        <f t="shared" ref="AD2:AD10" si="14">(W2-K2)/K2</f>
        <v>#DIV/0!</v>
      </c>
      <c r="AE2" s="9" t="e">
        <f t="shared" ref="AE2:AE10" si="15">(X2-L2)/L2</f>
        <v>#DIV/0!</v>
      </c>
      <c r="AF2" s="9" t="e">
        <f t="shared" ref="AF2:AF10" si="16">(Y2-M2)/M2</f>
        <v>#DIV/0!</v>
      </c>
      <c r="AG2" s="6"/>
    </row>
    <row r="3" spans="1:33" x14ac:dyDescent="0.2">
      <c r="A3" s="2" t="s">
        <v>32</v>
      </c>
      <c r="B3" s="11">
        <v>7.1899182914932039E-2</v>
      </c>
      <c r="C3" s="11">
        <v>2.6797215854197309E-2</v>
      </c>
      <c r="D3" s="11">
        <v>0.49417305145320478</v>
      </c>
      <c r="E3" s="11">
        <v>4.6528424101461123E-2</v>
      </c>
      <c r="F3" s="11">
        <v>0.82672220512896211</v>
      </c>
      <c r="G3" s="11">
        <v>137994360.32658499</v>
      </c>
      <c r="H3" s="11">
        <v>23562857.445702251</v>
      </c>
      <c r="I3" s="10">
        <f t="shared" si="0"/>
        <v>1.054568079075514E-3</v>
      </c>
      <c r="J3" s="10">
        <f t="shared" si="1"/>
        <v>1.0545680790751976E-3</v>
      </c>
      <c r="K3" s="10">
        <f t="shared" si="2"/>
        <v>3.5943284782104733E-4</v>
      </c>
      <c r="L3" s="10">
        <f t="shared" si="3"/>
        <v>6.1215480063724233E-4</v>
      </c>
      <c r="M3" s="10">
        <f t="shared" si="4"/>
        <v>2.7828887638831252E-4</v>
      </c>
      <c r="N3" s="11">
        <v>2.264344649842915E-2</v>
      </c>
      <c r="O3" s="11">
        <v>4.4518369682067238E-3</v>
      </c>
      <c r="P3" s="11">
        <v>0.49375252254326801</v>
      </c>
      <c r="Q3" s="11">
        <v>4.6488829575998987E-2</v>
      </c>
      <c r="R3" s="11">
        <v>0.82649560172123815</v>
      </c>
      <c r="S3" s="11">
        <v>137925100.53167889</v>
      </c>
      <c r="T3" s="11">
        <v>23557550.565559059</v>
      </c>
      <c r="U3" s="10">
        <f t="shared" si="5"/>
        <v>2.0269567311656734E-4</v>
      </c>
      <c r="V3" s="10">
        <f t="shared" si="6"/>
        <v>2.0269567311615192E-4</v>
      </c>
      <c r="W3" s="10">
        <f t="shared" si="7"/>
        <v>8.5235717242268785E-5</v>
      </c>
      <c r="X3" s="10">
        <f t="shared" si="8"/>
        <v>1.0994447509902367E-4</v>
      </c>
      <c r="Y3" s="10">
        <f t="shared" si="9"/>
        <v>5.3003933713753363E-5</v>
      </c>
      <c r="Z3" s="10">
        <f t="shared" si="10"/>
        <v>-4.9255736416502889E-2</v>
      </c>
      <c r="AA3" s="10">
        <f t="shared" si="11"/>
        <v>-0.68506670617912468</v>
      </c>
      <c r="AB3" s="10">
        <f t="shared" si="12"/>
        <v>-0.80779270950979254</v>
      </c>
      <c r="AC3" s="10">
        <f t="shared" si="13"/>
        <v>-0.80779270951012883</v>
      </c>
      <c r="AD3" s="10">
        <f t="shared" si="14"/>
        <v>-0.76286052385310776</v>
      </c>
      <c r="AE3" s="10">
        <f t="shared" si="15"/>
        <v>-0.82039759390178202</v>
      </c>
      <c r="AF3" s="10">
        <f t="shared" si="16"/>
        <v>-0.80953628329795713</v>
      </c>
    </row>
    <row r="4" spans="1:33" x14ac:dyDescent="0.2">
      <c r="A4" s="2" t="s">
        <v>33</v>
      </c>
      <c r="B4" s="11">
        <v>4.5997000814392529E-2</v>
      </c>
      <c r="C4" s="11">
        <v>1.1249999999999981E-2</v>
      </c>
      <c r="D4" s="11">
        <v>0.49378780722125298</v>
      </c>
      <c r="E4" s="11">
        <v>4.6492151773469582E-2</v>
      </c>
      <c r="F4" s="11">
        <v>0.82650610185696638</v>
      </c>
      <c r="G4" s="11">
        <v>137926501.84228861</v>
      </c>
      <c r="H4" s="11">
        <v>23557843.485846572</v>
      </c>
      <c r="I4" s="10">
        <f t="shared" si="0"/>
        <v>2.7417243207010256E-4</v>
      </c>
      <c r="J4" s="10">
        <f t="shared" si="1"/>
        <v>2.7417243206995272E-4</v>
      </c>
      <c r="K4" s="10">
        <f t="shared" si="2"/>
        <v>9.7941206167995182E-5</v>
      </c>
      <c r="L4" s="10">
        <f t="shared" si="3"/>
        <v>1.2010553114092697E-4</v>
      </c>
      <c r="M4" s="10">
        <f t="shared" si="4"/>
        <v>6.5438834898599602E-5</v>
      </c>
      <c r="N4" s="11">
        <v>5.2358721191696912E-2</v>
      </c>
      <c r="O4" s="11">
        <v>2.093166881423714E-2</v>
      </c>
      <c r="P4" s="11">
        <v>0.49392530856416889</v>
      </c>
      <c r="Q4" s="11">
        <v>4.6505098090106833E-2</v>
      </c>
      <c r="R4" s="11">
        <v>0.82658378100632346</v>
      </c>
      <c r="S4" s="11">
        <v>137949722.75440061</v>
      </c>
      <c r="T4" s="11">
        <v>23559583.773877788</v>
      </c>
      <c r="U4" s="10">
        <f t="shared" si="5"/>
        <v>5.5271118896548053E-4</v>
      </c>
      <c r="V4" s="10">
        <f t="shared" si="6"/>
        <v>5.5271118896525013E-4</v>
      </c>
      <c r="W4" s="10">
        <f t="shared" si="7"/>
        <v>1.9193537895403697E-4</v>
      </c>
      <c r="X4" s="10">
        <f t="shared" si="8"/>
        <v>2.8848289706974185E-4</v>
      </c>
      <c r="Y4" s="10">
        <f t="shared" si="9"/>
        <v>1.3931664611181553E-4</v>
      </c>
      <c r="Z4" s="10">
        <f t="shared" si="10"/>
        <v>6.3617203773043834E-3</v>
      </c>
      <c r="AA4" s="10">
        <f t="shared" si="11"/>
        <v>0.13830728666365116</v>
      </c>
      <c r="AB4" s="10">
        <f t="shared" si="12"/>
        <v>1.015925469939877</v>
      </c>
      <c r="AC4" s="10">
        <f t="shared" si="13"/>
        <v>1.0159254699401385</v>
      </c>
      <c r="AD4" s="10">
        <f t="shared" si="14"/>
        <v>0.95969997168318322</v>
      </c>
      <c r="AE4" s="10">
        <f t="shared" si="15"/>
        <v>1.4019118381088354</v>
      </c>
      <c r="AF4" s="10">
        <f t="shared" si="16"/>
        <v>1.1289597580350093</v>
      </c>
    </row>
    <row r="5" spans="1:33" x14ac:dyDescent="0.2">
      <c r="A5" s="2" t="s">
        <v>34</v>
      </c>
      <c r="B5" s="11">
        <v>1.1182281423285111E-2</v>
      </c>
      <c r="C5" s="11">
        <v>1.0866737893479091E-3</v>
      </c>
      <c r="D5" s="11">
        <v>0.49367824546811828</v>
      </c>
      <c r="E5" s="11">
        <v>4.6481836084056399E-2</v>
      </c>
      <c r="F5" s="11">
        <v>0.82644468905580537</v>
      </c>
      <c r="G5" s="11">
        <v>137914079.44434229</v>
      </c>
      <c r="H5" s="11">
        <v>23556634.965322819</v>
      </c>
      <c r="I5" s="10">
        <f t="shared" si="0"/>
        <v>5.2231366810232344E-5</v>
      </c>
      <c r="J5" s="10">
        <f t="shared" si="1"/>
        <v>5.2231366809854452E-5</v>
      </c>
      <c r="K5" s="10">
        <f t="shared" si="2"/>
        <v>2.3629817701732867E-5</v>
      </c>
      <c r="L5" s="10">
        <f t="shared" si="3"/>
        <v>3.0029368988729779E-5</v>
      </c>
      <c r="M5" s="10">
        <f t="shared" si="4"/>
        <v>1.4135344039847483E-5</v>
      </c>
      <c r="N5" s="11">
        <v>8.7844178430244741E-3</v>
      </c>
      <c r="O5" s="11">
        <v>1.062490368759716E-3</v>
      </c>
      <c r="P5" s="11">
        <v>0.49367496335593702</v>
      </c>
      <c r="Q5" s="11">
        <v>4.6481527059703348E-2</v>
      </c>
      <c r="R5" s="11">
        <v>0.82644181777515979</v>
      </c>
      <c r="S5" s="11">
        <v>137913330.21126851</v>
      </c>
      <c r="T5" s="11">
        <v>23556582.334611371</v>
      </c>
      <c r="U5" s="10">
        <f t="shared" si="5"/>
        <v>4.5582737585441344E-5</v>
      </c>
      <c r="V5" s="10">
        <f t="shared" si="6"/>
        <v>4.5582737584951983E-5</v>
      </c>
      <c r="W5" s="10">
        <f t="shared" si="7"/>
        <v>2.0155479332281416E-5</v>
      </c>
      <c r="X5" s="10">
        <f t="shared" si="8"/>
        <v>2.4596598268102911E-5</v>
      </c>
      <c r="Y5" s="10">
        <f t="shared" si="9"/>
        <v>1.1901092183496249E-5</v>
      </c>
      <c r="Z5" s="10">
        <f t="shared" si="10"/>
        <v>-2.3978635802606365E-3</v>
      </c>
      <c r="AA5" s="10">
        <f t="shared" si="11"/>
        <v>-0.21443420081232373</v>
      </c>
      <c r="AB5" s="10">
        <f t="shared" si="12"/>
        <v>-0.12729188667313421</v>
      </c>
      <c r="AC5" s="10">
        <f t="shared" si="13"/>
        <v>-0.12729188667618932</v>
      </c>
      <c r="AD5" s="10">
        <f t="shared" si="14"/>
        <v>-0.14703195823625265</v>
      </c>
      <c r="AE5" s="10">
        <f t="shared" si="15"/>
        <v>-0.1809152474254728</v>
      </c>
      <c r="AF5" s="10">
        <f t="shared" si="16"/>
        <v>-0.15806137084834201</v>
      </c>
    </row>
    <row r="6" spans="1:33" x14ac:dyDescent="0.2">
      <c r="A6" s="2" t="s">
        <v>35</v>
      </c>
      <c r="B6" s="11">
        <v>2.549246747195219E-2</v>
      </c>
      <c r="C6" s="11">
        <v>5.9554937570293637E-3</v>
      </c>
      <c r="D6" s="11">
        <v>0.49377453681651962</v>
      </c>
      <c r="E6" s="11">
        <v>4.649090231031569E-2</v>
      </c>
      <c r="F6" s="11">
        <v>0.82651928456024981</v>
      </c>
      <c r="G6" s="11">
        <v>137928952.457461</v>
      </c>
      <c r="H6" s="11">
        <v>23557838.679040208</v>
      </c>
      <c r="I6" s="10">
        <f t="shared" si="0"/>
        <v>2.4729035252422151E-4</v>
      </c>
      <c r="J6" s="10">
        <f t="shared" si="1"/>
        <v>2.4729035252385407E-4</v>
      </c>
      <c r="K6" s="10">
        <f t="shared" si="2"/>
        <v>1.1389268478826276E-4</v>
      </c>
      <c r="L6" s="10">
        <f t="shared" si="3"/>
        <v>1.3787520899171123E-4</v>
      </c>
      <c r="M6" s="10">
        <f t="shared" si="4"/>
        <v>6.5234778830485326E-5</v>
      </c>
      <c r="N6" s="11">
        <v>2.264344649842915E-2</v>
      </c>
      <c r="O6" s="11">
        <v>4.4518369682067238E-3</v>
      </c>
      <c r="P6" s="11">
        <v>0.49375252254326801</v>
      </c>
      <c r="Q6" s="11">
        <v>4.6488829575998987E-2</v>
      </c>
      <c r="R6" s="11">
        <v>0.82649560172123815</v>
      </c>
      <c r="S6" s="11">
        <v>137925100.53167889</v>
      </c>
      <c r="T6" s="11">
        <v>23557550.565559059</v>
      </c>
      <c r="U6" s="10">
        <f t="shared" si="5"/>
        <v>2.0269567311656734E-4</v>
      </c>
      <c r="V6" s="10">
        <f t="shared" si="6"/>
        <v>2.0269567311615192E-4</v>
      </c>
      <c r="W6" s="10">
        <f t="shared" si="7"/>
        <v>8.5235717242268785E-5</v>
      </c>
      <c r="X6" s="10">
        <f t="shared" si="8"/>
        <v>1.0994447509902367E-4</v>
      </c>
      <c r="Y6" s="10">
        <f t="shared" si="9"/>
        <v>5.3003933713753363E-5</v>
      </c>
      <c r="Z6" s="10">
        <f t="shared" si="10"/>
        <v>-2.8490209735230407E-3</v>
      </c>
      <c r="AA6" s="10">
        <f t="shared" si="11"/>
        <v>-0.11175932563835356</v>
      </c>
      <c r="AB6" s="10">
        <f t="shared" si="12"/>
        <v>-0.18033327605566912</v>
      </c>
      <c r="AC6" s="10">
        <f t="shared" si="13"/>
        <v>-0.18033327605613109</v>
      </c>
      <c r="AD6" s="10">
        <f t="shared" si="14"/>
        <v>-0.2516137678137097</v>
      </c>
      <c r="AE6" s="10">
        <f t="shared" si="15"/>
        <v>-0.20257981182365203</v>
      </c>
      <c r="AF6" s="10">
        <f t="shared" si="16"/>
        <v>-0.18748963874797842</v>
      </c>
    </row>
    <row r="7" spans="1:33" ht="17" customHeight="1" x14ac:dyDescent="0.2">
      <c r="A7" s="2" t="s">
        <v>36</v>
      </c>
      <c r="B7" s="11">
        <v>7.3892455931773765E-2</v>
      </c>
      <c r="C7" s="11">
        <v>3.0362808308512131E-2</v>
      </c>
      <c r="D7" s="11">
        <v>0.49437529613303832</v>
      </c>
      <c r="E7" s="11">
        <v>4.6547466269397812E-2</v>
      </c>
      <c r="F7" s="11">
        <v>0.82690851194043302</v>
      </c>
      <c r="G7" s="11">
        <v>138024565.50318831</v>
      </c>
      <c r="H7" s="11">
        <v>23565459.185737699</v>
      </c>
      <c r="I7" s="10">
        <f t="shared" si="0"/>
        <v>1.4642584902011149E-3</v>
      </c>
      <c r="J7" s="10">
        <f t="shared" si="1"/>
        <v>1.4642584902007497E-3</v>
      </c>
      <c r="K7" s="10">
        <f t="shared" si="2"/>
        <v>5.8486985084633568E-4</v>
      </c>
      <c r="L7" s="10">
        <f t="shared" si="3"/>
        <v>8.3117583001590754E-4</v>
      </c>
      <c r="M7" s="10">
        <f t="shared" si="4"/>
        <v>3.8873660441775064E-4</v>
      </c>
      <c r="N7" s="11">
        <v>5.6810860024517081E-2</v>
      </c>
      <c r="O7" s="11">
        <v>1.7888294661298602E-2</v>
      </c>
      <c r="P7" s="11">
        <v>0.49412114195216289</v>
      </c>
      <c r="Q7" s="11">
        <v>4.6523536608563107E-2</v>
      </c>
      <c r="R7" s="11">
        <v>0.82673515688248755</v>
      </c>
      <c r="S7" s="11">
        <v>137984097.71318501</v>
      </c>
      <c r="T7" s="11">
        <v>23562335.2685198</v>
      </c>
      <c r="U7" s="10">
        <f t="shared" si="5"/>
        <v>9.4941413959645786E-4</v>
      </c>
      <c r="V7" s="10">
        <f t="shared" si="6"/>
        <v>9.4941413959631019E-4</v>
      </c>
      <c r="W7" s="10">
        <f t="shared" si="7"/>
        <v>3.7510487009251927E-4</v>
      </c>
      <c r="X7" s="10">
        <f t="shared" si="8"/>
        <v>5.3773947175177628E-4</v>
      </c>
      <c r="Y7" s="10">
        <f t="shared" si="9"/>
        <v>2.5612167957205628E-4</v>
      </c>
      <c r="Z7" s="10">
        <f t="shared" si="10"/>
        <v>-1.7081595907256684E-2</v>
      </c>
      <c r="AA7" s="10">
        <f t="shared" si="11"/>
        <v>-0.23116833365274025</v>
      </c>
      <c r="AB7" s="10">
        <f t="shared" si="12"/>
        <v>-0.35160755703314617</v>
      </c>
      <c r="AC7" s="10">
        <f t="shared" si="13"/>
        <v>-0.35160755703308533</v>
      </c>
      <c r="AD7" s="10">
        <f t="shared" si="14"/>
        <v>-0.35865240865173009</v>
      </c>
      <c r="AE7" s="10">
        <f t="shared" si="15"/>
        <v>-0.35303764578731228</v>
      </c>
      <c r="AF7" s="10">
        <f t="shared" si="16"/>
        <v>-0.34114339462404081</v>
      </c>
    </row>
    <row r="8" spans="1:33" x14ac:dyDescent="0.2">
      <c r="A8" s="2" t="s">
        <v>37</v>
      </c>
      <c r="B8" s="11">
        <v>7.3892455931773765E-2</v>
      </c>
      <c r="C8" s="11">
        <v>3.0362808308512131E-2</v>
      </c>
      <c r="D8" s="11">
        <v>0.49437529613303832</v>
      </c>
      <c r="E8" s="11">
        <v>4.6547466269397812E-2</v>
      </c>
      <c r="F8" s="11">
        <v>0.82690851194043302</v>
      </c>
      <c r="G8" s="11">
        <v>138024565.50318831</v>
      </c>
      <c r="H8" s="11">
        <v>23565459.185737699</v>
      </c>
      <c r="I8" s="10">
        <f t="shared" si="0"/>
        <v>1.4642584902011149E-3</v>
      </c>
      <c r="J8" s="10">
        <f t="shared" si="1"/>
        <v>1.4642584902007497E-3</v>
      </c>
      <c r="K8" s="10">
        <f t="shared" si="2"/>
        <v>5.8486985084633568E-4</v>
      </c>
      <c r="L8" s="10">
        <f t="shared" si="3"/>
        <v>8.3117583001590754E-4</v>
      </c>
      <c r="M8" s="10">
        <f t="shared" si="4"/>
        <v>3.8873660441775064E-4</v>
      </c>
      <c r="N8" s="11">
        <v>0.11445293211099029</v>
      </c>
      <c r="O8" s="11">
        <v>0.20972414505073411</v>
      </c>
      <c r="P8" s="11">
        <v>0.49481743998503669</v>
      </c>
      <c r="Q8" s="11">
        <v>4.658909593050365E-2</v>
      </c>
      <c r="R8" s="11">
        <v>0.82718052714772305</v>
      </c>
      <c r="S8" s="11">
        <v>138061787.7322953</v>
      </c>
      <c r="T8" s="11">
        <v>23568777.77536821</v>
      </c>
      <c r="U8" s="10">
        <f t="shared" si="5"/>
        <v>2.3599166437355277E-3</v>
      </c>
      <c r="V8" s="10">
        <f t="shared" si="6"/>
        <v>2.3599166437352119E-3</v>
      </c>
      <c r="W8" s="10">
        <f t="shared" si="7"/>
        <v>9.1401666316425596E-4</v>
      </c>
      <c r="X8" s="10">
        <f t="shared" si="8"/>
        <v>1.1010782722974954E-3</v>
      </c>
      <c r="Y8" s="10">
        <f t="shared" si="9"/>
        <v>5.296156622629013E-4</v>
      </c>
      <c r="Z8" s="10">
        <f t="shared" si="10"/>
        <v>4.0560476179216529E-2</v>
      </c>
      <c r="AA8" s="10">
        <f t="shared" si="11"/>
        <v>0.54891227619591842</v>
      </c>
      <c r="AB8" s="10">
        <f t="shared" si="12"/>
        <v>0.61168035529805587</v>
      </c>
      <c r="AC8" s="10">
        <f t="shared" si="13"/>
        <v>0.61168035529824216</v>
      </c>
      <c r="AD8" s="10">
        <f t="shared" si="14"/>
        <v>0.56276932695646475</v>
      </c>
      <c r="AE8" s="10">
        <f t="shared" si="15"/>
        <v>0.32472364153854466</v>
      </c>
      <c r="AF8" s="10">
        <f t="shared" si="16"/>
        <v>0.36240234710121827</v>
      </c>
    </row>
    <row r="9" spans="1:33" x14ac:dyDescent="0.2">
      <c r="A9" s="2" t="s">
        <v>38</v>
      </c>
      <c r="B9" s="11">
        <v>0.1752248501984332</v>
      </c>
      <c r="C9" s="11">
        <v>0.14031176642899701</v>
      </c>
      <c r="D9" s="11">
        <v>0.49665686820907567</v>
      </c>
      <c r="E9" s="11">
        <v>4.6762285658799453E-2</v>
      </c>
      <c r="F9" s="11">
        <v>0.8286111030578176</v>
      </c>
      <c r="G9" s="11">
        <v>138421246.3226845</v>
      </c>
      <c r="H9" s="11">
        <v>23596421.529799629</v>
      </c>
      <c r="I9" s="10">
        <f t="shared" si="0"/>
        <v>6.0860769855690892E-3</v>
      </c>
      <c r="J9" s="10">
        <f t="shared" si="1"/>
        <v>6.0860769855689877E-3</v>
      </c>
      <c r="K9" s="10">
        <f t="shared" si="2"/>
        <v>2.6450577519235635E-3</v>
      </c>
      <c r="L9" s="10">
        <f t="shared" si="3"/>
        <v>3.70755170961547E-3</v>
      </c>
      <c r="M9" s="10">
        <f t="shared" si="4"/>
        <v>1.703134088221992E-3</v>
      </c>
      <c r="N9" s="11">
        <v>0.1762323716405981</v>
      </c>
      <c r="O9" s="11">
        <v>0.35122481834162272</v>
      </c>
      <c r="P9" s="11">
        <v>0.49663155147775068</v>
      </c>
      <c r="Q9" s="11">
        <v>4.6759901984480323E-2</v>
      </c>
      <c r="R9" s="11">
        <v>0.8287181798510096</v>
      </c>
      <c r="S9" s="11">
        <v>138313183.16932899</v>
      </c>
      <c r="T9" s="11">
        <v>23589974.449108221</v>
      </c>
      <c r="U9" s="10">
        <f t="shared" si="5"/>
        <v>6.0347924619246034E-3</v>
      </c>
      <c r="V9" s="10">
        <f t="shared" si="6"/>
        <v>6.0347924619243778E-3</v>
      </c>
      <c r="W9" s="10">
        <f t="shared" si="7"/>
        <v>2.7746239828100308E-3</v>
      </c>
      <c r="X9" s="10">
        <f t="shared" si="8"/>
        <v>2.9239740005141497E-3</v>
      </c>
      <c r="Y9" s="10">
        <f t="shared" si="9"/>
        <v>1.4294459391038042E-3</v>
      </c>
      <c r="Z9" s="10">
        <f t="shared" si="10"/>
        <v>1.0075214421648993E-3</v>
      </c>
      <c r="AA9" s="10">
        <f t="shared" si="11"/>
        <v>5.749877605967034E-3</v>
      </c>
      <c r="AB9" s="10">
        <f t="shared" si="12"/>
        <v>-8.4265321924268041E-3</v>
      </c>
      <c r="AC9" s="10">
        <f t="shared" si="13"/>
        <v>-8.4265321924473242E-3</v>
      </c>
      <c r="AD9" s="10">
        <f t="shared" si="14"/>
        <v>4.8984272949141823E-2</v>
      </c>
      <c r="AE9" s="10">
        <f t="shared" si="15"/>
        <v>-0.21134640066357682</v>
      </c>
      <c r="AF9" s="10">
        <f t="shared" si="16"/>
        <v>-0.160696771329325</v>
      </c>
    </row>
    <row r="10" spans="1:33" x14ac:dyDescent="0.2">
      <c r="A10" s="2" t="s">
        <v>39</v>
      </c>
      <c r="B10" s="11">
        <v>0.1684226772509273</v>
      </c>
      <c r="C10" s="11">
        <v>0.13870863580639059</v>
      </c>
      <c r="D10" s="11">
        <v>0.49634264663146721</v>
      </c>
      <c r="E10" s="11">
        <v>4.67327004056542E-2</v>
      </c>
      <c r="F10" s="11">
        <v>0.82841285930811503</v>
      </c>
      <c r="G10" s="11">
        <v>138361734.50951961</v>
      </c>
      <c r="H10" s="11">
        <v>23592258.82614046</v>
      </c>
      <c r="I10" s="10">
        <f t="shared" si="0"/>
        <v>5.449553110523764E-3</v>
      </c>
      <c r="J10" s="10">
        <f t="shared" si="1"/>
        <v>5.4495531105232886E-3</v>
      </c>
      <c r="K10" s="10">
        <f t="shared" si="2"/>
        <v>2.4051766845133234E-3</v>
      </c>
      <c r="L10" s="10">
        <f t="shared" si="3"/>
        <v>3.2760250626852391E-3</v>
      </c>
      <c r="M10" s="10">
        <f t="shared" si="4"/>
        <v>1.526421136370183E-3</v>
      </c>
      <c r="N10" s="11">
        <v>0.1762323716405981</v>
      </c>
      <c r="O10" s="11">
        <v>0.35122481834162272</v>
      </c>
      <c r="P10" s="11">
        <v>0.49663155147775068</v>
      </c>
      <c r="Q10" s="11">
        <v>4.6759901984480323E-2</v>
      </c>
      <c r="R10" s="11">
        <v>0.8287181798510096</v>
      </c>
      <c r="S10" s="11">
        <v>138313183.16932899</v>
      </c>
      <c r="T10" s="11">
        <v>23589974.449108221</v>
      </c>
      <c r="U10" s="10">
        <f t="shared" si="5"/>
        <v>6.0347924619246034E-3</v>
      </c>
      <c r="V10" s="10">
        <f t="shared" si="6"/>
        <v>6.0347924619243778E-3</v>
      </c>
      <c r="W10" s="10">
        <f t="shared" si="7"/>
        <v>2.7746239828100308E-3</v>
      </c>
      <c r="X10" s="10">
        <f t="shared" si="8"/>
        <v>2.9239740005141497E-3</v>
      </c>
      <c r="Y10" s="10">
        <f t="shared" si="9"/>
        <v>1.4294459391038042E-3</v>
      </c>
      <c r="Z10" s="10">
        <f t="shared" si="10"/>
        <v>7.8096943896708015E-3</v>
      </c>
      <c r="AA10" s="10">
        <f t="shared" si="11"/>
        <v>4.6369613149156864E-2</v>
      </c>
      <c r="AB10" s="10">
        <f t="shared" si="12"/>
        <v>0.10739217318034198</v>
      </c>
      <c r="AC10" s="10">
        <f t="shared" si="13"/>
        <v>0.10739217318039719</v>
      </c>
      <c r="AD10" s="10">
        <f t="shared" si="14"/>
        <v>0.15360505557680615</v>
      </c>
      <c r="AE10" s="10">
        <f t="shared" si="15"/>
        <v>-0.10746287205828818</v>
      </c>
      <c r="AF10" s="10">
        <f t="shared" si="16"/>
        <v>-6.3531089131132604E-2</v>
      </c>
    </row>
    <row r="11" spans="1:33" x14ac:dyDescent="0.2">
      <c r="A11" t="s">
        <v>40</v>
      </c>
      <c r="B11">
        <v>2.7626736483999881E-2</v>
      </c>
      <c r="C11">
        <v>5.1106464595897924E-3</v>
      </c>
      <c r="D11">
        <v>0.49376546736567012</v>
      </c>
      <c r="E11">
        <v>4.6490048384238071E-2</v>
      </c>
      <c r="F11">
        <v>0.82651082991878744</v>
      </c>
      <c r="G11">
        <v>137927828.48680249</v>
      </c>
      <c r="H11">
        <v>23557745.331226509</v>
      </c>
      <c r="I11" s="10">
        <f t="shared" ref="I11:I16" si="17">(D11-D$2)/D$2</f>
        <v>2.2891821511980575E-4</v>
      </c>
      <c r="J11" s="10">
        <f t="shared" ref="J11:J16" si="18">(E11-E$2)/E$2</f>
        <v>2.2891821511944284E-4</v>
      </c>
      <c r="K11" s="10">
        <f t="shared" ref="K11:K16" si="19">(F11-F$2)/F$2</f>
        <v>1.0366230717682182E-4</v>
      </c>
      <c r="L11" s="10">
        <f t="shared" ref="L11:L16" si="20">(G11-G$2)/G$2</f>
        <v>1.2972517517957841E-4</v>
      </c>
      <c r="M11" s="10">
        <f t="shared" ref="M11:M16" si="21">(H11-H$2)/H$2</f>
        <v>6.127202551957001E-5</v>
      </c>
      <c r="N11">
        <v>2.264344649842915E-2</v>
      </c>
      <c r="O11">
        <v>4.4518369682067238E-3</v>
      </c>
      <c r="P11">
        <v>0.49375252254326801</v>
      </c>
      <c r="Q11">
        <v>4.6488829575998987E-2</v>
      </c>
      <c r="R11">
        <v>0.82649560172123815</v>
      </c>
      <c r="S11">
        <v>137925100.53167889</v>
      </c>
      <c r="T11">
        <v>23557550.565559059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3" x14ac:dyDescent="0.2">
      <c r="A12" t="s">
        <v>41</v>
      </c>
      <c r="B12">
        <v>2.8952507134310562E-2</v>
      </c>
      <c r="C12">
        <v>4.9885413670688241E-3</v>
      </c>
      <c r="D12">
        <v>0.49376261069219302</v>
      </c>
      <c r="E12">
        <v>4.6489779416687797E-2</v>
      </c>
      <c r="F12">
        <v>0.82650681110669222</v>
      </c>
      <c r="G12">
        <v>137927593.7047548</v>
      </c>
      <c r="H12">
        <v>23557727.033362981</v>
      </c>
      <c r="I12" s="10">
        <f t="shared" si="17"/>
        <v>2.2313140415276735E-4</v>
      </c>
      <c r="J12" s="10">
        <f t="shared" si="18"/>
        <v>2.2313140415246459E-4</v>
      </c>
      <c r="K12" s="10">
        <f t="shared" si="19"/>
        <v>9.8799420268313003E-5</v>
      </c>
      <c r="L12" s="10">
        <f t="shared" si="20"/>
        <v>1.2802274494916487E-4</v>
      </c>
      <c r="M12" s="10">
        <f t="shared" si="21"/>
        <v>6.0495254040890438E-5</v>
      </c>
      <c r="N12">
        <v>2.264344649842915E-2</v>
      </c>
      <c r="O12">
        <v>4.4518369682067238E-3</v>
      </c>
      <c r="P12">
        <v>0.49375252254326801</v>
      </c>
      <c r="Q12">
        <v>4.6488829575998987E-2</v>
      </c>
      <c r="R12">
        <v>0.82649560172123815</v>
      </c>
      <c r="S12">
        <v>137925100.53167889</v>
      </c>
      <c r="T12">
        <v>23557550.565559059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3" x14ac:dyDescent="0.2">
      <c r="A13" t="s">
        <v>42</v>
      </c>
      <c r="B13">
        <v>2.8843240462698351E-2</v>
      </c>
      <c r="C13">
        <v>6.0043929541250436E-3</v>
      </c>
      <c r="D13">
        <v>0.49376652093040219</v>
      </c>
      <c r="E13">
        <v>4.6490147581688297E-2</v>
      </c>
      <c r="F13">
        <v>0.82650839542494958</v>
      </c>
      <c r="G13">
        <v>137927922.11124009</v>
      </c>
      <c r="H13">
        <v>23557762.923527818</v>
      </c>
      <c r="I13" s="10">
        <f t="shared" si="17"/>
        <v>2.3105243871759552E-4</v>
      </c>
      <c r="J13" s="10">
        <f t="shared" si="18"/>
        <v>2.3105243871735008E-4</v>
      </c>
      <c r="K13" s="10">
        <f t="shared" si="19"/>
        <v>1.007164943514262E-4</v>
      </c>
      <c r="L13" s="10">
        <f t="shared" si="20"/>
        <v>1.3040405618621953E-4</v>
      </c>
      <c r="M13" s="10">
        <f t="shared" si="21"/>
        <v>6.2018844834308199E-5</v>
      </c>
      <c r="N13">
        <v>2.264344649842915E-2</v>
      </c>
      <c r="O13">
        <v>4.4518369682067238E-3</v>
      </c>
      <c r="P13">
        <v>0.49375252254326801</v>
      </c>
      <c r="Q13">
        <v>4.6488829575998987E-2</v>
      </c>
      <c r="R13">
        <v>0.82649560172123815</v>
      </c>
      <c r="S13">
        <v>137925100.53167889</v>
      </c>
      <c r="T13">
        <v>23557550.565559059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3" x14ac:dyDescent="0.2">
      <c r="A14" t="s">
        <v>43</v>
      </c>
      <c r="B14">
        <v>4.740810892577248E-3</v>
      </c>
      <c r="C14">
        <v>1.2602360095213181E-3</v>
      </c>
      <c r="D14">
        <v>0.49365806984666483</v>
      </c>
      <c r="E14">
        <v>4.6479936466364301E-2</v>
      </c>
      <c r="F14">
        <v>0.82642803536914011</v>
      </c>
      <c r="G14">
        <v>137910960.2509253</v>
      </c>
      <c r="H14">
        <v>23556377.32514362</v>
      </c>
      <c r="I14" s="10">
        <f t="shared" si="17"/>
        <v>1.1361274925571438E-5</v>
      </c>
      <c r="J14" s="10">
        <f t="shared" si="18"/>
        <v>1.1361274925110667E-5</v>
      </c>
      <c r="K14" s="10">
        <f t="shared" si="19"/>
        <v>3.478341856610466E-6</v>
      </c>
      <c r="L14" s="10">
        <f t="shared" si="20"/>
        <v>7.4117573789463163E-6</v>
      </c>
      <c r="M14" s="10">
        <f t="shared" si="21"/>
        <v>3.1981358430877052E-6</v>
      </c>
      <c r="N14">
        <v>2.264344649842915E-2</v>
      </c>
      <c r="O14">
        <v>4.4518369682067238E-3</v>
      </c>
      <c r="P14">
        <v>0.49375252254326801</v>
      </c>
      <c r="Q14">
        <v>4.6488829575998987E-2</v>
      </c>
      <c r="R14">
        <v>0.82649560172123815</v>
      </c>
      <c r="S14">
        <v>137925100.53167889</v>
      </c>
      <c r="T14">
        <v>23557550.565559059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3" x14ac:dyDescent="0.2">
      <c r="A15" t="s">
        <v>44</v>
      </c>
      <c r="B15">
        <v>4.698570275698275E-3</v>
      </c>
      <c r="C15">
        <v>2.633988136254574E-4</v>
      </c>
      <c r="D15">
        <v>0.49365870688499119</v>
      </c>
      <c r="E15">
        <v>4.6479996446141293E-2</v>
      </c>
      <c r="F15">
        <v>0.82642818046823263</v>
      </c>
      <c r="G15">
        <v>137911172.09169579</v>
      </c>
      <c r="H15">
        <v>23556392.0627697</v>
      </c>
      <c r="I15" s="10">
        <f t="shared" si="17"/>
        <v>1.2651734056793723E-5</v>
      </c>
      <c r="J15" s="10">
        <f t="shared" si="18"/>
        <v>1.2651734056492848E-5</v>
      </c>
      <c r="K15" s="10">
        <f t="shared" si="19"/>
        <v>3.6539162454419803E-6</v>
      </c>
      <c r="L15" s="10">
        <f t="shared" si="20"/>
        <v>8.9478379066285918E-6</v>
      </c>
      <c r="M15" s="10">
        <f t="shared" si="21"/>
        <v>3.8237699552000727E-6</v>
      </c>
      <c r="N15">
        <v>2.264344649842915E-2</v>
      </c>
      <c r="O15">
        <v>4.4518369682067238E-3</v>
      </c>
      <c r="P15">
        <v>0.49375252254326801</v>
      </c>
      <c r="Q15">
        <v>4.6488829575998987E-2</v>
      </c>
      <c r="R15">
        <v>0.82649560172123815</v>
      </c>
      <c r="S15">
        <v>137925100.53167889</v>
      </c>
      <c r="T15">
        <v>23557550.565559059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3" x14ac:dyDescent="0.2">
      <c r="A16" t="s">
        <v>45</v>
      </c>
      <c r="B16">
        <v>4.7285638446700924E-3</v>
      </c>
      <c r="C16">
        <v>3.5959516793814282E-4</v>
      </c>
      <c r="D16">
        <v>0.49365925192452043</v>
      </c>
      <c r="E16">
        <v>4.6480047763853373E-2</v>
      </c>
      <c r="F16">
        <v>0.82642831139056661</v>
      </c>
      <c r="G16">
        <v>137911283.6372073</v>
      </c>
      <c r="H16">
        <v>23556401.8123479</v>
      </c>
      <c r="I16" s="10">
        <f t="shared" si="17"/>
        <v>1.3755829694782416E-5</v>
      </c>
      <c r="J16" s="10">
        <f t="shared" si="18"/>
        <v>1.3755829694651727E-5</v>
      </c>
      <c r="K16" s="10">
        <f t="shared" si="19"/>
        <v>3.8123363180478224E-6</v>
      </c>
      <c r="L16" s="10">
        <f t="shared" si="20"/>
        <v>9.756666574482554E-6</v>
      </c>
      <c r="M16" s="10">
        <f t="shared" si="21"/>
        <v>4.237654027703429E-6</v>
      </c>
      <c r="N16">
        <v>2.264344649842915E-2</v>
      </c>
      <c r="O16">
        <v>4.4518369682067238E-3</v>
      </c>
      <c r="P16">
        <v>0.49375252254326801</v>
      </c>
      <c r="Q16">
        <v>4.6488829575998987E-2</v>
      </c>
      <c r="R16">
        <v>0.82649560172123815</v>
      </c>
      <c r="S16">
        <v>137925100.53167889</v>
      </c>
      <c r="T16">
        <v>23557550.565559059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workbookViewId="0">
      <selection activeCell="N14" sqref="N14"/>
    </sheetView>
  </sheetViews>
  <sheetFormatPr baseColWidth="10" defaultRowHeight="16" x14ac:dyDescent="0.2"/>
  <cols>
    <col min="1" max="1" width="10.83203125" style="7" customWidth="1"/>
    <col min="2" max="2" width="16.6640625" style="7" bestFit="1" customWidth="1"/>
    <col min="3" max="11" width="10.83203125" style="7" customWidth="1"/>
    <col min="12" max="16384" width="10.83203125" style="7"/>
  </cols>
  <sheetData>
    <row r="1" spans="1:13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t="s">
        <v>56</v>
      </c>
      <c r="L1" s="6">
        <v>1.4800000000000001E-5</v>
      </c>
      <c r="M1" t="s">
        <v>57</v>
      </c>
    </row>
    <row r="2" spans="1:13" x14ac:dyDescent="0.2">
      <c r="A2" s="3" t="s">
        <v>34</v>
      </c>
      <c r="B2" s="10">
        <v>1.0866737893479091E-3</v>
      </c>
      <c r="C2" s="11">
        <v>5.8</v>
      </c>
      <c r="D2" s="11">
        <v>20</v>
      </c>
      <c r="E2" s="11">
        <v>5</v>
      </c>
      <c r="F2" s="11">
        <v>8</v>
      </c>
      <c r="G2" s="10">
        <f t="shared" ref="G2:G11" si="0">$F2*D2/$L$1</f>
        <v>10810810.81081081</v>
      </c>
      <c r="H2" s="10">
        <f t="shared" ref="H2:H11" si="1">$F2*E2/$L$1</f>
        <v>2702702.7027027025</v>
      </c>
      <c r="I2" s="12">
        <v>5.2231366810232337E-5</v>
      </c>
      <c r="J2" s="11" t="s">
        <v>58</v>
      </c>
      <c r="K2" s="11"/>
    </row>
    <row r="3" spans="1:13" x14ac:dyDescent="0.2">
      <c r="A3" s="2" t="s">
        <v>35</v>
      </c>
      <c r="B3" s="10">
        <v>5.9554937570293637E-3</v>
      </c>
      <c r="C3" s="11">
        <v>9.3000000000000007</v>
      </c>
      <c r="D3" s="11">
        <v>20</v>
      </c>
      <c r="E3" s="11">
        <v>10</v>
      </c>
      <c r="F3" s="11">
        <v>8</v>
      </c>
      <c r="G3" s="10">
        <f t="shared" si="0"/>
        <v>10810810.81081081</v>
      </c>
      <c r="H3" s="10">
        <f t="shared" si="1"/>
        <v>5405405.405405405</v>
      </c>
      <c r="I3" s="12">
        <v>2.4729035252422151E-4</v>
      </c>
      <c r="J3" s="11" t="s">
        <v>58</v>
      </c>
      <c r="K3" s="11"/>
    </row>
    <row r="4" spans="1:13" x14ac:dyDescent="0.2">
      <c r="A4" s="2" t="s">
        <v>36</v>
      </c>
      <c r="B4" s="10">
        <v>3.0362808308512131E-2</v>
      </c>
      <c r="C4" s="11">
        <v>13.2</v>
      </c>
      <c r="D4" s="11">
        <v>20</v>
      </c>
      <c r="E4" s="11">
        <v>20</v>
      </c>
      <c r="F4" s="11">
        <v>8</v>
      </c>
      <c r="G4" s="10">
        <f t="shared" si="0"/>
        <v>10810810.81081081</v>
      </c>
      <c r="H4" s="10">
        <f t="shared" si="1"/>
        <v>10810810.81081081</v>
      </c>
      <c r="I4" s="12">
        <v>1.4642584902011149E-3</v>
      </c>
      <c r="J4" s="11" t="s">
        <v>58</v>
      </c>
      <c r="K4" s="11"/>
    </row>
    <row r="5" spans="1:13" x14ac:dyDescent="0.2">
      <c r="A5" s="2" t="s">
        <v>38</v>
      </c>
      <c r="B5" s="10">
        <v>0.14031176642899701</v>
      </c>
      <c r="C5" s="11">
        <v>15.8</v>
      </c>
      <c r="D5" s="11">
        <v>20</v>
      </c>
      <c r="E5" s="11">
        <v>30</v>
      </c>
      <c r="F5" s="11">
        <v>8</v>
      </c>
      <c r="G5" s="10">
        <f t="shared" si="0"/>
        <v>10810810.81081081</v>
      </c>
      <c r="H5" s="10">
        <f t="shared" si="1"/>
        <v>16216216.216216216</v>
      </c>
      <c r="I5" s="12">
        <v>6.0860769855690892E-3</v>
      </c>
      <c r="J5" s="11" t="s">
        <v>58</v>
      </c>
      <c r="K5" s="11"/>
    </row>
    <row r="6" spans="1:13" x14ac:dyDescent="0.2">
      <c r="A6" s="3" t="s">
        <v>59</v>
      </c>
      <c r="B6" s="10">
        <v>5.3982843263725034E-3</v>
      </c>
      <c r="C6" s="11">
        <v>9.6</v>
      </c>
      <c r="D6" s="11">
        <v>20</v>
      </c>
      <c r="E6" s="11">
        <v>10</v>
      </c>
      <c r="F6" s="11">
        <v>3</v>
      </c>
      <c r="G6" s="10">
        <f t="shared" si="0"/>
        <v>4054054.054054054</v>
      </c>
      <c r="H6" s="10">
        <f t="shared" si="1"/>
        <v>2027027.027027027</v>
      </c>
      <c r="I6">
        <v>5.8580000000000004E-4</v>
      </c>
      <c r="J6" s="11" t="s">
        <v>58</v>
      </c>
      <c r="K6" s="11"/>
    </row>
    <row r="7" spans="1:13" x14ac:dyDescent="0.2">
      <c r="A7" s="2" t="s">
        <v>60</v>
      </c>
      <c r="B7" s="10">
        <v>5.9353652738058441E-3</v>
      </c>
      <c r="C7" s="11">
        <v>9.1999999999999993</v>
      </c>
      <c r="D7" s="11">
        <v>20</v>
      </c>
      <c r="E7" s="11">
        <v>10</v>
      </c>
      <c r="F7" s="11">
        <v>15</v>
      </c>
      <c r="G7" s="10">
        <f t="shared" si="0"/>
        <v>20270270.270270269</v>
      </c>
      <c r="H7" s="10">
        <f t="shared" si="1"/>
        <v>10135135.135135135</v>
      </c>
      <c r="I7">
        <v>4.6809999999999999E-4</v>
      </c>
      <c r="J7" s="11" t="s">
        <v>58</v>
      </c>
      <c r="K7" s="11"/>
    </row>
    <row r="8" spans="1:13" x14ac:dyDescent="0.2">
      <c r="A8" s="2" t="s">
        <v>61</v>
      </c>
      <c r="B8" s="10">
        <v>5.9671375064294123E-3</v>
      </c>
      <c r="C8" s="11">
        <v>9.1999999999999993</v>
      </c>
      <c r="D8" s="11">
        <v>20</v>
      </c>
      <c r="E8" s="11">
        <v>10</v>
      </c>
      <c r="F8" s="11">
        <v>25</v>
      </c>
      <c r="G8" s="10">
        <f t="shared" si="0"/>
        <v>33783783.783783786</v>
      </c>
      <c r="H8" s="10">
        <f t="shared" si="1"/>
        <v>16891891.891891893</v>
      </c>
      <c r="I8">
        <v>6.445E-4</v>
      </c>
      <c r="J8" s="11" t="s">
        <v>58</v>
      </c>
      <c r="K8" s="11"/>
    </row>
    <row r="9" spans="1:13" x14ac:dyDescent="0.2">
      <c r="A9" s="2" t="s">
        <v>32</v>
      </c>
      <c r="B9" s="10">
        <v>2.6797215854197309E-2</v>
      </c>
      <c r="C9" s="11">
        <v>5.5</v>
      </c>
      <c r="D9" s="11">
        <v>20</v>
      </c>
      <c r="E9" s="11">
        <v>10</v>
      </c>
      <c r="F9" s="11">
        <v>8</v>
      </c>
      <c r="G9" s="10">
        <f t="shared" si="0"/>
        <v>10810810.81081081</v>
      </c>
      <c r="H9" s="10">
        <f t="shared" si="1"/>
        <v>5405405.405405405</v>
      </c>
      <c r="I9" s="12">
        <v>1.054568079075514E-3</v>
      </c>
      <c r="J9" s="11" t="s">
        <v>62</v>
      </c>
      <c r="K9" s="11"/>
    </row>
    <row r="10" spans="1:13" x14ac:dyDescent="0.2">
      <c r="A10" s="3" t="s">
        <v>33</v>
      </c>
      <c r="B10" s="10">
        <v>1.1249999999999981E-2</v>
      </c>
      <c r="C10" s="11">
        <v>7.5</v>
      </c>
      <c r="D10" s="11">
        <v>20</v>
      </c>
      <c r="E10" s="11">
        <v>10</v>
      </c>
      <c r="F10" s="11">
        <v>8</v>
      </c>
      <c r="G10" s="10">
        <f t="shared" si="0"/>
        <v>10810810.81081081</v>
      </c>
      <c r="H10" s="10">
        <f t="shared" si="1"/>
        <v>5405405.405405405</v>
      </c>
      <c r="I10" s="12">
        <v>2.7417243207010261E-4</v>
      </c>
      <c r="J10" s="11" t="s">
        <v>63</v>
      </c>
      <c r="K10" s="11"/>
    </row>
    <row r="11" spans="1:13" x14ac:dyDescent="0.2">
      <c r="A11" s="2" t="s">
        <v>39</v>
      </c>
      <c r="B11" s="10">
        <v>0.13870863580639059</v>
      </c>
      <c r="C11" s="11">
        <v>0.6</v>
      </c>
      <c r="D11" s="11">
        <v>20</v>
      </c>
      <c r="E11" s="11">
        <v>30</v>
      </c>
      <c r="F11" s="11">
        <v>8</v>
      </c>
      <c r="G11" s="10">
        <f t="shared" si="0"/>
        <v>10810810.81081081</v>
      </c>
      <c r="H11" s="10">
        <f t="shared" si="1"/>
        <v>16216216.216216216</v>
      </c>
      <c r="I11" s="12">
        <v>5.449553110523764E-3</v>
      </c>
      <c r="J11" s="11" t="s">
        <v>64</v>
      </c>
      <c r="K11" s="11"/>
    </row>
    <row r="12" spans="1:13" x14ac:dyDescent="0.2">
      <c r="I12" s="6"/>
      <c r="J12" s="6"/>
      <c r="K12" s="6"/>
    </row>
    <row r="13" spans="1:13" x14ac:dyDescent="0.2">
      <c r="I13" s="6"/>
      <c r="J13" s="6"/>
      <c r="K13" s="6"/>
    </row>
    <row r="14" spans="1:13" x14ac:dyDescent="0.2">
      <c r="I14" s="6"/>
      <c r="J14" s="6"/>
      <c r="K14" s="6"/>
    </row>
    <row r="15" spans="1:13" x14ac:dyDescent="0.2">
      <c r="I15" s="6"/>
      <c r="J15" s="6"/>
    </row>
    <row r="16" spans="1:13" x14ac:dyDescent="0.2">
      <c r="I16" s="6"/>
      <c r="J16" s="6"/>
      <c r="K16" s="10">
        <v>5.2231366810232337E-5</v>
      </c>
    </row>
    <row r="17" spans="9:11" x14ac:dyDescent="0.2">
      <c r="I17" s="6"/>
      <c r="J17" s="6"/>
      <c r="K17" s="10">
        <v>2.4729035252422151E-4</v>
      </c>
    </row>
    <row r="18" spans="9:11" x14ac:dyDescent="0.2">
      <c r="I18" s="6"/>
      <c r="J18" s="6"/>
      <c r="K18" s="10">
        <v>1.4642584902011149E-3</v>
      </c>
    </row>
    <row r="19" spans="9:11" x14ac:dyDescent="0.2">
      <c r="K19" s="10">
        <v>6.0860769855690892E-3</v>
      </c>
    </row>
    <row r="20" spans="9:11" x14ac:dyDescent="0.2">
      <c r="K20" s="10">
        <v>5.449553110523764E-3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workbookViewId="0">
      <selection activeCell="E45" sqref="E45"/>
    </sheetView>
  </sheetViews>
  <sheetFormatPr baseColWidth="10" defaultRowHeight="16" x14ac:dyDescent="0.2"/>
  <cols>
    <col min="2" max="2" width="16.6640625" style="7" bestFit="1" customWidth="1"/>
    <col min="10" max="10" width="10.83203125" style="7" customWidth="1"/>
  </cols>
  <sheetData>
    <row r="1" spans="1:13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t="s">
        <v>56</v>
      </c>
      <c r="L1" s="6">
        <v>1.4800000000000001E-5</v>
      </c>
      <c r="M1" t="s">
        <v>57</v>
      </c>
    </row>
    <row r="2" spans="1:13" x14ac:dyDescent="0.2">
      <c r="A2" s="3" t="s">
        <v>34</v>
      </c>
      <c r="B2" s="10">
        <v>1.0866737893479091E-3</v>
      </c>
      <c r="C2" s="11">
        <v>5.8</v>
      </c>
      <c r="D2" s="11">
        <v>20</v>
      </c>
      <c r="E2" s="11">
        <v>5</v>
      </c>
      <c r="F2" s="11">
        <v>8</v>
      </c>
      <c r="G2" s="10">
        <f t="shared" ref="G2:G11" si="0">$F2*D2/$L$1</f>
        <v>10810810.81081081</v>
      </c>
      <c r="H2" s="10">
        <f t="shared" ref="H2:H11" si="1">$F2*E2/$L$1</f>
        <v>2702702.7027027025</v>
      </c>
      <c r="I2" s="8">
        <v>5.1910161800590927E-5</v>
      </c>
      <c r="J2" s="11" t="s">
        <v>58</v>
      </c>
      <c r="K2" s="11"/>
    </row>
    <row r="3" spans="1:13" x14ac:dyDescent="0.2">
      <c r="A3" s="2" t="s">
        <v>35</v>
      </c>
      <c r="B3" s="10">
        <v>5.9554937570293637E-3</v>
      </c>
      <c r="C3" s="11">
        <v>9.3000000000000007</v>
      </c>
      <c r="D3" s="11">
        <v>20</v>
      </c>
      <c r="E3" s="11">
        <v>10</v>
      </c>
      <c r="F3" s="11">
        <v>8</v>
      </c>
      <c r="G3" s="10">
        <f t="shared" si="0"/>
        <v>10810810.81081081</v>
      </c>
      <c r="H3" s="10">
        <f t="shared" si="1"/>
        <v>5405405.405405405</v>
      </c>
      <c r="I3" s="8">
        <v>2.4344082843051959E-4</v>
      </c>
      <c r="J3" s="11" t="s">
        <v>58</v>
      </c>
      <c r="K3" s="11"/>
    </row>
    <row r="4" spans="1:13" x14ac:dyDescent="0.2">
      <c r="A4" s="2" t="s">
        <v>36</v>
      </c>
      <c r="B4" s="10">
        <v>3.0362808308512131E-2</v>
      </c>
      <c r="C4" s="11">
        <v>13.2</v>
      </c>
      <c r="D4" s="11">
        <v>20</v>
      </c>
      <c r="E4" s="11">
        <v>20</v>
      </c>
      <c r="F4" s="11">
        <v>8</v>
      </c>
      <c r="G4" s="10">
        <f t="shared" si="0"/>
        <v>10810810.81081081</v>
      </c>
      <c r="H4" s="10">
        <f t="shared" si="1"/>
        <v>10810810.81081081</v>
      </c>
      <c r="I4" s="8">
        <v>1.407994785281329E-3</v>
      </c>
      <c r="J4" s="11" t="s">
        <v>58</v>
      </c>
      <c r="K4" s="11"/>
    </row>
    <row r="5" spans="1:13" x14ac:dyDescent="0.2">
      <c r="A5" s="2" t="s">
        <v>38</v>
      </c>
      <c r="B5" s="10">
        <v>0.14031176642899701</v>
      </c>
      <c r="C5" s="11">
        <v>15.8</v>
      </c>
      <c r="D5" s="11">
        <v>20</v>
      </c>
      <c r="E5" s="11">
        <v>30</v>
      </c>
      <c r="F5" s="11">
        <v>8</v>
      </c>
      <c r="G5" s="10">
        <f t="shared" si="0"/>
        <v>10810810.81081081</v>
      </c>
      <c r="H5" s="10">
        <f t="shared" si="1"/>
        <v>16216216.216216216</v>
      </c>
      <c r="I5" s="8">
        <v>6.0152885015854404E-3</v>
      </c>
      <c r="J5" s="11" t="s">
        <v>58</v>
      </c>
      <c r="K5" s="11"/>
    </row>
    <row r="6" spans="1:13" x14ac:dyDescent="0.2">
      <c r="A6" s="3" t="s">
        <v>59</v>
      </c>
      <c r="B6" s="10">
        <v>5.3982843263725034E-3</v>
      </c>
      <c r="C6" s="11">
        <v>9.6</v>
      </c>
      <c r="D6" s="11">
        <v>20</v>
      </c>
      <c r="E6" s="11">
        <v>10</v>
      </c>
      <c r="F6" s="11">
        <v>3</v>
      </c>
      <c r="G6" s="10">
        <f t="shared" si="0"/>
        <v>4054054.054054054</v>
      </c>
      <c r="H6" s="10">
        <f t="shared" si="1"/>
        <v>2027027.027027027</v>
      </c>
      <c r="I6" s="8">
        <v>5.724996963841916E-4</v>
      </c>
      <c r="J6" s="11" t="s">
        <v>58</v>
      </c>
      <c r="K6" s="11"/>
    </row>
    <row r="7" spans="1:13" x14ac:dyDescent="0.2">
      <c r="A7" s="2" t="s">
        <v>60</v>
      </c>
      <c r="B7" s="10">
        <v>5.9353652738058441E-3</v>
      </c>
      <c r="C7" s="11">
        <v>9.1999999999999993</v>
      </c>
      <c r="D7" s="11">
        <v>20</v>
      </c>
      <c r="E7" s="11">
        <v>10</v>
      </c>
      <c r="F7" s="11">
        <v>15</v>
      </c>
      <c r="G7" s="10">
        <f t="shared" si="0"/>
        <v>20270270.270270269</v>
      </c>
      <c r="H7" s="10">
        <f t="shared" si="1"/>
        <v>10135135.135135135</v>
      </c>
      <c r="I7" s="8">
        <v>4.5531348023862691E-4</v>
      </c>
      <c r="J7" s="11" t="s">
        <v>58</v>
      </c>
      <c r="K7" s="11"/>
    </row>
    <row r="8" spans="1:13" x14ac:dyDescent="0.2">
      <c r="A8" s="2" t="s">
        <v>61</v>
      </c>
      <c r="B8" s="10">
        <v>5.9671375064294123E-3</v>
      </c>
      <c r="C8" s="11">
        <v>9.1999999999999993</v>
      </c>
      <c r="D8" s="11">
        <v>20</v>
      </c>
      <c r="E8" s="11">
        <v>10</v>
      </c>
      <c r="F8" s="11">
        <v>25</v>
      </c>
      <c r="G8" s="10">
        <f t="shared" si="0"/>
        <v>33783783.783783786</v>
      </c>
      <c r="H8" s="10">
        <f t="shared" si="1"/>
        <v>16891891.891891893</v>
      </c>
      <c r="I8" s="8">
        <v>6.1584891451755045E-4</v>
      </c>
      <c r="J8" s="11" t="s">
        <v>58</v>
      </c>
      <c r="K8" s="11"/>
    </row>
    <row r="9" spans="1:13" x14ac:dyDescent="0.2">
      <c r="A9" s="2" t="s">
        <v>32</v>
      </c>
      <c r="B9" s="10">
        <v>2.6797215854197309E-2</v>
      </c>
      <c r="C9" s="11">
        <v>5.5</v>
      </c>
      <c r="D9" s="11">
        <v>20</v>
      </c>
      <c r="E9" s="11">
        <v>10</v>
      </c>
      <c r="F9" s="11">
        <v>8</v>
      </c>
      <c r="G9" s="10">
        <f t="shared" si="0"/>
        <v>10810810.81081081</v>
      </c>
      <c r="H9" s="10">
        <f t="shared" si="1"/>
        <v>5405405.405405405</v>
      </c>
      <c r="I9" s="8">
        <v>9.9573156622536165E-4</v>
      </c>
      <c r="J9" s="11" t="s">
        <v>62</v>
      </c>
      <c r="K9" s="11"/>
    </row>
    <row r="10" spans="1:13" x14ac:dyDescent="0.2">
      <c r="A10" s="3" t="s">
        <v>33</v>
      </c>
      <c r="B10" s="10">
        <v>1.1249999999999981E-2</v>
      </c>
      <c r="C10" s="11">
        <v>7.5</v>
      </c>
      <c r="D10" s="11">
        <v>20</v>
      </c>
      <c r="E10" s="11">
        <v>10</v>
      </c>
      <c r="F10" s="11">
        <v>8</v>
      </c>
      <c r="G10" s="10">
        <f t="shared" si="0"/>
        <v>10810810.81081081</v>
      </c>
      <c r="H10" s="10">
        <f t="shared" si="1"/>
        <v>5405405.405405405</v>
      </c>
      <c r="I10" s="8">
        <v>2.5771684632860958E-4</v>
      </c>
      <c r="J10" s="11" t="s">
        <v>63</v>
      </c>
      <c r="K10" s="11"/>
    </row>
    <row r="11" spans="1:13" x14ac:dyDescent="0.2">
      <c r="A11" s="2" t="s">
        <v>39</v>
      </c>
      <c r="B11" s="10">
        <v>0.13870863580639059</v>
      </c>
      <c r="C11" s="11">
        <v>0.6</v>
      </c>
      <c r="D11" s="11">
        <v>20</v>
      </c>
      <c r="E11" s="11">
        <v>30</v>
      </c>
      <c r="F11" s="11">
        <v>8</v>
      </c>
      <c r="G11" s="10">
        <f t="shared" si="0"/>
        <v>10810810.81081081</v>
      </c>
      <c r="H11" s="10">
        <f t="shared" si="1"/>
        <v>16216216.216216216</v>
      </c>
      <c r="I11" s="8">
        <v>5.3889596314675922E-3</v>
      </c>
      <c r="J11" s="11" t="s">
        <v>64</v>
      </c>
      <c r="K11" s="11"/>
    </row>
    <row r="12" spans="1:13" x14ac:dyDescent="0.2">
      <c r="I12" s="6"/>
      <c r="J12" s="6"/>
      <c r="K12" s="6"/>
    </row>
    <row r="13" spans="1:13" x14ac:dyDescent="0.2">
      <c r="I13" s="6"/>
      <c r="J13" s="6"/>
      <c r="K13" s="6"/>
    </row>
    <row r="14" spans="1:13" x14ac:dyDescent="0.2">
      <c r="I14" s="6"/>
      <c r="J14" s="6"/>
      <c r="K14" s="6"/>
    </row>
    <row r="15" spans="1:13" x14ac:dyDescent="0.2">
      <c r="I15" s="6"/>
      <c r="J15" s="6"/>
    </row>
    <row r="16" spans="1:13" x14ac:dyDescent="0.2">
      <c r="I16" s="6"/>
      <c r="J16" s="6"/>
    </row>
    <row r="17" spans="9:10" x14ac:dyDescent="0.2">
      <c r="I17" s="6"/>
      <c r="J17" s="6"/>
    </row>
    <row r="18" spans="9:10" x14ac:dyDescent="0.2">
      <c r="I18" s="6"/>
      <c r="J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 graphs</vt:lpstr>
      <vt:lpstr>Re graphs old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Anderson</dc:creator>
  <cp:lastModifiedBy>Microsoft Office User</cp:lastModifiedBy>
  <dcterms:created xsi:type="dcterms:W3CDTF">2020-02-10T22:51:48Z</dcterms:created>
  <dcterms:modified xsi:type="dcterms:W3CDTF">2020-05-26T18:32:44Z</dcterms:modified>
</cp:coreProperties>
</file>