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1140" windowWidth="38400" xWindow="520" yWindow="1660"/>
  </bookViews>
  <sheets>
    <sheet name="Sheet1" sheetId="1" state="visible" r:id="rId1"/>
    <sheet name="Re graphs" sheetId="2" state="visible" r:id="rId2"/>
    <sheet name="Sheet2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</fonts>
  <fills count="7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7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1" numFmtId="0"/>
    <xf borderId="0" fillId="0" fontId="1" numFmtId="0"/>
  </cellStyleXfs>
  <cellXfs count="12">
    <xf borderId="0" fillId="0" fontId="0" numFmtId="0" pivotButton="0" quotePrefix="0" xfId="0"/>
    <xf borderId="1" fillId="2" fontId="0" numFmtId="0" pivotButton="0" quotePrefix="0" xfId="0"/>
    <xf borderId="1" fillId="3" fontId="0" numFmtId="0" pivotButton="0" quotePrefix="0" xfId="0"/>
    <xf borderId="1" fillId="3" fontId="0" numFmtId="2" pivotButton="0" quotePrefix="0" xfId="0"/>
    <xf borderId="1" fillId="4" fontId="0" numFmtId="2" pivotButton="0" quotePrefix="0" xfId="0"/>
    <xf borderId="1" fillId="4" fontId="0" numFmtId="11" pivotButton="0" quotePrefix="0" xfId="0"/>
    <xf borderId="1" fillId="0" fontId="0" numFmtId="11" pivotButton="0" quotePrefix="0" xfId="0"/>
    <xf borderId="1" fillId="0" fontId="0" numFmtId="0" pivotButton="0" quotePrefix="0" xfId="0"/>
    <xf borderId="0" fillId="0" fontId="0" numFmtId="11" pivotButton="0" quotePrefix="0" xfId="0"/>
    <xf borderId="0" fillId="0" fontId="0" numFmtId="0" pivotButton="0" quotePrefix="0" xfId="0"/>
    <xf borderId="1" fillId="6" fontId="0" numFmtId="10" pivotButton="0" quotePrefix="0" xfId="1"/>
    <xf borderId="1" fillId="5" fontId="0" numFmtId="11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7"/>
  <sheetViews>
    <sheetView tabSelected="1" workbookViewId="0">
      <selection activeCell="D6" activeCellId="1" sqref="B6 D6:H6"/>
    </sheetView>
  </sheetViews>
  <sheetFormatPr baseColWidth="10" defaultRowHeight="16"/>
  <cols>
    <col bestFit="1" customWidth="1" max="2" min="1" style="9" width="17.1640625"/>
    <col bestFit="1" customWidth="1" max="3" min="3" style="9" width="13"/>
    <col bestFit="1" customWidth="1" max="6" min="4" style="9" width="8.33203125"/>
    <col bestFit="1" customWidth="1" max="7" min="7" style="9" width="9.33203125"/>
    <col bestFit="1" customWidth="1" max="8" min="8" style="9" width="8.83203125"/>
    <col bestFit="1" customWidth="1" max="9" min="9" style="9" width="9.83203125"/>
    <col bestFit="1" customWidth="1" max="10" min="10" style="9" width="10.1640625"/>
    <col bestFit="1" customWidth="1" max="11" min="11" style="9" width="9.83203125"/>
    <col bestFit="1" customWidth="1" max="12" min="12" style="9" width="11.83203125"/>
    <col bestFit="1" customWidth="1" max="13" min="13" style="9" width="11.33203125"/>
    <col bestFit="1" customWidth="1" max="14" min="14" style="9" width="15.5"/>
    <col bestFit="1" customWidth="1" max="15" min="15" style="9" width="12.5"/>
    <col bestFit="1" customWidth="1" max="18" min="16" style="9" width="8.33203125"/>
    <col bestFit="1" customWidth="1" max="19" min="19" style="9" width="8.83203125"/>
    <col bestFit="1" customWidth="1" max="20" min="20" style="9" width="8.6640625"/>
    <col bestFit="1" customWidth="1" max="21" min="21" style="9" width="9.33203125"/>
    <col bestFit="1" customWidth="1" max="22" min="22" style="9" width="9.6640625"/>
    <col bestFit="1" customWidth="1" max="23" min="23" style="9" width="9.33203125"/>
    <col bestFit="1" customWidth="1" max="24" min="24" style="9" width="11.33203125"/>
    <col bestFit="1" customWidth="1" max="25" min="25" style="9" width="10.83203125"/>
    <col bestFit="1" customWidth="1" max="26" min="26" style="9" width="19.5"/>
    <col bestFit="1" customWidth="1" max="27" min="27" style="9" width="21"/>
    <col bestFit="1" customWidth="1" max="28" min="28" style="9" width="15.1640625"/>
    <col bestFit="1" customWidth="1" max="29" min="29" style="9" width="15.5"/>
    <col bestFit="1" customWidth="1" max="30" min="30" style="9" width="15.1640625"/>
    <col bestFit="1" customWidth="1" max="31" min="31" style="9" width="17.33203125"/>
    <col bestFit="1" customWidth="1" max="32" min="32" style="9" width="16.83203125"/>
    <col bestFit="1" customWidth="1" max="33" min="33" style="9" width="10.5"/>
    <col bestFit="1" customWidth="1" max="36" min="36" style="9" width="10.5"/>
    <col bestFit="1" customWidth="1" max="37" min="37" style="9" width="12.5"/>
    <col bestFit="1" customWidth="1" max="38" min="38" style="9" width="12"/>
  </cols>
  <sheetData>
    <row customHeight="1" ht="17" r="1" s="9">
      <c r="A1" s="7" t="n"/>
      <c r="B1" s="1" t="inlineStr">
        <is>
          <t xml:space="preserve">CFDAbsAavgTurb </t>
        </is>
      </c>
      <c r="C1" s="1" t="inlineStr">
        <is>
          <t>CFDMaxTurb</t>
        </is>
      </c>
      <c r="D1" s="1" t="inlineStr">
        <is>
          <t>CFD_CP</t>
        </is>
      </c>
      <c r="E1" s="1" t="inlineStr">
        <is>
          <t>CFD_CQ</t>
        </is>
      </c>
      <c r="F1" s="1" t="inlineStr">
        <is>
          <t>CFD_CT</t>
        </is>
      </c>
      <c r="G1" s="1" t="inlineStr">
        <is>
          <t>CFD_Edge</t>
        </is>
      </c>
      <c r="H1" s="1" t="inlineStr">
        <is>
          <t>CFD_Flap</t>
        </is>
      </c>
      <c r="I1" s="1" t="inlineStr">
        <is>
          <t>CFD_dCP</t>
        </is>
      </c>
      <c r="J1" s="1" t="inlineStr">
        <is>
          <t>CFD_dCQ</t>
        </is>
      </c>
      <c r="K1" s="1" t="inlineStr">
        <is>
          <t>CFD_dCT</t>
        </is>
      </c>
      <c r="L1" s="1" t="inlineStr">
        <is>
          <t>CFD_dEdge</t>
        </is>
      </c>
      <c r="M1" s="1" t="inlineStr">
        <is>
          <t>CFD_dFlap</t>
        </is>
      </c>
      <c r="N1" s="1" t="inlineStr">
        <is>
          <t xml:space="preserve">EMAbsAvgTurb </t>
        </is>
      </c>
      <c r="O1" s="1" t="inlineStr">
        <is>
          <t>EMMaxTurb</t>
        </is>
      </c>
      <c r="P1" s="1" t="inlineStr">
        <is>
          <t>EM_CP</t>
        </is>
      </c>
      <c r="Q1" s="1" t="inlineStr">
        <is>
          <t>EM_CQ</t>
        </is>
      </c>
      <c r="R1" s="1" t="inlineStr">
        <is>
          <t>EM_CT</t>
        </is>
      </c>
      <c r="S1" s="1" t="inlineStr">
        <is>
          <t>EM_Edge</t>
        </is>
      </c>
      <c r="T1" s="1" t="inlineStr">
        <is>
          <t>EM_Flap</t>
        </is>
      </c>
      <c r="U1" s="1" t="inlineStr">
        <is>
          <t>EM_dCP</t>
        </is>
      </c>
      <c r="V1" s="1" t="inlineStr">
        <is>
          <t>EM_dCQ</t>
        </is>
      </c>
      <c r="W1" s="1" t="inlineStr">
        <is>
          <t>EM_dCT</t>
        </is>
      </c>
      <c r="X1" s="1" t="inlineStr">
        <is>
          <t>EM_dEdge</t>
        </is>
      </c>
      <c r="Y1" s="1" t="inlineStr">
        <is>
          <t>EM_dFlap</t>
        </is>
      </c>
      <c r="Z1" s="1" t="inlineStr">
        <is>
          <t>EM-CFD_AbsAvgTurb</t>
        </is>
      </c>
      <c r="AA1" s="1" t="inlineStr">
        <is>
          <t>EM-CFD_dAbsAvgTurb</t>
        </is>
      </c>
      <c r="AB1" s="1" t="inlineStr">
        <is>
          <t>EM-CFD_dCP</t>
        </is>
      </c>
      <c r="AC1" s="1" t="inlineStr">
        <is>
          <t>EM-CFD_dCQ</t>
        </is>
      </c>
      <c r="AD1" s="1" t="inlineStr">
        <is>
          <t>EM-CFD_dCT</t>
        </is>
      </c>
      <c r="AE1" s="1" t="inlineStr">
        <is>
          <t>EM-CFD_dEdge</t>
        </is>
      </c>
      <c r="AF1" s="1" t="inlineStr">
        <is>
          <t>EM-CFD_dFlap</t>
        </is>
      </c>
    </row>
    <row r="2">
      <c r="A2" s="4" t="inlineStr">
        <is>
          <t>Base (Free stream)</t>
        </is>
      </c>
      <c r="B2" s="5">
        <f>0</f>
        <v/>
      </c>
      <c r="C2" s="5" t="n">
        <v>0</v>
      </c>
      <c r="D2" s="5" t="n">
        <v>0.495073044965313</v>
      </c>
      <c r="E2" s="5" t="n">
        <v>0.0466131621900655</v>
      </c>
      <c r="F2" s="5" t="n">
        <v>0.828025288684727</v>
      </c>
      <c r="G2" s="5" t="n">
        <v>137942812.11337</v>
      </c>
      <c r="H2" s="5" t="n">
        <v>23559773.3453896</v>
      </c>
      <c r="I2" s="5">
        <f>(D2-D$2)/D$2</f>
        <v/>
      </c>
      <c r="J2" s="5">
        <f>(E2-E$2)/E$2</f>
        <v/>
      </c>
      <c r="K2" s="5">
        <f>(F2-F$2)/F$2</f>
        <v/>
      </c>
      <c r="L2" s="5">
        <f>(G2-G$2)/G$2</f>
        <v/>
      </c>
      <c r="M2" s="5">
        <f>(H2-H$2)/H$2</f>
        <v/>
      </c>
      <c r="N2" s="5">
        <f>0</f>
        <v/>
      </c>
      <c r="O2" s="5" t="n">
        <v>0</v>
      </c>
      <c r="P2" s="5" t="n">
        <v>0.495073044965313</v>
      </c>
      <c r="Q2" s="5" t="n">
        <v>0.0466131621900655</v>
      </c>
      <c r="R2" s="5" t="n">
        <v>0.828025288684727</v>
      </c>
      <c r="S2" s="5" t="n">
        <v>137942812.11337</v>
      </c>
      <c r="T2" s="5" t="n">
        <v>23559773.3453896</v>
      </c>
      <c r="U2" s="5">
        <f>(P2-P$2)/P$2</f>
        <v/>
      </c>
      <c r="V2" s="5">
        <f>(Q2-Q$2)/Q$2</f>
        <v/>
      </c>
      <c r="W2" s="5">
        <f>(R2-R$2)/R$2</f>
        <v/>
      </c>
      <c r="X2" s="5">
        <f>(S2-S$2)/S$2</f>
        <v/>
      </c>
      <c r="Y2" s="5">
        <f>(T2-T$2)/T$2</f>
        <v/>
      </c>
      <c r="Z2" s="5">
        <f>N2-B2</f>
        <v/>
      </c>
      <c r="AA2" s="5">
        <f>(N2-B2)/B2</f>
        <v/>
      </c>
      <c r="AB2" s="11">
        <f>(U2-I2)/I2</f>
        <v/>
      </c>
      <c r="AC2" s="11">
        <f>(V2-J2)/J2</f>
        <v/>
      </c>
      <c r="AD2" s="11">
        <f>(W2-K2)/K2</f>
        <v/>
      </c>
      <c r="AE2" s="11">
        <f>(X2-L2)/L2</f>
        <v/>
      </c>
      <c r="AF2" s="11">
        <f>(Y2-M2)/M2</f>
        <v/>
      </c>
      <c r="AG2" s="8" t="n"/>
    </row>
    <row r="3">
      <c r="A3" s="2" t="inlineStr">
        <is>
          <t>S5G1</t>
        </is>
      </c>
      <c r="B3" s="6" t="n">
        <v>0.01118228142328511</v>
      </c>
      <c r="C3" s="6" t="n">
        <v>0.001086673789347909</v>
      </c>
      <c r="D3" s="6" t="n">
        <v>0.4950979598417596</v>
      </c>
      <c r="E3" s="6" t="n">
        <v>0.04661550802809598</v>
      </c>
      <c r="F3" s="6" t="n">
        <v>0.8280429112327821</v>
      </c>
      <c r="G3" s="6" t="n">
        <v>137946944.5846017</v>
      </c>
      <c r="H3" s="6" t="n">
        <v>23560105.0764288</v>
      </c>
      <c r="I3" s="5">
        <f>(D3-D$2)/D$2</f>
        <v/>
      </c>
      <c r="J3" s="5">
        <f>(E3-E$2)/E$2</f>
        <v/>
      </c>
      <c r="K3" s="5">
        <f>(F3-F$2)/F$2</f>
        <v/>
      </c>
      <c r="L3" s="5">
        <f>(G3-G$2)/G$2</f>
        <v/>
      </c>
      <c r="M3" s="5">
        <f>(H3-H$2)/H$2</f>
        <v/>
      </c>
      <c r="N3" s="6" t="n">
        <v>0.02256706767889605</v>
      </c>
      <c r="O3" s="6" t="n">
        <v>0.02365750663270783</v>
      </c>
      <c r="P3" s="6" t="n">
        <v>0.4951151519805896</v>
      </c>
      <c r="Q3" s="6" t="n">
        <v>0.04661712673863543</v>
      </c>
      <c r="R3" s="6" t="n">
        <v>0.8280656672562458</v>
      </c>
      <c r="S3" s="6" t="n">
        <v>137948991.5033639</v>
      </c>
      <c r="T3" s="6" t="n">
        <v>23560290.1068124</v>
      </c>
      <c r="U3" s="5">
        <f>(P3-P$2)/P$2</f>
        <v/>
      </c>
      <c r="V3" s="5">
        <f>(Q3-Q$2)/Q$2</f>
        <v/>
      </c>
      <c r="W3" s="5">
        <f>(R3-R$2)/R$2</f>
        <v/>
      </c>
      <c r="X3" s="5">
        <f>(S3-S$2)/S$2</f>
        <v/>
      </c>
      <c r="Y3" s="5">
        <f>(T3-T$2)/T$2</f>
        <v/>
      </c>
      <c r="Z3" s="6" t="n">
        <v>0.01138478625561093</v>
      </c>
      <c r="AA3" s="6" t="n">
        <v>101.8109438017196</v>
      </c>
      <c r="AB3" s="11">
        <f>(U3-I3)/I3</f>
        <v/>
      </c>
      <c r="AC3" s="11">
        <f>(V3-J3)/J3</f>
        <v/>
      </c>
      <c r="AD3" s="11">
        <f>(W3-K3)/K3</f>
        <v/>
      </c>
      <c r="AE3" s="11">
        <f>(X3-L3)/L3</f>
        <v/>
      </c>
      <c r="AF3" s="11">
        <f>(Y3-M3)/M3</f>
        <v/>
      </c>
      <c r="AG3" s="8" t="n"/>
    </row>
    <row r="4">
      <c r="A4" s="2" t="inlineStr">
        <is>
          <t>S5G2</t>
        </is>
      </c>
      <c r="B4" s="6" t="n">
        <v>0.02549246747195219</v>
      </c>
      <c r="C4" s="6" t="n">
        <v>0.005955493757029364</v>
      </c>
      <c r="D4" s="6" t="n">
        <v>0.4951914327394906</v>
      </c>
      <c r="E4" s="6" t="n">
        <v>0.04662430888563938</v>
      </c>
      <c r="F4" s="6" t="n">
        <v>0.8281117916925118</v>
      </c>
      <c r="G4" s="6" t="n">
        <v>137961789.9308483</v>
      </c>
      <c r="H4" s="6" t="n">
        <v>23561305.15651941</v>
      </c>
      <c r="I4" s="5">
        <f>(D4-D$2)/D$2</f>
        <v/>
      </c>
      <c r="J4" s="5">
        <f>(E4-E$2)/E$2</f>
        <v/>
      </c>
      <c r="K4" s="5">
        <f>(F4-F$2)/F$2</f>
        <v/>
      </c>
      <c r="L4" s="5">
        <f>(G4-G$2)/G$2</f>
        <v/>
      </c>
      <c r="M4" s="5">
        <f>(H4-H$2)/H$2</f>
        <v/>
      </c>
      <c r="N4" s="6" t="n">
        <v>0.04666460939920922</v>
      </c>
      <c r="O4" s="6" t="n">
        <v>0.05850744775423822</v>
      </c>
      <c r="P4" s="6" t="n">
        <v>0.4952466876895728</v>
      </c>
      <c r="Q4" s="6" t="n">
        <v>0.04662951136631607</v>
      </c>
      <c r="R4" s="6" t="n">
        <v>0.8281463828697807</v>
      </c>
      <c r="S4" s="6" t="n">
        <v>137968918.2134005</v>
      </c>
      <c r="T4" s="6" t="n">
        <v>23561957.3576763</v>
      </c>
      <c r="U4" s="5">
        <f>(P4-P$2)/P$2</f>
        <v/>
      </c>
      <c r="V4" s="5">
        <f>(Q4-Q$2)/Q$2</f>
        <v/>
      </c>
      <c r="W4" s="5">
        <f>(R4-R$2)/R$2</f>
        <v/>
      </c>
      <c r="X4" s="5">
        <f>(S4-S$2)/S$2</f>
        <v/>
      </c>
      <c r="Y4" s="5">
        <f>(T4-T$2)/T$2</f>
        <v/>
      </c>
      <c r="Z4" s="6" t="n">
        <v>0.02117214192725703</v>
      </c>
      <c r="AA4" s="6" t="n">
        <v>83.05254071835708</v>
      </c>
      <c r="AB4" s="11">
        <f>(U4-I4)/I4</f>
        <v/>
      </c>
      <c r="AC4" s="11">
        <f>(V4-J4)/J4</f>
        <v/>
      </c>
      <c r="AD4" s="11">
        <f>(W4-K4)/K4</f>
        <v/>
      </c>
      <c r="AE4" s="11">
        <f>(X4-L4)/L4</f>
        <v/>
      </c>
      <c r="AF4" s="11">
        <f>(Y4-M4)/M4</f>
        <v/>
      </c>
      <c r="AG4" s="8" t="n"/>
    </row>
    <row r="5">
      <c r="A5" s="2" t="inlineStr">
        <is>
          <t>S5G3</t>
        </is>
      </c>
      <c r="B5" s="6" t="n">
        <v>0.07389245593177377</v>
      </c>
      <c r="C5" s="6" t="n">
        <v>0.03036280830851213</v>
      </c>
      <c r="D5" s="6" t="n">
        <v>0.4957483166161835</v>
      </c>
      <c r="E5" s="6" t="n">
        <v>0.04667674179171111</v>
      </c>
      <c r="F5" s="6" t="n">
        <v>0.8284246481071209</v>
      </c>
      <c r="G5" s="6" t="n">
        <v>138056936.6672089</v>
      </c>
      <c r="H5" s="6" t="n">
        <v>23568861.59138001</v>
      </c>
      <c r="I5" s="5">
        <f>(D5-D$2)/D$2</f>
        <v/>
      </c>
      <c r="J5" s="5">
        <f>(E5-E$2)/E$2</f>
        <v/>
      </c>
      <c r="K5" s="5">
        <f>(F5-F$2)/F$2</f>
        <v/>
      </c>
      <c r="L5" s="5">
        <f>(G5-G$2)/G$2</f>
        <v/>
      </c>
      <c r="M5" s="5">
        <f>(H5-H$2)/H$2</f>
        <v/>
      </c>
      <c r="N5" s="6" t="n">
        <v>0.09581972739386004</v>
      </c>
      <c r="O5" s="6" t="n">
        <v>0.1160974789098643</v>
      </c>
      <c r="P5" s="6" t="n">
        <v>0.4958317934524492</v>
      </c>
      <c r="Q5" s="6" t="n">
        <v>0.04668460147897855</v>
      </c>
      <c r="R5" s="6" t="n">
        <v>0.8284436735223091</v>
      </c>
      <c r="S5" s="6" t="n">
        <v>138061038.3880581</v>
      </c>
      <c r="T5" s="6" t="n">
        <v>23569316.97304364</v>
      </c>
      <c r="U5" s="5">
        <f>(P5-P$2)/P$2</f>
        <v/>
      </c>
      <c r="V5" s="5">
        <f>(Q5-Q$2)/Q$2</f>
        <v/>
      </c>
      <c r="W5" s="5">
        <f>(R5-R$2)/R$2</f>
        <v/>
      </c>
      <c r="X5" s="5">
        <f>(S5-S$2)/S$2</f>
        <v/>
      </c>
      <c r="Y5" s="5">
        <f>(T5-T$2)/T$2</f>
        <v/>
      </c>
      <c r="Z5" s="6" t="n">
        <v>0.02192727146208627</v>
      </c>
      <c r="AA5" s="6" t="n">
        <v>29.67457392718428</v>
      </c>
      <c r="AB5" s="11">
        <f>(U5-I5)/I5</f>
        <v/>
      </c>
      <c r="AC5" s="11">
        <f>(V5-J5)/J5</f>
        <v/>
      </c>
      <c r="AD5" s="11">
        <f>(W5-K5)/K5</f>
        <v/>
      </c>
      <c r="AE5" s="11">
        <f>(X5-L5)/L5</f>
        <v/>
      </c>
      <c r="AF5" s="11">
        <f>(Y5-M5)/M5</f>
        <v/>
      </c>
      <c r="AG5" s="8" t="n"/>
    </row>
    <row r="6">
      <c r="A6" s="2" t="inlineStr">
        <is>
          <t>S5G4</t>
        </is>
      </c>
      <c r="B6" s="6" t="n">
        <v>0.1752248501984332</v>
      </c>
      <c r="C6" s="6" t="n">
        <v>0.140311766428997</v>
      </c>
      <c r="D6" s="6" t="n">
        <v>0.4978636934308217</v>
      </c>
      <c r="E6" s="6" t="n">
        <v>0.04687591321410343</v>
      </c>
      <c r="F6" s="6" t="n">
        <v>0.8300694497432103</v>
      </c>
      <c r="G6" s="6" t="n">
        <v>138449186.631174</v>
      </c>
      <c r="H6" s="6" t="n">
        <v>23599704.23994302</v>
      </c>
      <c r="I6" s="5">
        <f>(D6-D$2)/D$2</f>
        <v/>
      </c>
      <c r="J6" s="5">
        <f>(E6-E$2)/E$2</f>
        <v/>
      </c>
      <c r="K6" s="5">
        <f>(F6-F$2)/F$2</f>
        <v/>
      </c>
      <c r="L6" s="5">
        <f>(G6-G$2)/G$2</f>
        <v/>
      </c>
      <c r="M6" s="5">
        <f>(H6-H$2)/H$2</f>
        <v/>
      </c>
      <c r="N6" s="6" t="n">
        <v>0.2526143698552872</v>
      </c>
      <c r="O6" s="6" t="n">
        <v>-0.000517209992654144</v>
      </c>
      <c r="P6" s="6" t="n">
        <v>0.4861150454347608</v>
      </c>
      <c r="Q6" s="6" t="n">
        <v>0.04576972971224716</v>
      </c>
      <c r="R6" s="6" t="n">
        <v>0.8185469899832947</v>
      </c>
      <c r="S6" s="6" t="n">
        <v>137232550.6763965</v>
      </c>
      <c r="T6" s="6" t="n">
        <v>23485057.89568998</v>
      </c>
      <c r="U6" s="5">
        <f>(P6-P$2)/P$2</f>
        <v/>
      </c>
      <c r="V6" s="5">
        <f>(Q6-Q$2)/Q$2</f>
        <v/>
      </c>
      <c r="W6" s="5">
        <f>(R6-R$2)/R$2</f>
        <v/>
      </c>
      <c r="X6" s="5">
        <f>(S6-S$2)/S$2</f>
        <v/>
      </c>
      <c r="Y6" s="5">
        <f>(T6-T$2)/T$2</f>
        <v/>
      </c>
      <c r="Z6" s="6" t="n">
        <v>0.07738951965685398</v>
      </c>
      <c r="AA6" s="6" t="n">
        <v>44.16583582135428</v>
      </c>
      <c r="AB6" s="11">
        <f>(U6-I6)/I6</f>
        <v/>
      </c>
      <c r="AC6" s="11">
        <f>(V6-J6)/J6</f>
        <v/>
      </c>
      <c r="AD6" s="11">
        <f>(W6-K6)/K6</f>
        <v/>
      </c>
      <c r="AE6" s="11">
        <f>(X6-L6)/L6</f>
        <v/>
      </c>
      <c r="AF6" s="11">
        <f>(Y6-M6)/M6</f>
        <v/>
      </c>
      <c r="AG6" s="8" t="n"/>
    </row>
    <row r="7">
      <c r="A7" t="inlineStr">
        <is>
          <t>S3G3</t>
        </is>
      </c>
      <c r="B7" t="n">
        <v>0.07389245593177377</v>
      </c>
      <c r="C7" t="n">
        <v>0.03036280830851213</v>
      </c>
      <c r="D7" t="n">
        <v>0.4957483166161835</v>
      </c>
      <c r="E7" t="n">
        <v>0.04667674179171111</v>
      </c>
      <c r="F7" t="n">
        <v>0.8284246481071209</v>
      </c>
      <c r="G7" t="n">
        <v>138056936.6672089</v>
      </c>
      <c r="H7" t="n">
        <v>23568861.59138001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0.05450602994305581</v>
      </c>
      <c r="O7" t="n">
        <v>0.08149222725619776</v>
      </c>
      <c r="P7" t="n">
        <v>0.4952971701293936</v>
      </c>
      <c r="Q7" t="n">
        <v>0.04663426449553416</v>
      </c>
      <c r="R7" t="n">
        <v>0.8281124512102108</v>
      </c>
      <c r="S7" t="n">
        <v>137975096.3191089</v>
      </c>
      <c r="T7" t="n">
        <v>23562477.44196433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-0.01938642598871795</v>
      </c>
      <c r="AA7" t="n">
        <v>-26.23600169226719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customHeight="1" ht="17" r="14" s="9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8"/>
  <sheetViews>
    <sheetView workbookViewId="0">
      <selection activeCell="B28" sqref="B28"/>
    </sheetView>
  </sheetViews>
  <sheetFormatPr baseColWidth="10" defaultRowHeight="16"/>
  <cols>
    <col bestFit="1" customWidth="1" max="2" min="2" style="9" width="16.6640625"/>
    <col customWidth="1" max="10" min="10" style="9" width="10.83203125"/>
  </cols>
  <sheetData>
    <row r="1">
      <c r="A1" s="1" t="inlineStr">
        <is>
          <t>Run</t>
        </is>
      </c>
      <c r="B1" s="1" t="inlineStr">
        <is>
          <t>u_turb</t>
        </is>
      </c>
      <c r="C1" s="1" t="inlineStr">
        <is>
          <t>BLH</t>
        </is>
      </c>
      <c r="D1" s="1" t="inlineStr">
        <is>
          <t>L</t>
        </is>
      </c>
      <c r="E1" s="1" t="inlineStr">
        <is>
          <t>H</t>
        </is>
      </c>
      <c r="F1" s="1" t="inlineStr">
        <is>
          <t>Uinf</t>
        </is>
      </c>
      <c r="G1" s="1" t="inlineStr">
        <is>
          <t>Re_L</t>
        </is>
      </c>
      <c r="H1" s="1" t="inlineStr">
        <is>
          <t>Re_H</t>
        </is>
      </c>
      <c r="I1" s="1" t="inlineStr">
        <is>
          <t>%dCP</t>
        </is>
      </c>
      <c r="J1" s="1" t="inlineStr">
        <is>
          <t>Shape</t>
        </is>
      </c>
      <c r="K1" t="inlineStr">
        <is>
          <t>kinematic viscosity</t>
        </is>
      </c>
      <c r="L1" s="8" t="n">
        <v>1.48e-05</v>
      </c>
      <c r="M1" t="inlineStr">
        <is>
          <t>m^2/s</t>
        </is>
      </c>
    </row>
    <row r="2">
      <c r="A2" s="3" t="inlineStr">
        <is>
          <t>S3G1</t>
        </is>
      </c>
      <c r="B2" s="6" t="n">
        <v>0.001086673789347909</v>
      </c>
      <c r="C2" s="7" t="n">
        <v>5.8</v>
      </c>
      <c r="D2" s="7" t="n">
        <v>20</v>
      </c>
      <c r="E2" s="7" t="n">
        <v>5</v>
      </c>
      <c r="F2" s="7" t="n">
        <v>8</v>
      </c>
      <c r="G2" s="6">
        <f>$F2*D2/$L$1</f>
        <v/>
      </c>
      <c r="H2" s="6">
        <f>$F2*E2/$L$1</f>
        <v/>
      </c>
      <c r="I2" s="10" t="n">
        <v>5.191016180059093e-05</v>
      </c>
      <c r="J2" s="7" t="inlineStr">
        <is>
          <t>ellipsoid</t>
        </is>
      </c>
      <c r="K2" s="7" t="n"/>
    </row>
    <row r="3">
      <c r="A3" s="2" t="inlineStr">
        <is>
          <t>S3G2</t>
        </is>
      </c>
      <c r="B3" s="6" t="n">
        <v>0.005955493757029364</v>
      </c>
      <c r="C3" s="7" t="n">
        <v>9.300000000000001</v>
      </c>
      <c r="D3" s="7" t="n">
        <v>20</v>
      </c>
      <c r="E3" s="7" t="n">
        <v>10</v>
      </c>
      <c r="F3" s="7" t="n">
        <v>8</v>
      </c>
      <c r="G3" s="6">
        <f>$F3*D3/$L$1</f>
        <v/>
      </c>
      <c r="H3" s="6">
        <f>$F3*E3/$L$1</f>
        <v/>
      </c>
      <c r="I3" s="10" t="n">
        <v>0.0002434408284305196</v>
      </c>
      <c r="J3" s="7" t="inlineStr">
        <is>
          <t>ellipsoid</t>
        </is>
      </c>
      <c r="K3" s="7" t="n"/>
    </row>
    <row r="4">
      <c r="A4" s="2" t="inlineStr">
        <is>
          <t>S3G3</t>
        </is>
      </c>
      <c r="B4" s="6" t="n">
        <v>0.03036280830851213</v>
      </c>
      <c r="C4" s="7" t="n">
        <v>13.2</v>
      </c>
      <c r="D4" s="7" t="n">
        <v>20</v>
      </c>
      <c r="E4" s="7" t="n">
        <v>20</v>
      </c>
      <c r="F4" s="7" t="n">
        <v>8</v>
      </c>
      <c r="G4" s="6">
        <f>$F4*D4/$L$1</f>
        <v/>
      </c>
      <c r="H4" s="6">
        <f>$F4*E4/$L$1</f>
        <v/>
      </c>
      <c r="I4" s="10" t="n">
        <v>0.001407994785281329</v>
      </c>
      <c r="J4" s="7" t="inlineStr">
        <is>
          <t>ellipsoid</t>
        </is>
      </c>
      <c r="K4" s="7" t="n"/>
    </row>
    <row r="5">
      <c r="A5" s="2" t="inlineStr">
        <is>
          <t>S3G4</t>
        </is>
      </c>
      <c r="B5" s="6" t="n">
        <v>0.140311766428997</v>
      </c>
      <c r="C5" s="7" t="n">
        <v>15.8</v>
      </c>
      <c r="D5" s="7" t="n">
        <v>20</v>
      </c>
      <c r="E5" s="7" t="n">
        <v>30</v>
      </c>
      <c r="F5" s="7" t="n">
        <v>8</v>
      </c>
      <c r="G5" s="6">
        <f>$F5*D5/$L$1</f>
        <v/>
      </c>
      <c r="H5" s="6">
        <f>$F5*E5/$L$1</f>
        <v/>
      </c>
      <c r="I5" s="10" t="n">
        <v>0.00601528850158544</v>
      </c>
      <c r="J5" s="7" t="inlineStr">
        <is>
          <t>ellipsoid</t>
        </is>
      </c>
      <c r="K5" s="7" t="n"/>
    </row>
    <row r="6">
      <c r="A6" s="3" t="inlineStr">
        <is>
          <t>S4U1</t>
        </is>
      </c>
      <c r="B6" s="6" t="n">
        <v>0.005398284326372503</v>
      </c>
      <c r="C6" s="7" t="n">
        <v>9.6</v>
      </c>
      <c r="D6" s="7" t="n">
        <v>20</v>
      </c>
      <c r="E6" s="7" t="n">
        <v>10</v>
      </c>
      <c r="F6" s="7" t="n">
        <v>3</v>
      </c>
      <c r="G6" s="6">
        <f>$F6*D6/$L$1</f>
        <v/>
      </c>
      <c r="H6" s="6">
        <f>$F6*E6/$L$1</f>
        <v/>
      </c>
      <c r="I6" s="10" t="n">
        <v>0.0005724996963841916</v>
      </c>
      <c r="J6" s="7" t="inlineStr">
        <is>
          <t>ellipsoid</t>
        </is>
      </c>
      <c r="K6" s="7" t="n"/>
    </row>
    <row r="7">
      <c r="A7" s="2" t="inlineStr">
        <is>
          <t>S4U2</t>
        </is>
      </c>
      <c r="B7" s="6" t="n">
        <v>0.005935365273805844</v>
      </c>
      <c r="C7" s="7" t="n">
        <v>9.199999999999999</v>
      </c>
      <c r="D7" s="7" t="n">
        <v>20</v>
      </c>
      <c r="E7" s="7" t="n">
        <v>10</v>
      </c>
      <c r="F7" s="7" t="n">
        <v>15</v>
      </c>
      <c r="G7" s="6">
        <f>$F7*D7/$L$1</f>
        <v/>
      </c>
      <c r="H7" s="6">
        <f>$F7*E7/$L$1</f>
        <v/>
      </c>
      <c r="I7" s="10" t="n">
        <v>0.0004553134802386269</v>
      </c>
      <c r="J7" s="7" t="inlineStr">
        <is>
          <t>ellipsoid</t>
        </is>
      </c>
      <c r="K7" s="7" t="n"/>
    </row>
    <row r="8">
      <c r="A8" s="2" t="inlineStr">
        <is>
          <t>S4U3</t>
        </is>
      </c>
      <c r="B8" s="6" t="n">
        <v>0.005967137506429412</v>
      </c>
      <c r="C8" s="7" t="n">
        <v>9.199999999999999</v>
      </c>
      <c r="D8" s="7" t="n">
        <v>20</v>
      </c>
      <c r="E8" s="7" t="n">
        <v>10</v>
      </c>
      <c r="F8" s="7" t="n">
        <v>25</v>
      </c>
      <c r="G8" s="6">
        <f>$F8*D8/$L$1</f>
        <v/>
      </c>
      <c r="H8" s="6">
        <f>$F8*E8/$L$1</f>
        <v/>
      </c>
      <c r="I8" s="10" t="n">
        <v>0.0006158489145175504</v>
      </c>
      <c r="J8" s="7" t="inlineStr">
        <is>
          <t>ellipsoid</t>
        </is>
      </c>
      <c r="K8" s="7" t="n"/>
    </row>
    <row r="9">
      <c r="A9" s="2" t="inlineStr">
        <is>
          <t>S2G1</t>
        </is>
      </c>
      <c r="B9" s="6" t="n">
        <v>0.02679721585419731</v>
      </c>
      <c r="C9" s="7" t="n">
        <v>5.5</v>
      </c>
      <c r="D9" s="7" t="n">
        <v>20</v>
      </c>
      <c r="E9" s="7" t="n">
        <v>10</v>
      </c>
      <c r="F9" s="7" t="n">
        <v>8</v>
      </c>
      <c r="G9" s="6">
        <f>$F9*D9/$L$1</f>
        <v/>
      </c>
      <c r="H9" s="6">
        <f>$F9*E9/$L$1</f>
        <v/>
      </c>
      <c r="I9" s="10" t="n">
        <v>0.0009957315662253617</v>
      </c>
      <c r="J9" s="7" t="inlineStr">
        <is>
          <t>rectangle</t>
        </is>
      </c>
      <c r="K9" s="7" t="n"/>
    </row>
    <row r="10">
      <c r="A10" s="3" t="inlineStr">
        <is>
          <t>S2G2</t>
        </is>
      </c>
      <c r="B10" s="6" t="n">
        <v>0.01124999999999998</v>
      </c>
      <c r="C10" s="7" t="n">
        <v>7.5</v>
      </c>
      <c r="D10" s="7" t="n">
        <v>20</v>
      </c>
      <c r="E10" s="7" t="n">
        <v>10</v>
      </c>
      <c r="F10" s="7" t="n">
        <v>8</v>
      </c>
      <c r="G10" s="6">
        <f>$F10*D10/$L$1</f>
        <v/>
      </c>
      <c r="H10" s="6">
        <f>$F10*E10/$L$1</f>
        <v/>
      </c>
      <c r="I10" s="10" t="n">
        <v>0.0002577168463286096</v>
      </c>
      <c r="J10" s="7" t="inlineStr">
        <is>
          <t>pill</t>
        </is>
      </c>
      <c r="K10" s="7" t="n"/>
    </row>
    <row r="11">
      <c r="A11" s="2" t="inlineStr">
        <is>
          <t>S3G5</t>
        </is>
      </c>
      <c r="B11" s="6" t="n">
        <v>0.1387086358063906</v>
      </c>
      <c r="C11" s="7" t="n">
        <v>0.6</v>
      </c>
      <c r="D11" s="7" t="n">
        <v>20</v>
      </c>
      <c r="E11" s="7" t="n">
        <v>30</v>
      </c>
      <c r="F11" s="7" t="n">
        <v>8</v>
      </c>
      <c r="G11" s="6">
        <f>$F11*D11/$L$1</f>
        <v/>
      </c>
      <c r="H11" s="6">
        <f>$F11*E11/$L$1</f>
        <v/>
      </c>
      <c r="I11" s="10" t="n">
        <v>0.005388959631467592</v>
      </c>
      <c r="J11" s="7" t="inlineStr">
        <is>
          <t>bullet</t>
        </is>
      </c>
      <c r="K11" s="7" t="n"/>
    </row>
    <row r="12">
      <c r="I12" s="8" t="n"/>
      <c r="J12" s="8" t="n"/>
      <c r="K12" s="8" t="n"/>
    </row>
    <row r="13">
      <c r="I13" s="8" t="n"/>
      <c r="J13" s="8" t="n"/>
      <c r="K13" s="8" t="n"/>
    </row>
    <row r="14">
      <c r="I14" s="8" t="n"/>
      <c r="J14" s="8" t="n"/>
      <c r="K14" s="8" t="n"/>
    </row>
    <row r="15">
      <c r="I15" s="8" t="n"/>
      <c r="J15" s="8" t="n"/>
    </row>
    <row r="16">
      <c r="I16" s="8" t="n"/>
      <c r="J16" s="8" t="n"/>
    </row>
    <row r="17">
      <c r="I17" s="8" t="n"/>
      <c r="J17" s="8" t="n"/>
    </row>
    <row r="18">
      <c r="I18" s="8" t="n"/>
      <c r="J18" s="8" t="n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6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Benjamin Anderson</dc:creator>
  <dcterms:created xsi:type="dcterms:W3CDTF">2020-02-10T22:51:48Z</dcterms:created>
  <dcterms:modified xsi:type="dcterms:W3CDTF">2020-02-24T21:36:28Z</dcterms:modified>
  <cp:lastModifiedBy>Benjamin Anderson</cp:lastModifiedBy>
</cp:coreProperties>
</file>