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32" windowWidth="22932" windowHeight="9240" tabRatio="679" activeTab="4"/>
  </bookViews>
  <sheets>
    <sheet name="Lambda Max Curve" sheetId="3" r:id="rId1"/>
    <sheet name="Calibration Graph | CuSO4" sheetId="6" r:id="rId2"/>
    <sheet name="Raw Data" sheetId="1" r:id="rId3"/>
    <sheet name="Effect of Copper Concentration" sheetId="7" r:id="rId4"/>
    <sheet name="Sheet1" sheetId="8" r:id="rId5"/>
  </sheets>
  <calcPr calcId="124519"/>
</workbook>
</file>

<file path=xl/calcChain.xml><?xml version="1.0" encoding="utf-8"?>
<calcChain xmlns="http://schemas.openxmlformats.org/spreadsheetml/2006/main">
  <c r="M19" i="7"/>
  <c r="M18"/>
  <c r="M17"/>
  <c r="M16"/>
  <c r="M15"/>
  <c r="U16" i="1"/>
  <c r="T16"/>
  <c r="K45"/>
  <c r="J45"/>
  <c r="G45"/>
  <c r="G46"/>
  <c r="G44"/>
  <c r="Q30"/>
  <c r="Q29"/>
  <c r="G25"/>
  <c r="G23"/>
  <c r="Q16"/>
  <c r="Q14"/>
  <c r="G8"/>
  <c r="G7"/>
  <c r="G6"/>
  <c r="G47"/>
  <c r="Q13"/>
  <c r="G24"/>
  <c r="Q37"/>
  <c r="G21"/>
  <c r="G22"/>
  <c r="G26"/>
  <c r="G4"/>
  <c r="G5"/>
  <c r="G9"/>
  <c r="Q17"/>
  <c r="Q15"/>
  <c r="Q4"/>
  <c r="G54"/>
  <c r="G53"/>
  <c r="G43"/>
  <c r="G42"/>
  <c r="G41"/>
  <c r="G20"/>
  <c r="G3"/>
</calcChain>
</file>

<file path=xl/sharedStrings.xml><?xml version="1.0" encoding="utf-8"?>
<sst xmlns="http://schemas.openxmlformats.org/spreadsheetml/2006/main" count="151" uniqueCount="48">
  <si>
    <t>Water</t>
  </si>
  <si>
    <t>Extraction Method</t>
  </si>
  <si>
    <t>Absorbance</t>
  </si>
  <si>
    <t>% complexation</t>
  </si>
  <si>
    <t>Ethanol</t>
  </si>
  <si>
    <t>Ratio of Solvent:Cu2+</t>
  </si>
  <si>
    <t>Mass of PPP (g)</t>
  </si>
  <si>
    <t>Volume of Solvent (for extraction) (mL)</t>
  </si>
  <si>
    <t>Boiling in Mantle</t>
  </si>
  <si>
    <t>Shaker (3+1h)</t>
  </si>
  <si>
    <t>Magnetic Stirrer</t>
  </si>
  <si>
    <t>Methanol</t>
  </si>
  <si>
    <t>Chloroform</t>
  </si>
  <si>
    <t>Acetone</t>
  </si>
  <si>
    <t>0.277 = absorbance</t>
  </si>
  <si>
    <t>Diluted Ethanol (50%)</t>
  </si>
  <si>
    <t>λ (nm)</t>
  </si>
  <si>
    <t>Methanol:Ethanol (25mL:25mL)</t>
  </si>
  <si>
    <t>50% Ethanol</t>
  </si>
  <si>
    <t xml:space="preserve"> </t>
  </si>
  <si>
    <r>
      <t xml:space="preserve">775 nm - </t>
    </r>
    <r>
      <rPr>
        <b/>
        <sz val="11"/>
        <color theme="1"/>
        <rFont val="Calibri"/>
        <family val="2"/>
      </rPr>
      <t>λ</t>
    </r>
    <r>
      <rPr>
        <b/>
        <vertAlign val="subscript"/>
        <sz val="11"/>
        <color theme="1"/>
        <rFont val="Calibri"/>
        <family val="2"/>
      </rPr>
      <t>max</t>
    </r>
  </si>
  <si>
    <r>
      <t>Concentration (moldm</t>
    </r>
    <r>
      <rPr>
        <vertAlign val="superscript"/>
        <sz val="11"/>
        <color theme="1"/>
        <rFont val="Calibri"/>
        <family val="2"/>
      </rPr>
      <t>-3</t>
    </r>
    <r>
      <rPr>
        <sz val="11"/>
        <color theme="1"/>
        <rFont val="Calibri"/>
        <family val="2"/>
      </rPr>
      <t>)</t>
    </r>
  </si>
  <si>
    <r>
      <t>Concentration of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standard (moldm</t>
    </r>
    <r>
      <rPr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>)</t>
    </r>
  </si>
  <si>
    <t>Diluted Methanol (50%)</t>
  </si>
  <si>
    <t>not yet complexed</t>
  </si>
  <si>
    <t>Randomized Testing</t>
  </si>
  <si>
    <t>% difference</t>
  </si>
  <si>
    <t>conc/solvent</t>
  </si>
  <si>
    <t>0.05g</t>
  </si>
  <si>
    <t>Heating mantle</t>
  </si>
  <si>
    <t>50% Methanol</t>
  </si>
  <si>
    <t>Complexing Efficiency/Concentration of Cu</t>
  </si>
  <si>
    <t>Complexing Efficiency/Cu Concentration Table</t>
  </si>
  <si>
    <t>Decrease</t>
  </si>
  <si>
    <t>Increase</t>
  </si>
  <si>
    <t>% change from first and last values</t>
  </si>
  <si>
    <t>The curve suggests that using higher concentrations of Cu will reduce complexing efficiency.</t>
  </si>
  <si>
    <t>An almost linear curve which suggests that using higher concentrations of Cu will reduce complexing efficiency.</t>
  </si>
  <si>
    <t>An exponential curve which suggests that using higher concentrations of Cu will (greatly) reduce complexing efficiency.</t>
  </si>
  <si>
    <t>A somewhat linear curve which suggests that using higher concentrations of Cu will (slightly) increase complexing efficiency.</t>
  </si>
  <si>
    <t>Mass used</t>
  </si>
  <si>
    <t xml:space="preserve">Extraction method </t>
  </si>
  <si>
    <r>
      <t>The curve suggests that using higher concentrations of Cu will increase complexing efficiency (although 0.05 moldm</t>
    </r>
    <r>
      <rPr>
        <vertAlign val="superscript"/>
        <sz val="11"/>
        <color theme="1"/>
        <rFont val="Calibri"/>
        <family val="2"/>
        <scheme val="minor"/>
      </rPr>
      <t xml:space="preserve">-3 </t>
    </r>
    <r>
      <rPr>
        <sz val="11"/>
        <color theme="1"/>
        <rFont val="Calibri"/>
        <family val="2"/>
        <scheme val="minor"/>
      </rPr>
      <t>needs to be done).</t>
    </r>
  </si>
  <si>
    <t>concentrations for water, ethanol and 50% ethanol.</t>
  </si>
  <si>
    <t xml:space="preserve">We can try higher concentrations for methanol and 50% methanol while we can try lower </t>
  </si>
  <si>
    <t>Boiling time (9 mins)</t>
  </si>
  <si>
    <t>50% methanol (0.05g)</t>
  </si>
  <si>
    <t>TODOs</t>
  </si>
</sst>
</file>

<file path=xl/styles.xml><?xml version="1.0" encoding="utf-8"?>
<styleSheet xmlns="http://schemas.openxmlformats.org/spreadsheetml/2006/main">
  <numFmts count="1">
    <numFmt numFmtId="164" formatCode="0.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8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right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/>
    <xf numFmtId="0" fontId="0" fillId="0" borderId="0" xfId="0" applyAlignment="1"/>
    <xf numFmtId="0" fontId="3" fillId="0" borderId="0" xfId="0" applyFont="1" applyAlignment="1"/>
    <xf numFmtId="0" fontId="0" fillId="0" borderId="2" xfId="0" applyBorder="1" applyAlignment="1"/>
    <xf numFmtId="9" fontId="0" fillId="0" borderId="2" xfId="1" applyFont="1" applyBorder="1" applyAlignment="1"/>
    <xf numFmtId="20" fontId="0" fillId="0" borderId="0" xfId="0" applyNumberFormat="1" applyAlignment="1"/>
    <xf numFmtId="0" fontId="0" fillId="0" borderId="2" xfId="0" applyFont="1" applyBorder="1" applyAlignment="1"/>
    <xf numFmtId="9" fontId="1" fillId="0" borderId="2" xfId="1" applyFont="1" applyBorder="1" applyAlignment="1"/>
    <xf numFmtId="20" fontId="0" fillId="0" borderId="2" xfId="0" applyNumberFormat="1" applyBorder="1" applyAlignment="1"/>
    <xf numFmtId="0" fontId="0" fillId="0" borderId="0" xfId="0" applyFont="1" applyBorder="1" applyAlignment="1"/>
    <xf numFmtId="9" fontId="1" fillId="0" borderId="0" xfId="1" applyFont="1" applyBorder="1" applyAlignment="1"/>
    <xf numFmtId="0" fontId="0" fillId="0" borderId="2" xfId="0" applyFill="1" applyBorder="1" applyAlignment="1"/>
    <xf numFmtId="164" fontId="0" fillId="0" borderId="2" xfId="0" applyNumberFormat="1" applyBorder="1" applyAlignment="1"/>
    <xf numFmtId="0" fontId="0" fillId="0" borderId="0" xfId="0" applyFill="1" applyAlignment="1"/>
    <xf numFmtId="164" fontId="0" fillId="0" borderId="2" xfId="0" applyNumberFormat="1" applyFont="1" applyBorder="1" applyAlignment="1"/>
    <xf numFmtId="0" fontId="0" fillId="0" borderId="2" xfId="0" applyFont="1" applyFill="1" applyBorder="1" applyAlignment="1"/>
    <xf numFmtId="20" fontId="0" fillId="0" borderId="2" xfId="0" applyNumberFormat="1" applyFont="1" applyBorder="1" applyAlignment="1"/>
    <xf numFmtId="0" fontId="0" fillId="0" borderId="0" xfId="0" applyBorder="1" applyAlignment="1">
      <alignment horizontal="left" vertical="center"/>
    </xf>
    <xf numFmtId="0" fontId="0" fillId="0" borderId="0" xfId="0" applyBorder="1" applyAlignment="1"/>
    <xf numFmtId="20" fontId="0" fillId="0" borderId="0" xfId="0" applyNumberFormat="1"/>
    <xf numFmtId="20" fontId="0" fillId="0" borderId="2" xfId="0" applyNumberFormat="1" applyBorder="1"/>
    <xf numFmtId="0" fontId="0" fillId="0" borderId="2" xfId="0" applyBorder="1"/>
    <xf numFmtId="0" fontId="5" fillId="0" borderId="2" xfId="0" applyFont="1" applyBorder="1" applyAlignment="1">
      <alignment horizontal="center" vertical="center"/>
    </xf>
    <xf numFmtId="164" fontId="0" fillId="0" borderId="2" xfId="0" applyNumberFormat="1" applyBorder="1"/>
    <xf numFmtId="0" fontId="0" fillId="0" borderId="1" xfId="0" applyFill="1" applyBorder="1" applyAlignment="1"/>
    <xf numFmtId="0" fontId="0" fillId="0" borderId="0" xfId="0" applyBorder="1" applyAlignment="1">
      <alignment horizontal="center"/>
    </xf>
    <xf numFmtId="20" fontId="0" fillId="0" borderId="0" xfId="0" applyNumberFormat="1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/>
    <xf numFmtId="0" fontId="7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6" xfId="0" applyBorder="1" applyAlignment="1">
      <alignment horizontal="center"/>
    </xf>
    <xf numFmtId="164" fontId="0" fillId="0" borderId="6" xfId="0" applyNumberFormat="1" applyBorder="1"/>
    <xf numFmtId="0" fontId="0" fillId="0" borderId="0" xfId="0"/>
    <xf numFmtId="0" fontId="0" fillId="0" borderId="0" xfId="0"/>
    <xf numFmtId="164" fontId="0" fillId="0" borderId="2" xfId="0" applyNumberFormat="1" applyFill="1" applyBorder="1" applyAlignment="1"/>
    <xf numFmtId="20" fontId="0" fillId="0" borderId="0" xfId="0" applyNumberFormat="1" applyBorder="1" applyAlignment="1"/>
    <xf numFmtId="9" fontId="0" fillId="0" borderId="0" xfId="1" applyFont="1" applyBorder="1" applyAlignment="1"/>
    <xf numFmtId="0" fontId="0" fillId="0" borderId="2" xfId="0" applyBorder="1" applyAlignment="1">
      <alignment horizontal="right" vertical="center"/>
    </xf>
    <xf numFmtId="20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20" fontId="0" fillId="0" borderId="0" xfId="0" applyNumberFormat="1" applyBorder="1" applyAlignment="1">
      <alignment horizontal="right" vertical="center"/>
    </xf>
    <xf numFmtId="0" fontId="0" fillId="0" borderId="0" xfId="0"/>
    <xf numFmtId="164" fontId="0" fillId="0" borderId="5" xfId="0" applyNumberFormat="1" applyBorder="1" applyAlignment="1"/>
    <xf numFmtId="164" fontId="0" fillId="0" borderId="2" xfId="0" applyNumberFormat="1" applyBorder="1" applyAlignment="1">
      <alignment horizontal="right"/>
    </xf>
    <xf numFmtId="9" fontId="0" fillId="0" borderId="2" xfId="0" applyNumberFormat="1" applyBorder="1" applyAlignment="1"/>
    <xf numFmtId="9" fontId="2" fillId="2" borderId="2" xfId="2" applyNumberFormat="1" applyBorder="1"/>
    <xf numFmtId="0" fontId="0" fillId="0" borderId="0" xfId="0"/>
    <xf numFmtId="0" fontId="2" fillId="2" borderId="2" xfId="2" applyBorder="1"/>
    <xf numFmtId="0" fontId="7" fillId="0" borderId="2" xfId="0" applyFont="1" applyBorder="1"/>
    <xf numFmtId="9" fontId="0" fillId="0" borderId="2" xfId="1" applyFont="1" applyBorder="1"/>
    <xf numFmtId="0" fontId="0" fillId="0" borderId="0" xfId="0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7" fillId="0" borderId="0" xfId="0" applyFont="1"/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Absorbance</a:t>
            </a:r>
            <a:r>
              <a:rPr lang="en-US" baseline="0"/>
              <a:t> against wavelength</a:t>
            </a:r>
          </a:p>
          <a:p>
            <a:pPr>
              <a:defRPr/>
            </a:pPr>
            <a:r>
              <a:rPr lang="en-US" baseline="0"/>
              <a:t>0.05 moldm⁻³ CuSO₄.5H₂O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dLbls>
            <c:dLblPos val="b"/>
            <c:showVal val="1"/>
          </c:dLbls>
          <c:cat>
            <c:numRef>
              <c:f>'Lambda Max Curve'!$A$2:$A$7</c:f>
              <c:numCache>
                <c:formatCode>General</c:formatCode>
                <c:ptCount val="6"/>
                <c:pt idx="0">
                  <c:v>700</c:v>
                </c:pt>
                <c:pt idx="1">
                  <c:v>725</c:v>
                </c:pt>
                <c:pt idx="2">
                  <c:v>750</c:v>
                </c:pt>
                <c:pt idx="3">
                  <c:v>775</c:v>
                </c:pt>
                <c:pt idx="4">
                  <c:v>795</c:v>
                </c:pt>
                <c:pt idx="5">
                  <c:v>900</c:v>
                </c:pt>
              </c:numCache>
            </c:numRef>
          </c:cat>
          <c:val>
            <c:numRef>
              <c:f>'Lambda Max Curve'!$B$2:$B$7</c:f>
              <c:numCache>
                <c:formatCode>General</c:formatCode>
                <c:ptCount val="6"/>
                <c:pt idx="0">
                  <c:v>0.152</c:v>
                </c:pt>
                <c:pt idx="1">
                  <c:v>0.21099999999999999</c:v>
                </c:pt>
                <c:pt idx="2" formatCode="0.000">
                  <c:v>0.25</c:v>
                </c:pt>
                <c:pt idx="3">
                  <c:v>0.27700000000000002</c:v>
                </c:pt>
                <c:pt idx="4">
                  <c:v>0.20699999999999999</c:v>
                </c:pt>
                <c:pt idx="5" formatCode="0.000">
                  <c:v>0.23</c:v>
                </c:pt>
              </c:numCache>
            </c:numRef>
          </c:val>
          <c:smooth val="1"/>
        </c:ser>
        <c:dLbls>
          <c:showVal val="1"/>
        </c:dLbls>
        <c:marker val="1"/>
        <c:axId val="139314688"/>
        <c:axId val="139316608"/>
      </c:lineChart>
      <c:catAx>
        <c:axId val="139314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(nm)</a:t>
                </a:r>
              </a:p>
            </c:rich>
          </c:tx>
          <c:layout/>
        </c:title>
        <c:numFmt formatCode="General" sourceLinked="1"/>
        <c:tickLblPos val="nextTo"/>
        <c:crossAx val="139316608"/>
        <c:crosses val="autoZero"/>
        <c:auto val="1"/>
        <c:lblAlgn val="ctr"/>
        <c:lblOffset val="100"/>
      </c:catAx>
      <c:valAx>
        <c:axId val="1393166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Absorbance</a:t>
                </a:r>
              </a:p>
            </c:rich>
          </c:tx>
          <c:layout/>
        </c:title>
        <c:numFmt formatCode="General" sourceLinked="1"/>
        <c:tickLblPos val="nextTo"/>
        <c:crossAx val="139314688"/>
        <c:crosses val="autoZero"/>
        <c:crossBetween val="between"/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Absorbance against concentration CuSO₄.5H₂O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Absorbance</c:v>
          </c:tx>
          <c:trendline>
            <c:trendlineType val="linear"/>
          </c:trendline>
          <c:trendline>
            <c:trendlineType val="linear"/>
            <c:dispRSqr val="1"/>
            <c:trendlineLbl>
              <c:layout>
                <c:manualLayout>
                  <c:x val="4.1870516185476797E-2"/>
                  <c:y val="0.19420129775444744"/>
                </c:manualLayout>
              </c:layout>
              <c:numFmt formatCode="General" sourceLinked="0"/>
            </c:trendlineLbl>
          </c:trendline>
          <c:trendline>
            <c:trendlineType val="linear"/>
          </c:trendline>
          <c:trendline>
            <c:trendlineType val="linear"/>
          </c:trendline>
          <c:trendline>
            <c:trendlineType val="linear"/>
            <c:dispEq val="1"/>
            <c:trendlineLbl>
              <c:layout>
                <c:manualLayout>
                  <c:x val="6.1195756780402399E-2"/>
                  <c:y val="0.28643090532050874"/>
                </c:manualLayout>
              </c:layout>
              <c:numFmt formatCode="General" sourceLinked="0"/>
            </c:trendlineLbl>
          </c:trendline>
          <c:cat>
            <c:numRef>
              <c:f>'Calibration Graph | CuSO4'!$A$2:$A$6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0.01</c:v>
                </c:pt>
                <c:pt idx="2">
                  <c:v>2.5000000000000001E-2</c:v>
                </c:pt>
                <c:pt idx="3">
                  <c:v>0.05</c:v>
                </c:pt>
                <c:pt idx="4">
                  <c:v>7.4999999999999997E-2</c:v>
                </c:pt>
              </c:numCache>
            </c:numRef>
          </c:cat>
          <c:val>
            <c:numRef>
              <c:f>'Calibration Graph | CuSO4'!$B$2:$B$6</c:f>
              <c:numCache>
                <c:formatCode>General</c:formatCode>
                <c:ptCount val="5"/>
                <c:pt idx="0">
                  <c:v>1.4999999999999999E-2</c:v>
                </c:pt>
                <c:pt idx="1">
                  <c:v>6.2E-2</c:v>
                </c:pt>
                <c:pt idx="2" formatCode="0.000">
                  <c:v>0.152</c:v>
                </c:pt>
                <c:pt idx="3">
                  <c:v>0.28599999999999998</c:v>
                </c:pt>
                <c:pt idx="4">
                  <c:v>0.379</c:v>
                </c:pt>
              </c:numCache>
            </c:numRef>
          </c:val>
        </c:ser>
        <c:marker val="1"/>
        <c:axId val="139246976"/>
        <c:axId val="139396608"/>
      </c:lineChart>
      <c:catAx>
        <c:axId val="139246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(moldm</a:t>
                </a:r>
                <a:r>
                  <a:rPr lang="en-US" baseline="30000"/>
                  <a:t>-3</a:t>
                </a:r>
                <a:r>
                  <a:rPr lang="en-US"/>
                  <a:t>)</a:t>
                </a:r>
              </a:p>
            </c:rich>
          </c:tx>
          <c:layout/>
        </c:title>
        <c:numFmt formatCode="General" sourceLinked="1"/>
        <c:tickLblPos val="nextTo"/>
        <c:crossAx val="139396608"/>
        <c:crosses val="autoZero"/>
        <c:auto val="1"/>
        <c:lblAlgn val="ctr"/>
        <c:lblOffset val="100"/>
      </c:catAx>
      <c:valAx>
        <c:axId val="13939660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Absorbance</a:t>
                </a:r>
              </a:p>
            </c:rich>
          </c:tx>
          <c:layout/>
        </c:title>
        <c:numFmt formatCode="General" sourceLinked="1"/>
        <c:tickLblPos val="nextTo"/>
        <c:crossAx val="139246976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504396325459319E-2"/>
          <c:y val="3.2279616404078101E-2"/>
          <c:w val="0.86406714785651806"/>
          <c:h val="0.79822506561679785"/>
        </c:manualLayout>
      </c:layout>
      <c:scatterChart>
        <c:scatterStyle val="smoothMarker"/>
        <c:ser>
          <c:idx val="0"/>
          <c:order val="0"/>
          <c:tx>
            <c:strRef>
              <c:f>'Effect of Copper Concentration'!$B$2</c:f>
              <c:strCache>
                <c:ptCount val="1"/>
                <c:pt idx="0">
                  <c:v>Water</c:v>
                </c:pt>
              </c:strCache>
            </c:strRef>
          </c:tx>
          <c:xVal>
            <c:numRef>
              <c:f>'Effect of Copper Concentration'!$A$3:$A$5</c:f>
              <c:numCache>
                <c:formatCode>General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</c:numCache>
            </c:numRef>
          </c:xVal>
          <c:yVal>
            <c:numRef>
              <c:f>'Effect of Copper Concentration'!$B$3:$B$5</c:f>
              <c:numCache>
                <c:formatCode>General</c:formatCode>
                <c:ptCount val="3"/>
                <c:pt idx="0">
                  <c:v>58</c:v>
                </c:pt>
                <c:pt idx="1">
                  <c:v>45</c:v>
                </c:pt>
                <c:pt idx="2">
                  <c:v>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'Effect of Copper Concentration'!$C$2</c:f>
              <c:strCache>
                <c:ptCount val="1"/>
                <c:pt idx="0">
                  <c:v>50% Ethanol</c:v>
                </c:pt>
              </c:strCache>
            </c:strRef>
          </c:tx>
          <c:xVal>
            <c:numRef>
              <c:f>'Effect of Copper Concentration'!$A$3:$A$5</c:f>
              <c:numCache>
                <c:formatCode>General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</c:numCache>
            </c:numRef>
          </c:xVal>
          <c:yVal>
            <c:numRef>
              <c:f>'Effect of Copper Concentration'!$C$3:$C$5</c:f>
              <c:numCache>
                <c:formatCode>General</c:formatCode>
                <c:ptCount val="3"/>
                <c:pt idx="0">
                  <c:v>61</c:v>
                </c:pt>
                <c:pt idx="1">
                  <c:v>16</c:v>
                </c:pt>
                <c:pt idx="2">
                  <c:v>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'Effect of Copper Concentration'!$D$2</c:f>
              <c:strCache>
                <c:ptCount val="1"/>
                <c:pt idx="0">
                  <c:v>Ethanol</c:v>
                </c:pt>
              </c:strCache>
            </c:strRef>
          </c:tx>
          <c:xVal>
            <c:numRef>
              <c:f>'Effect of Copper Concentration'!$A$3:$A$5</c:f>
              <c:numCache>
                <c:formatCode>General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</c:numCache>
            </c:numRef>
          </c:xVal>
          <c:yVal>
            <c:numRef>
              <c:f>'Effect of Copper Concentration'!$D$3:$D$5</c:f>
              <c:numCache>
                <c:formatCode>General</c:formatCode>
                <c:ptCount val="3"/>
                <c:pt idx="0">
                  <c:v>57</c:v>
                </c:pt>
                <c:pt idx="1">
                  <c:v>58</c:v>
                </c:pt>
                <c:pt idx="2">
                  <c:v>33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'Effect of Copper Concentration'!$E$2</c:f>
              <c:strCache>
                <c:ptCount val="1"/>
                <c:pt idx="0">
                  <c:v>Methanol</c:v>
                </c:pt>
              </c:strCache>
            </c:strRef>
          </c:tx>
          <c:xVal>
            <c:numRef>
              <c:f>'Effect of Copper Concentration'!$A$3:$A$5</c:f>
              <c:numCache>
                <c:formatCode>General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</c:numCache>
            </c:numRef>
          </c:xVal>
          <c:yVal>
            <c:numRef>
              <c:f>'Effect of Copper Concentration'!$E$3:$E$5</c:f>
              <c:numCache>
                <c:formatCode>General</c:formatCode>
                <c:ptCount val="3"/>
                <c:pt idx="0">
                  <c:v>44</c:v>
                </c:pt>
                <c:pt idx="1">
                  <c:v>49</c:v>
                </c:pt>
                <c:pt idx="2">
                  <c:v>51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'Effect of Copper Concentration'!$F$2</c:f>
              <c:strCache>
                <c:ptCount val="1"/>
                <c:pt idx="0">
                  <c:v>50% Methanol</c:v>
                </c:pt>
              </c:strCache>
            </c:strRef>
          </c:tx>
          <c:xVal>
            <c:numRef>
              <c:f>'Effect of Copper Concentration'!$A$3:$A$5</c:f>
              <c:numCache>
                <c:formatCode>General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</c:numCache>
            </c:numRef>
          </c:xVal>
          <c:yVal>
            <c:numRef>
              <c:f>'Effect of Copper Concentration'!$F$3:$F$5</c:f>
              <c:numCache>
                <c:formatCode>General</c:formatCode>
                <c:ptCount val="3"/>
                <c:pt idx="0">
                  <c:v>18</c:v>
                </c:pt>
                <c:pt idx="1">
                  <c:v>0</c:v>
                </c:pt>
                <c:pt idx="2">
                  <c:v>34</c:v>
                </c:pt>
              </c:numCache>
            </c:numRef>
          </c:yVal>
          <c:smooth val="1"/>
        </c:ser>
        <c:axId val="140100352"/>
        <c:axId val="140101888"/>
      </c:scatterChart>
      <c:valAx>
        <c:axId val="140100352"/>
        <c:scaling>
          <c:orientation val="minMax"/>
          <c:min val="2.0000000000000011E-2"/>
        </c:scaling>
        <c:axPos val="b"/>
        <c:numFmt formatCode="General" sourceLinked="1"/>
        <c:tickLblPos val="nextTo"/>
        <c:crossAx val="140101888"/>
        <c:crosses val="autoZero"/>
        <c:crossBetween val="midCat"/>
      </c:valAx>
      <c:valAx>
        <c:axId val="140101888"/>
        <c:scaling>
          <c:orientation val="minMax"/>
        </c:scaling>
        <c:axPos val="l"/>
        <c:majorGridlines/>
        <c:numFmt formatCode="General" sourceLinked="1"/>
        <c:tickLblPos val="nextTo"/>
        <c:crossAx val="140100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7283190102145281"/>
          <c:y val="2.1423798639865319E-3"/>
          <c:w val="0.12716810458781624"/>
          <c:h val="0.25508140172646698"/>
        </c:manualLayout>
      </c:layout>
      <c:spPr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c:spPr>
    </c:legend>
    <c:plotVisOnly val="1"/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3</xdr:row>
      <xdr:rowOff>38100</xdr:rowOff>
    </xdr:from>
    <xdr:to>
      <xdr:col>12</xdr:col>
      <xdr:colOff>472440</xdr:colOff>
      <xdr:row>18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5</xdr:row>
      <xdr:rowOff>133350</xdr:rowOff>
    </xdr:from>
    <xdr:to>
      <xdr:col>13</xdr:col>
      <xdr:colOff>38100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176733</xdr:colOff>
      <xdr:row>9</xdr:row>
      <xdr:rowOff>178013</xdr:rowOff>
    </xdr:from>
    <xdr:to>
      <xdr:col>8</xdr:col>
      <xdr:colOff>394447</xdr:colOff>
      <xdr:row>34</xdr:row>
      <xdr:rowOff>107576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C5" sqref="C5"/>
    </sheetView>
  </sheetViews>
  <sheetFormatPr defaultRowHeight="14.4"/>
  <cols>
    <col min="1" max="1" width="18.33203125" bestFit="1" customWidth="1"/>
    <col min="2" max="2" width="11.44140625" bestFit="1" customWidth="1"/>
    <col min="3" max="3" width="18.33203125" bestFit="1" customWidth="1"/>
  </cols>
  <sheetData>
    <row r="1" spans="1:4">
      <c r="A1" s="32" t="s">
        <v>16</v>
      </c>
      <c r="B1" s="31" t="s">
        <v>2</v>
      </c>
    </row>
    <row r="2" spans="1:4">
      <c r="A2" s="1">
        <v>700</v>
      </c>
      <c r="B2" s="31">
        <v>0.152</v>
      </c>
    </row>
    <row r="3" spans="1:4">
      <c r="A3" s="1">
        <v>725</v>
      </c>
      <c r="B3" s="31">
        <v>0.21099999999999999</v>
      </c>
    </row>
    <row r="4" spans="1:4">
      <c r="A4" s="1">
        <v>750</v>
      </c>
      <c r="B4" s="33">
        <v>0.25</v>
      </c>
    </row>
    <row r="5" spans="1:4">
      <c r="A5" s="1">
        <v>775</v>
      </c>
      <c r="B5" s="31">
        <v>0.27700000000000002</v>
      </c>
    </row>
    <row r="6" spans="1:4">
      <c r="A6" s="1">
        <v>795</v>
      </c>
      <c r="B6" s="31">
        <v>0.20699999999999999</v>
      </c>
    </row>
    <row r="7" spans="1:4">
      <c r="A7" s="1">
        <v>900</v>
      </c>
      <c r="B7" s="33">
        <v>0.23</v>
      </c>
      <c r="D7" t="s">
        <v>19</v>
      </c>
    </row>
    <row r="10" spans="1:4">
      <c r="A10" s="27"/>
    </row>
    <row r="11" spans="1:4" ht="15.6">
      <c r="A11" s="40" t="s">
        <v>20</v>
      </c>
    </row>
    <row r="12" spans="1:4">
      <c r="A12" s="41" t="s">
        <v>14</v>
      </c>
    </row>
    <row r="14" spans="1:4">
      <c r="A14" s="37"/>
    </row>
    <row r="15" spans="1:4">
      <c r="A15" s="37"/>
    </row>
    <row r="16" spans="1:4">
      <c r="A16" s="37"/>
    </row>
    <row r="17" spans="1:1">
      <c r="A17" s="37"/>
    </row>
    <row r="18" spans="1:1">
      <c r="A18" s="37"/>
    </row>
    <row r="19" spans="1:1">
      <c r="A19" s="37"/>
    </row>
    <row r="20" spans="1:1">
      <c r="A20" s="37"/>
    </row>
    <row r="21" spans="1:1">
      <c r="A21" s="37"/>
    </row>
    <row r="22" spans="1:1">
      <c r="A22" s="39"/>
    </row>
    <row r="23" spans="1:1">
      <c r="A23" s="3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Q16" sqref="Q16"/>
    </sheetView>
  </sheetViews>
  <sheetFormatPr defaultRowHeight="14.4"/>
  <cols>
    <col min="1" max="1" width="23.33203125" bestFit="1" customWidth="1"/>
    <col min="2" max="2" width="11.44140625" bestFit="1" customWidth="1"/>
  </cols>
  <sheetData>
    <row r="1" spans="1:2" ht="16.2">
      <c r="A1" s="32" t="s">
        <v>21</v>
      </c>
      <c r="B1" s="31" t="s">
        <v>2</v>
      </c>
    </row>
    <row r="2" spans="1:2">
      <c r="A2" s="1">
        <v>5.0000000000000001E-3</v>
      </c>
      <c r="B2" s="31">
        <v>1.4999999999999999E-2</v>
      </c>
    </row>
    <row r="3" spans="1:2">
      <c r="A3" s="1">
        <v>0.01</v>
      </c>
      <c r="B3" s="31">
        <v>6.2E-2</v>
      </c>
    </row>
    <row r="4" spans="1:2">
      <c r="A4" s="1">
        <v>2.5000000000000001E-2</v>
      </c>
      <c r="B4" s="33">
        <v>0.152</v>
      </c>
    </row>
    <row r="5" spans="1:2">
      <c r="A5" s="1">
        <v>0.05</v>
      </c>
      <c r="B5" s="31">
        <v>0.28599999999999998</v>
      </c>
    </row>
    <row r="6" spans="1:2">
      <c r="A6" s="43">
        <v>7.4999999999999997E-2</v>
      </c>
      <c r="B6" s="44">
        <v>0.379</v>
      </c>
    </row>
    <row r="7" spans="1:2">
      <c r="A7" s="45"/>
      <c r="B7" s="46"/>
    </row>
    <row r="10" spans="1:2">
      <c r="A10" s="27"/>
    </row>
    <row r="11" spans="1:2" ht="15.6">
      <c r="A11" s="42" t="s">
        <v>20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U59"/>
  <sheetViews>
    <sheetView zoomScale="85" zoomScaleNormal="85" workbookViewId="0">
      <selection activeCell="C35" sqref="C35"/>
    </sheetView>
  </sheetViews>
  <sheetFormatPr defaultColWidth="8.88671875" defaultRowHeight="14.4"/>
  <cols>
    <col min="1" max="1" width="56.33203125" style="11" bestFit="1" customWidth="1"/>
    <col min="2" max="2" width="21.5546875" style="11" bestFit="1" customWidth="1"/>
    <col min="3" max="3" width="33.88671875" style="11" bestFit="1" customWidth="1"/>
    <col min="4" max="4" width="38.44140625" style="11" bestFit="1" customWidth="1"/>
    <col min="5" max="5" width="19.109375" style="11" bestFit="1" customWidth="1"/>
    <col min="6" max="6" width="11.109375" style="11" bestFit="1" customWidth="1"/>
    <col min="7" max="7" width="16" style="11" bestFit="1" customWidth="1"/>
    <col min="8" max="8" width="8.88671875" style="11"/>
    <col min="9" max="9" width="10.5546875" style="11" bestFit="1" customWidth="1"/>
    <col min="10" max="10" width="14.109375" style="11" bestFit="1" customWidth="1"/>
    <col min="11" max="11" width="33.6640625" style="11" bestFit="1" customWidth="1"/>
    <col min="12" max="12" width="14.88671875" style="11" bestFit="1" customWidth="1"/>
    <col min="13" max="13" width="36.5546875" style="11" bestFit="1" customWidth="1"/>
    <col min="14" max="14" width="36.5546875" style="11" customWidth="1"/>
    <col min="15" max="15" width="19.109375" style="11" bestFit="1" customWidth="1"/>
    <col min="16" max="16" width="11.109375" style="11" bestFit="1" customWidth="1"/>
    <col min="17" max="17" width="14.33203125" style="11" customWidth="1"/>
    <col min="18" max="18" width="8.88671875" style="11"/>
    <col min="19" max="19" width="10.5546875" style="11" bestFit="1" customWidth="1"/>
    <col min="20" max="20" width="14.109375" style="11" bestFit="1" customWidth="1"/>
    <col min="21" max="21" width="11.21875" style="11" bestFit="1" customWidth="1"/>
    <col min="22" max="16384" width="8.88671875" style="11"/>
  </cols>
  <sheetData>
    <row r="1" spans="1:21">
      <c r="A1" s="73" t="s">
        <v>0</v>
      </c>
      <c r="B1" s="73"/>
      <c r="C1" s="73"/>
      <c r="D1" s="73"/>
      <c r="E1" s="73"/>
      <c r="F1" s="73"/>
      <c r="G1" s="73"/>
    </row>
    <row r="2" spans="1:21" ht="16.2">
      <c r="A2" s="2" t="s">
        <v>1</v>
      </c>
      <c r="B2" s="2" t="s">
        <v>6</v>
      </c>
      <c r="C2" s="2" t="s">
        <v>7</v>
      </c>
      <c r="D2" s="2" t="s">
        <v>22</v>
      </c>
      <c r="E2" s="2" t="s">
        <v>5</v>
      </c>
      <c r="F2" s="2" t="s">
        <v>2</v>
      </c>
      <c r="G2" s="2" t="s">
        <v>3</v>
      </c>
      <c r="H2" s="12"/>
      <c r="I2" s="12"/>
      <c r="K2" s="73" t="s">
        <v>13</v>
      </c>
      <c r="L2" s="73"/>
      <c r="M2" s="73"/>
      <c r="N2" s="73"/>
      <c r="O2" s="73"/>
      <c r="P2" s="73"/>
      <c r="Q2" s="73"/>
    </row>
    <row r="3" spans="1:21" ht="16.2">
      <c r="A3" s="1" t="s">
        <v>9</v>
      </c>
      <c r="B3" s="13">
        <v>0.106</v>
      </c>
      <c r="C3" s="13">
        <v>30</v>
      </c>
      <c r="D3" s="13">
        <v>0.05</v>
      </c>
      <c r="E3" s="30">
        <v>0.84027777777777779</v>
      </c>
      <c r="F3" s="13">
        <v>0.23400000000000001</v>
      </c>
      <c r="G3" s="14">
        <f>(0.277-F3)/0.277</f>
        <v>0.1552346570397112</v>
      </c>
      <c r="H3" s="12"/>
      <c r="I3" s="12"/>
      <c r="K3" s="2" t="s">
        <v>1</v>
      </c>
      <c r="L3" s="2" t="s">
        <v>6</v>
      </c>
      <c r="M3" s="2" t="s">
        <v>7</v>
      </c>
      <c r="N3" s="2" t="s">
        <v>22</v>
      </c>
      <c r="O3" s="2" t="s">
        <v>5</v>
      </c>
      <c r="P3" s="2" t="s">
        <v>2</v>
      </c>
      <c r="Q3" s="2" t="s">
        <v>3</v>
      </c>
    </row>
    <row r="4" spans="1:21">
      <c r="A4" s="4" t="s">
        <v>8</v>
      </c>
      <c r="B4" s="13">
        <v>1.4E-2</v>
      </c>
      <c r="C4" s="13">
        <v>50</v>
      </c>
      <c r="D4" s="13">
        <v>0.05</v>
      </c>
      <c r="E4" s="15">
        <v>0.84027777777777779</v>
      </c>
      <c r="F4" s="13">
        <v>0.17699999999999999</v>
      </c>
      <c r="G4" s="14">
        <f t="shared" ref="G4:G9" si="0">(0.277-F4)/0.277</f>
        <v>0.36101083032490983</v>
      </c>
      <c r="K4" s="6" t="s">
        <v>9</v>
      </c>
      <c r="L4" s="16">
        <v>0.108</v>
      </c>
      <c r="M4" s="16">
        <v>30</v>
      </c>
      <c r="N4" s="13">
        <v>0.05</v>
      </c>
      <c r="O4" s="30">
        <v>0.84027777777777779</v>
      </c>
      <c r="P4" s="31">
        <v>0.56000000000000005</v>
      </c>
      <c r="Q4" s="17">
        <f>(0.277-P4)/0.277</f>
        <v>-1.0216606498194947</v>
      </c>
    </row>
    <row r="5" spans="1:21">
      <c r="A5" s="4" t="s">
        <v>8</v>
      </c>
      <c r="B5" s="13">
        <v>2.9000000000000001E-2</v>
      </c>
      <c r="C5" s="13">
        <v>50</v>
      </c>
      <c r="D5" s="13">
        <v>0.05</v>
      </c>
      <c r="E5" s="18">
        <v>0.84027777777777779</v>
      </c>
      <c r="F5" s="13">
        <v>0.13500000000000001</v>
      </c>
      <c r="G5" s="14">
        <f t="shared" si="0"/>
        <v>0.5126353790613718</v>
      </c>
    </row>
    <row r="6" spans="1:21">
      <c r="A6" s="4" t="s">
        <v>8</v>
      </c>
      <c r="B6" s="22">
        <v>0.05</v>
      </c>
      <c r="C6" s="13">
        <v>50</v>
      </c>
      <c r="D6" s="13">
        <v>2.5000000000000001E-2</v>
      </c>
      <c r="E6" s="18">
        <v>0.84027777777777779</v>
      </c>
      <c r="F6" s="31">
        <v>0.11600000000000001</v>
      </c>
      <c r="G6" s="14">
        <f t="shared" si="0"/>
        <v>0.58122743682310474</v>
      </c>
      <c r="K6" s="10"/>
      <c r="L6" s="10"/>
      <c r="M6" s="10"/>
      <c r="N6" s="10"/>
      <c r="O6" s="10"/>
      <c r="P6" s="10"/>
      <c r="Q6" s="10"/>
    </row>
    <row r="7" spans="1:21">
      <c r="A7" s="4" t="s">
        <v>8</v>
      </c>
      <c r="B7" s="13">
        <v>4.5999999999999999E-2</v>
      </c>
      <c r="C7" s="13">
        <v>50</v>
      </c>
      <c r="D7" s="13">
        <v>0.05</v>
      </c>
      <c r="E7" s="18">
        <v>0.84027777777777779</v>
      </c>
      <c r="F7" s="31">
        <v>0.151</v>
      </c>
      <c r="G7" s="14">
        <f t="shared" ref="G7:G8" si="1">(0.277-F7)/0.277</f>
        <v>0.45487364620938636</v>
      </c>
      <c r="K7" s="10"/>
      <c r="L7" s="10"/>
      <c r="M7" s="10"/>
      <c r="N7" s="10"/>
      <c r="O7" s="10"/>
      <c r="P7" s="10"/>
      <c r="Q7" s="10"/>
    </row>
    <row r="8" spans="1:21">
      <c r="A8" s="4" t="s">
        <v>8</v>
      </c>
      <c r="B8" s="13">
        <v>5.5E-2</v>
      </c>
      <c r="C8" s="13">
        <v>50</v>
      </c>
      <c r="D8" s="13">
        <v>7.4999999999999997E-2</v>
      </c>
      <c r="E8" s="18">
        <v>0.84027777777777779</v>
      </c>
      <c r="F8" s="31">
        <v>0.182</v>
      </c>
      <c r="G8" s="14">
        <f t="shared" si="1"/>
        <v>0.34296028880866436</v>
      </c>
      <c r="K8" s="10"/>
      <c r="L8" s="10"/>
      <c r="M8" s="10"/>
      <c r="N8" s="10"/>
      <c r="O8" s="10"/>
      <c r="P8" s="10"/>
      <c r="Q8" s="10"/>
    </row>
    <row r="9" spans="1:21">
      <c r="A9" s="1" t="s">
        <v>10</v>
      </c>
      <c r="B9" s="13">
        <v>4.5999999999999999E-2</v>
      </c>
      <c r="C9" s="13">
        <v>30</v>
      </c>
      <c r="D9" s="13">
        <v>0.05</v>
      </c>
      <c r="E9" s="18">
        <v>0.84027777777777779</v>
      </c>
      <c r="F9" s="13">
        <v>0.17499999999999999</v>
      </c>
      <c r="G9" s="14">
        <f t="shared" si="0"/>
        <v>0.36823104693140801</v>
      </c>
      <c r="K9" s="9"/>
      <c r="L9" s="9"/>
      <c r="M9" s="9"/>
      <c r="N9" s="9"/>
      <c r="O9" s="9"/>
      <c r="P9" s="9"/>
      <c r="Q9" s="9"/>
    </row>
    <row r="10" spans="1:21">
      <c r="K10" s="8"/>
      <c r="L10" s="19"/>
      <c r="M10" s="19"/>
      <c r="N10" s="19"/>
      <c r="Q10" s="20"/>
    </row>
    <row r="11" spans="1:21">
      <c r="K11" s="73" t="s">
        <v>15</v>
      </c>
      <c r="L11" s="73"/>
      <c r="M11" s="73"/>
      <c r="N11" s="73"/>
      <c r="O11" s="73"/>
      <c r="P11" s="73"/>
      <c r="Q11" s="73"/>
    </row>
    <row r="12" spans="1:21" ht="16.2">
      <c r="K12" s="2" t="s">
        <v>1</v>
      </c>
      <c r="L12" s="2" t="s">
        <v>6</v>
      </c>
      <c r="M12" s="2" t="s">
        <v>7</v>
      </c>
      <c r="N12" s="2" t="s">
        <v>22</v>
      </c>
      <c r="O12" s="2" t="s">
        <v>5</v>
      </c>
      <c r="P12" s="2" t="s">
        <v>2</v>
      </c>
      <c r="Q12" s="2" t="s">
        <v>3</v>
      </c>
    </row>
    <row r="13" spans="1:21">
      <c r="K13" s="1" t="s">
        <v>8</v>
      </c>
      <c r="L13" s="16">
        <v>2.8000000000000001E-2</v>
      </c>
      <c r="M13" s="16">
        <v>50</v>
      </c>
      <c r="N13" s="13">
        <v>0.05</v>
      </c>
      <c r="O13" s="30">
        <v>0.84027777777777779</v>
      </c>
      <c r="P13" s="31">
        <v>0.20499999999999999</v>
      </c>
      <c r="Q13" s="17">
        <f>(0.277-P13)/0.277</f>
        <v>0.2599277978339351</v>
      </c>
    </row>
    <row r="14" spans="1:21">
      <c r="K14" s="1" t="s">
        <v>8</v>
      </c>
      <c r="L14" s="16">
        <v>5.2999999999999999E-2</v>
      </c>
      <c r="M14" s="16">
        <v>50</v>
      </c>
      <c r="N14" s="13">
        <v>2.5000000000000001E-2</v>
      </c>
      <c r="O14" s="30">
        <v>0.84027777777777779</v>
      </c>
      <c r="P14" s="31">
        <v>0.107</v>
      </c>
      <c r="Q14" s="17">
        <f>(0.277-P14)/0.277</f>
        <v>0.61371841155234663</v>
      </c>
      <c r="S14" s="72" t="s">
        <v>25</v>
      </c>
      <c r="T14" s="72"/>
      <c r="U14" s="72"/>
    </row>
    <row r="15" spans="1:21">
      <c r="K15" s="1" t="s">
        <v>8</v>
      </c>
      <c r="L15" s="16">
        <v>4.9000000000000002E-2</v>
      </c>
      <c r="M15" s="16">
        <v>50</v>
      </c>
      <c r="N15" s="13">
        <v>0.05</v>
      </c>
      <c r="O15" s="30">
        <v>0.84027777777777779</v>
      </c>
      <c r="P15" s="31">
        <v>0.23300000000000001</v>
      </c>
      <c r="Q15" s="17">
        <f>(0.277-P15)/0.277</f>
        <v>0.15884476534296033</v>
      </c>
      <c r="S15" s="1" t="s">
        <v>2</v>
      </c>
      <c r="T15" s="2" t="s">
        <v>3</v>
      </c>
      <c r="U15" s="1" t="s">
        <v>26</v>
      </c>
    </row>
    <row r="16" spans="1:21">
      <c r="K16" s="1" t="s">
        <v>8</v>
      </c>
      <c r="L16" s="16">
        <v>5.3999999999999999E-2</v>
      </c>
      <c r="M16" s="16">
        <v>50</v>
      </c>
      <c r="N16" s="13">
        <v>7.4999999999999997E-2</v>
      </c>
      <c r="O16" s="30">
        <v>0.84027777777777779</v>
      </c>
      <c r="P16" s="31">
        <v>0.26900000000000002</v>
      </c>
      <c r="Q16" s="17">
        <f>(0.277-P16)/0.277</f>
        <v>2.8880866425992802E-2</v>
      </c>
      <c r="S16" s="13">
        <v>0.17100000000000001</v>
      </c>
      <c r="T16" s="59">
        <f>(0.277-S16)/0.277</f>
        <v>0.38267148014440433</v>
      </c>
      <c r="U16" s="60">
        <f>T16-Q16</f>
        <v>0.35379061371841153</v>
      </c>
    </row>
    <row r="17" spans="1:19">
      <c r="K17" s="1" t="s">
        <v>10</v>
      </c>
      <c r="L17" s="13">
        <v>4.5999999999999999E-2</v>
      </c>
      <c r="M17" s="13">
        <v>50</v>
      </c>
      <c r="N17" s="13">
        <v>0.05</v>
      </c>
      <c r="O17" s="18">
        <v>0.84027777777777779</v>
      </c>
      <c r="P17" s="13">
        <v>0.11600000000000001</v>
      </c>
      <c r="Q17" s="17">
        <f>(0.277-P17)/0.277</f>
        <v>0.58122743682310474</v>
      </c>
      <c r="S17" s="27"/>
    </row>
    <row r="18" spans="1:19">
      <c r="A18" s="73" t="s">
        <v>4</v>
      </c>
      <c r="B18" s="73"/>
      <c r="C18" s="73"/>
      <c r="D18" s="73"/>
      <c r="E18" s="73"/>
      <c r="F18" s="73"/>
      <c r="G18" s="73"/>
    </row>
    <row r="19" spans="1:19" ht="16.2">
      <c r="A19" s="2" t="s">
        <v>1</v>
      </c>
      <c r="B19" s="2" t="s">
        <v>6</v>
      </c>
      <c r="C19" s="2" t="s">
        <v>7</v>
      </c>
      <c r="D19" s="2" t="s">
        <v>22</v>
      </c>
      <c r="E19" s="2" t="s">
        <v>5</v>
      </c>
      <c r="F19" s="2" t="s">
        <v>2</v>
      </c>
      <c r="G19" s="2" t="s">
        <v>3</v>
      </c>
      <c r="K19" s="27"/>
    </row>
    <row r="20" spans="1:19">
      <c r="A20" s="1" t="s">
        <v>9</v>
      </c>
      <c r="B20" s="13">
        <v>0.104</v>
      </c>
      <c r="C20" s="13">
        <v>30</v>
      </c>
      <c r="D20" s="13">
        <v>0.05</v>
      </c>
      <c r="E20" s="29">
        <v>0.84027777777777779</v>
      </c>
      <c r="F20" s="13">
        <v>0.224</v>
      </c>
      <c r="G20" s="14">
        <f t="shared" ref="G20:G25" si="2">(0.277-F20)/0.277</f>
        <v>0.19133574007220222</v>
      </c>
      <c r="K20" s="27"/>
    </row>
    <row r="21" spans="1:19">
      <c r="A21" s="2" t="s">
        <v>8</v>
      </c>
      <c r="B21" s="34">
        <v>8.9999999999999993E-3</v>
      </c>
      <c r="C21" s="13">
        <v>50</v>
      </c>
      <c r="D21" s="13">
        <v>0.05</v>
      </c>
      <c r="E21" s="18">
        <v>0.84027777777777779</v>
      </c>
      <c r="F21" s="13">
        <v>0.25800000000000001</v>
      </c>
      <c r="G21" s="14">
        <f t="shared" si="2"/>
        <v>6.8592057761732911E-2</v>
      </c>
      <c r="K21" s="27"/>
    </row>
    <row r="22" spans="1:19">
      <c r="A22" s="2" t="s">
        <v>8</v>
      </c>
      <c r="B22" s="21">
        <v>2.1000000000000001E-2</v>
      </c>
      <c r="C22" s="13">
        <v>50</v>
      </c>
      <c r="D22" s="13">
        <v>0.05</v>
      </c>
      <c r="E22" s="18">
        <v>0.84027777777777779</v>
      </c>
      <c r="F22" s="3">
        <v>0.20799999999999999</v>
      </c>
      <c r="G22" s="14">
        <f t="shared" si="2"/>
        <v>0.24909747292418782</v>
      </c>
      <c r="K22" s="28"/>
    </row>
    <row r="23" spans="1:19">
      <c r="A23" s="2" t="s">
        <v>8</v>
      </c>
      <c r="B23" s="49">
        <v>0.05</v>
      </c>
      <c r="C23" s="13">
        <v>50</v>
      </c>
      <c r="D23" s="13">
        <v>2.5000000000000001E-2</v>
      </c>
      <c r="E23" s="18">
        <v>0.84027777777777779</v>
      </c>
      <c r="F23" s="3">
        <v>0.11899999999999999</v>
      </c>
      <c r="G23" s="14">
        <f t="shared" si="2"/>
        <v>0.5703971119133574</v>
      </c>
      <c r="K23" s="28"/>
    </row>
    <row r="24" spans="1:19">
      <c r="A24" s="2" t="s">
        <v>8</v>
      </c>
      <c r="B24" s="21">
        <v>4.8000000000000001E-2</v>
      </c>
      <c r="C24" s="13">
        <v>50</v>
      </c>
      <c r="D24" s="13">
        <v>0.05</v>
      </c>
      <c r="E24" s="18">
        <v>0.84027777777777779</v>
      </c>
      <c r="F24" s="3">
        <v>0.11700000000000001</v>
      </c>
      <c r="G24" s="14">
        <f t="shared" si="2"/>
        <v>0.5776173285198557</v>
      </c>
      <c r="K24" s="28"/>
    </row>
    <row r="25" spans="1:19">
      <c r="A25" s="2" t="s">
        <v>8</v>
      </c>
      <c r="B25" s="21">
        <v>5.6000000000000001E-2</v>
      </c>
      <c r="C25" s="13">
        <v>50</v>
      </c>
      <c r="D25" s="13">
        <v>7.4999999999999997E-2</v>
      </c>
      <c r="E25" s="18">
        <v>0.84027777777777779</v>
      </c>
      <c r="F25" s="3">
        <v>0.186</v>
      </c>
      <c r="G25" s="14">
        <f t="shared" si="2"/>
        <v>0.32851985559566793</v>
      </c>
      <c r="K25" s="28"/>
    </row>
    <row r="26" spans="1:19">
      <c r="A26" s="1" t="s">
        <v>10</v>
      </c>
      <c r="B26" s="13">
        <v>5.1999999999999998E-2</v>
      </c>
      <c r="C26" s="13">
        <v>50</v>
      </c>
      <c r="D26" s="13">
        <v>0.05</v>
      </c>
      <c r="E26" s="18">
        <v>0.84027777777777779</v>
      </c>
      <c r="F26" s="13">
        <v>0.183</v>
      </c>
      <c r="G26" s="14">
        <f t="shared" ref="G26" si="3">(0.277-F26)/0.277</f>
        <v>0.33935018050541521</v>
      </c>
      <c r="K26" s="9"/>
      <c r="L26" s="9"/>
      <c r="M26" s="9"/>
      <c r="N26" s="9"/>
      <c r="O26" s="9"/>
      <c r="P26" s="9"/>
      <c r="Q26" s="9"/>
    </row>
    <row r="27" spans="1:19">
      <c r="A27" s="35"/>
      <c r="B27" s="28"/>
      <c r="C27" s="28"/>
      <c r="D27" s="28"/>
      <c r="E27" s="50"/>
      <c r="F27" s="28"/>
      <c r="G27" s="51"/>
      <c r="K27" s="73" t="s">
        <v>23</v>
      </c>
      <c r="L27" s="73"/>
      <c r="M27" s="73"/>
      <c r="N27" s="73"/>
      <c r="O27" s="73"/>
      <c r="P27" s="73"/>
      <c r="Q27" s="73"/>
    </row>
    <row r="28" spans="1:19" ht="16.2">
      <c r="A28" s="35"/>
      <c r="B28" s="28"/>
      <c r="C28" s="28"/>
      <c r="D28" s="28"/>
      <c r="E28" s="50"/>
      <c r="F28" s="28"/>
      <c r="G28" s="51"/>
      <c r="K28" s="2" t="s">
        <v>1</v>
      </c>
      <c r="L28" s="2" t="s">
        <v>6</v>
      </c>
      <c r="M28" s="2" t="s">
        <v>7</v>
      </c>
      <c r="N28" s="2" t="s">
        <v>22</v>
      </c>
      <c r="O28" s="2" t="s">
        <v>5</v>
      </c>
      <c r="P28" s="2" t="s">
        <v>2</v>
      </c>
      <c r="Q28" s="2" t="s">
        <v>3</v>
      </c>
    </row>
    <row r="29" spans="1:19">
      <c r="A29" s="35"/>
      <c r="B29" s="28"/>
      <c r="C29" s="28"/>
      <c r="D29" s="28"/>
      <c r="E29" s="50"/>
      <c r="F29" s="28"/>
      <c r="G29" s="51"/>
      <c r="K29" s="1" t="s">
        <v>8</v>
      </c>
      <c r="L29" s="16">
        <v>5.1999999999999998E-2</v>
      </c>
      <c r="M29" s="16">
        <v>50</v>
      </c>
      <c r="N29" s="13">
        <v>2.5000000000000001E-2</v>
      </c>
      <c r="O29" s="30">
        <v>0.84027777777777779</v>
      </c>
      <c r="P29" s="47">
        <v>0.22800000000000001</v>
      </c>
      <c r="Q29" s="17">
        <f>(0.277-P29)/0.277</f>
        <v>0.17689530685920582</v>
      </c>
    </row>
    <row r="30" spans="1:19">
      <c r="A30" s="35"/>
      <c r="B30" s="28"/>
      <c r="C30" s="28"/>
      <c r="D30" s="28"/>
      <c r="E30" s="50"/>
      <c r="F30" s="28"/>
      <c r="G30" s="51"/>
      <c r="K30" s="1" t="s">
        <v>8</v>
      </c>
      <c r="L30" s="52">
        <v>5.0999999999999997E-2</v>
      </c>
      <c r="M30" s="52">
        <v>50</v>
      </c>
      <c r="N30" s="52">
        <v>7.4999999999999997E-2</v>
      </c>
      <c r="O30" s="53">
        <v>0.84027777777777779</v>
      </c>
      <c r="P30" s="52">
        <v>0.182</v>
      </c>
      <c r="Q30" s="17">
        <f>(0.277-P30)/0.277</f>
        <v>0.34296028880866436</v>
      </c>
    </row>
    <row r="31" spans="1:19">
      <c r="A31" s="35"/>
      <c r="B31" s="28"/>
      <c r="C31" s="28"/>
      <c r="D31" s="28"/>
      <c r="E31" s="50"/>
      <c r="F31" s="28"/>
      <c r="G31" s="51"/>
      <c r="K31" s="35"/>
      <c r="L31" s="9"/>
      <c r="M31" s="9"/>
      <c r="N31" s="54"/>
      <c r="O31" s="55"/>
      <c r="P31" s="54"/>
      <c r="Q31" s="20"/>
    </row>
    <row r="32" spans="1:19">
      <c r="A32" s="35"/>
      <c r="B32" s="28"/>
      <c r="C32" s="28"/>
      <c r="D32" s="28"/>
      <c r="E32" s="50"/>
      <c r="F32" s="28"/>
      <c r="G32" s="51"/>
      <c r="K32" s="35"/>
      <c r="L32" s="9"/>
      <c r="M32" s="9"/>
      <c r="N32" s="54"/>
      <c r="O32" s="55"/>
      <c r="P32" s="54"/>
      <c r="Q32" s="20"/>
    </row>
    <row r="33" spans="1:17">
      <c r="A33" s="35"/>
      <c r="B33" s="28"/>
      <c r="C33" s="28"/>
      <c r="D33" s="28"/>
      <c r="E33" s="50"/>
      <c r="F33" s="28"/>
      <c r="G33" s="51"/>
      <c r="K33" s="9"/>
      <c r="L33" s="9"/>
      <c r="M33" s="9"/>
      <c r="N33" s="9"/>
      <c r="O33" s="9"/>
      <c r="P33" s="9"/>
      <c r="Q33" s="9"/>
    </row>
    <row r="34" spans="1:17">
      <c r="K34" s="35"/>
      <c r="L34" s="19"/>
      <c r="M34" s="19"/>
      <c r="N34" s="19"/>
      <c r="O34" s="36"/>
      <c r="P34" s="37"/>
      <c r="Q34" s="20"/>
    </row>
    <row r="35" spans="1:17">
      <c r="K35" s="73" t="s">
        <v>17</v>
      </c>
      <c r="L35" s="73"/>
      <c r="M35" s="73"/>
      <c r="N35" s="73"/>
      <c r="O35" s="73"/>
      <c r="P35" s="73"/>
      <c r="Q35" s="73"/>
    </row>
    <row r="36" spans="1:17" ht="16.2">
      <c r="K36" s="2" t="s">
        <v>1</v>
      </c>
      <c r="L36" s="2" t="s">
        <v>6</v>
      </c>
      <c r="M36" s="2" t="s">
        <v>7</v>
      </c>
      <c r="N36" s="2" t="s">
        <v>22</v>
      </c>
      <c r="O36" s="2" t="s">
        <v>5</v>
      </c>
      <c r="P36" s="2" t="s">
        <v>2</v>
      </c>
      <c r="Q36" s="2" t="s">
        <v>3</v>
      </c>
    </row>
    <row r="37" spans="1:17">
      <c r="K37" s="1" t="s">
        <v>8</v>
      </c>
      <c r="L37" s="16">
        <v>5.2999999999999999E-2</v>
      </c>
      <c r="M37" s="16">
        <v>50</v>
      </c>
      <c r="N37" s="13">
        <v>0.05</v>
      </c>
      <c r="O37" s="30">
        <v>0.84027777777777779</v>
      </c>
      <c r="P37" s="31">
        <v>0.37</v>
      </c>
      <c r="Q37" s="17">
        <f>(0.277-P37)/0.277</f>
        <v>-0.33574007220216595</v>
      </c>
    </row>
    <row r="39" spans="1:17">
      <c r="A39" s="73" t="s">
        <v>11</v>
      </c>
      <c r="B39" s="73"/>
      <c r="C39" s="73"/>
      <c r="D39" s="73"/>
      <c r="E39" s="73"/>
      <c r="F39" s="73"/>
      <c r="G39" s="73"/>
    </row>
    <row r="40" spans="1:17" ht="16.2">
      <c r="A40" s="2" t="s">
        <v>1</v>
      </c>
      <c r="B40" s="2" t="s">
        <v>6</v>
      </c>
      <c r="C40" s="2" t="s">
        <v>7</v>
      </c>
      <c r="D40" s="2" t="s">
        <v>22</v>
      </c>
      <c r="E40" s="2" t="s">
        <v>5</v>
      </c>
      <c r="F40" s="2" t="s">
        <v>2</v>
      </c>
      <c r="G40" s="2" t="s">
        <v>3</v>
      </c>
    </row>
    <row r="41" spans="1:17">
      <c r="A41" s="1" t="s">
        <v>9</v>
      </c>
      <c r="B41" s="22">
        <v>0.1</v>
      </c>
      <c r="C41" s="13">
        <v>30</v>
      </c>
      <c r="D41" s="22">
        <v>0.05</v>
      </c>
      <c r="E41" s="30">
        <v>0.84027777777777779</v>
      </c>
      <c r="F41" s="31">
        <v>0.44</v>
      </c>
      <c r="G41" s="14">
        <f t="shared" ref="G41:G46" si="4">(0.277-F41)/0.277</f>
        <v>-0.58844765342960281</v>
      </c>
      <c r="K41"/>
    </row>
    <row r="42" spans="1:17">
      <c r="A42" s="2" t="s">
        <v>8</v>
      </c>
      <c r="B42" s="21">
        <v>7.0000000000000001E-3</v>
      </c>
      <c r="C42" s="13">
        <v>30</v>
      </c>
      <c r="D42" s="22">
        <v>0.05</v>
      </c>
      <c r="E42" s="18">
        <v>0.84027777777777779</v>
      </c>
      <c r="F42" s="57">
        <v>0.185</v>
      </c>
      <c r="G42" s="14">
        <f t="shared" si="4"/>
        <v>0.33212996389891702</v>
      </c>
      <c r="K42"/>
    </row>
    <row r="43" spans="1:17">
      <c r="A43" s="5" t="s">
        <v>8</v>
      </c>
      <c r="B43" s="21">
        <v>2.1999999999999999E-2</v>
      </c>
      <c r="C43" s="13">
        <v>50</v>
      </c>
      <c r="D43" s="22">
        <v>0.05</v>
      </c>
      <c r="E43" s="18">
        <v>0.84027777777777779</v>
      </c>
      <c r="F43" s="58">
        <v>0.107</v>
      </c>
      <c r="G43" s="14">
        <f t="shared" si="4"/>
        <v>0.61371841155234663</v>
      </c>
      <c r="I43" s="72" t="s">
        <v>25</v>
      </c>
      <c r="J43" s="72"/>
      <c r="K43" s="72"/>
      <c r="M43" s="38"/>
      <c r="N43" s="38"/>
    </row>
    <row r="44" spans="1:17">
      <c r="A44" s="5" t="s">
        <v>8</v>
      </c>
      <c r="B44" s="21">
        <v>4.4999999999999998E-2</v>
      </c>
      <c r="C44" s="13">
        <v>50</v>
      </c>
      <c r="D44" s="22">
        <v>2.5000000000000001E-2</v>
      </c>
      <c r="E44" s="18">
        <v>0.84027777777777779</v>
      </c>
      <c r="F44" s="58">
        <v>0.154</v>
      </c>
      <c r="G44" s="14">
        <f t="shared" si="4"/>
        <v>0.44404332129963903</v>
      </c>
      <c r="I44" s="1" t="s">
        <v>2</v>
      </c>
      <c r="J44" s="2" t="s">
        <v>3</v>
      </c>
      <c r="K44" s="1" t="s">
        <v>26</v>
      </c>
      <c r="M44" s="38"/>
      <c r="N44" s="38"/>
    </row>
    <row r="45" spans="1:17">
      <c r="A45" s="5" t="s">
        <v>8</v>
      </c>
      <c r="B45" s="21">
        <v>5.2999999999999999E-2</v>
      </c>
      <c r="C45" s="13">
        <v>50</v>
      </c>
      <c r="D45" s="22">
        <v>0.05</v>
      </c>
      <c r="E45" s="18">
        <v>0.84027777777777779</v>
      </c>
      <c r="F45" s="58">
        <v>6.2E-2</v>
      </c>
      <c r="G45" s="14">
        <f t="shared" si="4"/>
        <v>0.776173285198556</v>
      </c>
      <c r="I45" s="13">
        <v>0.218</v>
      </c>
      <c r="J45" s="59">
        <f>(0.277-I45)/0.277</f>
        <v>0.21299638989169681</v>
      </c>
      <c r="K45" s="60">
        <f>G45-J45</f>
        <v>0.56317689530685922</v>
      </c>
    </row>
    <row r="46" spans="1:17">
      <c r="A46" s="5" t="s">
        <v>8</v>
      </c>
      <c r="B46" s="21">
        <v>4.7E-2</v>
      </c>
      <c r="C46" s="13">
        <v>50</v>
      </c>
      <c r="D46" s="22">
        <v>7.4999999999999997E-2</v>
      </c>
      <c r="E46" s="18">
        <v>0.84027777777777779</v>
      </c>
      <c r="F46" s="58">
        <v>0.13500000000000001</v>
      </c>
      <c r="G46" s="14">
        <f t="shared" si="4"/>
        <v>0.5126353790613718</v>
      </c>
      <c r="K46" s="48"/>
    </row>
    <row r="47" spans="1:17">
      <c r="A47" s="1" t="s">
        <v>10</v>
      </c>
      <c r="B47" s="13">
        <v>5.7000000000000002E-2</v>
      </c>
      <c r="C47" s="13">
        <v>50</v>
      </c>
      <c r="D47" s="22">
        <v>0.05</v>
      </c>
      <c r="E47" s="18">
        <v>0.84027777777777779</v>
      </c>
      <c r="F47" s="22">
        <v>0.14000000000000001</v>
      </c>
      <c r="G47" s="14">
        <f t="shared" ref="G47" si="5">(0.277-F47)/0.277</f>
        <v>0.49458483754512633</v>
      </c>
      <c r="I47" s="56"/>
      <c r="J47" s="56"/>
      <c r="K47"/>
    </row>
    <row r="48" spans="1:17">
      <c r="C48" s="23"/>
      <c r="D48" s="23"/>
    </row>
    <row r="51" spans="1:7">
      <c r="A51" s="73" t="s">
        <v>12</v>
      </c>
      <c r="B51" s="73"/>
      <c r="C51" s="73"/>
      <c r="D51" s="73"/>
      <c r="E51" s="73"/>
      <c r="F51" s="73"/>
      <c r="G51" s="73"/>
    </row>
    <row r="52" spans="1:7" ht="16.2">
      <c r="A52" s="2" t="s">
        <v>1</v>
      </c>
      <c r="B52" s="2" t="s">
        <v>6</v>
      </c>
      <c r="C52" s="2" t="s">
        <v>7</v>
      </c>
      <c r="D52" s="2" t="s">
        <v>22</v>
      </c>
      <c r="E52" s="2" t="s">
        <v>5</v>
      </c>
      <c r="F52" s="2" t="s">
        <v>2</v>
      </c>
      <c r="G52" s="2" t="s">
        <v>3</v>
      </c>
    </row>
    <row r="53" spans="1:7">
      <c r="A53" s="6" t="s">
        <v>9</v>
      </c>
      <c r="B53" s="16">
        <v>0.10100000000000001</v>
      </c>
      <c r="C53" s="16">
        <v>30</v>
      </c>
      <c r="D53" s="13">
        <v>0.05</v>
      </c>
      <c r="E53" s="29">
        <v>0.84027777777777779</v>
      </c>
      <c r="F53" s="24">
        <v>0.21</v>
      </c>
      <c r="G53" s="17">
        <f>(0.277-F53)/0.277</f>
        <v>0.24187725631768964</v>
      </c>
    </row>
    <row r="54" spans="1:7">
      <c r="A54" s="6" t="s">
        <v>8</v>
      </c>
      <c r="B54" s="25">
        <v>0.11700000000000001</v>
      </c>
      <c r="C54" s="16">
        <v>50</v>
      </c>
      <c r="D54" s="13">
        <v>0.05</v>
      </c>
      <c r="E54" s="26">
        <v>0.84027777777777779</v>
      </c>
      <c r="F54" s="7">
        <v>0.192</v>
      </c>
      <c r="G54" s="17">
        <f t="shared" ref="G54" si="6">(0.277-F54)/0.277</f>
        <v>0.30685920577617332</v>
      </c>
    </row>
    <row r="55" spans="1:7">
      <c r="D55"/>
    </row>
    <row r="56" spans="1:7">
      <c r="D56"/>
    </row>
    <row r="57" spans="1:7">
      <c r="A57"/>
      <c r="D57"/>
    </row>
    <row r="58" spans="1:7">
      <c r="A58"/>
    </row>
    <row r="59" spans="1:7">
      <c r="A59"/>
    </row>
  </sheetData>
  <sortState ref="A29:G30">
    <sortCondition ref="G29:G30"/>
  </sortState>
  <mergeCells count="10">
    <mergeCell ref="S14:U14"/>
    <mergeCell ref="A39:G39"/>
    <mergeCell ref="A51:G51"/>
    <mergeCell ref="A1:G1"/>
    <mergeCell ref="A18:G18"/>
    <mergeCell ref="K2:Q2"/>
    <mergeCell ref="K11:Q11"/>
    <mergeCell ref="K35:Q35"/>
    <mergeCell ref="K27:Q27"/>
    <mergeCell ref="I43:K43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M35"/>
  <sheetViews>
    <sheetView zoomScale="85" zoomScaleNormal="85" workbookViewId="0">
      <selection activeCell="L9" sqref="L9"/>
    </sheetView>
  </sheetViews>
  <sheetFormatPr defaultRowHeight="14.4"/>
  <cols>
    <col min="1" max="1" width="18.33203125" bestFit="1" customWidth="1"/>
    <col min="2" max="2" width="15.77734375" bestFit="1" customWidth="1"/>
    <col min="3" max="3" width="15.21875" customWidth="1"/>
    <col min="4" max="4" width="16.5546875" customWidth="1"/>
    <col min="5" max="5" width="13.33203125" customWidth="1"/>
    <col min="6" max="6" width="16.5546875" bestFit="1" customWidth="1"/>
    <col min="8" max="8" width="21.109375" bestFit="1" customWidth="1"/>
    <col min="11" max="11" width="15.44140625" bestFit="1" customWidth="1"/>
    <col min="12" max="12" width="40" bestFit="1" customWidth="1"/>
    <col min="13" max="13" width="32.6640625" bestFit="1" customWidth="1"/>
  </cols>
  <sheetData>
    <row r="1" spans="1:13" s="56" customFormat="1">
      <c r="A1" s="76" t="s">
        <v>32</v>
      </c>
      <c r="B1" s="76"/>
      <c r="C1" s="76"/>
      <c r="D1" s="76"/>
      <c r="E1" s="76"/>
      <c r="F1" s="76"/>
    </row>
    <row r="2" spans="1:13">
      <c r="A2" s="63" t="s">
        <v>27</v>
      </c>
      <c r="B2" s="31" t="s">
        <v>0</v>
      </c>
      <c r="C2" s="31" t="s">
        <v>18</v>
      </c>
      <c r="D2" s="31" t="s">
        <v>4</v>
      </c>
      <c r="E2" s="31" t="s">
        <v>11</v>
      </c>
      <c r="F2" s="31" t="s">
        <v>30</v>
      </c>
    </row>
    <row r="3" spans="1:13">
      <c r="A3" s="31">
        <v>2.5000000000000001E-2</v>
      </c>
      <c r="B3" s="31">
        <v>58</v>
      </c>
      <c r="C3" s="31">
        <v>61</v>
      </c>
      <c r="D3" s="31">
        <v>57</v>
      </c>
      <c r="E3" s="13">
        <v>44</v>
      </c>
      <c r="F3" s="31">
        <v>18</v>
      </c>
    </row>
    <row r="4" spans="1:13">
      <c r="A4" s="31">
        <v>0.05</v>
      </c>
      <c r="B4" s="31">
        <v>45</v>
      </c>
      <c r="C4" s="31">
        <v>16</v>
      </c>
      <c r="D4" s="31">
        <v>58</v>
      </c>
      <c r="E4" s="13">
        <v>49</v>
      </c>
      <c r="F4" s="62" t="s">
        <v>24</v>
      </c>
      <c r="K4" s="61"/>
    </row>
    <row r="5" spans="1:13">
      <c r="A5" s="31">
        <v>7.4999999999999997E-2</v>
      </c>
      <c r="B5" s="31">
        <v>34</v>
      </c>
      <c r="C5" s="31">
        <v>3</v>
      </c>
      <c r="D5" s="31">
        <v>33</v>
      </c>
      <c r="E5" s="13">
        <v>51</v>
      </c>
      <c r="F5" s="31">
        <v>34</v>
      </c>
    </row>
    <row r="7" spans="1:13">
      <c r="A7" s="31" t="s">
        <v>40</v>
      </c>
      <c r="B7" s="31" t="s">
        <v>28</v>
      </c>
    </row>
    <row r="8" spans="1:13">
      <c r="A8" s="31" t="s">
        <v>41</v>
      </c>
      <c r="B8" s="31" t="s">
        <v>29</v>
      </c>
    </row>
    <row r="14" spans="1:13">
      <c r="H14" s="47"/>
      <c r="K14" s="31"/>
      <c r="L14" s="63" t="s">
        <v>31</v>
      </c>
      <c r="M14" s="63" t="s">
        <v>35</v>
      </c>
    </row>
    <row r="15" spans="1:13">
      <c r="H15" s="47"/>
      <c r="K15" s="31" t="s">
        <v>0</v>
      </c>
      <c r="L15" s="31" t="s">
        <v>33</v>
      </c>
      <c r="M15" s="64">
        <f>(B5-B3)/B3</f>
        <v>-0.41379310344827586</v>
      </c>
    </row>
    <row r="16" spans="1:13">
      <c r="H16" s="47"/>
      <c r="I16" s="47"/>
      <c r="J16" s="47"/>
      <c r="K16" s="31" t="s">
        <v>18</v>
      </c>
      <c r="L16" s="31" t="s">
        <v>33</v>
      </c>
      <c r="M16" s="64">
        <f>(C5-C3)/C3</f>
        <v>-0.95081967213114749</v>
      </c>
    </row>
    <row r="17" spans="11:13">
      <c r="K17" s="13" t="s">
        <v>4</v>
      </c>
      <c r="L17" s="31" t="s">
        <v>33</v>
      </c>
      <c r="M17" s="64">
        <f>(D5-D3)/D3</f>
        <v>-0.42105263157894735</v>
      </c>
    </row>
    <row r="18" spans="11:13">
      <c r="K18" s="13" t="s">
        <v>11</v>
      </c>
      <c r="L18" s="31" t="s">
        <v>34</v>
      </c>
      <c r="M18" s="64">
        <f>(E5-E3)/E3</f>
        <v>0.15909090909090909</v>
      </c>
    </row>
    <row r="19" spans="11:13">
      <c r="K19" s="13" t="s">
        <v>30</v>
      </c>
      <c r="L19" s="31" t="s">
        <v>34</v>
      </c>
      <c r="M19" s="64">
        <f>(F5-F3)/F3</f>
        <v>0.88888888888888884</v>
      </c>
    </row>
    <row r="21" spans="11:13">
      <c r="K21" s="56"/>
    </row>
    <row r="22" spans="11:13" ht="14.4" customHeight="1">
      <c r="K22" s="74" t="s">
        <v>0</v>
      </c>
      <c r="L22" s="75" t="s">
        <v>37</v>
      </c>
      <c r="M22" s="75"/>
    </row>
    <row r="23" spans="11:13">
      <c r="K23" s="74"/>
      <c r="L23" s="75"/>
      <c r="M23" s="75"/>
    </row>
    <row r="24" spans="11:13" ht="14.4" customHeight="1">
      <c r="K24" s="74" t="s">
        <v>18</v>
      </c>
      <c r="L24" s="75" t="s">
        <v>38</v>
      </c>
      <c r="M24" s="75"/>
    </row>
    <row r="25" spans="11:13">
      <c r="K25" s="74"/>
      <c r="L25" s="75"/>
      <c r="M25" s="75"/>
    </row>
    <row r="26" spans="11:13">
      <c r="K26" s="74" t="s">
        <v>4</v>
      </c>
      <c r="L26" s="75" t="s">
        <v>36</v>
      </c>
      <c r="M26" s="75"/>
    </row>
    <row r="27" spans="11:13">
      <c r="K27" s="74"/>
      <c r="L27" s="75"/>
      <c r="M27" s="75"/>
    </row>
    <row r="28" spans="11:13">
      <c r="K28" s="74" t="s">
        <v>11</v>
      </c>
      <c r="L28" s="75" t="s">
        <v>39</v>
      </c>
      <c r="M28" s="75"/>
    </row>
    <row r="29" spans="11:13">
      <c r="K29" s="74"/>
      <c r="L29" s="75"/>
      <c r="M29" s="75"/>
    </row>
    <row r="30" spans="11:13">
      <c r="K30" s="74" t="s">
        <v>30</v>
      </c>
      <c r="L30" s="75" t="s">
        <v>42</v>
      </c>
      <c r="M30" s="75"/>
    </row>
    <row r="31" spans="11:13" ht="17.399999999999999" customHeight="1">
      <c r="K31" s="74"/>
      <c r="L31" s="75"/>
      <c r="M31" s="75"/>
    </row>
    <row r="34" spans="11:13">
      <c r="K34" s="66" t="s">
        <v>44</v>
      </c>
      <c r="L34" s="67"/>
      <c r="M34" s="68"/>
    </row>
    <row r="35" spans="11:13">
      <c r="K35" s="69" t="s">
        <v>43</v>
      </c>
      <c r="L35" s="70"/>
      <c r="M35" s="71"/>
    </row>
  </sheetData>
  <mergeCells count="11">
    <mergeCell ref="A1:F1"/>
    <mergeCell ref="K22:K23"/>
    <mergeCell ref="K24:K25"/>
    <mergeCell ref="L22:M23"/>
    <mergeCell ref="L24:M25"/>
    <mergeCell ref="K26:K27"/>
    <mergeCell ref="L26:M27"/>
    <mergeCell ref="K28:K29"/>
    <mergeCell ref="L28:M29"/>
    <mergeCell ref="K30:K31"/>
    <mergeCell ref="L30:M3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C6:C9"/>
  <sheetViews>
    <sheetView tabSelected="1" workbookViewId="0">
      <selection activeCell="F3" sqref="F3"/>
    </sheetView>
  </sheetViews>
  <sheetFormatPr defaultRowHeight="14.4"/>
  <cols>
    <col min="3" max="3" width="18.88671875" bestFit="1" customWidth="1"/>
  </cols>
  <sheetData>
    <row r="6" spans="3:3">
      <c r="C6" s="77" t="s">
        <v>47</v>
      </c>
    </row>
    <row r="7" spans="3:3">
      <c r="C7" s="65" t="s">
        <v>46</v>
      </c>
    </row>
    <row r="8" spans="3:3">
      <c r="C8" s="65" t="s">
        <v>45</v>
      </c>
    </row>
    <row r="9" spans="3:3">
      <c r="C9" s="65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Lambda Max Curve</vt:lpstr>
      <vt:lpstr>Calibration Graph | CuSO4</vt:lpstr>
      <vt:lpstr>Raw Data</vt:lpstr>
      <vt:lpstr>Effect of Copper Concentration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TIPS</dc:creator>
  <cp:lastModifiedBy>TIPS</cp:lastModifiedBy>
  <dcterms:created xsi:type="dcterms:W3CDTF">2023-11-06T10:27:46Z</dcterms:created>
  <dcterms:modified xsi:type="dcterms:W3CDTF">2024-01-11T17:34:17Z</dcterms:modified>
</cp:coreProperties>
</file>