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<sst xmlns="http://schemas.openxmlformats.org/spreadsheetml/2006/main" count="143" uniqueCount="129">
  <si>
    <t>Clave</t>
  </si>
  <si>
    <t>Estado</t>
  </si>
  <si>
    <t>Capital</t>
  </si>
  <si>
    <t>Latitud</t>
  </si>
  <si>
    <t>Longitud</t>
  </si>
  <si>
    <t>Ingresos</t>
  </si>
  <si>
    <t>Egresos</t>
  </si>
  <si>
    <t>IR</t>
  </si>
  <si>
    <t>I</t>
  </si>
  <si>
    <t>Nacional</t>
  </si>
  <si>
    <t>CDMX</t>
  </si>
  <si>
    <t>19°25′42″N</t>
  </si>
  <si>
    <t>99°07′40″W</t>
  </si>
  <si>
    <t>Aguascalientes</t>
  </si>
  <si>
    <t>21°53′00″N</t>
  </si>
  <si>
    <t>102°18′00″W</t>
  </si>
  <si>
    <t>Baja California</t>
  </si>
  <si>
    <t>Mexicali</t>
  </si>
  <si>
    <t>32°39′07″N</t>
  </si>
  <si>
    <t>115°28′06″W</t>
  </si>
  <si>
    <t>Baja California Sur</t>
  </si>
  <si>
    <t>La Paz</t>
  </si>
  <si>
    <t>24°10′00″N</t>
  </si>
  <si>
    <t>110°18′00″W</t>
  </si>
  <si>
    <t>Campeche</t>
  </si>
  <si>
    <t>19°51′00″N</t>
  </si>
  <si>
    <t>90°32′00″W</t>
  </si>
  <si>
    <t>Coahuila</t>
  </si>
  <si>
    <t>Saltillo</t>
  </si>
  <si>
    <t>25°25′00″N</t>
  </si>
  <si>
    <t>101°00′00″W</t>
  </si>
  <si>
    <t>Colima</t>
  </si>
  <si>
    <t>19°14′00″N</t>
  </si>
  <si>
    <t>103°43′00″W</t>
  </si>
  <si>
    <t>Chiapas</t>
  </si>
  <si>
    <t>Tuxtla Gutiérrez</t>
  </si>
  <si>
    <t>16°45′00″N</t>
  </si>
  <si>
    <t>93°07′00″W</t>
  </si>
  <si>
    <t>Chihuahua</t>
  </si>
  <si>
    <t>28°38′00″N</t>
  </si>
  <si>
    <t>106°05′00″W</t>
  </si>
  <si>
    <t>Distrito Federal</t>
  </si>
  <si>
    <t>Ciudad de México</t>
  </si>
  <si>
    <t>Durango</t>
  </si>
  <si>
    <t>24°02′00″N</t>
  </si>
  <si>
    <t>104°40′00″W</t>
  </si>
  <si>
    <t>Guanajuato</t>
  </si>
  <si>
    <t>21°01′00″N</t>
  </si>
  <si>
    <t>101°15′00″W</t>
  </si>
  <si>
    <t>Guerrero</t>
  </si>
  <si>
    <t>Chilpancingo</t>
  </si>
  <si>
    <t>17°33′00″N</t>
  </si>
  <si>
    <t>99°30′00″W</t>
  </si>
  <si>
    <t>Hidalgo</t>
  </si>
  <si>
    <t>Pachuca</t>
  </si>
  <si>
    <t>20°07′01″N</t>
  </si>
  <si>
    <t>98°44′00″W</t>
  </si>
  <si>
    <t>Jalisco</t>
  </si>
  <si>
    <t>Guadalajara</t>
  </si>
  <si>
    <t>20°40′00″N</t>
  </si>
  <si>
    <t>103°20′00″W</t>
  </si>
  <si>
    <t>México</t>
  </si>
  <si>
    <t>Toluca</t>
  </si>
  <si>
    <t>19°17′18″N</t>
  </si>
  <si>
    <t>99°40′02″W</t>
  </si>
  <si>
    <t>Michoacán</t>
  </si>
  <si>
    <t>Morelia</t>
  </si>
  <si>
    <t>19°42′03″N</t>
  </si>
  <si>
    <t>101°11′04″W</t>
  </si>
  <si>
    <t>Morelos</t>
  </si>
  <si>
    <t>Cuernavaca</t>
  </si>
  <si>
    <t>18°55′00″N</t>
  </si>
  <si>
    <t>99°15′00″W</t>
  </si>
  <si>
    <t>Nayarit</t>
  </si>
  <si>
    <t>Tepic</t>
  </si>
  <si>
    <t>21°30′00″N</t>
  </si>
  <si>
    <t>104°54′00″W</t>
  </si>
  <si>
    <t>Nuevo León</t>
  </si>
  <si>
    <t>Monterrey</t>
  </si>
  <si>
    <t>25°40′00″N</t>
  </si>
  <si>
    <t>100°19′00″W</t>
  </si>
  <si>
    <t>Oaxaca</t>
  </si>
  <si>
    <t>17°03′00″N</t>
  </si>
  <si>
    <t>96°43′00″W</t>
  </si>
  <si>
    <t>Puebla</t>
  </si>
  <si>
    <t>19°03′00″N</t>
  </si>
  <si>
    <t>98°12′00″W</t>
  </si>
  <si>
    <t>Querétaro</t>
  </si>
  <si>
    <t>20°36′00″N</t>
  </si>
  <si>
    <t>100°23′00″W</t>
  </si>
  <si>
    <t>Quintana Roo</t>
  </si>
  <si>
    <t>Chetumal</t>
  </si>
  <si>
    <t>18°30′00″N</t>
  </si>
  <si>
    <t>88°18′00″W</t>
  </si>
  <si>
    <t>San Luis Potosí</t>
  </si>
  <si>
    <t>22°09′00″N</t>
  </si>
  <si>
    <t>100°59′00″W</t>
  </si>
  <si>
    <t>Sinaloa</t>
  </si>
  <si>
    <t>Culiacán</t>
  </si>
  <si>
    <t>24°47′58″N</t>
  </si>
  <si>
    <t>107°23′23″W</t>
  </si>
  <si>
    <t>Sonora</t>
  </si>
  <si>
    <t>Hermosillo</t>
  </si>
  <si>
    <t>29°04′00″N</t>
  </si>
  <si>
    <t>110°58′00″W</t>
  </si>
  <si>
    <t>Tabasco</t>
  </si>
  <si>
    <t>Villahermosa</t>
  </si>
  <si>
    <t>17°59′00″N</t>
  </si>
  <si>
    <t>92°55′00″W</t>
  </si>
  <si>
    <t>Tamaulipas</t>
  </si>
  <si>
    <t>Ciudad Victoria</t>
  </si>
  <si>
    <t>23°44′00″N</t>
  </si>
  <si>
    <t>99°08′00″W</t>
  </si>
  <si>
    <t>Tlaxcala</t>
  </si>
  <si>
    <t>19°18′50″N</t>
  </si>
  <si>
    <t>98°14′30″W</t>
  </si>
  <si>
    <t>Veracruz</t>
  </si>
  <si>
    <t>Xalapa</t>
  </si>
  <si>
    <t>19°32′00″N</t>
  </si>
  <si>
    <t>96°55′00″W</t>
  </si>
  <si>
    <t>Yucatán</t>
  </si>
  <si>
    <t>Mérida</t>
  </si>
  <si>
    <t>20°58′00″N</t>
  </si>
  <si>
    <t>89°37′00″W</t>
  </si>
  <si>
    <t>Zacatecas</t>
  </si>
  <si>
    <t>22°46′32″N</t>
  </si>
  <si>
    <t>102°34′20″W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</si>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</sst>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ans Condensed"/>
      <family val="2"/>
      <charset val="1"/>
    </font>
    <font>
      <b val="true"/>
      <sz val="10"/>
      <name val="Arial"/>
      <family val="2"/>
      <charset val="1"/>
    </font>
    <font>
      <sz val="10"/>
      <name val="DejaVu Sans Condensed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O42"/>
  <sheetViews>
    <sheetView windowProtection="false"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11.5204081632653"/>
    <col collapsed="false" hidden="false" max="2" min="2" style="0" width="14.3112244897959"/>
    <col collapsed="false" hidden="false" max="3" min="3" style="0" width="12.6377551020408"/>
    <col collapsed="false" hidden="false" max="4" min="4" style="0" width="14.030612244898"/>
    <col collapsed="false" hidden="false" max="8" min="5" style="0" width="11.5204081632653"/>
    <col collapsed="false" hidden="false" max="9" min="9" style="0" width="13.3367346938776"/>
    <col collapsed="false" hidden="false" max="1025" min="10" style="0" width="11.5204081632653"/>
  </cols>
  <sheetData>
    <row r="5" customFormat="false" ht="12.8" hidden="false" customHeight="true" outlineLevel="0" collapsed="false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2" t="s">
        <v>5</v>
      </c>
      <c r="H5" s="2" t="s">
        <v>6</v>
      </c>
      <c r="I5" s="2" t="s">
        <v>7</v>
      </c>
      <c r="J5" s="3" t="s">
        <v>8</v>
      </c>
      <c r="K5" s="4"/>
    </row>
    <row r="6" customFormat="false" ht="14.15" hidden="false" customHeight="true" outlineLevel="0" collapsed="false">
      <c r="B6" s="5" t="n">
        <v>0</v>
      </c>
      <c r="C6" s="5" t="s">
        <v>9</v>
      </c>
      <c r="D6" s="5" t="s">
        <v>10</v>
      </c>
      <c r="E6" s="6" t="s">
        <v>11</v>
      </c>
      <c r="F6" s="6" t="s">
        <v>12</v>
      </c>
      <c r="G6" s="7" t="n">
        <v>13654559.241</v>
      </c>
      <c r="H6" s="7" t="n">
        <v>18997588.267</v>
      </c>
      <c r="I6" s="0" t="n">
        <f aca="false">(2*G6-H6)/(G6+H6)</f>
        <v>0.254547735733572</v>
      </c>
      <c r="J6" s="3" t="n">
        <f aca="false"> INT(3*(I6-$I$41)/$I$42)</f>
        <v>2</v>
      </c>
      <c r="K6" s="8"/>
      <c r="L6" s="9"/>
      <c r="M6" s="9"/>
    </row>
    <row r="7" customFormat="false" ht="14.15" hidden="false" customHeight="true" outlineLevel="0" collapsed="false">
      <c r="B7" s="5" t="n">
        <v>1</v>
      </c>
      <c r="C7" s="10" t="s">
        <v>13</v>
      </c>
      <c r="D7" s="10" t="s">
        <v>13</v>
      </c>
      <c r="E7" s="6" t="s">
        <v>14</v>
      </c>
      <c r="F7" s="6" t="s">
        <v>15</v>
      </c>
      <c r="G7" s="7" t="n">
        <v>195416.274</v>
      </c>
      <c r="H7" s="7" t="n">
        <v>237428.857</v>
      </c>
      <c r="I7" s="0" t="n">
        <f aca="false">(2*G7-H7)/(G7+H7)</f>
        <v>0.354407800881558</v>
      </c>
      <c r="J7" s="3" t="n">
        <f aca="false"> INT(3*(I7-$I$41)/$I$42)</f>
        <v>2</v>
      </c>
      <c r="K7" s="8"/>
      <c r="L7" s="9"/>
      <c r="M7" s="9"/>
    </row>
    <row r="8" customFormat="false" ht="14.15" hidden="false" customHeight="true" outlineLevel="0" collapsed="false">
      <c r="B8" s="5" t="n">
        <v>2</v>
      </c>
      <c r="C8" s="10" t="s">
        <v>16</v>
      </c>
      <c r="D8" s="10" t="s">
        <v>17</v>
      </c>
      <c r="E8" s="6" t="s">
        <v>18</v>
      </c>
      <c r="F8" s="6" t="s">
        <v>19</v>
      </c>
      <c r="G8" s="7" t="n">
        <v>311940.35</v>
      </c>
      <c r="H8" s="7" t="n">
        <v>436214.417</v>
      </c>
      <c r="I8" s="0" t="n">
        <f aca="false">(2*G8-H8)/(G8+H8)</f>
        <v>0.250838852170275</v>
      </c>
      <c r="J8" s="3" t="n">
        <f aca="false"> INT(3*(I8-$I$41)/$I$42)</f>
        <v>2</v>
      </c>
      <c r="K8" s="8"/>
      <c r="L8" s="9"/>
      <c r="M8" s="9"/>
    </row>
    <row r="9" customFormat="false" ht="26.85" hidden="false" customHeight="true" outlineLevel="0" collapsed="false">
      <c r="B9" s="5" t="n">
        <v>3</v>
      </c>
      <c r="C9" s="10" t="s">
        <v>20</v>
      </c>
      <c r="D9" s="10" t="s">
        <v>21</v>
      </c>
      <c r="E9" s="6" t="s">
        <v>22</v>
      </c>
      <c r="F9" s="6" t="s">
        <v>23</v>
      </c>
      <c r="G9" s="7" t="n">
        <v>67766.177</v>
      </c>
      <c r="H9" s="7" t="n">
        <v>87955.844</v>
      </c>
      <c r="I9" s="0" t="n">
        <f aca="false">(2*G9-H9)/(G9+H9)</f>
        <v>0.30552204302563</v>
      </c>
      <c r="J9" s="3" t="n">
        <f aca="false"> INT(3*(I9-$I$41)/$I$42)</f>
        <v>2</v>
      </c>
      <c r="K9" s="8"/>
      <c r="L9" s="9"/>
      <c r="M9" s="9"/>
    </row>
    <row r="10" customFormat="false" ht="14.15" hidden="false" customHeight="true" outlineLevel="0" collapsed="false">
      <c r="B10" s="5" t="n">
        <v>4</v>
      </c>
      <c r="C10" s="10" t="s">
        <v>24</v>
      </c>
      <c r="D10" s="10" t="s">
        <v>24</v>
      </c>
      <c r="E10" s="6" t="s">
        <v>25</v>
      </c>
      <c r="F10" s="6" t="s">
        <v>26</v>
      </c>
      <c r="G10" s="7" t="n">
        <v>85856.496</v>
      </c>
      <c r="H10" s="7" t="n">
        <v>680330.811</v>
      </c>
      <c r="I10" s="0" t="n">
        <f aca="false">(2*G10-H10)/(G10+H10)</f>
        <v>-0.663829607138089</v>
      </c>
      <c r="J10" s="3" t="n">
        <f aca="false"> INT(3*(I10-$I$41)/$I$42)</f>
        <v>0</v>
      </c>
      <c r="K10" s="8"/>
      <c r="L10" s="9"/>
      <c r="M10" s="9"/>
    </row>
    <row r="11" customFormat="false" ht="14.15" hidden="false" customHeight="true" outlineLevel="0" collapsed="false">
      <c r="B11" s="5" t="n">
        <v>5</v>
      </c>
      <c r="C11" s="10" t="s">
        <v>27</v>
      </c>
      <c r="D11" s="10" t="s">
        <v>28</v>
      </c>
      <c r="E11" s="6" t="s">
        <v>29</v>
      </c>
      <c r="F11" s="6" t="s">
        <v>30</v>
      </c>
      <c r="G11" s="7" t="n">
        <v>552727.462</v>
      </c>
      <c r="H11" s="7" t="n">
        <v>736602.089</v>
      </c>
      <c r="I11" s="0" t="n">
        <f aca="false">(2*G11-H11)/(G11+H11)</f>
        <v>0.28608111457146</v>
      </c>
      <c r="J11" s="3" t="n">
        <f aca="false"> INT(3*(I11-$I$41)/$I$42)</f>
        <v>2</v>
      </c>
      <c r="K11" s="8"/>
      <c r="L11" s="9"/>
      <c r="M11" s="9"/>
    </row>
    <row r="12" customFormat="false" ht="14.15" hidden="false" customHeight="true" outlineLevel="0" collapsed="false">
      <c r="B12" s="5" t="n">
        <v>6</v>
      </c>
      <c r="C12" s="10" t="s">
        <v>31</v>
      </c>
      <c r="D12" s="10" t="s">
        <v>31</v>
      </c>
      <c r="E12" s="6" t="s">
        <v>32</v>
      </c>
      <c r="F12" s="6" t="s">
        <v>33</v>
      </c>
      <c r="G12" s="7" t="n">
        <v>50174.71</v>
      </c>
      <c r="H12" s="7" t="n">
        <v>67999.528</v>
      </c>
      <c r="I12" s="0" t="n">
        <f aca="false">(2*G12-H12)/(G12+H12)</f>
        <v>0.27374741354372</v>
      </c>
      <c r="J12" s="3" t="n">
        <f aca="false"> INT(3*(I12-$I$41)/$I$42)</f>
        <v>2</v>
      </c>
      <c r="K12" s="8"/>
      <c r="L12" s="9"/>
      <c r="M12" s="9"/>
    </row>
    <row r="13" customFormat="false" ht="14.15" hidden="false" customHeight="true" outlineLevel="0" collapsed="false">
      <c r="B13" s="5" t="n">
        <v>7</v>
      </c>
      <c r="C13" s="10" t="s">
        <v>34</v>
      </c>
      <c r="D13" s="10" t="s">
        <v>35</v>
      </c>
      <c r="E13" s="6" t="s">
        <v>36</v>
      </c>
      <c r="F13" s="6" t="s">
        <v>37</v>
      </c>
      <c r="G13" s="7" t="n">
        <v>165923.06</v>
      </c>
      <c r="H13" s="7" t="n">
        <v>240003.564</v>
      </c>
      <c r="I13" s="0" t="n">
        <f aca="false">(2*G13-H13)/(G13+H13)</f>
        <v>0.226254082806847</v>
      </c>
      <c r="J13" s="3" t="n">
        <f aca="false"> INT(3*(I13-$I$41)/$I$42)</f>
        <v>2</v>
      </c>
      <c r="K13" s="8"/>
      <c r="L13" s="9"/>
      <c r="M13" s="9"/>
    </row>
    <row r="14" customFormat="false" ht="14.15" hidden="false" customHeight="true" outlineLevel="0" collapsed="false">
      <c r="B14" s="5" t="n">
        <v>8</v>
      </c>
      <c r="C14" s="10" t="s">
        <v>38</v>
      </c>
      <c r="D14" s="10" t="s">
        <v>38</v>
      </c>
      <c r="E14" s="6" t="s">
        <v>39</v>
      </c>
      <c r="F14" s="6" t="s">
        <v>40</v>
      </c>
      <c r="G14" s="7" t="n">
        <v>338221.137</v>
      </c>
      <c r="H14" s="7" t="n">
        <v>467000.056</v>
      </c>
      <c r="I14" s="0" t="n">
        <f aca="false">(2*G14-H14)/(G14+H14)</f>
        <v>0.260105198199869</v>
      </c>
      <c r="J14" s="3" t="n">
        <f aca="false"> INT(3*(I14-$I$41)/$I$42)</f>
        <v>2</v>
      </c>
      <c r="K14" s="8"/>
      <c r="L14" s="9"/>
      <c r="M14" s="9"/>
    </row>
    <row r="15" customFormat="false" ht="26.85" hidden="false" customHeight="true" outlineLevel="0" collapsed="false">
      <c r="B15" s="5" t="n">
        <v>9</v>
      </c>
      <c r="C15" s="10" t="s">
        <v>41</v>
      </c>
      <c r="D15" s="10" t="s">
        <v>42</v>
      </c>
      <c r="E15" s="6" t="s">
        <v>11</v>
      </c>
      <c r="F15" s="6" t="s">
        <v>12</v>
      </c>
      <c r="G15" s="7" t="n">
        <v>3088556.059</v>
      </c>
      <c r="H15" s="7" t="n">
        <v>4215502.308</v>
      </c>
      <c r="I15" s="0" t="n">
        <f aca="false">(2*G15-H15)/(G15+H15)</f>
        <v>0.268564366744743</v>
      </c>
      <c r="J15" s="3" t="n">
        <f aca="false"> INT(3*(I15-$I$41)/$I$42)</f>
        <v>2</v>
      </c>
      <c r="K15" s="8"/>
      <c r="L15" s="9"/>
      <c r="M15" s="9"/>
    </row>
    <row r="16" customFormat="false" ht="14.15" hidden="false" customHeight="true" outlineLevel="0" collapsed="false">
      <c r="B16" s="5" t="n">
        <v>10</v>
      </c>
      <c r="C16" s="10" t="s">
        <v>43</v>
      </c>
      <c r="D16" s="10" t="s">
        <v>43</v>
      </c>
      <c r="E16" s="6" t="s">
        <v>44</v>
      </c>
      <c r="F16" s="6" t="s">
        <v>45</v>
      </c>
      <c r="G16" s="7" t="n">
        <v>120702.09</v>
      </c>
      <c r="H16" s="7" t="n">
        <v>161458.232</v>
      </c>
      <c r="I16" s="0" t="n">
        <f aca="false">(2*G16-H16)/(G16+H16)</f>
        <v>0.283335188425253</v>
      </c>
      <c r="J16" s="3" t="n">
        <f aca="false"> INT(3*(I16-$I$41)/$I$42)</f>
        <v>2</v>
      </c>
      <c r="K16" s="8"/>
      <c r="L16" s="9"/>
      <c r="M16" s="9"/>
    </row>
    <row r="17" customFormat="false" ht="14.15" hidden="false" customHeight="true" outlineLevel="0" collapsed="false">
      <c r="B17" s="5" t="n">
        <v>11</v>
      </c>
      <c r="C17" s="10" t="s">
        <v>46</v>
      </c>
      <c r="D17" s="10" t="s">
        <v>46</v>
      </c>
      <c r="E17" s="6" t="s">
        <v>47</v>
      </c>
      <c r="F17" s="6" t="s">
        <v>48</v>
      </c>
      <c r="G17" s="7" t="n">
        <v>685499.973</v>
      </c>
      <c r="H17" s="7" t="n">
        <v>882646.576</v>
      </c>
      <c r="I17" s="0" t="n">
        <f aca="false">(2*G17-H17)/(G17+H17)</f>
        <v>0.311420747194464</v>
      </c>
      <c r="J17" s="3" t="n">
        <f aca="false"> INT(3*(I17-$I$41)/$I$42)</f>
        <v>2</v>
      </c>
      <c r="K17" s="8"/>
      <c r="L17" s="9"/>
      <c r="M17" s="9"/>
    </row>
    <row r="18" customFormat="false" ht="14.15" hidden="false" customHeight="true" outlineLevel="0" collapsed="false">
      <c r="B18" s="5" t="n">
        <v>12</v>
      </c>
      <c r="C18" s="10" t="s">
        <v>49</v>
      </c>
      <c r="D18" s="10" t="s">
        <v>50</v>
      </c>
      <c r="E18" s="6" t="s">
        <v>51</v>
      </c>
      <c r="F18" s="6" t="s">
        <v>52</v>
      </c>
      <c r="G18" s="7" t="n">
        <v>94163.488</v>
      </c>
      <c r="H18" s="7" t="n">
        <v>125436</v>
      </c>
      <c r="I18" s="0" t="n">
        <f aca="false">(2*G18-H18)/(G18+H18)</f>
        <v>0.286389447319658</v>
      </c>
      <c r="J18" s="3" t="n">
        <f aca="false"> INT(3*(I18-$I$41)/$I$42)</f>
        <v>2</v>
      </c>
      <c r="K18" s="8"/>
      <c r="L18" s="9"/>
      <c r="M18" s="9"/>
    </row>
    <row r="19" customFormat="false" ht="14.15" hidden="false" customHeight="true" outlineLevel="0" collapsed="false">
      <c r="B19" s="5" t="n">
        <v>13</v>
      </c>
      <c r="C19" s="10" t="s">
        <v>53</v>
      </c>
      <c r="D19" s="10" t="s">
        <v>54</v>
      </c>
      <c r="E19" s="6" t="s">
        <v>55</v>
      </c>
      <c r="F19" s="6" t="s">
        <v>56</v>
      </c>
      <c r="G19" s="7" t="n">
        <v>316241.571</v>
      </c>
      <c r="H19" s="7" t="n">
        <v>369210.194</v>
      </c>
      <c r="I19" s="0" t="n">
        <f aca="false">(2*G19-H19)/(G19+H19)</f>
        <v>0.384086760649015</v>
      </c>
      <c r="J19" s="3" t="n">
        <f aca="false"> INT(3*(I19-$I$41)/$I$42)</f>
        <v>3</v>
      </c>
      <c r="K19" s="8"/>
      <c r="L19" s="9"/>
      <c r="M19" s="9"/>
    </row>
    <row r="20" customFormat="false" ht="14.15" hidden="false" customHeight="true" outlineLevel="0" collapsed="false">
      <c r="B20" s="5" t="n">
        <v>14</v>
      </c>
      <c r="C20" s="10" t="s">
        <v>57</v>
      </c>
      <c r="D20" s="10" t="s">
        <v>58</v>
      </c>
      <c r="E20" s="6" t="s">
        <v>59</v>
      </c>
      <c r="F20" s="6" t="s">
        <v>60</v>
      </c>
      <c r="G20" s="7" t="n">
        <v>802364.31</v>
      </c>
      <c r="H20" s="7" t="n">
        <v>1074124.882</v>
      </c>
      <c r="I20" s="0" t="n">
        <f aca="false">(2*G20-H20)/(G20+H20)</f>
        <v>0.282764078931077</v>
      </c>
      <c r="J20" s="3" t="n">
        <f aca="false"> INT(3*(I20-$I$41)/$I$42)</f>
        <v>2</v>
      </c>
      <c r="K20" s="8"/>
      <c r="L20" s="9"/>
      <c r="M20" s="9"/>
    </row>
    <row r="21" customFormat="false" ht="14.15" hidden="false" customHeight="true" outlineLevel="0" collapsed="false">
      <c r="B21" s="5" t="n">
        <v>15</v>
      </c>
      <c r="C21" s="10" t="s">
        <v>61</v>
      </c>
      <c r="D21" s="10" t="s">
        <v>62</v>
      </c>
      <c r="E21" s="6" t="s">
        <v>63</v>
      </c>
      <c r="F21" s="6" t="s">
        <v>64</v>
      </c>
      <c r="G21" s="7" t="n">
        <v>1196171.234</v>
      </c>
      <c r="H21" s="7" t="n">
        <v>1563985.319</v>
      </c>
      <c r="I21" s="0" t="n">
        <f aca="false">(2*G21-H21)/(G21+H21)</f>
        <v>0.300112378806797</v>
      </c>
      <c r="J21" s="3" t="n">
        <f aca="false"> INT(3*(I21-$I$41)/$I$42)</f>
        <v>2</v>
      </c>
      <c r="K21" s="8"/>
      <c r="L21" s="9"/>
      <c r="M21" s="9"/>
    </row>
    <row r="22" customFormat="false" ht="14.15" hidden="false" customHeight="true" outlineLevel="0" collapsed="false">
      <c r="B22" s="5" t="n">
        <v>16</v>
      </c>
      <c r="C22" s="10" t="s">
        <v>65</v>
      </c>
      <c r="D22" s="10" t="s">
        <v>66</v>
      </c>
      <c r="E22" s="6" t="s">
        <v>67</v>
      </c>
      <c r="F22" s="6" t="s">
        <v>68</v>
      </c>
      <c r="G22" s="7" t="n">
        <v>231029.77</v>
      </c>
      <c r="H22" s="7" t="n">
        <v>295406.518</v>
      </c>
      <c r="I22" s="0" t="n">
        <f aca="false">(2*G22-H22)/(G22+H22)</f>
        <v>0.316568264382261</v>
      </c>
      <c r="J22" s="3" t="n">
        <f aca="false"> INT(3*(I22-$I$41)/$I$42)</f>
        <v>2</v>
      </c>
      <c r="K22" s="8"/>
      <c r="L22" s="9"/>
      <c r="M22" s="9"/>
    </row>
    <row r="23" customFormat="false" ht="14.15" hidden="false" customHeight="true" outlineLevel="0" collapsed="false">
      <c r="B23" s="5" t="n">
        <v>17</v>
      </c>
      <c r="C23" s="10" t="s">
        <v>69</v>
      </c>
      <c r="D23" s="10" t="s">
        <v>70</v>
      </c>
      <c r="E23" s="6" t="s">
        <v>71</v>
      </c>
      <c r="F23" s="6" t="s">
        <v>72</v>
      </c>
      <c r="G23" s="7" t="n">
        <v>149093.435</v>
      </c>
      <c r="H23" s="7" t="n">
        <v>196608.058</v>
      </c>
      <c r="I23" s="0" t="n">
        <f aca="false">(2*G23-H23)/(G23+H23)</f>
        <v>0.293833882863792</v>
      </c>
      <c r="J23" s="3" t="n">
        <f aca="false"> INT(3*(I23-$I$41)/$I$42)</f>
        <v>2</v>
      </c>
      <c r="K23" s="8"/>
      <c r="L23" s="9"/>
      <c r="M23" s="9"/>
    </row>
    <row r="24" customFormat="false" ht="14.15" hidden="false" customHeight="true" outlineLevel="0" collapsed="false">
      <c r="B24" s="5" t="n">
        <v>18</v>
      </c>
      <c r="C24" s="10" t="s">
        <v>73</v>
      </c>
      <c r="D24" s="10" t="s">
        <v>74</v>
      </c>
      <c r="E24" s="6" t="s">
        <v>75</v>
      </c>
      <c r="F24" s="6" t="s">
        <v>76</v>
      </c>
      <c r="G24" s="7" t="n">
        <v>56452.687</v>
      </c>
      <c r="H24" s="7" t="n">
        <v>74267.104</v>
      </c>
      <c r="I24" s="0" t="n">
        <f aca="false">(2*G24-H24)/(G24+H24)</f>
        <v>0.295580873442492</v>
      </c>
      <c r="J24" s="3" t="n">
        <f aca="false"> INT(3*(I24-$I$41)/$I$42)</f>
        <v>2</v>
      </c>
      <c r="K24" s="8"/>
      <c r="L24" s="9"/>
      <c r="M24" s="9"/>
    </row>
    <row r="25" customFormat="false" ht="14.15" hidden="false" customHeight="true" outlineLevel="0" collapsed="false">
      <c r="B25" s="5" t="n">
        <v>19</v>
      </c>
      <c r="C25" s="10" t="s">
        <v>77</v>
      </c>
      <c r="D25" s="10" t="s">
        <v>78</v>
      </c>
      <c r="E25" s="6" t="s">
        <v>79</v>
      </c>
      <c r="F25" s="6" t="s">
        <v>80</v>
      </c>
      <c r="G25" s="7" t="n">
        <v>1287878.978</v>
      </c>
      <c r="H25" s="7" t="n">
        <v>1741708.401</v>
      </c>
      <c r="I25" s="0" t="n">
        <f aca="false">(2*G25-H25)/(G25+H25)</f>
        <v>0.275301369678699</v>
      </c>
      <c r="J25" s="3" t="n">
        <f aca="false"> INT(3*(I25-$I$41)/$I$42)</f>
        <v>2</v>
      </c>
      <c r="K25" s="8"/>
      <c r="L25" s="9"/>
      <c r="M25" s="9"/>
    </row>
    <row r="26" customFormat="false" ht="14.15" hidden="false" customHeight="true" outlineLevel="0" collapsed="false">
      <c r="B26" s="5" t="n">
        <v>20</v>
      </c>
      <c r="C26" s="10" t="s">
        <v>81</v>
      </c>
      <c r="D26" s="10" t="s">
        <v>81</v>
      </c>
      <c r="E26" s="6" t="s">
        <v>82</v>
      </c>
      <c r="F26" s="6" t="s">
        <v>83</v>
      </c>
      <c r="G26" s="7" t="n">
        <v>309385.853</v>
      </c>
      <c r="H26" s="7" t="n">
        <v>364459.187</v>
      </c>
      <c r="I26" s="0" t="n">
        <f aca="false">(2*G26-H26)/(G26+H26)</f>
        <v>0.377405047011996</v>
      </c>
      <c r="J26" s="3" t="n">
        <f aca="false"> INT(3*(I26-$I$41)/$I$42)</f>
        <v>2</v>
      </c>
      <c r="K26" s="8"/>
      <c r="L26" s="9"/>
      <c r="M26" s="9"/>
    </row>
    <row r="27" customFormat="false" ht="14.15" hidden="false" customHeight="true" outlineLevel="0" collapsed="false">
      <c r="B27" s="5" t="n">
        <v>21</v>
      </c>
      <c r="C27" s="10" t="s">
        <v>84</v>
      </c>
      <c r="D27" s="10" t="s">
        <v>84</v>
      </c>
      <c r="E27" s="6" t="s">
        <v>85</v>
      </c>
      <c r="F27" s="6" t="s">
        <v>86</v>
      </c>
      <c r="G27" s="7" t="n">
        <v>485882.257</v>
      </c>
      <c r="H27" s="7" t="n">
        <v>641995.046</v>
      </c>
      <c r="I27" s="0" t="n">
        <f aca="false">(2*G27-H27)/(G27+H27)</f>
        <v>0.29238062254011</v>
      </c>
      <c r="J27" s="3" t="n">
        <f aca="false"> INT(3*(I27-$I$41)/$I$42)</f>
        <v>2</v>
      </c>
      <c r="K27" s="8"/>
      <c r="L27" s="9"/>
      <c r="M27" s="9"/>
    </row>
    <row r="28" customFormat="false" ht="14.15" hidden="false" customHeight="true" outlineLevel="0" collapsed="false">
      <c r="B28" s="5" t="n">
        <v>22</v>
      </c>
      <c r="C28" s="10" t="s">
        <v>87</v>
      </c>
      <c r="D28" s="10" t="s">
        <v>87</v>
      </c>
      <c r="E28" s="6" t="s">
        <v>88</v>
      </c>
      <c r="F28" s="6" t="s">
        <v>89</v>
      </c>
      <c r="G28" s="7" t="n">
        <v>350119.814</v>
      </c>
      <c r="H28" s="7" t="n">
        <v>450247.19</v>
      </c>
      <c r="I28" s="0" t="n">
        <f aca="false">(2*G28-H28)/(G28+H28)</f>
        <v>0.312347256634283</v>
      </c>
      <c r="J28" s="3" t="n">
        <f aca="false"> INT(3*(I28-$I$41)/$I$42)</f>
        <v>2</v>
      </c>
      <c r="K28" s="8"/>
      <c r="L28" s="9"/>
      <c r="M28" s="9"/>
    </row>
    <row r="29" customFormat="false" ht="14.15" hidden="false" customHeight="true" outlineLevel="0" collapsed="false">
      <c r="B29" s="5" t="n">
        <v>23</v>
      </c>
      <c r="C29" s="10" t="s">
        <v>90</v>
      </c>
      <c r="D29" s="10" t="s">
        <v>91</v>
      </c>
      <c r="E29" s="6" t="s">
        <v>92</v>
      </c>
      <c r="F29" s="6" t="s">
        <v>93</v>
      </c>
      <c r="G29" s="7" t="n">
        <v>139871.986</v>
      </c>
      <c r="H29" s="7" t="n">
        <v>183230.915</v>
      </c>
      <c r="I29" s="0" t="n">
        <f aca="false">(2*G29-H29)/(G29+H29)</f>
        <v>0.298706872334767</v>
      </c>
      <c r="J29" s="3" t="n">
        <f aca="false"> INT(3*(I29-$I$41)/$I$42)</f>
        <v>2</v>
      </c>
      <c r="K29" s="8"/>
      <c r="L29" s="9"/>
      <c r="M29" s="9"/>
    </row>
    <row r="30" customFormat="false" ht="14.15" hidden="false" customHeight="true" outlineLevel="0" collapsed="false">
      <c r="B30" s="5" t="n">
        <v>24</v>
      </c>
      <c r="C30" s="10" t="s">
        <v>94</v>
      </c>
      <c r="D30" s="10" t="s">
        <v>94</v>
      </c>
      <c r="E30" s="6" t="s">
        <v>95</v>
      </c>
      <c r="F30" s="6" t="s">
        <v>96</v>
      </c>
      <c r="G30" s="7" t="n">
        <v>267006.629</v>
      </c>
      <c r="H30" s="7" t="n">
        <v>355334.29</v>
      </c>
      <c r="I30" s="0" t="n">
        <f aca="false">(2*G30-H30)/(G30+H30)</f>
        <v>0.287107857678888</v>
      </c>
      <c r="J30" s="3" t="n">
        <f aca="false"> INT(3*(I30-$I$41)/$I$42)</f>
        <v>2</v>
      </c>
      <c r="K30" s="8"/>
      <c r="L30" s="9"/>
      <c r="M30" s="9"/>
    </row>
    <row r="31" customFormat="false" ht="14.15" hidden="false" customHeight="true" outlineLevel="0" collapsed="false">
      <c r="B31" s="5" t="n">
        <v>25</v>
      </c>
      <c r="C31" s="10" t="s">
        <v>97</v>
      </c>
      <c r="D31" s="10" t="s">
        <v>98</v>
      </c>
      <c r="E31" s="6" t="s">
        <v>99</v>
      </c>
      <c r="F31" s="6" t="s">
        <v>100</v>
      </c>
      <c r="G31" s="7" t="n">
        <v>236756.732</v>
      </c>
      <c r="H31" s="7" t="n">
        <v>298501.784</v>
      </c>
      <c r="I31" s="0" t="n">
        <f aca="false">(2*G31-H31)/(G31+H31)</f>
        <v>0.326966642787613</v>
      </c>
      <c r="J31" s="3" t="n">
        <f aca="false"> INT(3*(I31-$I$41)/$I$42)</f>
        <v>2</v>
      </c>
      <c r="K31" s="8"/>
      <c r="L31" s="9"/>
      <c r="M31" s="9"/>
    </row>
    <row r="32" customFormat="false" ht="14.15" hidden="false" customHeight="true" outlineLevel="0" collapsed="false">
      <c r="B32" s="5" t="n">
        <v>26</v>
      </c>
      <c r="C32" s="10" t="s">
        <v>101</v>
      </c>
      <c r="D32" s="10" t="s">
        <v>102</v>
      </c>
      <c r="E32" s="6" t="s">
        <v>103</v>
      </c>
      <c r="F32" s="6" t="s">
        <v>104</v>
      </c>
      <c r="G32" s="7" t="n">
        <v>408408.001</v>
      </c>
      <c r="H32" s="7" t="n">
        <v>571945.724</v>
      </c>
      <c r="I32" s="0" t="n">
        <f aca="false">(2*G32-H32)/(G32+H32)</f>
        <v>0.249777474961907</v>
      </c>
      <c r="J32" s="3" t="n">
        <f aca="false"> INT(3*(I32-$I$41)/$I$42)</f>
        <v>2</v>
      </c>
      <c r="K32" s="8"/>
      <c r="L32" s="9"/>
      <c r="M32" s="9"/>
    </row>
    <row r="33" customFormat="false" ht="14.15" hidden="false" customHeight="true" outlineLevel="0" collapsed="false">
      <c r="B33" s="5" t="n">
        <v>27</v>
      </c>
      <c r="C33" s="10" t="s">
        <v>105</v>
      </c>
      <c r="D33" s="10" t="s">
        <v>106</v>
      </c>
      <c r="E33" s="6" t="s">
        <v>107</v>
      </c>
      <c r="F33" s="6" t="s">
        <v>108</v>
      </c>
      <c r="G33" s="7" t="n">
        <v>262703.939</v>
      </c>
      <c r="H33" s="7" t="n">
        <v>552546.148</v>
      </c>
      <c r="I33" s="0" t="n">
        <f aca="false">(2*G33-H33)/(G33+H33)</f>
        <v>-0.0332882761164305</v>
      </c>
      <c r="J33" s="3" t="n">
        <f aca="false"> INT(3*(I33-$I$41)/$I$42)</f>
        <v>1</v>
      </c>
      <c r="K33" s="8"/>
      <c r="L33" s="9"/>
      <c r="M33" s="9"/>
    </row>
    <row r="34" customFormat="false" ht="14.15" hidden="false" customHeight="true" outlineLevel="0" collapsed="false">
      <c r="B34" s="5" t="n">
        <v>28</v>
      </c>
      <c r="C34" s="10" t="s">
        <v>109</v>
      </c>
      <c r="D34" s="10" t="s">
        <v>110</v>
      </c>
      <c r="E34" s="6" t="s">
        <v>111</v>
      </c>
      <c r="F34" s="6" t="s">
        <v>112</v>
      </c>
      <c r="G34" s="7" t="n">
        <v>395621.531</v>
      </c>
      <c r="H34" s="7" t="n">
        <v>550593.886</v>
      </c>
      <c r="I34" s="0" t="n">
        <f aca="false">(2*G34-H34)/(G34+H34)</f>
        <v>0.254328107190416</v>
      </c>
      <c r="J34" s="3" t="n">
        <f aca="false"> INT(3*(I34-$I$41)/$I$42)</f>
        <v>2</v>
      </c>
      <c r="K34" s="8"/>
      <c r="L34" s="9"/>
      <c r="M34" s="9"/>
    </row>
    <row r="35" customFormat="false" ht="14.15" hidden="false" customHeight="true" outlineLevel="0" collapsed="false">
      <c r="B35" s="5" t="n">
        <v>29</v>
      </c>
      <c r="C35" s="10" t="s">
        <v>113</v>
      </c>
      <c r="D35" s="10" t="s">
        <v>113</v>
      </c>
      <c r="E35" s="6" t="s">
        <v>114</v>
      </c>
      <c r="F35" s="6" t="s">
        <v>115</v>
      </c>
      <c r="G35" s="7" t="n">
        <v>74206.131</v>
      </c>
      <c r="H35" s="7" t="n">
        <v>94891.43</v>
      </c>
      <c r="I35" s="0" t="n">
        <f aca="false">(2*G35-H35)/(G35+H35)</f>
        <v>0.316508598252343</v>
      </c>
      <c r="J35" s="3" t="n">
        <f aca="false"> INT(3*(I35-$I$41)/$I$42)</f>
        <v>2</v>
      </c>
      <c r="K35" s="8"/>
      <c r="L35" s="9"/>
      <c r="M35" s="9"/>
    </row>
    <row r="36" customFormat="false" ht="14.15" hidden="false" customHeight="true" outlineLevel="0" collapsed="false">
      <c r="B36" s="5" t="n">
        <v>30</v>
      </c>
      <c r="C36" s="10" t="s">
        <v>116</v>
      </c>
      <c r="D36" s="10" t="s">
        <v>117</v>
      </c>
      <c r="E36" s="6" t="s">
        <v>118</v>
      </c>
      <c r="F36" s="6" t="s">
        <v>119</v>
      </c>
      <c r="G36" s="7" t="n">
        <v>638567.507</v>
      </c>
      <c r="H36" s="7" t="n">
        <v>882438.395</v>
      </c>
      <c r="I36" s="0" t="n">
        <f aca="false">(2*G36-H36)/(G36+H36)</f>
        <v>0.259497098913953</v>
      </c>
      <c r="J36" s="3" t="n">
        <f aca="false"> INT(3*(I36-$I$41)/$I$42)</f>
        <v>2</v>
      </c>
      <c r="K36" s="8"/>
      <c r="L36" s="9"/>
      <c r="M36" s="9"/>
    </row>
    <row r="37" customFormat="false" ht="14.15" hidden="false" customHeight="true" outlineLevel="0" collapsed="false">
      <c r="B37" s="5" t="n">
        <v>31</v>
      </c>
      <c r="C37" s="10" t="s">
        <v>120</v>
      </c>
      <c r="D37" s="10" t="s">
        <v>121</v>
      </c>
      <c r="E37" s="6" t="s">
        <v>122</v>
      </c>
      <c r="F37" s="6" t="s">
        <v>123</v>
      </c>
      <c r="G37" s="7" t="n">
        <v>204036.758</v>
      </c>
      <c r="H37" s="7" t="n">
        <v>263915.521</v>
      </c>
      <c r="I37" s="0" t="n">
        <f aca="false">(2*G37-H37)/(G37+H37)</f>
        <v>0.308061316226649</v>
      </c>
      <c r="J37" s="3" t="n">
        <f aca="false"> INT(3*(I37-$I$41)/$I$42)</f>
        <v>2</v>
      </c>
      <c r="K37" s="8"/>
      <c r="L37" s="9"/>
      <c r="M37" s="9"/>
    </row>
    <row r="38" customFormat="false" ht="14.15" hidden="false" customHeight="true" outlineLevel="0" collapsed="false">
      <c r="B38" s="5" t="n">
        <v>32</v>
      </c>
      <c r="C38" s="10" t="s">
        <v>124</v>
      </c>
      <c r="D38" s="10" t="s">
        <v>124</v>
      </c>
      <c r="E38" s="6" t="s">
        <v>125</v>
      </c>
      <c r="F38" s="6" t="s">
        <v>126</v>
      </c>
      <c r="G38" s="7" t="n">
        <v>85812.842</v>
      </c>
      <c r="H38" s="7" t="n">
        <v>133599.993</v>
      </c>
      <c r="I38" s="0" t="n">
        <f aca="false">(2*G38-H38)/(G38+H38)</f>
        <v>0.173306593481644</v>
      </c>
      <c r="J38" s="3" t="n">
        <f aca="false"> INT(3*(I38-$I$41)/$I$42)</f>
        <v>2</v>
      </c>
      <c r="K38" s="8"/>
      <c r="L38" s="9"/>
      <c r="M38" s="9"/>
    </row>
    <row r="39" customFormat="false" ht="12.8" hidden="false" customHeight="true" outlineLevel="0" collapsed="false">
      <c r="K39" s="11"/>
      <c r="L39" s="11"/>
      <c r="M39" s="11"/>
      <c r="N39" s="11"/>
      <c r="O39" s="11"/>
    </row>
    <row r="40" customFormat="false" ht="12.8" hidden="false" customHeight="false" outlineLevel="0" collapsed="false">
      <c r="H40" s="0" t="s">
        <v>127</v>
      </c>
      <c r="I40" s="0" t="n">
        <f aca="false">MAX(I6:I38)</f>
        <v>0.384086760649015</v>
      </c>
    </row>
    <row r="41" customFormat="false" ht="12.8" hidden="false" customHeight="false" outlineLevel="0" collapsed="false">
      <c r="H41" s="0" t="s">
        <v>128</v>
      </c>
      <c r="I41" s="0" t="n">
        <f aca="false">MIN(I6:I38)</f>
        <v>-0.663829607138089</v>
      </c>
    </row>
    <row r="42" customFormat="false" ht="12.8" hidden="false" customHeight="false" outlineLevel="0" collapsed="false">
      <c r="I42" s="0" t="n">
        <f aca="false">I40-I41</f>
        <v>1.0479163677871</v>
      </c>
    </row>
  </sheetData>
  <mergeCells count="1">
    <mergeCell ref="K39:O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2017-02-21T20:53:53Z</dcterms:created>
  <dc:creator>openpyxl</dc:creator>
  <dc:language>en-US</dc:language>
  <dcterms:modified xsi:type="dcterms:W3CDTF">2017-02-21T21:39:41Z</dcterms:modified>
  <cp:revision>0</cp:revision>
</cp:coreProperties>
</file>