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dr\Documents\prt-ge-s2-2015-svn\trunk\Board\_01_Documents_Projet\"/>
    </mc:Choice>
  </mc:AlternateContent>
  <bookViews>
    <workbookView xWindow="0" yWindow="0" windowWidth="19200" windowHeight="8235" activeTab="4"/>
  </bookViews>
  <sheets>
    <sheet name="Capacitors" sheetId="1" r:id="rId1"/>
    <sheet name="Diodes" sheetId="2" r:id="rId2"/>
    <sheet name="Feedback resistors" sheetId="3" r:id="rId3"/>
    <sheet name="Duty Cycle" sheetId="4" r:id="rId4"/>
    <sheet name="Inductance"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4" l="1"/>
  <c r="C13" i="3"/>
  <c r="C40" i="1" s="1"/>
  <c r="D13" i="3"/>
  <c r="B13" i="3"/>
  <c r="I7" i="5" l="1"/>
  <c r="H7" i="5"/>
</calcChain>
</file>

<file path=xl/sharedStrings.xml><?xml version="1.0" encoding="utf-8"?>
<sst xmlns="http://schemas.openxmlformats.org/spreadsheetml/2006/main" count="39" uniqueCount="38">
  <si>
    <t>Output capacitor</t>
  </si>
  <si>
    <r>
      <t xml:space="preserve">A single ceramic capacitor of </t>
    </r>
    <r>
      <rPr>
        <b/>
        <sz val="11"/>
        <color theme="1"/>
        <rFont val="Calibri"/>
        <family val="2"/>
        <scheme val="minor"/>
      </rPr>
      <t>value 4.7 µF to 10 µF</t>
    </r>
    <r>
      <rPr>
        <sz val="11"/>
        <color theme="1"/>
        <rFont val="Calibri"/>
        <family val="2"/>
        <scheme val="minor"/>
      </rPr>
      <t xml:space="preserve"> will provide </t>
    </r>
    <r>
      <rPr>
        <b/>
        <sz val="11"/>
        <color theme="1"/>
        <rFont val="Calibri"/>
        <family val="2"/>
        <scheme val="minor"/>
      </rPr>
      <t>sufficient output capacitance for most
applications</t>
    </r>
    <r>
      <rPr>
        <sz val="11"/>
        <color theme="1"/>
        <rFont val="Calibri"/>
        <family val="2"/>
        <scheme val="minor"/>
      </rPr>
      <t xml:space="preserve">. For output voltages below 10V, a 10 µF capacitance is required. If larger amounts of capacitance
are desired for </t>
    </r>
    <r>
      <rPr>
        <b/>
        <sz val="11"/>
        <color theme="1"/>
        <rFont val="Calibri"/>
        <family val="2"/>
        <scheme val="minor"/>
      </rPr>
      <t>improved</t>
    </r>
    <r>
      <rPr>
        <sz val="11"/>
        <color theme="1"/>
        <rFont val="Calibri"/>
        <family val="2"/>
        <scheme val="minor"/>
      </rPr>
      <t xml:space="preserve"> line support and </t>
    </r>
    <r>
      <rPr>
        <b/>
        <sz val="11"/>
        <color theme="1"/>
        <rFont val="Calibri"/>
        <family val="2"/>
        <scheme val="minor"/>
      </rPr>
      <t>transient response</t>
    </r>
    <r>
      <rPr>
        <sz val="11"/>
        <color theme="1"/>
        <rFont val="Calibri"/>
        <family val="2"/>
        <scheme val="minor"/>
      </rPr>
      <t xml:space="preserve">, </t>
    </r>
    <r>
      <rPr>
        <b/>
        <sz val="11"/>
        <color theme="1"/>
        <rFont val="Calibri"/>
        <family val="2"/>
        <scheme val="minor"/>
      </rPr>
      <t>tantalum capacitors can be used in parallel with the
ceramics</t>
    </r>
    <r>
      <rPr>
        <sz val="11"/>
        <color theme="1"/>
        <rFont val="Calibri"/>
        <family val="2"/>
        <scheme val="minor"/>
      </rPr>
      <t xml:space="preserve">. Aluminum electrolytics with ultra low ESR such as Sanyo Oscon can be used, but are usually
prohibitively expensive. </t>
    </r>
    <r>
      <rPr>
        <b/>
        <sz val="11"/>
        <color theme="1"/>
        <rFont val="Calibri"/>
        <family val="2"/>
        <scheme val="minor"/>
      </rPr>
      <t>Typical AI electrolytic capacitors are not suitable for switching frequencies above 500
kHz due to significant ringing and temperature rise due to self-heating from ripple current. An output capacitor
with excessive ESR can also reduce phase margin and cause instability.</t>
    </r>
  </si>
  <si>
    <t>Input capacitor</t>
  </si>
  <si>
    <r>
      <t xml:space="preserve">An input capacitor is required to serve as an </t>
    </r>
    <r>
      <rPr>
        <b/>
        <sz val="11"/>
        <color theme="1"/>
        <rFont val="Calibri"/>
        <family val="2"/>
        <scheme val="minor"/>
      </rPr>
      <t>energy reservoir for the current which must flow into the inductor
each time the switch turns ON</t>
    </r>
    <r>
      <rPr>
        <sz val="11"/>
        <color theme="1"/>
        <rFont val="Calibri"/>
        <family val="2"/>
        <scheme val="minor"/>
      </rPr>
      <t xml:space="preserve">. This capacitor must have </t>
    </r>
    <r>
      <rPr>
        <b/>
        <sz val="11"/>
        <color theme="1"/>
        <rFont val="Calibri"/>
        <family val="2"/>
        <scheme val="minor"/>
      </rPr>
      <t>extremely low ESR and ESL</t>
    </r>
    <r>
      <rPr>
        <sz val="11"/>
        <color theme="1"/>
        <rFont val="Calibri"/>
        <family val="2"/>
        <scheme val="minor"/>
      </rPr>
      <t xml:space="preserve">, so </t>
    </r>
    <r>
      <rPr>
        <b/>
        <sz val="11"/>
        <color theme="1"/>
        <rFont val="Calibri"/>
        <family val="2"/>
        <scheme val="minor"/>
      </rPr>
      <t>ceramic must be used</t>
    </r>
    <r>
      <rPr>
        <sz val="11"/>
        <color theme="1"/>
        <rFont val="Calibri"/>
        <family val="2"/>
        <scheme val="minor"/>
      </rPr>
      <t xml:space="preserve">.
We recommend a </t>
    </r>
    <r>
      <rPr>
        <b/>
        <sz val="11"/>
        <color theme="1"/>
        <rFont val="Calibri"/>
        <family val="2"/>
        <scheme val="minor"/>
      </rPr>
      <t>nominal value of 2.2 µF</t>
    </r>
    <r>
      <rPr>
        <sz val="11"/>
        <color theme="1"/>
        <rFont val="Calibri"/>
        <family val="2"/>
        <scheme val="minor"/>
      </rPr>
      <t>, but larger values can be used. Since this capacitor reduces the
amount of voltage ripple seen at the input pin, it also reduces the amount of EMI passed back along that line to
other circuitry.</t>
    </r>
  </si>
  <si>
    <t>Feed forward capacitor</t>
  </si>
  <si>
    <t>The recommended frequency for the zero fz should be approximately 8 kHz. Cf can be calculated
using the formula:
Cf = 1 / (2 x π x R1 x fz)</t>
  </si>
  <si>
    <r>
      <t xml:space="preserve">The external diode used in the typical application should be a </t>
    </r>
    <r>
      <rPr>
        <b/>
        <sz val="11"/>
        <color theme="1"/>
        <rFont val="Calibri"/>
        <family val="2"/>
        <scheme val="minor"/>
      </rPr>
      <t>Schottky diode</t>
    </r>
    <r>
      <rPr>
        <sz val="11"/>
        <color theme="1"/>
        <rFont val="Calibri"/>
        <family val="2"/>
        <scheme val="minor"/>
      </rPr>
      <t xml:space="preserve">. If the switch voltage is less than
15V, a 20V diode such as the MBR0520 is recommended. If the switch voltage is </t>
    </r>
    <r>
      <rPr>
        <b/>
        <sz val="11"/>
        <color theme="1"/>
        <rFont val="Calibri"/>
        <family val="2"/>
        <scheme val="minor"/>
      </rPr>
      <t>between 15V and 25V, a 30V
diode such as the MBR0530 is recommended</t>
    </r>
    <r>
      <rPr>
        <sz val="11"/>
        <color theme="1"/>
        <rFont val="Calibri"/>
        <family val="2"/>
        <scheme val="minor"/>
      </rPr>
      <t>. If the switch voltage exceeds 25V, a 40V diode such as the
MBR0540 should be used.
The MBR05xx series of diodes are designed to handle a maximum average current of 500mA. For applications
with load currents to 800mA, a Microsemi UPS5817 can be used.</t>
    </r>
  </si>
  <si>
    <r>
      <t xml:space="preserve">The output voltage is set using the external resistors R1 and R2 (see Typical Application Circuits). A value of
</t>
    </r>
    <r>
      <rPr>
        <b/>
        <sz val="11"/>
        <color theme="1"/>
        <rFont val="Calibri"/>
        <family val="2"/>
        <scheme val="minor"/>
      </rPr>
      <t>13.3 kΩ is recommended for R2</t>
    </r>
    <r>
      <rPr>
        <sz val="11"/>
        <color theme="1"/>
        <rFont val="Calibri"/>
        <family val="2"/>
        <scheme val="minor"/>
      </rPr>
      <t xml:space="preserve"> to establish a divider current of approximately 92 µA. R1 is calculated using the
formula:
</t>
    </r>
    <r>
      <rPr>
        <b/>
        <sz val="11"/>
        <color theme="1"/>
        <rFont val="Calibri"/>
        <family val="2"/>
        <scheme val="minor"/>
      </rPr>
      <t>R1 = R2 x ( (V OUT / V FB ) − 1 )</t>
    </r>
  </si>
  <si>
    <t>fz (Hz)</t>
  </si>
  <si>
    <t>Cf (F)</t>
  </si>
  <si>
    <t>Vout (V)</t>
  </si>
  <si>
    <t>Vfb (V)</t>
  </si>
  <si>
    <t>R2 (Ω)</t>
  </si>
  <si>
    <t>R1 (Ω)</t>
  </si>
  <si>
    <t>Min.</t>
  </si>
  <si>
    <t>Typ.</t>
  </si>
  <si>
    <t>Max.</t>
  </si>
  <si>
    <t>Vin (V)</t>
  </si>
  <si>
    <t>Vdiode (V)</t>
  </si>
  <si>
    <t>Vsw (V)</t>
  </si>
  <si>
    <t>Duty Cycle (%)</t>
  </si>
  <si>
    <t>FET switch voltage</t>
  </si>
  <si>
    <t>Diode forward voltage</t>
  </si>
  <si>
    <t>Comments</t>
  </si>
  <si>
    <t>More inductance means less inductor ripple current and less output voltage ripple (for a given size of output
capacitor).</t>
  </si>
  <si>
    <t>Voltage</t>
  </si>
  <si>
    <t>Current (Worst case)</t>
  </si>
  <si>
    <t>LCD Backlight
NHD-4.3-480272MF-ATXI-T-1</t>
  </si>
  <si>
    <t>Min. (V)</t>
  </si>
  <si>
    <t>Typ. (V)</t>
  </si>
  <si>
    <t>Max. (V)</t>
  </si>
  <si>
    <t>Vled</t>
  </si>
  <si>
    <t>Max. @ 21 V (A)</t>
  </si>
  <si>
    <t>Typ. @ 21 V (A)</t>
  </si>
  <si>
    <t>Min. @ 21 V (A)</t>
  </si>
  <si>
    <t>Imean (A)</t>
  </si>
  <si>
    <t>Iled (A)</t>
  </si>
  <si>
    <t>TO FINISH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</si>
</sst>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8"/>
      <color theme="3"/>
      <name val="Calibri Light"/>
      <family val="2"/>
      <scheme val="major"/>
    </font>
    <font>
      <sz val="11"/>
      <color rgb="FF3F3F76"/>
      <name val="Calibri"/>
      <family val="2"/>
      <scheme val="minor"/>
    </font>
    <font>
      <b/>
      <sz val="11"/>
      <color rgb="FFFA7D00"/>
      <name val="Calibri"/>
      <family val="2"/>
      <scheme val="minor"/>
    </font>
    <font>
      <b/>
      <sz val="11"/>
      <color theme="1"/>
      <name val="Calibri"/>
      <family val="2"/>
      <scheme val="minor"/>
    </font>
    <font>
      <b/>
      <sz val="12"/>
      <color rgb="FFFA7D00"/>
      <name val="Calibri"/>
      <family val="2"/>
      <scheme val="minor"/>
    </font>
    <font>
      <sz val="11"/>
      <color theme="0"/>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2" fillId="0" borderId="0" applyNumberFormat="0" applyFill="0" applyBorder="0" applyAlignment="0" applyProtection="0"/>
    <xf numFmtId="0" fontId="3" fillId="2" borderId="1" applyNumberFormat="0" applyAlignment="0" applyProtection="0"/>
    <xf numFmtId="0" fontId="4" fillId="3" borderId="1" applyNumberFormat="0" applyAlignment="0" applyProtection="0"/>
    <xf numFmtId="0" fontId="1" fillId="4" borderId="2" applyNumberFormat="0" applyFont="0" applyAlignment="0" applyProtection="0"/>
    <xf numFmtId="0" fontId="7" fillId="5" borderId="0" applyNumberFormat="0" applyBorder="0" applyAlignment="0" applyProtection="0"/>
  </cellStyleXfs>
  <cellXfs count="30">
    <xf numFmtId="0" fontId="0" fillId="0" borderId="0" xfId="0"/>
    <xf numFmtId="0" fontId="2" fillId="0" borderId="0" xfId="1"/>
    <xf numFmtId="0" fontId="4" fillId="3" borderId="1" xfId="3"/>
    <xf numFmtId="0" fontId="0" fillId="0" borderId="3" xfId="0" applyBorder="1"/>
    <xf numFmtId="0" fontId="3" fillId="2" borderId="1" xfId="2"/>
    <xf numFmtId="11" fontId="3" fillId="2" borderId="1" xfId="2" applyNumberFormat="1"/>
    <xf numFmtId="0" fontId="3" fillId="2" borderId="3" xfId="2" applyBorder="1"/>
    <xf numFmtId="11" fontId="3" fillId="2" borderId="3" xfId="2" applyNumberFormat="1" applyBorder="1"/>
    <xf numFmtId="0" fontId="4" fillId="3" borderId="3" xfId="3" applyBorder="1"/>
    <xf numFmtId="0" fontId="6" fillId="3" borderId="3" xfId="3" applyFont="1" applyBorder="1"/>
    <xf numFmtId="0" fontId="3" fillId="2" borderId="3" xfId="2" applyBorder="1" applyAlignment="1">
      <alignment wrapText="1"/>
    </xf>
    <xf numFmtId="11" fontId="4" fillId="3" borderId="1" xfId="3" applyNumberFormat="1"/>
    <xf numFmtId="0" fontId="0" fillId="0" borderId="4" xfId="0" applyBorder="1"/>
    <xf numFmtId="0" fontId="0" fillId="0" borderId="5" xfId="0" applyBorder="1"/>
    <xf numFmtId="0" fontId="0" fillId="0" borderId="7" xfId="0" applyBorder="1"/>
    <xf numFmtId="0" fontId="0" fillId="0" borderId="3" xfId="0" applyBorder="1" applyAlignment="1">
      <alignment horizontal="center" vertical="center"/>
    </xf>
    <xf numFmtId="0" fontId="0" fillId="0" borderId="6" xfId="0" applyBorder="1"/>
    <xf numFmtId="0" fontId="4" fillId="3" borderId="1" xfId="3" applyAlignment="1"/>
    <xf numFmtId="11" fontId="0" fillId="0" borderId="3" xfId="0" applyNumberFormat="1" applyBorder="1"/>
    <xf numFmtId="0" fontId="0" fillId="4" borderId="2" xfId="4" applyFont="1" applyAlignment="1">
      <alignment horizontal="center" vertical="top" wrapText="1"/>
    </xf>
    <xf numFmtId="0" fontId="0" fillId="4" borderId="2" xfId="4" applyFont="1" applyAlignment="1">
      <alignment horizontal="center" vertical="top"/>
    </xf>
    <xf numFmtId="0" fontId="0" fillId="4" borderId="2" xfId="4" applyFont="1" applyAlignment="1">
      <alignment horizontal="center" vertical="center" wrapText="1"/>
    </xf>
    <xf numFmtId="0" fontId="0" fillId="4" borderId="2" xfId="4" applyFont="1" applyAlignment="1">
      <alignment horizontal="center" vertical="center"/>
    </xf>
    <xf numFmtId="0" fontId="4" fillId="3" borderId="1" xfId="3" applyAlignment="1">
      <alignment horizontal="center" vertical="center" wrapText="1"/>
    </xf>
    <xf numFmtId="0" fontId="0" fillId="4" borderId="2" xfId="4" applyFont="1" applyAlignment="1">
      <alignment horizontal="center" wrapText="1"/>
    </xf>
    <xf numFmtId="0" fontId="0" fillId="4" borderId="2" xfId="4" applyFont="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3" xfId="0" applyBorder="1" applyAlignment="1">
      <alignment horizontal="center" vertical="center"/>
    </xf>
    <xf numFmtId="0" fontId="7" fillId="5" borderId="3" xfId="5" applyBorder="1" applyAlignment="1">
      <alignment horizontal="center" vertical="center" wrapText="1"/>
    </xf>
  </cellXfs>
  <cellStyles count="6">
    <cellStyle name="Accent1" xfId="5" builtinId="29"/>
    <cellStyle name="Calcul" xfId="3" builtinId="22"/>
    <cellStyle name="Commentaire" xfId="4" builtinId="10"/>
    <cellStyle name="Entrée" xfId="2" builtinId="20"/>
    <cellStyle name="Normal" xfId="0" builtinId="0"/>
    <cellStyle name="Titr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10</xdr:col>
      <xdr:colOff>560958</xdr:colOff>
      <xdr:row>9</xdr:row>
      <xdr:rowOff>95029</xdr:rowOff>
    </xdr:to>
    <xdr:pic>
      <xdr:nvPicPr>
        <xdr:cNvPr id="2" name="Image 1"/>
        <xdr:cNvPicPr>
          <a:picLocks noChangeAspect="1"/>
        </xdr:cNvPicPr>
      </xdr:nvPicPr>
      <xdr:blipFill>
        <a:blip xmlns:r="http://schemas.openxmlformats.org/officeDocument/2006/relationships" r:embed="rId1"/>
        <a:stretch>
          <a:fillRect/>
        </a:stretch>
      </xdr:blipFill>
      <xdr:spPr>
        <a:xfrm>
          <a:off x="47625" y="38100"/>
          <a:ext cx="8133333" cy="1771429"/>
        </a:xfrm>
        <a:prstGeom prst="rect">
          <a:avLst/>
        </a:prstGeom>
        <a:ln w="28575">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9</xdr:row>
      <xdr:rowOff>142875</xdr:rowOff>
    </xdr:from>
    <xdr:to>
      <xdr:col>14</xdr:col>
      <xdr:colOff>332368</xdr:colOff>
      <xdr:row>11</xdr:row>
      <xdr:rowOff>19018</xdr:rowOff>
    </xdr:to>
    <xdr:pic>
      <xdr:nvPicPr>
        <xdr:cNvPr id="2" name="Image 1"/>
        <xdr:cNvPicPr>
          <a:picLocks noChangeAspect="1"/>
        </xdr:cNvPicPr>
      </xdr:nvPicPr>
      <xdr:blipFill>
        <a:blip xmlns:r="http://schemas.openxmlformats.org/officeDocument/2006/relationships" r:embed="rId1"/>
        <a:stretch>
          <a:fillRect/>
        </a:stretch>
      </xdr:blipFill>
      <xdr:spPr>
        <a:xfrm>
          <a:off x="3095625" y="1857375"/>
          <a:ext cx="8057143" cy="257143"/>
        </a:xfrm>
        <a:prstGeom prst="rect">
          <a:avLst/>
        </a:prstGeom>
        <a:ln w="28575">
          <a:solidFill>
            <a:srgbClr val="FF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85725</xdr:colOff>
      <xdr:row>1</xdr:row>
      <xdr:rowOff>28575</xdr:rowOff>
    </xdr:from>
    <xdr:to>
      <xdr:col>13</xdr:col>
      <xdr:colOff>256171</xdr:colOff>
      <xdr:row>7</xdr:row>
      <xdr:rowOff>2789</xdr:rowOff>
    </xdr:to>
    <xdr:pic>
      <xdr:nvPicPr>
        <xdr:cNvPr id="2" name="Image 1"/>
        <xdr:cNvPicPr>
          <a:picLocks noChangeAspect="1"/>
        </xdr:cNvPicPr>
      </xdr:nvPicPr>
      <xdr:blipFill>
        <a:blip xmlns:r="http://schemas.openxmlformats.org/officeDocument/2006/relationships" r:embed="rId1"/>
        <a:stretch>
          <a:fillRect/>
        </a:stretch>
      </xdr:blipFill>
      <xdr:spPr>
        <a:xfrm>
          <a:off x="4638675" y="219075"/>
          <a:ext cx="7028446" cy="1117214"/>
        </a:xfrm>
        <a:prstGeom prst="rect">
          <a:avLst/>
        </a:prstGeom>
        <a:ln w="28575">
          <a:solidFill>
            <a:srgbClr val="FF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323850</xdr:colOff>
      <xdr:row>6</xdr:row>
      <xdr:rowOff>66675</xdr:rowOff>
    </xdr:from>
    <xdr:to>
      <xdr:col>4</xdr:col>
      <xdr:colOff>742476</xdr:colOff>
      <xdr:row>16</xdr:row>
      <xdr:rowOff>114056</xdr:rowOff>
    </xdr:to>
    <xdr:pic>
      <xdr:nvPicPr>
        <xdr:cNvPr id="2" name="Image 1"/>
        <xdr:cNvPicPr>
          <a:picLocks noChangeAspect="1"/>
        </xdr:cNvPicPr>
      </xdr:nvPicPr>
      <xdr:blipFill>
        <a:blip xmlns:r="http://schemas.openxmlformats.org/officeDocument/2006/relationships" r:embed="rId1"/>
        <a:stretch>
          <a:fillRect/>
        </a:stretch>
      </xdr:blipFill>
      <xdr:spPr>
        <a:xfrm>
          <a:off x="323850" y="1209675"/>
          <a:ext cx="3790476" cy="1952381"/>
        </a:xfrm>
        <a:prstGeom prst="rect">
          <a:avLst/>
        </a:prstGeom>
        <a:ln w="28575">
          <a:solidFill>
            <a:srgbClr val="FF0000"/>
          </a:solid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I40"/>
  <sheetViews>
    <sheetView topLeftCell="A22" workbookViewId="0">
      <selection activeCell="C40" sqref="C40"/>
    </sheetView>
  </sheetViews>
  <sheetFormatPr baseColWidth="10" defaultRowHeight="15" x14ac:dyDescent="0.25"/>
  <sheetData>
    <row r="11" spans="1:9" ht="23.25" x14ac:dyDescent="0.35">
      <c r="A11" s="1" t="s">
        <v>0</v>
      </c>
    </row>
    <row r="12" spans="1:9" x14ac:dyDescent="0.25">
      <c r="A12" s="19" t="s">
        <v>1</v>
      </c>
      <c r="B12" s="20"/>
      <c r="C12" s="20"/>
      <c r="D12" s="20"/>
      <c r="E12" s="20"/>
      <c r="F12" s="20"/>
      <c r="G12" s="20"/>
      <c r="H12" s="20"/>
      <c r="I12" s="20"/>
    </row>
    <row r="13" spans="1:9" x14ac:dyDescent="0.25">
      <c r="A13" s="20"/>
      <c r="B13" s="20"/>
      <c r="C13" s="20"/>
      <c r="D13" s="20"/>
      <c r="E13" s="20"/>
      <c r="F13" s="20"/>
      <c r="G13" s="20"/>
      <c r="H13" s="20"/>
      <c r="I13" s="20"/>
    </row>
    <row r="14" spans="1:9" x14ac:dyDescent="0.25">
      <c r="A14" s="20"/>
      <c r="B14" s="20"/>
      <c r="C14" s="20"/>
      <c r="D14" s="20"/>
      <c r="E14" s="20"/>
      <c r="F14" s="20"/>
      <c r="G14" s="20"/>
      <c r="H14" s="20"/>
      <c r="I14" s="20"/>
    </row>
    <row r="15" spans="1:9" x14ac:dyDescent="0.25">
      <c r="A15" s="20"/>
      <c r="B15" s="20"/>
      <c r="C15" s="20"/>
      <c r="D15" s="20"/>
      <c r="E15" s="20"/>
      <c r="F15" s="20"/>
      <c r="G15" s="20"/>
      <c r="H15" s="20"/>
      <c r="I15" s="20"/>
    </row>
    <row r="16" spans="1:9" x14ac:dyDescent="0.25">
      <c r="A16" s="20"/>
      <c r="B16" s="20"/>
      <c r="C16" s="20"/>
      <c r="D16" s="20"/>
      <c r="E16" s="20"/>
      <c r="F16" s="20"/>
      <c r="G16" s="20"/>
      <c r="H16" s="20"/>
      <c r="I16" s="20"/>
    </row>
    <row r="17" spans="1:9" x14ac:dyDescent="0.25">
      <c r="A17" s="20"/>
      <c r="B17" s="20"/>
      <c r="C17" s="20"/>
      <c r="D17" s="20"/>
      <c r="E17" s="20"/>
      <c r="F17" s="20"/>
      <c r="G17" s="20"/>
      <c r="H17" s="20"/>
      <c r="I17" s="20"/>
    </row>
    <row r="18" spans="1:9" x14ac:dyDescent="0.25">
      <c r="A18" s="20"/>
      <c r="B18" s="20"/>
      <c r="C18" s="20"/>
      <c r="D18" s="20"/>
      <c r="E18" s="20"/>
      <c r="F18" s="20"/>
      <c r="G18" s="20"/>
      <c r="H18" s="20"/>
      <c r="I18" s="20"/>
    </row>
    <row r="23" spans="1:9" ht="23.25" x14ac:dyDescent="0.35">
      <c r="A23" s="1" t="s">
        <v>2</v>
      </c>
    </row>
    <row r="24" spans="1:9" x14ac:dyDescent="0.25">
      <c r="A24" s="21" t="s">
        <v>3</v>
      </c>
      <c r="B24" s="22"/>
      <c r="C24" s="22"/>
      <c r="D24" s="22"/>
      <c r="E24" s="22"/>
      <c r="F24" s="22"/>
      <c r="G24" s="22"/>
      <c r="H24" s="22"/>
      <c r="I24" s="22"/>
    </row>
    <row r="25" spans="1:9" x14ac:dyDescent="0.25">
      <c r="A25" s="22"/>
      <c r="B25" s="22"/>
      <c r="C25" s="22"/>
      <c r="D25" s="22"/>
      <c r="E25" s="22"/>
      <c r="F25" s="22"/>
      <c r="G25" s="22"/>
      <c r="H25" s="22"/>
      <c r="I25" s="22"/>
    </row>
    <row r="26" spans="1:9" x14ac:dyDescent="0.25">
      <c r="A26" s="22"/>
      <c r="B26" s="22"/>
      <c r="C26" s="22"/>
      <c r="D26" s="22"/>
      <c r="E26" s="22"/>
      <c r="F26" s="22"/>
      <c r="G26" s="22"/>
      <c r="H26" s="22"/>
      <c r="I26" s="22"/>
    </row>
    <row r="27" spans="1:9" x14ac:dyDescent="0.25">
      <c r="A27" s="22"/>
      <c r="B27" s="22"/>
      <c r="C27" s="22"/>
      <c r="D27" s="22"/>
      <c r="E27" s="22"/>
      <c r="F27" s="22"/>
      <c r="G27" s="22"/>
      <c r="H27" s="22"/>
      <c r="I27" s="22"/>
    </row>
    <row r="28" spans="1:9" x14ac:dyDescent="0.25">
      <c r="A28" s="22"/>
      <c r="B28" s="22"/>
      <c r="C28" s="22"/>
      <c r="D28" s="22"/>
      <c r="E28" s="22"/>
      <c r="F28" s="22"/>
      <c r="G28" s="22"/>
      <c r="H28" s="22"/>
      <c r="I28" s="22"/>
    </row>
    <row r="29" spans="1:9" x14ac:dyDescent="0.25">
      <c r="A29" s="22"/>
      <c r="B29" s="22"/>
      <c r="C29" s="22"/>
      <c r="D29" s="22"/>
      <c r="E29" s="22"/>
      <c r="F29" s="22"/>
      <c r="G29" s="22"/>
      <c r="H29" s="22"/>
      <c r="I29" s="22"/>
    </row>
    <row r="32" spans="1:9" ht="23.25" x14ac:dyDescent="0.35">
      <c r="A32" s="1" t="s">
        <v>4</v>
      </c>
    </row>
    <row r="33" spans="1:7" ht="15" customHeight="1" x14ac:dyDescent="0.25">
      <c r="A33" s="23" t="s">
        <v>5</v>
      </c>
      <c r="B33" s="23"/>
      <c r="C33" s="23"/>
      <c r="D33" s="23"/>
      <c r="E33" s="23"/>
      <c r="F33" s="23"/>
      <c r="G33" s="23"/>
    </row>
    <row r="34" spans="1:7" x14ac:dyDescent="0.25">
      <c r="A34" s="23"/>
      <c r="B34" s="23"/>
      <c r="C34" s="23"/>
      <c r="D34" s="23"/>
      <c r="E34" s="23"/>
      <c r="F34" s="23"/>
      <c r="G34" s="23"/>
    </row>
    <row r="35" spans="1:7" x14ac:dyDescent="0.25">
      <c r="A35" s="23"/>
      <c r="B35" s="23"/>
      <c r="C35" s="23"/>
      <c r="D35" s="23"/>
      <c r="E35" s="23"/>
      <c r="F35" s="23"/>
      <c r="G35" s="23"/>
    </row>
    <row r="36" spans="1:7" x14ac:dyDescent="0.25">
      <c r="A36" s="23"/>
      <c r="B36" s="23"/>
      <c r="C36" s="23"/>
      <c r="D36" s="23"/>
      <c r="E36" s="23"/>
      <c r="F36" s="23"/>
      <c r="G36" s="23"/>
    </row>
    <row r="37" spans="1:7" x14ac:dyDescent="0.25">
      <c r="A37" s="23"/>
      <c r="B37" s="23"/>
      <c r="C37" s="23"/>
      <c r="D37" s="23"/>
      <c r="E37" s="23"/>
      <c r="F37" s="23"/>
      <c r="G37" s="23"/>
    </row>
    <row r="39" spans="1:7" x14ac:dyDescent="0.25">
      <c r="B39" s="4" t="s">
        <v>8</v>
      </c>
      <c r="C39" s="5">
        <v>8000</v>
      </c>
    </row>
    <row r="40" spans="1:7" x14ac:dyDescent="0.25">
      <c r="B40" s="2" t="s">
        <v>9</v>
      </c>
      <c r="C40" s="11">
        <f>1/(2*3.1415*'Feedback resistors'!C13*C39)</f>
        <v>9.3065722753732616E-11</v>
      </c>
    </row>
  </sheetData>
  <mergeCells count="3">
    <mergeCell ref="A12:I18"/>
    <mergeCell ref="A24:I29"/>
    <mergeCell ref="A33:G3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
  <sheetViews>
    <sheetView workbookViewId="0">
      <selection activeCell="E20" sqref="E20"/>
    </sheetView>
  </sheetViews>
  <sheetFormatPr baseColWidth="10" defaultRowHeight="15" x14ac:dyDescent="0.25"/>
  <sheetData>
    <row r="2" spans="1:11" ht="15" customHeight="1" x14ac:dyDescent="0.25">
      <c r="A2" s="21" t="s">
        <v>6</v>
      </c>
      <c r="B2" s="21"/>
      <c r="C2" s="21"/>
      <c r="D2" s="21"/>
      <c r="E2" s="21"/>
      <c r="F2" s="21"/>
      <c r="G2" s="21"/>
      <c r="H2" s="21"/>
      <c r="I2" s="21"/>
      <c r="J2" s="21"/>
      <c r="K2" s="21"/>
    </row>
    <row r="3" spans="1:11" x14ac:dyDescent="0.25">
      <c r="A3" s="21"/>
      <c r="B3" s="21"/>
      <c r="C3" s="21"/>
      <c r="D3" s="21"/>
      <c r="E3" s="21"/>
      <c r="F3" s="21"/>
      <c r="G3" s="21"/>
      <c r="H3" s="21"/>
      <c r="I3" s="21"/>
      <c r="J3" s="21"/>
      <c r="K3" s="21"/>
    </row>
    <row r="4" spans="1:11" x14ac:dyDescent="0.25">
      <c r="A4" s="21"/>
      <c r="B4" s="21"/>
      <c r="C4" s="21"/>
      <c r="D4" s="21"/>
      <c r="E4" s="21"/>
      <c r="F4" s="21"/>
      <c r="G4" s="21"/>
      <c r="H4" s="21"/>
      <c r="I4" s="21"/>
      <c r="J4" s="21"/>
      <c r="K4" s="21"/>
    </row>
    <row r="5" spans="1:11" x14ac:dyDescent="0.25">
      <c r="A5" s="21"/>
      <c r="B5" s="21"/>
      <c r="C5" s="21"/>
      <c r="D5" s="21"/>
      <c r="E5" s="21"/>
      <c r="F5" s="21"/>
      <c r="G5" s="21"/>
      <c r="H5" s="21"/>
      <c r="I5" s="21"/>
      <c r="J5" s="21"/>
      <c r="K5" s="21"/>
    </row>
    <row r="6" spans="1:11" x14ac:dyDescent="0.25">
      <c r="A6" s="21"/>
      <c r="B6" s="21"/>
      <c r="C6" s="21"/>
      <c r="D6" s="21"/>
      <c r="E6" s="21"/>
      <c r="F6" s="21"/>
      <c r="G6" s="21"/>
      <c r="H6" s="21"/>
      <c r="I6" s="21"/>
      <c r="J6" s="21"/>
      <c r="K6" s="21"/>
    </row>
    <row r="7" spans="1:11" x14ac:dyDescent="0.25">
      <c r="A7" s="21"/>
      <c r="B7" s="21"/>
      <c r="C7" s="21"/>
      <c r="D7" s="21"/>
      <c r="E7" s="21"/>
      <c r="F7" s="21"/>
      <c r="G7" s="21"/>
      <c r="H7" s="21"/>
      <c r="I7" s="21"/>
      <c r="J7" s="21"/>
      <c r="K7" s="21"/>
    </row>
    <row r="8" spans="1:11" x14ac:dyDescent="0.25">
      <c r="A8" s="21"/>
      <c r="B8" s="21"/>
      <c r="C8" s="21"/>
      <c r="D8" s="21"/>
      <c r="E8" s="21"/>
      <c r="F8" s="21"/>
      <c r="G8" s="21"/>
      <c r="H8" s="21"/>
      <c r="I8" s="21"/>
      <c r="J8" s="21"/>
      <c r="K8" s="21"/>
    </row>
    <row r="9" spans="1:11" x14ac:dyDescent="0.25">
      <c r="A9" s="21"/>
      <c r="B9" s="21"/>
      <c r="C9" s="21"/>
      <c r="D9" s="21"/>
      <c r="E9" s="21"/>
      <c r="F9" s="21"/>
      <c r="G9" s="21"/>
      <c r="H9" s="21"/>
      <c r="I9" s="21"/>
      <c r="J9" s="21"/>
      <c r="K9" s="21"/>
    </row>
    <row r="10" spans="1:11" x14ac:dyDescent="0.25">
      <c r="A10" s="21"/>
      <c r="B10" s="21"/>
      <c r="C10" s="21"/>
      <c r="D10" s="21"/>
      <c r="E10" s="21"/>
      <c r="F10" s="21"/>
      <c r="G10" s="21"/>
      <c r="H10" s="21"/>
      <c r="I10" s="21"/>
      <c r="J10" s="21"/>
      <c r="K10" s="21"/>
    </row>
  </sheetData>
  <mergeCells count="1">
    <mergeCell ref="A2:K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D11" sqref="D11"/>
    </sheetView>
  </sheetViews>
  <sheetFormatPr baseColWidth="10" defaultRowHeight="15" x14ac:dyDescent="0.25"/>
  <cols>
    <col min="2" max="2" width="8.42578125" bestFit="1" customWidth="1"/>
    <col min="3" max="3" width="12.42578125" bestFit="1" customWidth="1"/>
    <col min="4" max="5" width="13.5703125" bestFit="1" customWidth="1"/>
  </cols>
  <sheetData>
    <row r="2" spans="1:10" x14ac:dyDescent="0.25">
      <c r="A2" s="21" t="s">
        <v>7</v>
      </c>
      <c r="B2" s="22"/>
      <c r="C2" s="22"/>
      <c r="D2" s="22"/>
      <c r="E2" s="22"/>
      <c r="F2" s="22"/>
      <c r="G2" s="22"/>
      <c r="H2" s="22"/>
      <c r="I2" s="22"/>
      <c r="J2" s="22"/>
    </row>
    <row r="3" spans="1:10" x14ac:dyDescent="0.25">
      <c r="A3" s="22"/>
      <c r="B3" s="22"/>
      <c r="C3" s="22"/>
      <c r="D3" s="22"/>
      <c r="E3" s="22"/>
      <c r="F3" s="22"/>
      <c r="G3" s="22"/>
      <c r="H3" s="22"/>
      <c r="I3" s="22"/>
      <c r="J3" s="22"/>
    </row>
    <row r="4" spans="1:10" x14ac:dyDescent="0.25">
      <c r="A4" s="22"/>
      <c r="B4" s="22"/>
      <c r="C4" s="22"/>
      <c r="D4" s="22"/>
      <c r="E4" s="22"/>
      <c r="F4" s="22"/>
      <c r="G4" s="22"/>
      <c r="H4" s="22"/>
      <c r="I4" s="22"/>
      <c r="J4" s="22"/>
    </row>
    <row r="5" spans="1:10" x14ac:dyDescent="0.25">
      <c r="A5" s="22"/>
      <c r="B5" s="22"/>
      <c r="C5" s="22"/>
      <c r="D5" s="22"/>
      <c r="E5" s="22"/>
      <c r="F5" s="22"/>
      <c r="G5" s="22"/>
      <c r="H5" s="22"/>
      <c r="I5" s="22"/>
      <c r="J5" s="22"/>
    </row>
    <row r="6" spans="1:10" x14ac:dyDescent="0.25">
      <c r="A6" s="22"/>
      <c r="B6" s="22"/>
      <c r="C6" s="22"/>
      <c r="D6" s="22"/>
      <c r="E6" s="22"/>
      <c r="F6" s="22"/>
      <c r="G6" s="22"/>
      <c r="H6" s="22"/>
      <c r="I6" s="22"/>
      <c r="J6" s="22"/>
    </row>
    <row r="7" spans="1:10" x14ac:dyDescent="0.25">
      <c r="A7" s="22"/>
      <c r="B7" s="22"/>
      <c r="C7" s="22"/>
      <c r="D7" s="22"/>
      <c r="E7" s="22"/>
      <c r="F7" s="22"/>
      <c r="G7" s="22"/>
      <c r="H7" s="22"/>
      <c r="I7" s="22"/>
      <c r="J7" s="22"/>
    </row>
    <row r="9" spans="1:10" x14ac:dyDescent="0.25">
      <c r="A9" s="3"/>
      <c r="B9" s="3" t="s">
        <v>14</v>
      </c>
      <c r="C9" s="3" t="s">
        <v>15</v>
      </c>
      <c r="D9" s="3" t="s">
        <v>16</v>
      </c>
    </row>
    <row r="10" spans="1:10" x14ac:dyDescent="0.25">
      <c r="A10" s="6" t="s">
        <v>10</v>
      </c>
      <c r="B10" s="6">
        <v>20</v>
      </c>
      <c r="C10" s="6">
        <v>21</v>
      </c>
      <c r="D10" s="6">
        <v>22</v>
      </c>
    </row>
    <row r="11" spans="1:10" x14ac:dyDescent="0.25">
      <c r="A11" s="6" t="s">
        <v>11</v>
      </c>
      <c r="B11" s="6">
        <v>1.2050000000000001</v>
      </c>
      <c r="C11" s="6">
        <v>1.23</v>
      </c>
      <c r="D11" s="6">
        <v>1.2549999999999999</v>
      </c>
    </row>
    <row r="12" spans="1:10" x14ac:dyDescent="0.25">
      <c r="A12" s="6" t="s">
        <v>12</v>
      </c>
      <c r="B12" s="7">
        <v>13300</v>
      </c>
      <c r="C12" s="7">
        <v>13300</v>
      </c>
      <c r="D12" s="7">
        <v>13300</v>
      </c>
    </row>
    <row r="13" spans="1:10" ht="15.75" x14ac:dyDescent="0.25">
      <c r="A13" s="9" t="s">
        <v>13</v>
      </c>
      <c r="B13" s="9">
        <f>B12*((B10/B11)-1)</f>
        <v>207446.88796680496</v>
      </c>
      <c r="C13" s="9">
        <f t="shared" ref="C13:D13" si="0">C12*((C10/C11)-1)</f>
        <v>213773.17073170733</v>
      </c>
      <c r="D13" s="9">
        <f t="shared" si="0"/>
        <v>219847.41035856577</v>
      </c>
    </row>
  </sheetData>
  <mergeCells count="1">
    <mergeCell ref="A2:J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C7" sqref="C7"/>
    </sheetView>
  </sheetViews>
  <sheetFormatPr baseColWidth="10" defaultRowHeight="15" x14ac:dyDescent="0.25"/>
  <cols>
    <col min="2" max="2" width="13.7109375" bestFit="1" customWidth="1"/>
    <col min="4" max="4" width="31.7109375" customWidth="1"/>
  </cols>
  <sheetData>
    <row r="2" spans="2:4" x14ac:dyDescent="0.25">
      <c r="B2" s="3"/>
      <c r="C2" s="3"/>
      <c r="D2" s="3" t="s">
        <v>23</v>
      </c>
    </row>
    <row r="3" spans="2:4" x14ac:dyDescent="0.25">
      <c r="B3" s="6" t="s">
        <v>17</v>
      </c>
      <c r="C3" s="6">
        <v>5</v>
      </c>
      <c r="D3" s="6"/>
    </row>
    <row r="4" spans="2:4" x14ac:dyDescent="0.25">
      <c r="B4" s="6" t="s">
        <v>10</v>
      </c>
      <c r="C4" s="6">
        <v>21</v>
      </c>
      <c r="D4" s="6"/>
    </row>
    <row r="5" spans="2:4" x14ac:dyDescent="0.25">
      <c r="B5" s="6" t="s">
        <v>18</v>
      </c>
      <c r="C5" s="6">
        <v>0.35</v>
      </c>
      <c r="D5" s="10" t="s">
        <v>22</v>
      </c>
    </row>
    <row r="6" spans="2:4" x14ac:dyDescent="0.25">
      <c r="B6" s="6" t="s">
        <v>19</v>
      </c>
      <c r="C6" s="6">
        <v>0.05</v>
      </c>
      <c r="D6" s="6" t="s">
        <v>21</v>
      </c>
    </row>
    <row r="7" spans="2:4" x14ac:dyDescent="0.25">
      <c r="B7" s="8" t="s">
        <v>20</v>
      </c>
      <c r="C7" s="8">
        <f>(C4+C5-C3)/(C4+C5-C6)</f>
        <v>0.76760563380281699</v>
      </c>
      <c r="D7"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F17" sqref="F17"/>
    </sheetView>
  </sheetViews>
  <sheetFormatPr baseColWidth="10" defaultRowHeight="15" x14ac:dyDescent="0.25"/>
  <cols>
    <col min="2" max="2" width="6.5703125" bestFit="1" customWidth="1"/>
    <col min="3" max="3" width="16.42578125" bestFit="1" customWidth="1"/>
    <col min="4" max="4" width="16.140625" bestFit="1" customWidth="1"/>
    <col min="5" max="5" width="16.7109375" bestFit="1" customWidth="1"/>
    <col min="6" max="6" width="15" bestFit="1" customWidth="1"/>
    <col min="7" max="7" width="16.42578125" bestFit="1" customWidth="1"/>
    <col min="8" max="8" width="16.140625" bestFit="1" customWidth="1"/>
    <col min="9" max="9" width="16.7109375" bestFit="1" customWidth="1"/>
  </cols>
  <sheetData>
    <row r="1" spans="1:9" x14ac:dyDescent="0.25">
      <c r="A1" s="24" t="s">
        <v>24</v>
      </c>
      <c r="B1" s="25"/>
      <c r="C1" s="25"/>
      <c r="D1" s="25"/>
      <c r="E1" s="25"/>
      <c r="F1" s="25"/>
      <c r="G1" s="25"/>
      <c r="H1" s="25"/>
    </row>
    <row r="2" spans="1:9" x14ac:dyDescent="0.25">
      <c r="A2" s="25"/>
      <c r="B2" s="25"/>
      <c r="C2" s="25"/>
      <c r="D2" s="25"/>
      <c r="E2" s="25"/>
      <c r="F2" s="25"/>
      <c r="G2" s="25"/>
      <c r="H2" s="25"/>
    </row>
    <row r="4" spans="1:9" x14ac:dyDescent="0.25">
      <c r="B4" s="26" t="s">
        <v>25</v>
      </c>
      <c r="C4" s="26"/>
      <c r="D4" s="26"/>
      <c r="E4" s="27"/>
      <c r="F4" s="28" t="s">
        <v>26</v>
      </c>
      <c r="G4" s="28"/>
      <c r="H4" s="28"/>
      <c r="I4" s="28"/>
    </row>
    <row r="5" spans="1:9" x14ac:dyDescent="0.25">
      <c r="A5" s="29" t="s">
        <v>27</v>
      </c>
      <c r="B5" s="3"/>
      <c r="C5" s="12" t="s">
        <v>28</v>
      </c>
      <c r="D5" s="13" t="s">
        <v>29</v>
      </c>
      <c r="E5" s="14" t="s">
        <v>30</v>
      </c>
      <c r="F5" s="3"/>
      <c r="G5" s="3" t="s">
        <v>34</v>
      </c>
      <c r="H5" s="3" t="s">
        <v>33</v>
      </c>
      <c r="I5" s="3" t="s">
        <v>32</v>
      </c>
    </row>
    <row r="6" spans="1:9" x14ac:dyDescent="0.25">
      <c r="A6" s="29"/>
      <c r="B6" s="15" t="s">
        <v>31</v>
      </c>
      <c r="C6" s="3">
        <v>20</v>
      </c>
      <c r="D6" s="3">
        <v>21</v>
      </c>
      <c r="E6" s="16">
        <v>22</v>
      </c>
      <c r="F6" s="15" t="s">
        <v>36</v>
      </c>
      <c r="G6" s="3"/>
      <c r="H6" s="18">
        <v>3.2000000000000001E-2</v>
      </c>
      <c r="I6" s="18">
        <v>0.04</v>
      </c>
    </row>
    <row r="7" spans="1:9" x14ac:dyDescent="0.25">
      <c r="F7" s="17" t="s">
        <v>35</v>
      </c>
      <c r="G7" s="17"/>
      <c r="H7" s="2">
        <f>H6/(1-'Duty Cycle'!C7)</f>
        <v>0.13769696969696976</v>
      </c>
      <c r="I7" s="2">
        <f>I6/(1-'Duty Cycle'!C7)</f>
        <v>0.1721212121212122</v>
      </c>
    </row>
    <row r="16" spans="1:9" x14ac:dyDescent="0.25">
      <c r="F16" t="s">
        <v>37</v>
      </c>
    </row>
  </sheetData>
  <mergeCells count="4">
    <mergeCell ref="A1:H2"/>
    <mergeCell ref="B4:E4"/>
    <mergeCell ref="F4:I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Capacitors</vt:lpstr>
      <vt:lpstr>Diodes</vt:lpstr>
      <vt:lpstr>Feedback resistors</vt:lpstr>
      <vt:lpstr>Duty Cycle</vt:lpstr>
      <vt:lpstr>Inductance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dc:creator>
  <cp:lastModifiedBy>Badr</cp:lastModifiedBy>
  <dcterms:created xsi:type="dcterms:W3CDTF">2015-03-16T21:49:04Z</dcterms:created>
  <dcterms:modified xsi:type="dcterms:W3CDTF">2015-04-24T09:18:06Z</dcterms:modified>
</cp:coreProperties>
</file>