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1120" windowHeight="9525"/>
  </bookViews>
  <sheets>
    <sheet name="Categories" sheetId="3" r:id="rId1"/>
    <sheet name="Category(v0.9)" sheetId="5" r:id="rId2"/>
    <sheet name="Expense" sheetId="1" r:id="rId3"/>
    <sheet name="Income" sheetId="2" r:id="rId4"/>
    <sheet name="Money Categories" sheetId="4" r:id="rId5"/>
    <sheet name="m_major.old" sheetId="7" r:id="rId6"/>
    <sheet name="m_sub.old" sheetId="6" r:id="rId7"/>
    <sheet name="used_sub_id" sheetId="8" r:id="rId8"/>
    <sheet name="d_fixed_data.old" sheetId="9" r:id="rId9"/>
  </sheets>
  <definedNames>
    <definedName name="_xlnm._FilterDatabase" localSheetId="1" hidden="1">'Category(v0.9)'!$A$3:$N$3</definedName>
    <definedName name="_xlnm._FilterDatabase" localSheetId="6" hidden="1">m_sub.old!$A$1:$L$1</definedName>
  </definedNames>
  <calcPr calcId="145621"/>
</workbook>
</file>

<file path=xl/calcChain.xml><?xml version="1.0" encoding="utf-8"?>
<calcChain xmlns="http://schemas.openxmlformats.org/spreadsheetml/2006/main">
  <c r="S5" i="3" l="1"/>
  <c r="O20" i="9"/>
  <c r="O19" i="9"/>
  <c r="O18" i="9"/>
  <c r="O17" i="9"/>
  <c r="O16" i="9"/>
  <c r="O15" i="9"/>
  <c r="O13" i="9"/>
  <c r="O12" i="9"/>
  <c r="O9" i="9"/>
  <c r="O8" i="9"/>
  <c r="O7" i="9"/>
  <c r="O6" i="9"/>
  <c r="O5" i="9"/>
  <c r="O4" i="9"/>
  <c r="O3" i="9"/>
  <c r="O2" i="9"/>
  <c r="S4" i="3"/>
  <c r="S6" i="3"/>
  <c r="S7" i="3"/>
  <c r="S12" i="3"/>
  <c r="S13" i="3"/>
  <c r="S16" i="3"/>
  <c r="S17" i="3"/>
  <c r="S19" i="3"/>
  <c r="S21" i="3"/>
  <c r="S24" i="3"/>
  <c r="S25" i="3"/>
  <c r="S29" i="3"/>
  <c r="S30" i="3"/>
  <c r="S31" i="3"/>
  <c r="S32" i="3"/>
  <c r="S33" i="3"/>
  <c r="S35" i="3"/>
  <c r="S36" i="3"/>
  <c r="S37" i="3"/>
  <c r="S38" i="3"/>
  <c r="S39" i="3"/>
  <c r="S41" i="3"/>
  <c r="S42" i="3"/>
  <c r="S43" i="3"/>
  <c r="S45" i="3"/>
  <c r="S47" i="3"/>
  <c r="S48" i="3"/>
  <c r="S50" i="3"/>
  <c r="S56" i="3"/>
  <c r="S57" i="3"/>
  <c r="S59" i="3"/>
  <c r="S61" i="3"/>
  <c r="S63" i="3"/>
  <c r="S64" i="3"/>
  <c r="S65" i="3"/>
  <c r="S66" i="3"/>
  <c r="S67" i="3"/>
  <c r="S70" i="3"/>
  <c r="S73" i="3"/>
  <c r="S74" i="3"/>
  <c r="S77" i="3"/>
  <c r="S84" i="3"/>
  <c r="S88" i="3"/>
  <c r="S90" i="3"/>
  <c r="S92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33" i="3"/>
  <c r="R10" i="3"/>
  <c r="R9" i="3"/>
  <c r="R8" i="3"/>
  <c r="R7" i="3"/>
  <c r="R6" i="3"/>
  <c r="R5" i="3"/>
  <c r="R4" i="3"/>
  <c r="Q82" i="3"/>
  <c r="Q79" i="3"/>
  <c r="Q72" i="3"/>
  <c r="Q67" i="3"/>
  <c r="Q63" i="3"/>
  <c r="Q58" i="3"/>
  <c r="Q54" i="3"/>
  <c r="Q52" i="3"/>
  <c r="Q48" i="3"/>
  <c r="Q45" i="3"/>
  <c r="Q40" i="3"/>
  <c r="Q34" i="3"/>
  <c r="Q30" i="3"/>
  <c r="Q25" i="3"/>
  <c r="Q20" i="3"/>
  <c r="Q16" i="3"/>
  <c r="Q12" i="3"/>
  <c r="Q4" i="3"/>
  <c r="N81" i="3" l="1"/>
  <c r="N80" i="3"/>
  <c r="N79" i="3"/>
  <c r="N92" i="3"/>
  <c r="N91" i="3"/>
  <c r="N90" i="3"/>
  <c r="N89" i="3"/>
  <c r="N88" i="3"/>
  <c r="N87" i="3"/>
  <c r="N86" i="3"/>
  <c r="N85" i="3"/>
  <c r="N84" i="3"/>
  <c r="N83" i="3"/>
  <c r="N82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47" i="3"/>
  <c r="N50" i="3"/>
  <c r="N51" i="3"/>
  <c r="N49" i="3"/>
  <c r="N48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33" i="3"/>
  <c r="N10" i="3"/>
  <c r="N9" i="3"/>
  <c r="N8" i="3"/>
  <c r="N7" i="3"/>
  <c r="N6" i="3"/>
  <c r="N5" i="3"/>
  <c r="N4" i="3"/>
  <c r="A81" i="6" l="1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3" i="6"/>
  <c r="A4" i="6"/>
  <c r="A5" i="6"/>
  <c r="A6" i="6"/>
  <c r="A7" i="6"/>
  <c r="A8" i="6"/>
  <c r="A9" i="6"/>
  <c r="A10" i="6"/>
  <c r="N82" i="5" l="1"/>
  <c r="N53" i="5"/>
  <c r="N83" i="5" l="1"/>
  <c r="N81" i="5"/>
  <c r="N80" i="5" l="1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</calcChain>
</file>

<file path=xl/comments1.xml><?xml version="1.0" encoding="utf-8"?>
<comments xmlns="http://schemas.openxmlformats.org/spreadsheetml/2006/main">
  <authors>
    <author>Raymond</author>
  </authors>
  <commentList>
    <comment ref="M61" authorId="0">
      <text>
        <r>
          <rPr>
            <b/>
            <sz val="9"/>
            <color indexed="81"/>
            <rFont val="ＭＳ Ｐゴシック"/>
            <family val="3"/>
            <charset val="128"/>
          </rPr>
          <t>Raymond:</t>
        </r>
        <r>
          <rPr>
            <sz val="9"/>
            <color indexed="81"/>
            <rFont val="ＭＳ Ｐゴシック"/>
            <family val="3"/>
            <charset val="128"/>
          </rPr>
          <t xml:space="preserve">
check program is ok?</t>
        </r>
      </text>
    </comment>
  </commentList>
</comments>
</file>

<file path=xl/sharedStrings.xml><?xml version="1.0" encoding="utf-8"?>
<sst xmlns="http://schemas.openxmlformats.org/spreadsheetml/2006/main" count="850" uniqueCount="674">
  <si>
    <t>冠婚葬祭費</t>
    <phoneticPr fontId="1"/>
  </si>
  <si>
    <t>交際費</t>
    <rPh sb="0" eb="3">
      <t>コウサイヒ</t>
    </rPh>
    <phoneticPr fontId="1"/>
  </si>
  <si>
    <t>旅行代</t>
    <rPh sb="0" eb="2">
      <t>リョコウ</t>
    </rPh>
    <rPh sb="2" eb="3">
      <t>ダイ</t>
    </rPh>
    <phoneticPr fontId="1"/>
  </si>
  <si>
    <t>習い事</t>
    <rPh sb="0" eb="1">
      <t>ナラ</t>
    </rPh>
    <rPh sb="2" eb="3">
      <t>コト</t>
    </rPh>
    <phoneticPr fontId="1"/>
  </si>
  <si>
    <t>新聞代</t>
    <rPh sb="0" eb="3">
      <t>シンブンダイ</t>
    </rPh>
    <phoneticPr fontId="1"/>
  </si>
  <si>
    <t>書籍や雑誌</t>
    <rPh sb="0" eb="2">
      <t>ショセキ</t>
    </rPh>
    <rPh sb="3" eb="5">
      <t>ザッシ</t>
    </rPh>
    <phoneticPr fontId="1"/>
  </si>
  <si>
    <t>教養娯楽用品</t>
    <rPh sb="0" eb="2">
      <t>キョウヨウ</t>
    </rPh>
    <rPh sb="2" eb="4">
      <t>ゴラク</t>
    </rPh>
    <rPh sb="4" eb="6">
      <t>ヨウヒン</t>
    </rPh>
    <phoneticPr fontId="1"/>
  </si>
  <si>
    <t>映画やコンサート</t>
    <rPh sb="0" eb="2">
      <t>エイガ</t>
    </rPh>
    <phoneticPr fontId="1"/>
  </si>
  <si>
    <t>教養娯楽費</t>
    <rPh sb="0" eb="2">
      <t>キョウヨウ</t>
    </rPh>
    <rPh sb="2" eb="5">
      <t>ゴラクヒ</t>
    </rPh>
    <rPh sb="4" eb="5">
      <t>ヒ</t>
    </rPh>
    <phoneticPr fontId="1"/>
  </si>
  <si>
    <t>業務経費（立替え）</t>
    <rPh sb="0" eb="4">
      <t>ギョウムケイヒ</t>
    </rPh>
    <rPh sb="5" eb="7">
      <t>タテカ</t>
    </rPh>
    <phoneticPr fontId="1"/>
  </si>
  <si>
    <t>業務経費（自己負担）</t>
    <rPh sb="0" eb="4">
      <t>ギョウムケイヒ</t>
    </rPh>
    <rPh sb="5" eb="7">
      <t>ジコ</t>
    </rPh>
    <rPh sb="7" eb="9">
      <t>フタン</t>
    </rPh>
    <phoneticPr fontId="1"/>
  </si>
  <si>
    <t>業務経費</t>
    <rPh sb="0" eb="4">
      <t>ギョウムケイヒ</t>
    </rPh>
    <phoneticPr fontId="1"/>
  </si>
  <si>
    <t>塾や稽古</t>
    <rPh sb="0" eb="1">
      <t>ジュク</t>
    </rPh>
    <rPh sb="2" eb="4">
      <t>ケイコ</t>
    </rPh>
    <phoneticPr fontId="1"/>
  </si>
  <si>
    <t>授業料</t>
    <rPh sb="0" eb="3">
      <t>ジュギョウリョウ</t>
    </rPh>
    <phoneticPr fontId="1"/>
  </si>
  <si>
    <t>教科書や学用品</t>
    <rPh sb="0" eb="3">
      <t>キョウカショ</t>
    </rPh>
    <rPh sb="4" eb="7">
      <t>ガクヨウヒン</t>
    </rPh>
    <phoneticPr fontId="1"/>
  </si>
  <si>
    <t>教育費</t>
    <rPh sb="0" eb="3">
      <t>キョウイクヒ</t>
    </rPh>
    <phoneticPr fontId="1"/>
  </si>
  <si>
    <t>English</t>
    <phoneticPr fontId="1"/>
  </si>
  <si>
    <t>Japanese</t>
    <phoneticPr fontId="1"/>
  </si>
  <si>
    <t>Sub</t>
    <phoneticPr fontId="1"/>
  </si>
  <si>
    <t>Major</t>
    <phoneticPr fontId="1"/>
  </si>
  <si>
    <t>寄付金</t>
    <rPh sb="0" eb="3">
      <t>キフキン</t>
    </rPh>
    <phoneticPr fontId="1"/>
  </si>
  <si>
    <t>諸会費</t>
    <rPh sb="0" eb="3">
      <t>ショカイヒ</t>
    </rPh>
    <phoneticPr fontId="1"/>
  </si>
  <si>
    <t>相当品</t>
    <rPh sb="0" eb="3">
      <t>ソウトウヒン</t>
    </rPh>
    <phoneticPr fontId="1"/>
  </si>
  <si>
    <t>贈答品</t>
    <rPh sb="0" eb="3">
      <t>ゾウトウヒン</t>
    </rPh>
    <phoneticPr fontId="1"/>
  </si>
  <si>
    <t>その他</t>
    <rPh sb="2" eb="3">
      <t>タ</t>
    </rPh>
    <phoneticPr fontId="1"/>
  </si>
  <si>
    <t>交通費</t>
    <rPh sb="0" eb="3">
      <t>コウツウヒ</t>
    </rPh>
    <phoneticPr fontId="1"/>
  </si>
  <si>
    <t>運賃</t>
    <rPh sb="0" eb="2">
      <t>ウンチン</t>
    </rPh>
    <phoneticPr fontId="1"/>
  </si>
  <si>
    <t>ガソリン代</t>
    <rPh sb="4" eb="5">
      <t>ダイ</t>
    </rPh>
    <phoneticPr fontId="1"/>
  </si>
  <si>
    <t>自動車維持費</t>
    <rPh sb="0" eb="3">
      <t>ジドウシャ</t>
    </rPh>
    <rPh sb="3" eb="6">
      <t>イジヒ</t>
    </rPh>
    <phoneticPr fontId="1"/>
  </si>
  <si>
    <t>駐車料金</t>
    <rPh sb="0" eb="2">
      <t>チュウシャ</t>
    </rPh>
    <rPh sb="2" eb="4">
      <t>リョウキン</t>
    </rPh>
    <phoneticPr fontId="1"/>
  </si>
  <si>
    <t>支払手数料</t>
    <rPh sb="0" eb="2">
      <t>シハラ</t>
    </rPh>
    <rPh sb="2" eb="5">
      <t>テスウリョウ</t>
    </rPh>
    <phoneticPr fontId="1"/>
  </si>
  <si>
    <t>委託手数料</t>
    <rPh sb="0" eb="2">
      <t>イタク</t>
    </rPh>
    <rPh sb="2" eb="5">
      <t>テスウリョウ</t>
    </rPh>
    <phoneticPr fontId="1"/>
  </si>
  <si>
    <t>銀行手数料</t>
    <rPh sb="0" eb="2">
      <t>ギンコウ</t>
    </rPh>
    <rPh sb="2" eb="5">
      <t>テスウリョウ</t>
    </rPh>
    <phoneticPr fontId="1"/>
  </si>
  <si>
    <t>口座維持料</t>
    <rPh sb="0" eb="2">
      <t>コウザ</t>
    </rPh>
    <rPh sb="2" eb="4">
      <t>イジ</t>
    </rPh>
    <rPh sb="4" eb="5">
      <t>リョウ</t>
    </rPh>
    <phoneticPr fontId="1"/>
  </si>
  <si>
    <t>支払保険料</t>
    <rPh sb="0" eb="2">
      <t>シハラ</t>
    </rPh>
    <rPh sb="2" eb="5">
      <t>ホケンリョウ</t>
    </rPh>
    <phoneticPr fontId="1"/>
  </si>
  <si>
    <t>個人年金保険</t>
    <rPh sb="0" eb="6">
      <t>コジンネンキンホケン</t>
    </rPh>
    <phoneticPr fontId="1"/>
  </si>
  <si>
    <t>自動車保険</t>
    <rPh sb="0" eb="3">
      <t>ジドウシャ</t>
    </rPh>
    <rPh sb="3" eb="5">
      <t>ホケン</t>
    </rPh>
    <phoneticPr fontId="1"/>
  </si>
  <si>
    <t>生命保険</t>
    <rPh sb="0" eb="2">
      <t>セイメイ</t>
    </rPh>
    <rPh sb="2" eb="4">
      <t>ホケン</t>
    </rPh>
    <phoneticPr fontId="1"/>
  </si>
  <si>
    <t>損害保険</t>
    <rPh sb="0" eb="4">
      <t>ソンガイホケン</t>
    </rPh>
    <phoneticPr fontId="1"/>
  </si>
  <si>
    <t>支払利子</t>
    <rPh sb="0" eb="2">
      <t>シハラ</t>
    </rPh>
    <rPh sb="2" eb="4">
      <t>リシ</t>
    </rPh>
    <phoneticPr fontId="1"/>
  </si>
  <si>
    <t>住宅ローン利子</t>
    <rPh sb="0" eb="2">
      <t>ジュウタク</t>
    </rPh>
    <rPh sb="5" eb="7">
      <t>リシ</t>
    </rPh>
    <phoneticPr fontId="1"/>
  </si>
  <si>
    <t>ローン利子</t>
    <rPh sb="3" eb="5">
      <t>リシ</t>
    </rPh>
    <phoneticPr fontId="1"/>
  </si>
  <si>
    <t>社会保険料</t>
    <rPh sb="0" eb="5">
      <t>シャカイホケンリョウ</t>
    </rPh>
    <phoneticPr fontId="1"/>
  </si>
  <si>
    <t>年金保険料</t>
    <rPh sb="0" eb="2">
      <t>ネンキン</t>
    </rPh>
    <rPh sb="2" eb="5">
      <t>ホケンリョウ</t>
    </rPh>
    <phoneticPr fontId="1"/>
  </si>
  <si>
    <t>雇用保険料</t>
    <rPh sb="0" eb="2">
      <t>コヨウ</t>
    </rPh>
    <rPh sb="2" eb="5">
      <t>ホケンリョウ</t>
    </rPh>
    <phoneticPr fontId="1"/>
  </si>
  <si>
    <t>健康保険料</t>
    <rPh sb="0" eb="2">
      <t>ケンコウ</t>
    </rPh>
    <rPh sb="2" eb="5">
      <t>ホケンリョウ</t>
    </rPh>
    <phoneticPr fontId="1"/>
  </si>
  <si>
    <t>住居費</t>
    <rPh sb="0" eb="3">
      <t>ジュウキョヒ</t>
    </rPh>
    <phoneticPr fontId="1"/>
  </si>
  <si>
    <t>家具や電化製品</t>
    <rPh sb="0" eb="2">
      <t>カグ</t>
    </rPh>
    <rPh sb="3" eb="5">
      <t>デンカ</t>
    </rPh>
    <rPh sb="5" eb="7">
      <t>セイヒン</t>
    </rPh>
    <phoneticPr fontId="1"/>
  </si>
  <si>
    <t>家事サービス</t>
    <rPh sb="0" eb="2">
      <t>カジ</t>
    </rPh>
    <phoneticPr fontId="1"/>
  </si>
  <si>
    <t>家事用消耗品</t>
    <rPh sb="0" eb="3">
      <t>カジヨウ</t>
    </rPh>
    <rPh sb="3" eb="6">
      <t>ショウモウヒン</t>
    </rPh>
    <phoneticPr fontId="1"/>
  </si>
  <si>
    <t>管理費など</t>
    <rPh sb="0" eb="3">
      <t>カンリヒ</t>
    </rPh>
    <phoneticPr fontId="1"/>
  </si>
  <si>
    <t>ゴミ処分料</t>
    <rPh sb="2" eb="5">
      <t>ショブンリョウ</t>
    </rPh>
    <phoneticPr fontId="1"/>
  </si>
  <si>
    <t>雑貨や装飾品</t>
    <rPh sb="0" eb="2">
      <t>ザッカ</t>
    </rPh>
    <rPh sb="3" eb="6">
      <t>ソウショクヒン</t>
    </rPh>
    <phoneticPr fontId="1"/>
  </si>
  <si>
    <t>修繕費</t>
    <rPh sb="0" eb="3">
      <t>シュウゼンヒ</t>
    </rPh>
    <phoneticPr fontId="1"/>
  </si>
  <si>
    <t>寝具類</t>
    <rPh sb="0" eb="1">
      <t>ネ</t>
    </rPh>
    <rPh sb="1" eb="2">
      <t>グ</t>
    </rPh>
    <rPh sb="2" eb="3">
      <t>ルイ</t>
    </rPh>
    <phoneticPr fontId="1"/>
  </si>
  <si>
    <t>保育料</t>
    <rPh sb="0" eb="3">
      <t>ホイクリョウ</t>
    </rPh>
    <phoneticPr fontId="1"/>
  </si>
  <si>
    <t>家賃や地代</t>
    <rPh sb="0" eb="2">
      <t>ヤチン</t>
    </rPh>
    <rPh sb="3" eb="5">
      <t>チダイ</t>
    </rPh>
    <phoneticPr fontId="1"/>
  </si>
  <si>
    <t>食費</t>
    <rPh sb="0" eb="2">
      <t>ショクヒ</t>
    </rPh>
    <phoneticPr fontId="1"/>
  </si>
  <si>
    <t>油や調味料</t>
    <rPh sb="0" eb="1">
      <t>アブラ</t>
    </rPh>
    <rPh sb="2" eb="5">
      <t>チョウミリョウ</t>
    </rPh>
    <phoneticPr fontId="1"/>
  </si>
  <si>
    <t>外食</t>
    <rPh sb="0" eb="2">
      <t>ガイショク</t>
    </rPh>
    <phoneticPr fontId="1"/>
  </si>
  <si>
    <t>給食費</t>
    <rPh sb="0" eb="3">
      <t>キュウショクヒ</t>
    </rPh>
    <phoneticPr fontId="1"/>
  </si>
  <si>
    <t>嗜好品</t>
    <rPh sb="0" eb="3">
      <t>シコウヒン</t>
    </rPh>
    <phoneticPr fontId="1"/>
  </si>
  <si>
    <t>主食</t>
    <rPh sb="0" eb="2">
      <t>シュショク</t>
    </rPh>
    <phoneticPr fontId="1"/>
  </si>
  <si>
    <t>副食</t>
    <rPh sb="0" eb="2">
      <t>フクショク</t>
    </rPh>
    <phoneticPr fontId="1"/>
  </si>
  <si>
    <t>水道光熱費</t>
    <rPh sb="0" eb="2">
      <t>スイドウ</t>
    </rPh>
    <rPh sb="2" eb="5">
      <t>コウネツヒ</t>
    </rPh>
    <phoneticPr fontId="1"/>
  </si>
  <si>
    <t>ガス代</t>
    <rPh sb="2" eb="3">
      <t>ダイ</t>
    </rPh>
    <phoneticPr fontId="1"/>
  </si>
  <si>
    <t>上下水道代</t>
    <rPh sb="0" eb="2">
      <t>ジョウゲ</t>
    </rPh>
    <rPh sb="2" eb="5">
      <t>スイドウダイ</t>
    </rPh>
    <phoneticPr fontId="1"/>
  </si>
  <si>
    <t>電気代</t>
    <rPh sb="0" eb="3">
      <t>デンキダイ</t>
    </rPh>
    <phoneticPr fontId="1"/>
  </si>
  <si>
    <t>税金</t>
    <rPh sb="0" eb="2">
      <t>ゼイキン</t>
    </rPh>
    <phoneticPr fontId="1"/>
  </si>
  <si>
    <t>源泉徴収（年金）</t>
    <rPh sb="0" eb="4">
      <t>ゲンセンチョウシュウ</t>
    </rPh>
    <rPh sb="5" eb="7">
      <t>ネンキン</t>
    </rPh>
    <phoneticPr fontId="1"/>
  </si>
  <si>
    <t>源泉徴収（配当金）</t>
    <rPh sb="0" eb="4">
      <t>ゲンセンチョウシュウ</t>
    </rPh>
    <rPh sb="5" eb="8">
      <t>ハイトウキン</t>
    </rPh>
    <phoneticPr fontId="1"/>
  </si>
  <si>
    <t>源泉徴収（利子）</t>
    <rPh sb="0" eb="4">
      <t>ゲンセンチョウシュウ</t>
    </rPh>
    <rPh sb="5" eb="7">
      <t>リシ</t>
    </rPh>
    <phoneticPr fontId="1"/>
  </si>
  <si>
    <t>固定資産税や都市計画税</t>
    <rPh sb="0" eb="2">
      <t>コテイ</t>
    </rPh>
    <rPh sb="2" eb="4">
      <t>シサン</t>
    </rPh>
    <rPh sb="4" eb="5">
      <t>ゼイ</t>
    </rPh>
    <rPh sb="6" eb="8">
      <t>トシ</t>
    </rPh>
    <rPh sb="8" eb="11">
      <t>ケイカクゼイ</t>
    </rPh>
    <phoneticPr fontId="1"/>
  </si>
  <si>
    <t>自動車税</t>
    <rPh sb="0" eb="3">
      <t>ジドウシャ</t>
    </rPh>
    <rPh sb="3" eb="4">
      <t>ゼイ</t>
    </rPh>
    <phoneticPr fontId="1"/>
  </si>
  <si>
    <t>住民税</t>
    <rPh sb="0" eb="3">
      <t>ジュウミンゼイ</t>
    </rPh>
    <phoneticPr fontId="1"/>
  </si>
  <si>
    <t>消費税</t>
    <rPh sb="0" eb="3">
      <t>ショウヒゼイ</t>
    </rPh>
    <phoneticPr fontId="1"/>
  </si>
  <si>
    <t>所得税</t>
    <rPh sb="0" eb="3">
      <t>ショトクゼイ</t>
    </rPh>
    <phoneticPr fontId="1"/>
  </si>
  <si>
    <t>その他の支出</t>
    <rPh sb="2" eb="3">
      <t>タ</t>
    </rPh>
    <rPh sb="4" eb="6">
      <t>シシュツ</t>
    </rPh>
    <phoneticPr fontId="1"/>
  </si>
  <si>
    <t>雑費</t>
    <rPh sb="0" eb="2">
      <t>ザツヒ</t>
    </rPh>
    <phoneticPr fontId="1"/>
  </si>
  <si>
    <t>小遣い</t>
    <rPh sb="0" eb="2">
      <t>コヅカ</t>
    </rPh>
    <phoneticPr fontId="1"/>
  </si>
  <si>
    <t>仕送り</t>
    <rPh sb="0" eb="2">
      <t>シオク</t>
    </rPh>
    <phoneticPr fontId="1"/>
  </si>
  <si>
    <t>通信費</t>
    <rPh sb="0" eb="3">
      <t>ツウシンヒ</t>
    </rPh>
    <phoneticPr fontId="1"/>
  </si>
  <si>
    <t>テレビ受信料</t>
    <rPh sb="3" eb="6">
      <t>ジュシンリョウ</t>
    </rPh>
    <phoneticPr fontId="1"/>
  </si>
  <si>
    <t>電話電報代</t>
    <rPh sb="0" eb="2">
      <t>デンワ</t>
    </rPh>
    <rPh sb="2" eb="4">
      <t>デンポウ</t>
    </rPh>
    <rPh sb="4" eb="5">
      <t>ダイ</t>
    </rPh>
    <phoneticPr fontId="1"/>
  </si>
  <si>
    <t>配送料</t>
    <rPh sb="0" eb="3">
      <t>ハイソウリョウ</t>
    </rPh>
    <phoneticPr fontId="1"/>
  </si>
  <si>
    <t>葉書や切手など</t>
    <rPh sb="0" eb="1">
      <t>ハ</t>
    </rPh>
    <rPh sb="1" eb="2">
      <t>ショ</t>
    </rPh>
    <rPh sb="3" eb="5">
      <t>キッテ</t>
    </rPh>
    <phoneticPr fontId="1"/>
  </si>
  <si>
    <t>被服費</t>
    <rPh sb="0" eb="3">
      <t>ヒフクヒ</t>
    </rPh>
    <phoneticPr fontId="1"/>
  </si>
  <si>
    <t>衣類</t>
    <rPh sb="0" eb="2">
      <t>イルイ</t>
    </rPh>
    <phoneticPr fontId="1"/>
  </si>
  <si>
    <t>生地や糸</t>
    <rPh sb="0" eb="2">
      <t>セイチ</t>
    </rPh>
    <rPh sb="3" eb="4">
      <t>イト</t>
    </rPh>
    <phoneticPr fontId="1"/>
  </si>
  <si>
    <t>クリーニング</t>
    <phoneticPr fontId="1"/>
  </si>
  <si>
    <t>下着や靴下</t>
    <rPh sb="0" eb="2">
      <t>シタギ</t>
    </rPh>
    <rPh sb="3" eb="5">
      <t>クツシタ</t>
    </rPh>
    <phoneticPr fontId="1"/>
  </si>
  <si>
    <t>帽子や靴</t>
    <rPh sb="0" eb="2">
      <t>ボウシ</t>
    </rPh>
    <rPh sb="3" eb="4">
      <t>クツ</t>
    </rPh>
    <phoneticPr fontId="1"/>
  </si>
  <si>
    <t>保健医療費</t>
    <rPh sb="0" eb="2">
      <t>ホケン</t>
    </rPh>
    <rPh sb="2" eb="5">
      <t>イリョウヒ</t>
    </rPh>
    <phoneticPr fontId="1"/>
  </si>
  <si>
    <t>医薬品</t>
    <rPh sb="0" eb="3">
      <t>イヤクヒン</t>
    </rPh>
    <phoneticPr fontId="1"/>
  </si>
  <si>
    <t>医療器具</t>
    <rPh sb="0" eb="4">
      <t>イリョウキグ</t>
    </rPh>
    <phoneticPr fontId="1"/>
  </si>
  <si>
    <t>衛生消耗品</t>
    <rPh sb="0" eb="2">
      <t>エイセイ</t>
    </rPh>
    <rPh sb="2" eb="4">
      <t>ショウモウ</t>
    </rPh>
    <rPh sb="4" eb="5">
      <t>ヒン</t>
    </rPh>
    <phoneticPr fontId="1"/>
  </si>
  <si>
    <t>健康増進医薬品</t>
    <rPh sb="0" eb="2">
      <t>ケンコウ</t>
    </rPh>
    <rPh sb="2" eb="4">
      <t>ゾウシン</t>
    </rPh>
    <rPh sb="4" eb="7">
      <t>イヤクヒン</t>
    </rPh>
    <phoneticPr fontId="1"/>
  </si>
  <si>
    <t>治療費</t>
    <rPh sb="0" eb="3">
      <t>チリョウヒ</t>
    </rPh>
    <phoneticPr fontId="1"/>
  </si>
  <si>
    <t>通院用交通費</t>
    <rPh sb="0" eb="3">
      <t>ツウインヨウ</t>
    </rPh>
    <rPh sb="3" eb="6">
      <t>コウツウヒ</t>
    </rPh>
    <phoneticPr fontId="1"/>
  </si>
  <si>
    <t>理容院美容院代</t>
    <rPh sb="0" eb="3">
      <t>リヨウイン</t>
    </rPh>
    <rPh sb="3" eb="6">
      <t>ビヨウイン</t>
    </rPh>
    <rPh sb="6" eb="7">
      <t>ダイ</t>
    </rPh>
    <phoneticPr fontId="1"/>
  </si>
  <si>
    <t>収入</t>
    <rPh sb="0" eb="2">
      <t>シュウニュウ</t>
    </rPh>
    <phoneticPr fontId="1"/>
  </si>
  <si>
    <t>給料</t>
    <rPh sb="0" eb="2">
      <t>キュウリョウ</t>
    </rPh>
    <phoneticPr fontId="1"/>
  </si>
  <si>
    <t>アルバイトや内職収入</t>
    <rPh sb="6" eb="8">
      <t>ナイショク</t>
    </rPh>
    <rPh sb="8" eb="10">
      <t>シュウニュウ</t>
    </rPh>
    <phoneticPr fontId="1"/>
  </si>
  <si>
    <t>家族手当</t>
    <rPh sb="0" eb="4">
      <t>カゾクテアテ</t>
    </rPh>
    <phoneticPr fontId="1"/>
  </si>
  <si>
    <t>給料や賃金</t>
    <rPh sb="0" eb="2">
      <t>キュウリョウ</t>
    </rPh>
    <rPh sb="3" eb="5">
      <t>チンギン</t>
    </rPh>
    <phoneticPr fontId="1"/>
  </si>
  <si>
    <t>残業手当</t>
    <rPh sb="0" eb="2">
      <t>ザンギョウ</t>
    </rPh>
    <rPh sb="2" eb="4">
      <t>テアテ</t>
    </rPh>
    <phoneticPr fontId="1"/>
  </si>
  <si>
    <t>その他の手当</t>
    <rPh sb="2" eb="3">
      <t>タ</t>
    </rPh>
    <rPh sb="4" eb="6">
      <t>テアテ</t>
    </rPh>
    <phoneticPr fontId="1"/>
  </si>
  <si>
    <t>退職金</t>
    <rPh sb="0" eb="3">
      <t>タイショクキン</t>
    </rPh>
    <phoneticPr fontId="1"/>
  </si>
  <si>
    <t>退職金（源泉済）</t>
    <rPh sb="0" eb="3">
      <t>タイショクキン</t>
    </rPh>
    <rPh sb="4" eb="6">
      <t>ゲンセン</t>
    </rPh>
    <rPh sb="6" eb="7">
      <t>ズ</t>
    </rPh>
    <phoneticPr fontId="1"/>
  </si>
  <si>
    <t>通勤手当</t>
    <rPh sb="0" eb="4">
      <t>ツウキンテアテ</t>
    </rPh>
    <phoneticPr fontId="1"/>
  </si>
  <si>
    <t>手取り給料</t>
    <rPh sb="0" eb="5">
      <t>テトリキュウリョウ</t>
    </rPh>
    <phoneticPr fontId="1"/>
  </si>
  <si>
    <t>ボーナス</t>
    <phoneticPr fontId="1"/>
  </si>
  <si>
    <t>臨時収入</t>
    <rPh sb="0" eb="2">
      <t>リンジ</t>
    </rPh>
    <rPh sb="2" eb="4">
      <t>シュウニュウ</t>
    </rPh>
    <phoneticPr fontId="1"/>
  </si>
  <si>
    <t>その他の収入</t>
    <rPh sb="2" eb="3">
      <t>タ</t>
    </rPh>
    <rPh sb="4" eb="6">
      <t>シュウニュウ</t>
    </rPh>
    <phoneticPr fontId="1"/>
  </si>
  <si>
    <t>健康保険給付</t>
    <rPh sb="0" eb="4">
      <t>ケンコウホケン</t>
    </rPh>
    <rPh sb="4" eb="6">
      <t>キュウフ</t>
    </rPh>
    <phoneticPr fontId="1"/>
  </si>
  <si>
    <t>懸賞金</t>
    <rPh sb="0" eb="2">
      <t>ケンショウ</t>
    </rPh>
    <rPh sb="2" eb="3">
      <t>キン</t>
    </rPh>
    <phoneticPr fontId="1"/>
  </si>
  <si>
    <t>懸賞金（非課税）</t>
    <rPh sb="0" eb="3">
      <t>ケンショウキン</t>
    </rPh>
    <rPh sb="4" eb="7">
      <t>ヒカゼイ</t>
    </rPh>
    <phoneticPr fontId="1"/>
  </si>
  <si>
    <t>公的年金給付</t>
    <rPh sb="0" eb="2">
      <t>コウテキ</t>
    </rPh>
    <rPh sb="2" eb="4">
      <t>ネンキン</t>
    </rPh>
    <rPh sb="4" eb="6">
      <t>キュウフ</t>
    </rPh>
    <phoneticPr fontId="1"/>
  </si>
  <si>
    <t>個人年金や生命保険</t>
    <rPh sb="0" eb="4">
      <t>コジンネンキン</t>
    </rPh>
    <rPh sb="5" eb="7">
      <t>セイメイ</t>
    </rPh>
    <rPh sb="7" eb="9">
      <t>ホケン</t>
    </rPh>
    <phoneticPr fontId="1"/>
  </si>
  <si>
    <t>失業保険給付</t>
    <rPh sb="0" eb="2">
      <t>シツギョウ</t>
    </rPh>
    <rPh sb="2" eb="6">
      <t>ホケンキュウフ</t>
    </rPh>
    <phoneticPr fontId="1"/>
  </si>
  <si>
    <t>児童手当</t>
    <rPh sb="0" eb="2">
      <t>ジドウ</t>
    </rPh>
    <rPh sb="2" eb="4">
      <t>テアテ</t>
    </rPh>
    <phoneticPr fontId="1"/>
  </si>
  <si>
    <t>受贈品</t>
    <rPh sb="0" eb="1">
      <t>ウ</t>
    </rPh>
    <rPh sb="1" eb="2">
      <t>オク</t>
    </rPh>
    <rPh sb="2" eb="3">
      <t>ヒン</t>
    </rPh>
    <phoneticPr fontId="1"/>
  </si>
  <si>
    <t>所得税還付金</t>
    <rPh sb="0" eb="3">
      <t>ショトクゼイ</t>
    </rPh>
    <rPh sb="3" eb="6">
      <t>カンプキン</t>
    </rPh>
    <phoneticPr fontId="1"/>
  </si>
  <si>
    <t>ストックオプション</t>
    <phoneticPr fontId="1"/>
  </si>
  <si>
    <t>投資収入</t>
    <rPh sb="0" eb="4">
      <t>トウシシュウニュウ</t>
    </rPh>
    <phoneticPr fontId="1"/>
  </si>
  <si>
    <t>受取利息</t>
    <rPh sb="0" eb="2">
      <t>ウケトリ</t>
    </rPh>
    <rPh sb="2" eb="4">
      <t>リソク</t>
    </rPh>
    <phoneticPr fontId="1"/>
  </si>
  <si>
    <t>受取利息（非課税）</t>
    <rPh sb="0" eb="2">
      <t>ウケトリ</t>
    </rPh>
    <rPh sb="2" eb="4">
      <t>リソク</t>
    </rPh>
    <rPh sb="5" eb="8">
      <t>ヒカゼイ</t>
    </rPh>
    <phoneticPr fontId="1"/>
  </si>
  <si>
    <t>土地や住宅の売買損益</t>
    <rPh sb="0" eb="2">
      <t>トチ</t>
    </rPh>
    <rPh sb="3" eb="5">
      <t>ジュウタク</t>
    </rPh>
    <rPh sb="6" eb="8">
      <t>バイバイ</t>
    </rPh>
    <rPh sb="8" eb="10">
      <t>ソンエキ</t>
    </rPh>
    <phoneticPr fontId="1"/>
  </si>
  <si>
    <t>配当金</t>
    <rPh sb="0" eb="3">
      <t>ハイトウキン</t>
    </rPh>
    <phoneticPr fontId="1"/>
  </si>
  <si>
    <t>配当金（源泉分離）</t>
    <rPh sb="0" eb="3">
      <t>ハイトウキン</t>
    </rPh>
    <rPh sb="4" eb="6">
      <t>ゲンセン</t>
    </rPh>
    <rPh sb="6" eb="8">
      <t>ブンリ</t>
    </rPh>
    <phoneticPr fontId="1"/>
  </si>
  <si>
    <t>売買損益</t>
    <rPh sb="0" eb="2">
      <t>バイバイ</t>
    </rPh>
    <rPh sb="2" eb="4">
      <t>ソンエキ</t>
    </rPh>
    <phoneticPr fontId="1"/>
  </si>
  <si>
    <t>分配金</t>
    <rPh sb="0" eb="2">
      <t>ブンパイ</t>
    </rPh>
    <rPh sb="2" eb="3">
      <t>キン</t>
    </rPh>
    <phoneticPr fontId="1"/>
  </si>
  <si>
    <t>支出</t>
    <rPh sb="0" eb="2">
      <t>シシュツ</t>
    </rPh>
    <phoneticPr fontId="1"/>
  </si>
  <si>
    <t>クリーニング</t>
    <phoneticPr fontId="1"/>
  </si>
  <si>
    <t>ボーナス</t>
    <phoneticPr fontId="1"/>
  </si>
  <si>
    <t>ストックオプション</t>
    <phoneticPr fontId="1"/>
  </si>
  <si>
    <t>冠婚葬祭費</t>
    <phoneticPr fontId="1"/>
  </si>
  <si>
    <t>投資収入</t>
    <phoneticPr fontId="1"/>
  </si>
  <si>
    <t>Education</t>
    <phoneticPr fontId="1"/>
  </si>
  <si>
    <t>Tuition</t>
    <phoneticPr fontId="1"/>
  </si>
  <si>
    <t>Books</t>
    <phoneticPr fontId="1"/>
  </si>
  <si>
    <t>School &amp; Training</t>
    <phoneticPr fontId="1"/>
  </si>
  <si>
    <t>Expense</t>
    <phoneticPr fontId="1"/>
  </si>
  <si>
    <t>Income</t>
    <phoneticPr fontId="1"/>
  </si>
  <si>
    <t>Books</t>
  </si>
  <si>
    <t>Tuition</t>
  </si>
  <si>
    <t>School &amp; Training</t>
  </si>
  <si>
    <t>Books &amp; Magazines</t>
    <phoneticPr fontId="1"/>
  </si>
  <si>
    <t>Trip</t>
    <phoneticPr fontId="1"/>
  </si>
  <si>
    <t>Acquaintanceship</t>
    <phoneticPr fontId="1"/>
  </si>
  <si>
    <t>Donation</t>
    <phoneticPr fontId="1"/>
  </si>
  <si>
    <t>Gift</t>
    <phoneticPr fontId="1"/>
  </si>
  <si>
    <t>Other</t>
  </si>
  <si>
    <t>Other</t>
    <phoneticPr fontId="1"/>
  </si>
  <si>
    <t>Transportation</t>
    <phoneticPr fontId="1"/>
  </si>
  <si>
    <t>Gasoline</t>
  </si>
  <si>
    <t>Car maintenance costs</t>
  </si>
  <si>
    <t>Parking fee</t>
  </si>
  <si>
    <t>Insurance</t>
    <phoneticPr fontId="1"/>
  </si>
  <si>
    <t>Housing</t>
    <phoneticPr fontId="1"/>
  </si>
  <si>
    <t>Taxes</t>
    <phoneticPr fontId="1"/>
  </si>
  <si>
    <t>Other</t>
    <phoneticPr fontId="1"/>
  </si>
  <si>
    <t>Social Insurance</t>
    <phoneticPr fontId="1"/>
  </si>
  <si>
    <t>Property and casualty insurance</t>
    <phoneticPr fontId="1"/>
  </si>
  <si>
    <t>Car insurance</t>
    <phoneticPr fontId="1"/>
  </si>
  <si>
    <t>Life insurance</t>
    <phoneticPr fontId="1"/>
  </si>
  <si>
    <t>Ceremonial fees</t>
    <phoneticPr fontId="1"/>
  </si>
  <si>
    <t>Recreational supplies</t>
    <phoneticPr fontId="1"/>
  </si>
  <si>
    <t>Other</t>
    <phoneticPr fontId="1"/>
  </si>
  <si>
    <t>Dinning out</t>
    <phoneticPr fontId="1"/>
  </si>
  <si>
    <t>Rent</t>
    <phoneticPr fontId="1"/>
  </si>
  <si>
    <t>Household services</t>
    <phoneticPr fontId="1"/>
  </si>
  <si>
    <t>Homeowner's Dues</t>
    <phoneticPr fontId="1"/>
  </si>
  <si>
    <t>Waste disposal fee</t>
    <phoneticPr fontId="1"/>
  </si>
  <si>
    <t>Repair cost</t>
    <phoneticPr fontId="1"/>
  </si>
  <si>
    <t>Childcare fee</t>
    <phoneticPr fontId="1"/>
  </si>
  <si>
    <t>School meal fees</t>
    <phoneticPr fontId="1"/>
  </si>
  <si>
    <t>Enrichment lessons</t>
    <phoneticPr fontId="1"/>
  </si>
  <si>
    <t>Personal pension</t>
    <phoneticPr fontId="1"/>
  </si>
  <si>
    <t>Health insurance</t>
    <phoneticPr fontId="1"/>
  </si>
  <si>
    <t>Employment insurance</t>
    <phoneticPr fontId="1"/>
  </si>
  <si>
    <t>Furniture &amp; Electronics</t>
    <phoneticPr fontId="1"/>
  </si>
  <si>
    <t>Natural Gas/Oil</t>
    <phoneticPr fontId="1"/>
  </si>
  <si>
    <t>Water &amp; Sewer</t>
    <phoneticPr fontId="1"/>
  </si>
  <si>
    <t>Electric bill</t>
    <phoneticPr fontId="1"/>
  </si>
  <si>
    <t>Fixed asset tax and city planning tax</t>
  </si>
  <si>
    <t>Car tax</t>
  </si>
  <si>
    <t>Resident tax</t>
  </si>
  <si>
    <t>Withholding tax</t>
    <phoneticPr fontId="1"/>
  </si>
  <si>
    <t>Allowance</t>
    <phoneticPr fontId="1"/>
  </si>
  <si>
    <t>Incidentals</t>
    <phoneticPr fontId="1"/>
  </si>
  <si>
    <t>Remittance</t>
    <phoneticPr fontId="1"/>
  </si>
  <si>
    <t>Groceries &amp; Ornaments</t>
    <phoneticPr fontId="1"/>
  </si>
  <si>
    <t>Television</t>
    <phoneticPr fontId="1"/>
  </si>
  <si>
    <t>Shipping charges</t>
    <phoneticPr fontId="1"/>
  </si>
  <si>
    <t>Telephone &amp; Mobile</t>
    <phoneticPr fontId="1"/>
  </si>
  <si>
    <t>Postcards, stamps &amp; etc.</t>
    <phoneticPr fontId="1"/>
  </si>
  <si>
    <t>Clothing</t>
    <phoneticPr fontId="1"/>
  </si>
  <si>
    <t>Cleaning</t>
    <phoneticPr fontId="1"/>
  </si>
  <si>
    <t>Cost of utilities</t>
    <phoneticPr fontId="1"/>
  </si>
  <si>
    <t>Other Income</t>
    <phoneticPr fontId="1"/>
  </si>
  <si>
    <t>Investment Income</t>
    <phoneticPr fontId="1"/>
  </si>
  <si>
    <t>Salary Income</t>
    <phoneticPr fontId="1"/>
  </si>
  <si>
    <t>Communication cost</t>
    <phoneticPr fontId="1"/>
  </si>
  <si>
    <t>Healthcare cost</t>
    <phoneticPr fontId="1"/>
  </si>
  <si>
    <t>Drug</t>
  </si>
  <si>
    <t>Medical apparatus</t>
  </si>
  <si>
    <t>Beauty &amp; Barber</t>
  </si>
  <si>
    <t>Beauty &amp; Barber</t>
    <phoneticPr fontId="1"/>
  </si>
  <si>
    <t>Part-time job or sideline income</t>
  </si>
  <si>
    <t>Salaries and wages</t>
  </si>
  <si>
    <t>Overtime pay</t>
  </si>
  <si>
    <t>Other allowances</t>
  </si>
  <si>
    <t>Severance pay</t>
  </si>
  <si>
    <t>Bonus</t>
  </si>
  <si>
    <t>Extraordinary revenue</t>
  </si>
  <si>
    <t>Health insurance benefits</t>
  </si>
  <si>
    <t>Bounty</t>
  </si>
  <si>
    <t>Public pension benefits</t>
  </si>
  <si>
    <t>Life insurance and private pension</t>
  </si>
  <si>
    <t>Unemployment insurance benefits</t>
  </si>
  <si>
    <t>Child allowance</t>
  </si>
  <si>
    <t>From beneficiary</t>
  </si>
  <si>
    <t>Income tax refunds</t>
  </si>
  <si>
    <t>Stock option</t>
  </si>
  <si>
    <t>Dividend</t>
  </si>
  <si>
    <t>Trading profit and loss</t>
  </si>
  <si>
    <t>sort</t>
    <phoneticPr fontId="1"/>
  </si>
  <si>
    <t>sort</t>
    <phoneticPr fontId="1"/>
  </si>
  <si>
    <t>Corporate pension</t>
    <phoneticPr fontId="1"/>
  </si>
  <si>
    <t>Major</t>
    <phoneticPr fontId="12"/>
  </si>
  <si>
    <t>Sub</t>
    <phoneticPr fontId="12"/>
  </si>
  <si>
    <t>new</t>
    <phoneticPr fontId="12"/>
  </si>
  <si>
    <t>mod</t>
    <phoneticPr fontId="12"/>
  </si>
  <si>
    <t>SQL</t>
    <phoneticPr fontId="12"/>
  </si>
  <si>
    <t>ID</t>
    <phoneticPr fontId="12"/>
  </si>
  <si>
    <t>英</t>
    <rPh sb="0" eb="1">
      <t>エイ</t>
    </rPh>
    <phoneticPr fontId="12"/>
  </si>
  <si>
    <t>日</t>
    <rPh sb="0" eb="1">
      <t>ニチ</t>
    </rPh>
    <phoneticPr fontId="12"/>
  </si>
  <si>
    <t>Sort</t>
    <phoneticPr fontId="12"/>
  </si>
  <si>
    <t>Optimal</t>
    <phoneticPr fontId="12"/>
  </si>
  <si>
    <t>Range</t>
    <phoneticPr fontId="12"/>
  </si>
  <si>
    <t>Sort</t>
    <phoneticPr fontId="12"/>
  </si>
  <si>
    <t>Expense</t>
    <phoneticPr fontId="12"/>
  </si>
  <si>
    <t>insert into m_sub values (0, 0,'Expense', 280000, 30000, 0, datetime('now'), datetime('now'), 0);</t>
    <phoneticPr fontId="12"/>
  </si>
  <si>
    <t>Fixed</t>
    <phoneticPr fontId="12"/>
  </si>
  <si>
    <t>固定費</t>
    <rPh sb="0" eb="2">
      <t>コテイ</t>
    </rPh>
    <rPh sb="2" eb="3">
      <t>ヒ</t>
    </rPh>
    <phoneticPr fontId="12"/>
  </si>
  <si>
    <t>Cell Phone</t>
    <phoneticPr fontId="12"/>
  </si>
  <si>
    <t>携帯</t>
    <rPh sb="0" eb="2">
      <t>ケイタイ</t>
    </rPh>
    <phoneticPr fontId="12"/>
  </si>
  <si>
    <t>Electricity</t>
    <phoneticPr fontId="12"/>
  </si>
  <si>
    <t>電気</t>
    <rPh sb="0" eb="2">
      <t>デンキ</t>
    </rPh>
    <phoneticPr fontId="12"/>
  </si>
  <si>
    <t>Internet</t>
    <phoneticPr fontId="12"/>
  </si>
  <si>
    <t>インタネット</t>
    <phoneticPr fontId="12"/>
  </si>
  <si>
    <t>Natural Gas/Oil</t>
    <phoneticPr fontId="12"/>
  </si>
  <si>
    <t>ガス</t>
    <phoneticPr fontId="12"/>
  </si>
  <si>
    <t>Rent</t>
    <phoneticPr fontId="12"/>
  </si>
  <si>
    <t>家賃</t>
    <rPh sb="0" eb="2">
      <t>ヤチン</t>
    </rPh>
    <phoneticPr fontId="12"/>
  </si>
  <si>
    <t>Telephone</t>
    <phoneticPr fontId="12"/>
  </si>
  <si>
    <t>電話</t>
    <rPh sb="0" eb="2">
      <t>デンワ</t>
    </rPh>
    <phoneticPr fontId="12"/>
  </si>
  <si>
    <t>Television</t>
    <phoneticPr fontId="12"/>
  </si>
  <si>
    <t>放送料</t>
    <rPh sb="0" eb="2">
      <t>ホウソウ</t>
    </rPh>
    <rPh sb="2" eb="3">
      <t>リョウ</t>
    </rPh>
    <phoneticPr fontId="12"/>
  </si>
  <si>
    <t>Transportation</t>
    <phoneticPr fontId="12"/>
  </si>
  <si>
    <t>交通費</t>
    <rPh sb="0" eb="3">
      <t>コウツウヒ</t>
    </rPh>
    <phoneticPr fontId="12"/>
  </si>
  <si>
    <t>Water &amp; Sewer</t>
    <phoneticPr fontId="12"/>
  </si>
  <si>
    <t>水道</t>
    <rPh sb="0" eb="2">
      <t>スイドウ</t>
    </rPh>
    <phoneticPr fontId="12"/>
  </si>
  <si>
    <t>Grocery Costs</t>
    <phoneticPr fontId="12"/>
  </si>
  <si>
    <t>食料雑貨費</t>
    <rPh sb="4" eb="5">
      <t>ヒ</t>
    </rPh>
    <phoneticPr fontId="12"/>
  </si>
  <si>
    <t>Food</t>
    <phoneticPr fontId="12"/>
  </si>
  <si>
    <t>食品</t>
    <rPh sb="0" eb="2">
      <t>ショクヒン</t>
    </rPh>
    <phoneticPr fontId="12"/>
  </si>
  <si>
    <t>Groceries</t>
    <phoneticPr fontId="12"/>
  </si>
  <si>
    <t>雑貨</t>
    <phoneticPr fontId="12"/>
  </si>
  <si>
    <t>Automobile</t>
    <phoneticPr fontId="12"/>
  </si>
  <si>
    <t>車両費</t>
    <rPh sb="0" eb="2">
      <t>シャリョウ</t>
    </rPh>
    <rPh sb="2" eb="3">
      <t>ヒ</t>
    </rPh>
    <phoneticPr fontId="12"/>
  </si>
  <si>
    <t>Car Payment</t>
    <phoneticPr fontId="12"/>
  </si>
  <si>
    <t>車の支払い</t>
    <phoneticPr fontId="12"/>
  </si>
  <si>
    <t>Gasoline</t>
    <phoneticPr fontId="12"/>
  </si>
  <si>
    <t>ガソリン代</t>
    <rPh sb="4" eb="5">
      <t>ダイ</t>
    </rPh>
    <phoneticPr fontId="12"/>
  </si>
  <si>
    <t>Maintenance</t>
    <phoneticPr fontId="12"/>
  </si>
  <si>
    <t>維持費</t>
    <rPh sb="0" eb="3">
      <t>イジヒ</t>
    </rPh>
    <phoneticPr fontId="12"/>
  </si>
  <si>
    <t>Childcare</t>
    <phoneticPr fontId="12"/>
  </si>
  <si>
    <t>子供費</t>
    <rPh sb="0" eb="2">
      <t>コドモ</t>
    </rPh>
    <rPh sb="2" eb="3">
      <t>ヒ</t>
    </rPh>
    <phoneticPr fontId="12"/>
  </si>
  <si>
    <t>Child Support</t>
    <phoneticPr fontId="12"/>
  </si>
  <si>
    <t>養育費</t>
    <phoneticPr fontId="12"/>
  </si>
  <si>
    <t>Children/Toys</t>
    <phoneticPr fontId="12"/>
  </si>
  <si>
    <t>玩具</t>
  </si>
  <si>
    <t>Daycare</t>
    <phoneticPr fontId="12"/>
  </si>
  <si>
    <t>保育園</t>
    <phoneticPr fontId="12"/>
  </si>
  <si>
    <t>Education</t>
    <phoneticPr fontId="12"/>
  </si>
  <si>
    <t>教育</t>
    <rPh sb="0" eb="2">
      <t>キョウイク</t>
    </rPh>
    <phoneticPr fontId="12"/>
  </si>
  <si>
    <t>Books</t>
    <phoneticPr fontId="12"/>
  </si>
  <si>
    <t>書籍</t>
    <rPh sb="0" eb="2">
      <t>ショセキ</t>
    </rPh>
    <phoneticPr fontId="12"/>
  </si>
  <si>
    <t>○</t>
    <phoneticPr fontId="12"/>
  </si>
  <si>
    <t>Fees</t>
    <phoneticPr fontId="12"/>
  </si>
  <si>
    <t>費用</t>
    <rPh sb="0" eb="2">
      <t>ヒヨウ</t>
    </rPh>
    <phoneticPr fontId="12"/>
  </si>
  <si>
    <t>○</t>
    <phoneticPr fontId="12"/>
  </si>
  <si>
    <t>Tuition</t>
    <phoneticPr fontId="12"/>
  </si>
  <si>
    <t>授業料</t>
    <rPh sb="0" eb="3">
      <t>ジュギョウリョウ</t>
    </rPh>
    <phoneticPr fontId="12"/>
  </si>
  <si>
    <t>Healthcare</t>
    <phoneticPr fontId="12"/>
  </si>
  <si>
    <t>医療</t>
    <rPh sb="0" eb="2">
      <t>イリョウ</t>
    </rPh>
    <phoneticPr fontId="12"/>
  </si>
  <si>
    <t>Dental</t>
    <phoneticPr fontId="12"/>
  </si>
  <si>
    <t>歯科</t>
    <rPh sb="0" eb="1">
      <t>ハ</t>
    </rPh>
    <rPh sb="1" eb="2">
      <t>カ</t>
    </rPh>
    <phoneticPr fontId="12"/>
  </si>
  <si>
    <t>Eyecare</t>
    <phoneticPr fontId="12"/>
  </si>
  <si>
    <t>眼科</t>
    <rPh sb="0" eb="2">
      <t>ガンカ</t>
    </rPh>
    <phoneticPr fontId="12"/>
  </si>
  <si>
    <t>○</t>
    <phoneticPr fontId="12"/>
  </si>
  <si>
    <t>Hospital</t>
    <phoneticPr fontId="12"/>
  </si>
  <si>
    <t>病院</t>
    <rPh sb="0" eb="2">
      <t>ビョウイン</t>
    </rPh>
    <phoneticPr fontId="12"/>
  </si>
  <si>
    <t>Physician</t>
    <phoneticPr fontId="12"/>
  </si>
  <si>
    <t>内科</t>
    <rPh sb="0" eb="2">
      <t>ナイカ</t>
    </rPh>
    <phoneticPr fontId="12"/>
  </si>
  <si>
    <t>○</t>
    <phoneticPr fontId="12"/>
  </si>
  <si>
    <t>Prescriptions</t>
    <phoneticPr fontId="12"/>
  </si>
  <si>
    <t>薬剤</t>
    <rPh sb="0" eb="2">
      <t>ヤクザイ</t>
    </rPh>
    <phoneticPr fontId="12"/>
  </si>
  <si>
    <t>HouseHold</t>
    <phoneticPr fontId="12"/>
  </si>
  <si>
    <t>維持費</t>
    <rPh sb="0" eb="2">
      <t>イジ</t>
    </rPh>
    <rPh sb="2" eb="3">
      <t>ヒ</t>
    </rPh>
    <phoneticPr fontId="12"/>
  </si>
  <si>
    <t>Electronics</t>
    <phoneticPr fontId="12"/>
  </si>
  <si>
    <t>家電</t>
    <phoneticPr fontId="12"/>
  </si>
  <si>
    <t>Furniture</t>
    <phoneticPr fontId="12"/>
  </si>
  <si>
    <t>家具</t>
    <rPh sb="0" eb="2">
      <t>カグ</t>
    </rPh>
    <phoneticPr fontId="12"/>
  </si>
  <si>
    <t>○</t>
    <phoneticPr fontId="12"/>
  </si>
  <si>
    <t>Homeowner's Dues</t>
    <phoneticPr fontId="12"/>
  </si>
  <si>
    <t>住宅所有者組合費</t>
    <phoneticPr fontId="12"/>
  </si>
  <si>
    <t>House Cleaning</t>
    <phoneticPr fontId="12"/>
  </si>
  <si>
    <t>清掃費</t>
    <rPh sb="0" eb="3">
      <t>セイソウヒ</t>
    </rPh>
    <phoneticPr fontId="12"/>
  </si>
  <si>
    <t xml:space="preserve">Yard Service </t>
    <phoneticPr fontId="12"/>
  </si>
  <si>
    <t>庭清掃費</t>
    <rPh sb="0" eb="1">
      <t>ニワ</t>
    </rPh>
    <rPh sb="1" eb="4">
      <t>セイソウヒ</t>
    </rPh>
    <phoneticPr fontId="12"/>
  </si>
  <si>
    <t>Other</t>
    <phoneticPr fontId="12"/>
  </si>
  <si>
    <t>その他</t>
    <rPh sb="2" eb="3">
      <t>タ</t>
    </rPh>
    <phoneticPr fontId="12"/>
  </si>
  <si>
    <t>Alimony Payment</t>
    <phoneticPr fontId="12"/>
  </si>
  <si>
    <t>扶養料</t>
    <phoneticPr fontId="12"/>
  </si>
  <si>
    <t>美容・理容</t>
    <rPh sb="0" eb="2">
      <t>ビヨウ</t>
    </rPh>
    <rPh sb="3" eb="5">
      <t>リヨウ</t>
    </rPh>
    <phoneticPr fontId="12"/>
  </si>
  <si>
    <t>Charitable Payment</t>
    <phoneticPr fontId="12"/>
  </si>
  <si>
    <t>慈善寄付金</t>
    <phoneticPr fontId="12"/>
  </si>
  <si>
    <t>Clothing</t>
  </si>
  <si>
    <t>衣料費</t>
    <rPh sb="0" eb="2">
      <t>イリョウ</t>
    </rPh>
    <rPh sb="2" eb="3">
      <t>ヒ</t>
    </rPh>
    <phoneticPr fontId="12"/>
  </si>
  <si>
    <t>Dining Out</t>
    <phoneticPr fontId="12"/>
  </si>
  <si>
    <t>外食</t>
    <rPh sb="0" eb="2">
      <t>ガイショク</t>
    </rPh>
    <phoneticPr fontId="12"/>
  </si>
  <si>
    <t>交際費・会費</t>
    <rPh sb="0" eb="2">
      <t>コウサイ</t>
    </rPh>
    <rPh sb="2" eb="3">
      <t>ヒ</t>
    </rPh>
    <phoneticPr fontId="12"/>
  </si>
  <si>
    <t>Garbage &amp; Recycle</t>
    <phoneticPr fontId="12"/>
  </si>
  <si>
    <t>ゴミリサイクル</t>
    <phoneticPr fontId="12"/>
  </si>
  <si>
    <t>Gifts</t>
    <phoneticPr fontId="12"/>
  </si>
  <si>
    <t>贈り物</t>
    <phoneticPr fontId="12"/>
  </si>
  <si>
    <t>Health Club</t>
    <phoneticPr fontId="12"/>
  </si>
  <si>
    <t>スポーツクラブ</t>
    <phoneticPr fontId="12"/>
  </si>
  <si>
    <t>Hobbies/Leisure</t>
    <phoneticPr fontId="12"/>
  </si>
  <si>
    <t>興味・レジャー</t>
    <rPh sb="0" eb="2">
      <t>キョウミ</t>
    </rPh>
    <phoneticPr fontId="12"/>
  </si>
  <si>
    <t>Loan</t>
    <phoneticPr fontId="12"/>
  </si>
  <si>
    <t>ローン</t>
    <phoneticPr fontId="12"/>
  </si>
  <si>
    <t>Lottery</t>
    <phoneticPr fontId="12"/>
  </si>
  <si>
    <t>ロト</t>
    <phoneticPr fontId="12"/>
  </si>
  <si>
    <t>Mortgage Payment</t>
    <phoneticPr fontId="12"/>
  </si>
  <si>
    <t>貸付金</t>
    <phoneticPr fontId="12"/>
  </si>
  <si>
    <t>Newspaper</t>
    <phoneticPr fontId="12"/>
  </si>
  <si>
    <t>新聞</t>
    <rPh sb="0" eb="2">
      <t>シンブン</t>
    </rPh>
    <phoneticPr fontId="12"/>
  </si>
  <si>
    <t>Pet Care</t>
    <phoneticPr fontId="12"/>
  </si>
  <si>
    <t>ペット</t>
    <phoneticPr fontId="12"/>
  </si>
  <si>
    <t>Remittance</t>
    <phoneticPr fontId="12"/>
  </si>
  <si>
    <t>送金</t>
    <phoneticPr fontId="12"/>
  </si>
  <si>
    <t>Travel/Vacation</t>
    <phoneticPr fontId="12"/>
  </si>
  <si>
    <t>旅行・休暇</t>
    <rPh sb="0" eb="2">
      <t>リョコウ</t>
    </rPh>
    <rPh sb="3" eb="5">
      <t>キュウカ</t>
    </rPh>
    <phoneticPr fontId="12"/>
  </si>
  <si>
    <t>Go Home</t>
    <phoneticPr fontId="12"/>
  </si>
  <si>
    <t>帰省</t>
    <rPh sb="0" eb="2">
      <t>キセイ</t>
    </rPh>
    <phoneticPr fontId="12"/>
  </si>
  <si>
    <t>Insurance</t>
    <phoneticPr fontId="12"/>
  </si>
  <si>
    <t>保険</t>
    <rPh sb="0" eb="2">
      <t>ホケン</t>
    </rPh>
    <phoneticPr fontId="12"/>
  </si>
  <si>
    <t>Automobile</t>
  </si>
  <si>
    <t>車両保険</t>
    <rPh sb="0" eb="2">
      <t>シャリョウ</t>
    </rPh>
    <rPh sb="2" eb="4">
      <t>ホケン</t>
    </rPh>
    <phoneticPr fontId="12"/>
  </si>
  <si>
    <t>Commercial</t>
    <phoneticPr fontId="12"/>
  </si>
  <si>
    <t>商業保険</t>
    <phoneticPr fontId="12"/>
  </si>
  <si>
    <t>Employment</t>
    <phoneticPr fontId="12"/>
  </si>
  <si>
    <t>雇用保険</t>
    <rPh sb="0" eb="2">
      <t>コヨウ</t>
    </rPh>
    <rPh sb="2" eb="4">
      <t>ホケン</t>
    </rPh>
    <phoneticPr fontId="12"/>
  </si>
  <si>
    <t>Health</t>
  </si>
  <si>
    <t>健康保険</t>
    <rPh sb="0" eb="2">
      <t>ケンコウ</t>
    </rPh>
    <rPh sb="2" eb="4">
      <t>ホケン</t>
    </rPh>
    <phoneticPr fontId="12"/>
  </si>
  <si>
    <t>Homeowner's/Renter's</t>
    <phoneticPr fontId="12"/>
  </si>
  <si>
    <t>賃貸保険</t>
    <rPh sb="0" eb="2">
      <t>チンタイ</t>
    </rPh>
    <rPh sb="2" eb="4">
      <t>ホケン</t>
    </rPh>
    <phoneticPr fontId="12"/>
  </si>
  <si>
    <t>Life</t>
  </si>
  <si>
    <t>生命保険</t>
    <phoneticPr fontId="12"/>
  </si>
  <si>
    <t>Taxes</t>
    <phoneticPr fontId="12"/>
  </si>
  <si>
    <t>税金</t>
    <rPh sb="0" eb="2">
      <t>ゼイキン</t>
    </rPh>
    <phoneticPr fontId="12"/>
  </si>
  <si>
    <t>Real Estate Taxes</t>
    <phoneticPr fontId="12"/>
  </si>
  <si>
    <t>固定資産税</t>
    <rPh sb="0" eb="2">
      <t>コテイ</t>
    </rPh>
    <rPh sb="2" eb="5">
      <t>シサンゼイ</t>
    </rPh>
    <phoneticPr fontId="12"/>
  </si>
  <si>
    <t>Resident Tax</t>
    <phoneticPr fontId="12"/>
  </si>
  <si>
    <t>住民税</t>
    <rPh sb="0" eb="3">
      <t>ジュウミンゼイ</t>
    </rPh>
    <phoneticPr fontId="12"/>
  </si>
  <si>
    <t>Social Security Tax</t>
    <phoneticPr fontId="12"/>
  </si>
  <si>
    <t>社会保険料</t>
    <rPh sb="0" eb="2">
      <t>シャカイ</t>
    </rPh>
    <rPh sb="2" eb="5">
      <t>ホケンリョウ</t>
    </rPh>
    <phoneticPr fontId="12"/>
  </si>
  <si>
    <t>Withholding Tax</t>
    <phoneticPr fontId="12"/>
  </si>
  <si>
    <t>源泉徴収</t>
    <rPh sb="0" eb="2">
      <t>ゲンセン</t>
    </rPh>
    <rPh sb="2" eb="4">
      <t>チョウシュウ</t>
    </rPh>
    <phoneticPr fontId="12"/>
  </si>
  <si>
    <t>Pension</t>
    <phoneticPr fontId="12"/>
  </si>
  <si>
    <t>年金</t>
    <rPh sb="0" eb="2">
      <t>ネンキン</t>
    </rPh>
    <phoneticPr fontId="12"/>
  </si>
  <si>
    <t>Corporate Pension</t>
    <phoneticPr fontId="12"/>
  </si>
  <si>
    <t>企業年金</t>
    <rPh sb="0" eb="2">
      <t>キギョウ</t>
    </rPh>
    <rPh sb="2" eb="4">
      <t>ネンキン</t>
    </rPh>
    <phoneticPr fontId="12"/>
  </si>
  <si>
    <t>Employee Pension</t>
    <phoneticPr fontId="12"/>
  </si>
  <si>
    <t>厚生年金</t>
    <rPh sb="0" eb="2">
      <t>コウセイ</t>
    </rPh>
    <rPh sb="2" eb="4">
      <t>ネンキン</t>
    </rPh>
    <phoneticPr fontId="12"/>
  </si>
  <si>
    <t>National Pension</t>
    <phoneticPr fontId="12"/>
  </si>
  <si>
    <t>国民年金</t>
    <rPh sb="0" eb="2">
      <t>コクミン</t>
    </rPh>
    <rPh sb="2" eb="4">
      <t>ネンキン</t>
    </rPh>
    <phoneticPr fontId="12"/>
  </si>
  <si>
    <t>Income</t>
    <phoneticPr fontId="12"/>
  </si>
  <si>
    <t>Salary Income</t>
    <phoneticPr fontId="12"/>
  </si>
  <si>
    <t>給与</t>
    <rPh sb="0" eb="2">
      <t>キュウヨ</t>
    </rPh>
    <phoneticPr fontId="12"/>
  </si>
  <si>
    <t>Wages &amp; Salary</t>
    <phoneticPr fontId="12"/>
  </si>
  <si>
    <t>Overtime</t>
    <phoneticPr fontId="12"/>
  </si>
  <si>
    <t>残業代</t>
    <rPh sb="0" eb="3">
      <t>ザンギョウダイ</t>
    </rPh>
    <phoneticPr fontId="12"/>
  </si>
  <si>
    <t>○</t>
    <phoneticPr fontId="12"/>
  </si>
  <si>
    <t>Bonus</t>
    <phoneticPr fontId="12"/>
  </si>
  <si>
    <t>ボーナス</t>
    <phoneticPr fontId="12"/>
  </si>
  <si>
    <t>Transportation</t>
    <phoneticPr fontId="12"/>
  </si>
  <si>
    <t>Travel allowance</t>
    <phoneticPr fontId="12"/>
  </si>
  <si>
    <t>出張旅費</t>
    <rPh sb="0" eb="2">
      <t>シュッチョウ</t>
    </rPh>
    <rPh sb="2" eb="4">
      <t>リョヒ</t>
    </rPh>
    <phoneticPr fontId="12"/>
  </si>
  <si>
    <t>Daily allowance</t>
    <phoneticPr fontId="12"/>
  </si>
  <si>
    <t>日当</t>
    <rPh sb="0" eb="2">
      <t>ニットウ</t>
    </rPh>
    <phoneticPr fontId="12"/>
  </si>
  <si>
    <t>Other Income</t>
    <phoneticPr fontId="12"/>
  </si>
  <si>
    <t>Child Support Received</t>
    <phoneticPr fontId="12"/>
  </si>
  <si>
    <t>児童扶養手当</t>
    <phoneticPr fontId="12"/>
  </si>
  <si>
    <t>Gifts Received</t>
    <phoneticPr fontId="12"/>
  </si>
  <si>
    <t>ギフト</t>
    <phoneticPr fontId="12"/>
  </si>
  <si>
    <t>Lotteries</t>
  </si>
  <si>
    <t>ロト</t>
    <phoneticPr fontId="12"/>
  </si>
  <si>
    <t>Other</t>
    <phoneticPr fontId="12"/>
  </si>
  <si>
    <t>State &amp; Local Tax Refund</t>
    <phoneticPr fontId="12"/>
  </si>
  <si>
    <t>所得税還付</t>
    <phoneticPr fontId="12"/>
  </si>
  <si>
    <t>Retirement Income</t>
    <phoneticPr fontId="12"/>
  </si>
  <si>
    <t>退職所得</t>
    <phoneticPr fontId="12"/>
  </si>
  <si>
    <t>Pensions &amp; Annuities</t>
  </si>
  <si>
    <t>年金収入</t>
    <phoneticPr fontId="12"/>
  </si>
  <si>
    <t>Social Security Benefits</t>
    <phoneticPr fontId="12"/>
  </si>
  <si>
    <t>Food</t>
    <phoneticPr fontId="1"/>
  </si>
  <si>
    <r>
      <rPr>
        <sz val="12"/>
        <color theme="1"/>
        <rFont val="ＭＳ Ｐゴシック"/>
        <family val="3"/>
        <charset val="128"/>
      </rPr>
      <t>移行前の</t>
    </r>
    <r>
      <rPr>
        <sz val="12"/>
        <color theme="1"/>
        <rFont val="Verdana"/>
        <family val="2"/>
      </rPr>
      <t>ID</t>
    </r>
    <rPh sb="0" eb="2">
      <t>イコウ</t>
    </rPh>
    <rPh sb="2" eb="3">
      <t>マエ</t>
    </rPh>
    <phoneticPr fontId="1"/>
  </si>
  <si>
    <r>
      <rPr>
        <sz val="12"/>
        <color theme="1"/>
        <rFont val="ＭＳ Ｐゴシック"/>
        <family val="3"/>
        <charset val="128"/>
      </rPr>
      <t>教養娯楽用品</t>
    </r>
    <rPh sb="0" eb="2">
      <t>キョウヨウ</t>
    </rPh>
    <rPh sb="2" eb="4">
      <t>ゴラク</t>
    </rPh>
    <rPh sb="4" eb="6">
      <t>ヨウヒン</t>
    </rPh>
    <phoneticPr fontId="1"/>
  </si>
  <si>
    <r>
      <rPr>
        <sz val="12"/>
        <color theme="1"/>
        <rFont val="ＭＳ Ｐゴシック"/>
        <family val="3"/>
        <charset val="128"/>
      </rPr>
      <t>書籍や雑誌</t>
    </r>
    <rPh sb="0" eb="2">
      <t>ショセキ</t>
    </rPh>
    <rPh sb="3" eb="5">
      <t>ザッシ</t>
    </rPh>
    <phoneticPr fontId="1"/>
  </si>
  <si>
    <r>
      <rPr>
        <sz val="12"/>
        <color theme="1"/>
        <rFont val="ＭＳ Ｐゴシック"/>
        <family val="3"/>
        <charset val="128"/>
      </rPr>
      <t>習い事</t>
    </r>
    <rPh sb="0" eb="1">
      <t>ナラ</t>
    </rPh>
    <rPh sb="2" eb="3">
      <t>コト</t>
    </rPh>
    <phoneticPr fontId="1"/>
  </si>
  <si>
    <r>
      <rPr>
        <sz val="12"/>
        <color theme="1"/>
        <rFont val="ＭＳ Ｐゴシック"/>
        <family val="3"/>
        <charset val="128"/>
      </rPr>
      <t>旅行代</t>
    </r>
    <rPh sb="0" eb="2">
      <t>リョコウ</t>
    </rPh>
    <rPh sb="2" eb="3">
      <t>ダイ</t>
    </rPh>
    <phoneticPr fontId="1"/>
  </si>
  <si>
    <r>
      <rPr>
        <sz val="12"/>
        <color theme="1"/>
        <rFont val="ＭＳ Ｐゴシック"/>
        <family val="3"/>
        <charset val="128"/>
      </rPr>
      <t>交際費</t>
    </r>
    <rPh sb="0" eb="3">
      <t>コウサイヒ</t>
    </rPh>
    <phoneticPr fontId="1"/>
  </si>
  <si>
    <r>
      <rPr>
        <sz val="12"/>
        <color theme="1"/>
        <rFont val="ＭＳ Ｐゴシック"/>
        <family val="3"/>
        <charset val="128"/>
      </rPr>
      <t>冠婚葬祭費</t>
    </r>
    <phoneticPr fontId="1"/>
  </si>
  <si>
    <r>
      <rPr>
        <sz val="12"/>
        <color theme="1"/>
        <rFont val="ＭＳ Ｐゴシック"/>
        <family val="3"/>
        <charset val="128"/>
      </rPr>
      <t>寄付金</t>
    </r>
    <rPh sb="0" eb="3">
      <t>キフキン</t>
    </rPh>
    <phoneticPr fontId="1"/>
  </si>
  <si>
    <r>
      <rPr>
        <sz val="12"/>
        <color theme="1"/>
        <rFont val="ＭＳ Ｐゴシック"/>
        <family val="3"/>
        <charset val="128"/>
      </rPr>
      <t>贈答品</t>
    </r>
    <rPh sb="0" eb="3">
      <t>ゾウトウヒン</t>
    </rPh>
    <phoneticPr fontId="1"/>
  </si>
  <si>
    <r>
      <rPr>
        <sz val="12"/>
        <color theme="1"/>
        <rFont val="ＭＳ Ｐゴシック"/>
        <family val="3"/>
        <charset val="128"/>
      </rPr>
      <t>その他</t>
    </r>
    <rPh sb="2" eb="3">
      <t>タ</t>
    </rPh>
    <phoneticPr fontId="1"/>
  </si>
  <si>
    <r>
      <rPr>
        <sz val="12"/>
        <color theme="1"/>
        <rFont val="ＭＳ Ｐゴシック"/>
        <family val="3"/>
        <charset val="128"/>
      </rPr>
      <t>交通費</t>
    </r>
    <rPh sb="0" eb="3">
      <t>コウツウヒ</t>
    </rPh>
    <phoneticPr fontId="1"/>
  </si>
  <si>
    <r>
      <rPr>
        <sz val="12"/>
        <color theme="1"/>
        <rFont val="ＭＳ Ｐゴシック"/>
        <family val="3"/>
        <charset val="128"/>
      </rPr>
      <t>ガソリン代</t>
    </r>
    <rPh sb="4" eb="5">
      <t>ダイ</t>
    </rPh>
    <phoneticPr fontId="1"/>
  </si>
  <si>
    <r>
      <rPr>
        <sz val="12"/>
        <color theme="1"/>
        <rFont val="ＭＳ Ｐゴシック"/>
        <family val="3"/>
        <charset val="128"/>
      </rPr>
      <t>自動車維持費</t>
    </r>
    <rPh sb="0" eb="3">
      <t>ジドウシャ</t>
    </rPh>
    <rPh sb="3" eb="6">
      <t>イジヒ</t>
    </rPh>
    <phoneticPr fontId="1"/>
  </si>
  <si>
    <r>
      <rPr>
        <sz val="12"/>
        <color theme="1"/>
        <rFont val="ＭＳ Ｐゴシック"/>
        <family val="3"/>
        <charset val="128"/>
      </rPr>
      <t>駐車料金</t>
    </r>
    <rPh sb="0" eb="2">
      <t>チュウシャ</t>
    </rPh>
    <rPh sb="2" eb="4">
      <t>リョウキン</t>
    </rPh>
    <phoneticPr fontId="1"/>
  </si>
  <si>
    <r>
      <rPr>
        <sz val="12"/>
        <color theme="1"/>
        <rFont val="ＭＳ Ｐゴシック"/>
        <family val="3"/>
        <charset val="128"/>
      </rPr>
      <t>住居費</t>
    </r>
    <rPh sb="0" eb="3">
      <t>ジュウキョヒ</t>
    </rPh>
    <phoneticPr fontId="1"/>
  </si>
  <si>
    <r>
      <rPr>
        <sz val="12"/>
        <color theme="1"/>
        <rFont val="ＭＳ Ｐゴシック"/>
        <family val="3"/>
        <charset val="128"/>
      </rPr>
      <t>家具や電化製品</t>
    </r>
    <rPh sb="0" eb="2">
      <t>カグ</t>
    </rPh>
    <rPh sb="3" eb="5">
      <t>デンカ</t>
    </rPh>
    <rPh sb="5" eb="7">
      <t>セイヒン</t>
    </rPh>
    <phoneticPr fontId="1"/>
  </si>
  <si>
    <r>
      <rPr>
        <sz val="12"/>
        <color theme="1"/>
        <rFont val="ＭＳ Ｐゴシック"/>
        <family val="3"/>
        <charset val="128"/>
      </rPr>
      <t>家事サービス</t>
    </r>
    <rPh sb="0" eb="2">
      <t>カジ</t>
    </rPh>
    <phoneticPr fontId="1"/>
  </si>
  <si>
    <r>
      <rPr>
        <sz val="12"/>
        <color theme="1"/>
        <rFont val="ＭＳ Ｐゴシック"/>
        <family val="3"/>
        <charset val="128"/>
      </rPr>
      <t>管理費など</t>
    </r>
    <rPh sb="0" eb="3">
      <t>カンリヒ</t>
    </rPh>
    <phoneticPr fontId="1"/>
  </si>
  <si>
    <r>
      <rPr>
        <sz val="12"/>
        <color theme="1"/>
        <rFont val="ＭＳ Ｐゴシック"/>
        <family val="3"/>
        <charset val="128"/>
      </rPr>
      <t>ゴミ処分料</t>
    </r>
    <rPh sb="2" eb="5">
      <t>ショブンリョウ</t>
    </rPh>
    <phoneticPr fontId="1"/>
  </si>
  <si>
    <r>
      <rPr>
        <sz val="12"/>
        <color theme="1"/>
        <rFont val="ＭＳ Ｐゴシック"/>
        <family val="3"/>
        <charset val="128"/>
      </rPr>
      <t>雑貨や装飾品</t>
    </r>
    <rPh sb="0" eb="2">
      <t>ザッカ</t>
    </rPh>
    <rPh sb="3" eb="6">
      <t>ソウショクヒン</t>
    </rPh>
    <phoneticPr fontId="1"/>
  </si>
  <si>
    <r>
      <rPr>
        <sz val="12"/>
        <color theme="1"/>
        <rFont val="ＭＳ Ｐゴシック"/>
        <family val="3"/>
        <charset val="128"/>
      </rPr>
      <t>修繕費</t>
    </r>
    <rPh sb="0" eb="3">
      <t>シュウゼンヒ</t>
    </rPh>
    <phoneticPr fontId="1"/>
  </si>
  <si>
    <r>
      <rPr>
        <sz val="12"/>
        <color theme="1"/>
        <rFont val="ＭＳ Ｐゴシック"/>
        <family val="3"/>
        <charset val="128"/>
      </rPr>
      <t>保育料</t>
    </r>
    <rPh sb="0" eb="3">
      <t>ホイクリョウ</t>
    </rPh>
    <phoneticPr fontId="1"/>
  </si>
  <si>
    <r>
      <rPr>
        <sz val="12"/>
        <color theme="1"/>
        <rFont val="ＭＳ Ｐゴシック"/>
        <family val="3"/>
        <charset val="128"/>
      </rPr>
      <t>家賃や地代</t>
    </r>
    <rPh sb="0" eb="2">
      <t>ヤチン</t>
    </rPh>
    <rPh sb="3" eb="5">
      <t>チダイ</t>
    </rPh>
    <phoneticPr fontId="1"/>
  </si>
  <si>
    <r>
      <rPr>
        <sz val="12"/>
        <color theme="1"/>
        <rFont val="ＭＳ Ｐゴシック"/>
        <family val="3"/>
        <charset val="128"/>
      </rPr>
      <t>食費</t>
    </r>
    <rPh sb="0" eb="2">
      <t>ショクヒ</t>
    </rPh>
    <phoneticPr fontId="1"/>
  </si>
  <si>
    <r>
      <rPr>
        <sz val="12"/>
        <color theme="1"/>
        <rFont val="ＭＳ Ｐゴシック"/>
        <family val="3"/>
        <charset val="128"/>
      </rPr>
      <t>外食</t>
    </r>
    <rPh sb="0" eb="2">
      <t>ガイショク</t>
    </rPh>
    <phoneticPr fontId="1"/>
  </si>
  <si>
    <r>
      <rPr>
        <sz val="12"/>
        <color theme="1"/>
        <rFont val="ＭＳ Ｐゴシック"/>
        <family val="3"/>
        <charset val="128"/>
      </rPr>
      <t>給食費</t>
    </r>
    <rPh sb="0" eb="3">
      <t>キュウショクヒ</t>
    </rPh>
    <phoneticPr fontId="1"/>
  </si>
  <si>
    <r>
      <rPr>
        <sz val="12"/>
        <color theme="1"/>
        <rFont val="ＭＳ Ｐゴシック"/>
        <family val="3"/>
        <charset val="128"/>
      </rPr>
      <t>水道光熱費</t>
    </r>
    <rPh sb="0" eb="2">
      <t>スイドウ</t>
    </rPh>
    <rPh sb="2" eb="5">
      <t>コウネツヒ</t>
    </rPh>
    <phoneticPr fontId="1"/>
  </si>
  <si>
    <r>
      <rPr>
        <sz val="12"/>
        <color theme="1"/>
        <rFont val="ＭＳ Ｐゴシック"/>
        <family val="3"/>
        <charset val="128"/>
      </rPr>
      <t>ガス代</t>
    </r>
    <rPh sb="2" eb="3">
      <t>ダイ</t>
    </rPh>
    <phoneticPr fontId="1"/>
  </si>
  <si>
    <r>
      <rPr>
        <sz val="12"/>
        <color theme="1"/>
        <rFont val="ＭＳ Ｐゴシック"/>
        <family val="3"/>
        <charset val="128"/>
      </rPr>
      <t>上下水道代</t>
    </r>
    <rPh sb="0" eb="2">
      <t>ジョウゲ</t>
    </rPh>
    <rPh sb="2" eb="5">
      <t>スイドウダイ</t>
    </rPh>
    <phoneticPr fontId="1"/>
  </si>
  <si>
    <r>
      <rPr>
        <sz val="12"/>
        <color theme="1"/>
        <rFont val="ＭＳ Ｐゴシック"/>
        <family val="3"/>
        <charset val="128"/>
      </rPr>
      <t>電気代</t>
    </r>
    <rPh sb="0" eb="3">
      <t>デンキダイ</t>
    </rPh>
    <phoneticPr fontId="1"/>
  </si>
  <si>
    <r>
      <rPr>
        <sz val="12"/>
        <color theme="1"/>
        <rFont val="ＭＳ Ｐゴシック"/>
        <family val="3"/>
        <charset val="128"/>
      </rPr>
      <t>通信費</t>
    </r>
    <rPh sb="0" eb="3">
      <t>ツウシンヒ</t>
    </rPh>
    <phoneticPr fontId="1"/>
  </si>
  <si>
    <r>
      <rPr>
        <sz val="12"/>
        <color theme="1"/>
        <rFont val="ＭＳ Ｐゴシック"/>
        <family val="3"/>
        <charset val="128"/>
      </rPr>
      <t>テレビ受信料</t>
    </r>
    <rPh sb="3" eb="6">
      <t>ジュシンリョウ</t>
    </rPh>
    <phoneticPr fontId="1"/>
  </si>
  <si>
    <r>
      <rPr>
        <sz val="12"/>
        <color theme="1"/>
        <rFont val="ＭＳ Ｐゴシック"/>
        <family val="3"/>
        <charset val="128"/>
      </rPr>
      <t>電話電報代</t>
    </r>
    <rPh sb="0" eb="2">
      <t>デンワ</t>
    </rPh>
    <rPh sb="2" eb="4">
      <t>デンポウ</t>
    </rPh>
    <rPh sb="4" eb="5">
      <t>ダイ</t>
    </rPh>
    <phoneticPr fontId="1"/>
  </si>
  <si>
    <r>
      <rPr>
        <sz val="12"/>
        <color theme="1"/>
        <rFont val="ＭＳ Ｐゴシック"/>
        <family val="3"/>
        <charset val="128"/>
      </rPr>
      <t>配送料</t>
    </r>
    <rPh sb="0" eb="3">
      <t>ハイソウリョウ</t>
    </rPh>
    <phoneticPr fontId="1"/>
  </si>
  <si>
    <r>
      <rPr>
        <sz val="12"/>
        <color theme="1"/>
        <rFont val="ＭＳ Ｐゴシック"/>
        <family val="3"/>
        <charset val="128"/>
      </rPr>
      <t>葉書や切手など</t>
    </r>
    <rPh sb="0" eb="1">
      <t>ハ</t>
    </rPh>
    <rPh sb="1" eb="2">
      <t>ショ</t>
    </rPh>
    <rPh sb="3" eb="5">
      <t>キッテ</t>
    </rPh>
    <phoneticPr fontId="1"/>
  </si>
  <si>
    <r>
      <rPr>
        <sz val="12"/>
        <color theme="1"/>
        <rFont val="ＭＳ Ｐゴシック"/>
        <family val="3"/>
        <charset val="128"/>
      </rPr>
      <t>衣類</t>
    </r>
    <rPh sb="0" eb="2">
      <t>イルイ</t>
    </rPh>
    <phoneticPr fontId="1"/>
  </si>
  <si>
    <r>
      <rPr>
        <sz val="12"/>
        <color theme="1"/>
        <rFont val="ＭＳ Ｐゴシック"/>
        <family val="3"/>
        <charset val="128"/>
      </rPr>
      <t>クリーニング</t>
    </r>
    <phoneticPr fontId="1"/>
  </si>
  <si>
    <r>
      <rPr>
        <sz val="12"/>
        <color theme="1"/>
        <rFont val="ＭＳ Ｐゴシック"/>
        <family val="3"/>
        <charset val="128"/>
      </rPr>
      <t>保健医療費</t>
    </r>
    <rPh sb="0" eb="2">
      <t>ホケン</t>
    </rPh>
    <rPh sb="2" eb="5">
      <t>イリョウヒ</t>
    </rPh>
    <phoneticPr fontId="1"/>
  </si>
  <si>
    <r>
      <rPr>
        <sz val="12"/>
        <color theme="1"/>
        <rFont val="ＭＳ Ｐゴシック"/>
        <family val="3"/>
        <charset val="128"/>
      </rPr>
      <t>医薬品</t>
    </r>
    <rPh sb="0" eb="3">
      <t>イヤクヒン</t>
    </rPh>
    <phoneticPr fontId="1"/>
  </si>
  <si>
    <r>
      <rPr>
        <sz val="12"/>
        <color theme="1"/>
        <rFont val="ＭＳ Ｐゴシック"/>
        <family val="3"/>
        <charset val="128"/>
      </rPr>
      <t>医療器具</t>
    </r>
    <rPh sb="0" eb="4">
      <t>イリョウキグ</t>
    </rPh>
    <phoneticPr fontId="1"/>
  </si>
  <si>
    <r>
      <rPr>
        <sz val="12"/>
        <color theme="1"/>
        <rFont val="ＭＳ Ｐゴシック"/>
        <family val="3"/>
        <charset val="128"/>
      </rPr>
      <t>理容院美容院代</t>
    </r>
    <rPh sb="0" eb="3">
      <t>リヨウイン</t>
    </rPh>
    <rPh sb="3" eb="6">
      <t>ビヨウイン</t>
    </rPh>
    <rPh sb="6" eb="7">
      <t>ダイ</t>
    </rPh>
    <phoneticPr fontId="1"/>
  </si>
  <si>
    <r>
      <rPr>
        <sz val="12"/>
        <color theme="1"/>
        <rFont val="ＭＳ Ｐゴシック"/>
        <family val="3"/>
        <charset val="128"/>
      </rPr>
      <t>支払保険料</t>
    </r>
    <rPh sb="0" eb="2">
      <t>シハラ</t>
    </rPh>
    <rPh sb="2" eb="5">
      <t>ホケンリョウ</t>
    </rPh>
    <phoneticPr fontId="1"/>
  </si>
  <si>
    <r>
      <rPr>
        <sz val="12"/>
        <color theme="1"/>
        <rFont val="ＭＳ Ｐゴシック"/>
        <family val="3"/>
        <charset val="128"/>
      </rPr>
      <t>個人年金保険</t>
    </r>
    <rPh sb="0" eb="6">
      <t>コジンネンキンホケン</t>
    </rPh>
    <phoneticPr fontId="1"/>
  </si>
  <si>
    <r>
      <rPr>
        <sz val="12"/>
        <color theme="1"/>
        <rFont val="ＭＳ Ｐゴシック"/>
        <family val="3"/>
        <charset val="128"/>
      </rPr>
      <t>企業年金保険</t>
    </r>
    <rPh sb="0" eb="2">
      <t>キギョウ</t>
    </rPh>
    <rPh sb="2" eb="4">
      <t>ネンキン</t>
    </rPh>
    <rPh sb="4" eb="6">
      <t>ホケン</t>
    </rPh>
    <phoneticPr fontId="1"/>
  </si>
  <si>
    <r>
      <rPr>
        <sz val="12"/>
        <color theme="1"/>
        <rFont val="ＭＳ Ｐゴシック"/>
        <family val="3"/>
        <charset val="128"/>
      </rPr>
      <t>自動車保険</t>
    </r>
    <rPh sb="0" eb="3">
      <t>ジドウシャ</t>
    </rPh>
    <rPh sb="3" eb="5">
      <t>ホケン</t>
    </rPh>
    <phoneticPr fontId="1"/>
  </si>
  <si>
    <r>
      <rPr>
        <sz val="12"/>
        <color theme="1"/>
        <rFont val="ＭＳ Ｐゴシック"/>
        <family val="3"/>
        <charset val="128"/>
      </rPr>
      <t>生命保険</t>
    </r>
    <rPh sb="0" eb="2">
      <t>セイメイ</t>
    </rPh>
    <rPh sb="2" eb="4">
      <t>ホケン</t>
    </rPh>
    <phoneticPr fontId="1"/>
  </si>
  <si>
    <r>
      <rPr>
        <sz val="12"/>
        <color theme="1"/>
        <rFont val="ＭＳ Ｐゴシック"/>
        <family val="3"/>
        <charset val="128"/>
      </rPr>
      <t>損害保険</t>
    </r>
    <rPh sb="0" eb="4">
      <t>ソンガイホケン</t>
    </rPh>
    <phoneticPr fontId="1"/>
  </si>
  <si>
    <r>
      <rPr>
        <sz val="12"/>
        <color theme="1"/>
        <rFont val="ＭＳ Ｐゴシック"/>
        <family val="3"/>
        <charset val="128"/>
      </rPr>
      <t>社会保険料</t>
    </r>
    <rPh sb="0" eb="5">
      <t>シャカイホケンリョウ</t>
    </rPh>
    <phoneticPr fontId="1"/>
  </si>
  <si>
    <r>
      <rPr>
        <sz val="12"/>
        <color theme="1"/>
        <rFont val="ＭＳ Ｐゴシック"/>
        <family val="3"/>
        <charset val="128"/>
      </rPr>
      <t>健康保険料</t>
    </r>
    <rPh sb="0" eb="2">
      <t>ケンコウ</t>
    </rPh>
    <rPh sb="2" eb="5">
      <t>ホケンリョウ</t>
    </rPh>
    <phoneticPr fontId="1"/>
  </si>
  <si>
    <r>
      <rPr>
        <sz val="12"/>
        <color theme="1"/>
        <rFont val="ＭＳ Ｐゴシック"/>
        <family val="3"/>
        <charset val="128"/>
      </rPr>
      <t>雇用保険料</t>
    </r>
    <rPh sb="0" eb="2">
      <t>コヨウ</t>
    </rPh>
    <rPh sb="2" eb="5">
      <t>ホケンリョウ</t>
    </rPh>
    <phoneticPr fontId="1"/>
  </si>
  <si>
    <r>
      <rPr>
        <sz val="12"/>
        <color theme="1"/>
        <rFont val="ＭＳ Ｐゴシック"/>
        <family val="3"/>
        <charset val="128"/>
      </rPr>
      <t>税金</t>
    </r>
    <rPh sb="0" eb="2">
      <t>ゼイキン</t>
    </rPh>
    <phoneticPr fontId="1"/>
  </si>
  <si>
    <r>
      <rPr>
        <sz val="12"/>
        <color theme="1"/>
        <rFont val="ＭＳ Ｐゴシック"/>
        <family val="3"/>
        <charset val="128"/>
      </rPr>
      <t>源泉徴収</t>
    </r>
    <rPh sb="0" eb="4">
      <t>ゲンセンチョウシュウ</t>
    </rPh>
    <phoneticPr fontId="1"/>
  </si>
  <si>
    <r>
      <rPr>
        <sz val="12"/>
        <color theme="1"/>
        <rFont val="ＭＳ Ｐゴシック"/>
        <family val="3"/>
        <charset val="128"/>
      </rPr>
      <t>固定資産税や都市計画税</t>
    </r>
    <rPh sb="0" eb="2">
      <t>コテイ</t>
    </rPh>
    <rPh sb="2" eb="4">
      <t>シサン</t>
    </rPh>
    <rPh sb="4" eb="5">
      <t>ゼイ</t>
    </rPh>
    <rPh sb="6" eb="8">
      <t>トシ</t>
    </rPh>
    <rPh sb="8" eb="11">
      <t>ケイカクゼイ</t>
    </rPh>
    <phoneticPr fontId="1"/>
  </si>
  <si>
    <r>
      <rPr>
        <sz val="12"/>
        <color theme="1"/>
        <rFont val="ＭＳ Ｐゴシック"/>
        <family val="3"/>
        <charset val="128"/>
      </rPr>
      <t>自動車税</t>
    </r>
    <rPh sb="0" eb="3">
      <t>ジドウシャ</t>
    </rPh>
    <rPh sb="3" eb="4">
      <t>ゼイ</t>
    </rPh>
    <phoneticPr fontId="1"/>
  </si>
  <si>
    <r>
      <rPr>
        <sz val="12"/>
        <color theme="1"/>
        <rFont val="ＭＳ Ｐゴシック"/>
        <family val="3"/>
        <charset val="128"/>
      </rPr>
      <t>住民税</t>
    </r>
    <rPh sb="0" eb="3">
      <t>ジュウミンゼイ</t>
    </rPh>
    <phoneticPr fontId="1"/>
  </si>
  <si>
    <r>
      <rPr>
        <sz val="12"/>
        <color theme="1"/>
        <rFont val="ＭＳ Ｐゴシック"/>
        <family val="3"/>
        <charset val="128"/>
      </rPr>
      <t>その他の支出</t>
    </r>
    <rPh sb="2" eb="3">
      <t>タ</t>
    </rPh>
    <rPh sb="4" eb="6">
      <t>シシュツ</t>
    </rPh>
    <phoneticPr fontId="1"/>
  </si>
  <si>
    <r>
      <rPr>
        <sz val="12"/>
        <color theme="1"/>
        <rFont val="ＭＳ Ｐゴシック"/>
        <family val="3"/>
        <charset val="128"/>
      </rPr>
      <t>小遣い</t>
    </r>
    <rPh sb="0" eb="2">
      <t>コヅカ</t>
    </rPh>
    <phoneticPr fontId="1"/>
  </si>
  <si>
    <r>
      <rPr>
        <sz val="12"/>
        <color theme="1"/>
        <rFont val="ＭＳ Ｐゴシック"/>
        <family val="3"/>
        <charset val="128"/>
      </rPr>
      <t>雑費</t>
    </r>
    <rPh sb="0" eb="2">
      <t>ザツヒ</t>
    </rPh>
    <phoneticPr fontId="1"/>
  </si>
  <si>
    <r>
      <rPr>
        <sz val="12"/>
        <color theme="1"/>
        <rFont val="ＭＳ Ｐゴシック"/>
        <family val="3"/>
        <charset val="128"/>
      </rPr>
      <t>仕送り</t>
    </r>
    <rPh sb="0" eb="2">
      <t>シオク</t>
    </rPh>
    <phoneticPr fontId="1"/>
  </si>
  <si>
    <r>
      <rPr>
        <sz val="12"/>
        <color theme="1"/>
        <rFont val="ＭＳ Ｐゴシック"/>
        <family val="3"/>
        <charset val="128"/>
      </rPr>
      <t>給料</t>
    </r>
    <rPh sb="0" eb="2">
      <t>キュウリョウ</t>
    </rPh>
    <phoneticPr fontId="1"/>
  </si>
  <si>
    <r>
      <rPr>
        <sz val="12"/>
        <color theme="1"/>
        <rFont val="ＭＳ Ｐゴシック"/>
        <family val="3"/>
        <charset val="128"/>
      </rPr>
      <t>アルバイトや内職収入</t>
    </r>
    <rPh sb="6" eb="8">
      <t>ナイショク</t>
    </rPh>
    <rPh sb="8" eb="10">
      <t>シュウニュウ</t>
    </rPh>
    <phoneticPr fontId="1"/>
  </si>
  <si>
    <r>
      <rPr>
        <sz val="12"/>
        <color theme="1"/>
        <rFont val="ＭＳ Ｐゴシック"/>
        <family val="3"/>
        <charset val="128"/>
      </rPr>
      <t>給料や賃金</t>
    </r>
    <rPh sb="0" eb="2">
      <t>キュウリョウ</t>
    </rPh>
    <rPh sb="3" eb="5">
      <t>チンギン</t>
    </rPh>
    <phoneticPr fontId="1"/>
  </si>
  <si>
    <r>
      <rPr>
        <sz val="12"/>
        <color theme="1"/>
        <rFont val="ＭＳ Ｐゴシック"/>
        <family val="3"/>
        <charset val="128"/>
      </rPr>
      <t>残業手当</t>
    </r>
    <rPh sb="0" eb="2">
      <t>ザンギョウ</t>
    </rPh>
    <rPh sb="2" eb="4">
      <t>テアテ</t>
    </rPh>
    <phoneticPr fontId="1"/>
  </si>
  <si>
    <r>
      <rPr>
        <sz val="12"/>
        <color theme="1"/>
        <rFont val="ＭＳ Ｐゴシック"/>
        <family val="3"/>
        <charset val="128"/>
      </rPr>
      <t>その他の手当</t>
    </r>
    <rPh sb="2" eb="3">
      <t>タ</t>
    </rPh>
    <rPh sb="4" eb="6">
      <t>テアテ</t>
    </rPh>
    <phoneticPr fontId="1"/>
  </si>
  <si>
    <r>
      <rPr>
        <sz val="12"/>
        <color theme="1"/>
        <rFont val="ＭＳ Ｐゴシック"/>
        <family val="3"/>
        <charset val="128"/>
      </rPr>
      <t>退職金</t>
    </r>
    <rPh sb="0" eb="3">
      <t>タイショクキン</t>
    </rPh>
    <phoneticPr fontId="1"/>
  </si>
  <si>
    <r>
      <rPr>
        <sz val="12"/>
        <color theme="1"/>
        <rFont val="ＭＳ Ｐゴシック"/>
        <family val="3"/>
        <charset val="128"/>
      </rPr>
      <t>ボーナス</t>
    </r>
    <phoneticPr fontId="1"/>
  </si>
  <si>
    <r>
      <rPr>
        <sz val="12"/>
        <color theme="1"/>
        <rFont val="ＭＳ Ｐゴシック"/>
        <family val="3"/>
        <charset val="128"/>
      </rPr>
      <t>臨時収入</t>
    </r>
    <rPh sb="0" eb="2">
      <t>リンジ</t>
    </rPh>
    <rPh sb="2" eb="4">
      <t>シュウニュウ</t>
    </rPh>
    <phoneticPr fontId="1"/>
  </si>
  <si>
    <r>
      <rPr>
        <sz val="12"/>
        <color theme="1"/>
        <rFont val="ＭＳ Ｐゴシック"/>
        <family val="3"/>
        <charset val="128"/>
      </rPr>
      <t>その他の収入</t>
    </r>
    <rPh sb="2" eb="3">
      <t>タ</t>
    </rPh>
    <rPh sb="4" eb="6">
      <t>シュウニュウ</t>
    </rPh>
    <phoneticPr fontId="1"/>
  </si>
  <si>
    <r>
      <rPr>
        <sz val="12"/>
        <color theme="1"/>
        <rFont val="ＭＳ Ｐゴシック"/>
        <family val="3"/>
        <charset val="128"/>
      </rPr>
      <t>健康保険給付</t>
    </r>
    <rPh sb="0" eb="4">
      <t>ケンコウホケン</t>
    </rPh>
    <rPh sb="4" eb="6">
      <t>キュウフ</t>
    </rPh>
    <phoneticPr fontId="1"/>
  </si>
  <si>
    <r>
      <rPr>
        <sz val="12"/>
        <color theme="1"/>
        <rFont val="ＭＳ Ｐゴシック"/>
        <family val="3"/>
        <charset val="128"/>
      </rPr>
      <t>懸賞金</t>
    </r>
    <rPh sb="0" eb="2">
      <t>ケンショウ</t>
    </rPh>
    <rPh sb="2" eb="3">
      <t>キン</t>
    </rPh>
    <phoneticPr fontId="1"/>
  </si>
  <si>
    <r>
      <rPr>
        <sz val="12"/>
        <color theme="1"/>
        <rFont val="ＭＳ Ｐゴシック"/>
        <family val="3"/>
        <charset val="128"/>
      </rPr>
      <t>公的年金給付</t>
    </r>
    <rPh sb="0" eb="2">
      <t>コウテキ</t>
    </rPh>
    <rPh sb="2" eb="4">
      <t>ネンキン</t>
    </rPh>
    <rPh sb="4" eb="6">
      <t>キュウフ</t>
    </rPh>
    <phoneticPr fontId="1"/>
  </si>
  <si>
    <r>
      <rPr>
        <sz val="12"/>
        <color theme="1"/>
        <rFont val="ＭＳ Ｐゴシック"/>
        <family val="3"/>
        <charset val="128"/>
      </rPr>
      <t>個人年金や生命保険</t>
    </r>
    <rPh sb="0" eb="4">
      <t>コジンネンキン</t>
    </rPh>
    <rPh sb="5" eb="7">
      <t>セイメイ</t>
    </rPh>
    <rPh sb="7" eb="9">
      <t>ホケン</t>
    </rPh>
    <phoneticPr fontId="1"/>
  </si>
  <si>
    <r>
      <rPr>
        <sz val="12"/>
        <color theme="1"/>
        <rFont val="ＭＳ Ｐゴシック"/>
        <family val="3"/>
        <charset val="128"/>
      </rPr>
      <t>失業保険給付</t>
    </r>
    <rPh sb="0" eb="2">
      <t>シツギョウ</t>
    </rPh>
    <rPh sb="2" eb="6">
      <t>ホケンキュウフ</t>
    </rPh>
    <phoneticPr fontId="1"/>
  </si>
  <si>
    <r>
      <rPr>
        <sz val="12"/>
        <color theme="1"/>
        <rFont val="ＭＳ Ｐゴシック"/>
        <family val="3"/>
        <charset val="128"/>
      </rPr>
      <t>児童手当</t>
    </r>
    <rPh sb="0" eb="2">
      <t>ジドウ</t>
    </rPh>
    <rPh sb="2" eb="4">
      <t>テアテ</t>
    </rPh>
    <phoneticPr fontId="1"/>
  </si>
  <si>
    <r>
      <rPr>
        <sz val="12"/>
        <color theme="1"/>
        <rFont val="ＭＳ Ｐゴシック"/>
        <family val="3"/>
        <charset val="128"/>
      </rPr>
      <t>受贈品</t>
    </r>
    <rPh sb="0" eb="1">
      <t>ウ</t>
    </rPh>
    <rPh sb="1" eb="2">
      <t>オク</t>
    </rPh>
    <rPh sb="2" eb="3">
      <t>ヒン</t>
    </rPh>
    <phoneticPr fontId="1"/>
  </si>
  <si>
    <r>
      <rPr>
        <sz val="12"/>
        <color theme="1"/>
        <rFont val="ＭＳ Ｐゴシック"/>
        <family val="3"/>
        <charset val="128"/>
      </rPr>
      <t>所得税還付金</t>
    </r>
    <rPh sb="0" eb="3">
      <t>ショトクゼイ</t>
    </rPh>
    <rPh sb="3" eb="6">
      <t>カンプキン</t>
    </rPh>
    <phoneticPr fontId="1"/>
  </si>
  <si>
    <r>
      <rPr>
        <sz val="12"/>
        <color theme="1"/>
        <rFont val="ＭＳ Ｐゴシック"/>
        <family val="3"/>
        <charset val="128"/>
      </rPr>
      <t>ストックオプション</t>
    </r>
    <phoneticPr fontId="1"/>
  </si>
  <si>
    <r>
      <rPr>
        <sz val="12"/>
        <color theme="1"/>
        <rFont val="ＭＳ Ｐゴシック"/>
        <family val="3"/>
        <charset val="128"/>
      </rPr>
      <t>投資収入</t>
    </r>
    <phoneticPr fontId="1"/>
  </si>
  <si>
    <r>
      <rPr>
        <sz val="12"/>
        <color theme="1"/>
        <rFont val="ＭＳ Ｐゴシック"/>
        <family val="3"/>
        <charset val="128"/>
      </rPr>
      <t>配当金</t>
    </r>
    <rPh sb="0" eb="3">
      <t>ハイトウキン</t>
    </rPh>
    <phoneticPr fontId="1"/>
  </si>
  <si>
    <r>
      <rPr>
        <sz val="12"/>
        <color theme="1"/>
        <rFont val="ＭＳ Ｐゴシック"/>
        <family val="3"/>
        <charset val="128"/>
      </rPr>
      <t>売買損益</t>
    </r>
    <rPh sb="0" eb="2">
      <t>バイバイ</t>
    </rPh>
    <rPh sb="2" eb="4">
      <t>ソンエキ</t>
    </rPh>
    <phoneticPr fontId="1"/>
  </si>
  <si>
    <t>Dividend</t>
    <phoneticPr fontId="12"/>
  </si>
  <si>
    <r>
      <rPr>
        <sz val="12"/>
        <color theme="1"/>
        <rFont val="ＭＳ Ｐゴシック"/>
        <family val="3"/>
        <charset val="128"/>
      </rPr>
      <t>配当金</t>
    </r>
    <rPh sb="0" eb="3">
      <t>ハイトウキン</t>
    </rPh>
    <phoneticPr fontId="12"/>
  </si>
  <si>
    <t>Trading profit and loss</t>
    <phoneticPr fontId="12"/>
  </si>
  <si>
    <r>
      <rPr>
        <sz val="12"/>
        <color theme="1"/>
        <rFont val="ＭＳ Ｐゴシック"/>
        <family val="3"/>
        <charset val="128"/>
      </rPr>
      <t>売買損益</t>
    </r>
    <rPh sb="0" eb="2">
      <t>バイバイ</t>
    </rPh>
    <rPh sb="2" eb="4">
      <t>ソンエキ</t>
    </rPh>
    <phoneticPr fontId="12"/>
  </si>
  <si>
    <t>Stocks</t>
    <phoneticPr fontId="12"/>
  </si>
  <si>
    <t>持株会</t>
    <rPh sb="0" eb="3">
      <t>モチカブカイ</t>
    </rPh>
    <phoneticPr fontId="12"/>
  </si>
  <si>
    <t>社会保障給付金</t>
    <phoneticPr fontId="12"/>
  </si>
  <si>
    <t>持株会拠出金</t>
    <rPh sb="0" eb="3">
      <t>モチカブカイ</t>
    </rPh>
    <phoneticPr fontId="12"/>
  </si>
  <si>
    <t>id</t>
  </si>
  <si>
    <t>major_id</t>
  </si>
  <si>
    <t>name</t>
  </si>
  <si>
    <t>optimal</t>
  </si>
  <si>
    <t>range</t>
  </si>
  <si>
    <t>sort</t>
  </si>
  <si>
    <t>create_date</t>
  </si>
  <si>
    <t>update_date</t>
  </si>
  <si>
    <t>delete_flg</t>
  </si>
  <si>
    <t>Expense</t>
  </si>
  <si>
    <t>Cell Phone</t>
  </si>
  <si>
    <t>Electricity</t>
  </si>
  <si>
    <t>Internet</t>
  </si>
  <si>
    <t>Natural Gas/Oil</t>
  </si>
  <si>
    <t>Rent</t>
  </si>
  <si>
    <t>Telephone</t>
  </si>
  <si>
    <t>Television</t>
  </si>
  <si>
    <t>Transportation</t>
  </si>
  <si>
    <t>Water &amp; Sewer</t>
  </si>
  <si>
    <t>Food</t>
  </si>
  <si>
    <t>Groceries</t>
  </si>
  <si>
    <t>Car Payment</t>
  </si>
  <si>
    <t>Maintenance</t>
  </si>
  <si>
    <t>Child Support</t>
  </si>
  <si>
    <t>Children/Toys</t>
  </si>
  <si>
    <t>Daycare</t>
  </si>
  <si>
    <t>Alimony Payment</t>
  </si>
  <si>
    <t>Charitable Payment</t>
  </si>
  <si>
    <t>Dining Out</t>
  </si>
  <si>
    <t>Fees</t>
  </si>
  <si>
    <t>Electronics</t>
  </si>
  <si>
    <t>Expense Accounts/Membership</t>
  </si>
  <si>
    <t>Furniture</t>
  </si>
  <si>
    <t>Garbage &amp; Recycle</t>
  </si>
  <si>
    <t>Gifts</t>
  </si>
  <si>
    <t>Health Club</t>
  </si>
  <si>
    <t>Homeowner's Dues</t>
  </si>
  <si>
    <t>Loan</t>
  </si>
  <si>
    <t>Lottery</t>
  </si>
  <si>
    <t>Hospital</t>
  </si>
  <si>
    <t>Miscellaneous</t>
  </si>
  <si>
    <t>Mortgage Payment</t>
  </si>
  <si>
    <t>Newspaper</t>
  </si>
  <si>
    <t>Pet Care</t>
  </si>
  <si>
    <t>Remittance</t>
  </si>
  <si>
    <t>Travel/Vacation</t>
  </si>
  <si>
    <t>Go Home</t>
  </si>
  <si>
    <t>Commercial</t>
  </si>
  <si>
    <t>Employment</t>
  </si>
  <si>
    <t>Homeowner's/Renter's</t>
  </si>
  <si>
    <t>Real Estate Taxes</t>
  </si>
  <si>
    <t>Resident Tax</t>
  </si>
  <si>
    <t>Social Security Tax</t>
  </si>
  <si>
    <t>Withholding Tax</t>
  </si>
  <si>
    <t>Corporate Pension</t>
  </si>
  <si>
    <t>Employee Pension</t>
  </si>
  <si>
    <t>National Pension</t>
  </si>
  <si>
    <t>Wages &amp; Salary</t>
  </si>
  <si>
    <t>Child Support Received</t>
  </si>
  <si>
    <t>Gifts Received</t>
  </si>
  <si>
    <t>State &amp; Local Tax Refund</t>
  </si>
  <si>
    <t>Social Security Benefits</t>
  </si>
  <si>
    <t>Dental</t>
  </si>
  <si>
    <t>Eyecare</t>
  </si>
  <si>
    <t>Physician</t>
  </si>
  <si>
    <t>Prescriptions</t>
  </si>
  <si>
    <t>House Cleaning</t>
  </si>
  <si>
    <t xml:space="preserve">Yard Service </t>
  </si>
  <si>
    <t>Overtime</t>
  </si>
  <si>
    <t>Travel allowance</t>
  </si>
  <si>
    <t>Daily allowance</t>
  </si>
  <si>
    <t>Contribution</t>
  </si>
  <si>
    <t>Stocks</t>
  </si>
  <si>
    <t>Contribution</t>
    <phoneticPr fontId="12"/>
  </si>
  <si>
    <t>Contribution</t>
    <phoneticPr fontId="1"/>
  </si>
  <si>
    <t>持株会拠出金</t>
    <rPh sb="0" eb="3">
      <t>モチカブカイ</t>
    </rPh>
    <rPh sb="3" eb="6">
      <t>キョシュツキン</t>
    </rPh>
    <phoneticPr fontId="1"/>
  </si>
  <si>
    <t>投資</t>
    <rPh sb="0" eb="2">
      <t>トウシ</t>
    </rPh>
    <phoneticPr fontId="1"/>
  </si>
  <si>
    <t>Investment</t>
    <phoneticPr fontId="1"/>
  </si>
  <si>
    <t>株投資</t>
    <rPh sb="0" eb="1">
      <t>カブ</t>
    </rPh>
    <rPh sb="1" eb="3">
      <t>トウシ</t>
    </rPh>
    <phoneticPr fontId="1"/>
  </si>
  <si>
    <t>Stockholders</t>
    <phoneticPr fontId="1"/>
  </si>
  <si>
    <t>Miscellaneous</t>
    <phoneticPr fontId="12"/>
  </si>
  <si>
    <t>Miscellaneous</t>
    <phoneticPr fontId="1"/>
  </si>
  <si>
    <t>その他</t>
    <rPh sb="2" eb="3">
      <t>タ</t>
    </rPh>
    <phoneticPr fontId="1"/>
  </si>
  <si>
    <t>Other</t>
    <phoneticPr fontId="1"/>
  </si>
  <si>
    <t>ID</t>
    <phoneticPr fontId="1"/>
  </si>
  <si>
    <t>ID</t>
    <phoneticPr fontId="1"/>
  </si>
  <si>
    <t>Type</t>
    <phoneticPr fontId="1"/>
  </si>
  <si>
    <t>type</t>
  </si>
  <si>
    <t>Fixed</t>
  </si>
  <si>
    <t>Grocery Costs</t>
  </si>
  <si>
    <t>Childcare</t>
  </si>
  <si>
    <t>Insurance</t>
  </si>
  <si>
    <t>Taxes</t>
  </si>
  <si>
    <t>Pension</t>
  </si>
  <si>
    <t>Salary Income</t>
  </si>
  <si>
    <t>Other Income</t>
  </si>
  <si>
    <t>Retirement Income</t>
  </si>
  <si>
    <t>Education</t>
  </si>
  <si>
    <t>Healthcare</t>
  </si>
  <si>
    <t>HouseHold</t>
  </si>
  <si>
    <t>Investment Income</t>
  </si>
  <si>
    <t>sub_id</t>
  </si>
  <si>
    <t>Migration</t>
    <phoneticPr fontId="1"/>
  </si>
  <si>
    <t>sub_id</t>
    <phoneticPr fontId="1"/>
  </si>
  <si>
    <t>インターネット</t>
    <phoneticPr fontId="1"/>
  </si>
  <si>
    <t>Internet</t>
    <phoneticPr fontId="1"/>
  </si>
  <si>
    <t>食費</t>
    <rPh sb="0" eb="2">
      <t>ショクヒ</t>
    </rPh>
    <phoneticPr fontId="1"/>
  </si>
  <si>
    <t>Food</t>
    <phoneticPr fontId="1"/>
  </si>
  <si>
    <t>定期</t>
    <rPh sb="0" eb="2">
      <t>テイキ</t>
    </rPh>
    <phoneticPr fontId="1"/>
  </si>
  <si>
    <t>Train pass</t>
    <phoneticPr fontId="1"/>
  </si>
  <si>
    <t>その他</t>
    <rPh sb="2" eb="3">
      <t>タ</t>
    </rPh>
    <phoneticPr fontId="1"/>
  </si>
  <si>
    <t>Other</t>
    <phoneticPr fontId="1"/>
  </si>
  <si>
    <t>12,14</t>
    <phoneticPr fontId="1"/>
  </si>
  <si>
    <t>玩具</t>
    <rPh sb="0" eb="2">
      <t>オモチャ</t>
    </rPh>
    <phoneticPr fontId="1"/>
  </si>
  <si>
    <t>Toys</t>
    <phoneticPr fontId="1"/>
  </si>
  <si>
    <t>24,26</t>
    <phoneticPr fontId="1"/>
  </si>
  <si>
    <t>Expense Accounts/Membership</t>
    <phoneticPr fontId="12"/>
  </si>
  <si>
    <t>Expense Accounts/Membership</t>
    <phoneticPr fontId="1"/>
  </si>
  <si>
    <t>交際費や会費</t>
    <rPh sb="0" eb="2">
      <t>コウサイ</t>
    </rPh>
    <rPh sb="2" eb="3">
      <t>ヒ</t>
    </rPh>
    <rPh sb="4" eb="6">
      <t>カイヒ</t>
    </rPh>
    <phoneticPr fontId="1"/>
  </si>
  <si>
    <t>移行後再調整要</t>
    <rPh sb="0" eb="3">
      <t>イコウゴ</t>
    </rPh>
    <rPh sb="3" eb="6">
      <t>サイチョウセイ</t>
    </rPh>
    <rPh sb="6" eb="7">
      <t>ヨウ</t>
    </rPh>
    <phoneticPr fontId="1"/>
  </si>
  <si>
    <t>5,31</t>
    <phoneticPr fontId="1"/>
  </si>
  <si>
    <t>Lottery</t>
    <phoneticPr fontId="1"/>
  </si>
  <si>
    <t>宝くじ</t>
    <rPh sb="0" eb="1">
      <t>タカラ</t>
    </rPh>
    <phoneticPr fontId="1"/>
  </si>
  <si>
    <t>病院</t>
    <rPh sb="0" eb="2">
      <t>ビョウイン</t>
    </rPh>
    <phoneticPr fontId="1"/>
  </si>
  <si>
    <t>Hospital</t>
    <phoneticPr fontId="1"/>
  </si>
  <si>
    <t>35,41</t>
    <phoneticPr fontId="1"/>
  </si>
  <si>
    <t>厚生年金保険料</t>
    <rPh sb="0" eb="2">
      <t>コウセイ</t>
    </rPh>
    <rPh sb="2" eb="4">
      <t>ネンキン</t>
    </rPh>
    <rPh sb="4" eb="7">
      <t>ホケンリョウ</t>
    </rPh>
    <phoneticPr fontId="1"/>
  </si>
  <si>
    <t>Employment Pension</t>
    <phoneticPr fontId="1"/>
  </si>
  <si>
    <t>国民年金保険料</t>
    <rPh sb="0" eb="2">
      <t>コクミン</t>
    </rPh>
    <rPh sb="2" eb="4">
      <t>ネンキン</t>
    </rPh>
    <rPh sb="4" eb="7">
      <t>ホケンリョウ</t>
    </rPh>
    <phoneticPr fontId="1"/>
  </si>
  <si>
    <t>National Pension</t>
    <phoneticPr fontId="1"/>
  </si>
  <si>
    <t>Lotteries</t>
    <phoneticPr fontId="1"/>
  </si>
  <si>
    <t>34,66</t>
    <phoneticPr fontId="1"/>
  </si>
  <si>
    <t>68,69</t>
    <phoneticPr fontId="1"/>
  </si>
  <si>
    <t>60,73</t>
    <phoneticPr fontId="1"/>
  </si>
  <si>
    <t>授業や受験料</t>
    <rPh sb="0" eb="2">
      <t>ジュギョウ</t>
    </rPh>
    <rPh sb="3" eb="6">
      <t>ジュケンリョウ</t>
    </rPh>
    <phoneticPr fontId="1"/>
  </si>
  <si>
    <t>Recreational</t>
    <phoneticPr fontId="1"/>
  </si>
  <si>
    <t>教育教養費</t>
    <rPh sb="0" eb="2">
      <t>キョウイク</t>
    </rPh>
    <rPh sb="2" eb="4">
      <t>キョウヨウ</t>
    </rPh>
    <rPh sb="4" eb="5">
      <t>ゴラクヒ</t>
    </rPh>
    <phoneticPr fontId="1"/>
  </si>
  <si>
    <t>娯楽費</t>
    <phoneticPr fontId="1"/>
  </si>
  <si>
    <t>移行前のName</t>
    <rPh sb="0" eb="3">
      <t>イコウマエ</t>
    </rPh>
    <phoneticPr fontId="1"/>
  </si>
  <si>
    <t>43,47</t>
    <phoneticPr fontId="1"/>
  </si>
  <si>
    <t>Major SQL</t>
    <phoneticPr fontId="1"/>
  </si>
  <si>
    <t>Beauty &amp; Clothing</t>
    <phoneticPr fontId="1"/>
  </si>
  <si>
    <t>美容・衣類</t>
    <rPh sb="0" eb="2">
      <t>ビヨウ</t>
    </rPh>
    <rPh sb="3" eb="5">
      <t>イルイ</t>
    </rPh>
    <phoneticPr fontId="1"/>
  </si>
  <si>
    <t>Optimal</t>
    <phoneticPr fontId="1"/>
  </si>
  <si>
    <t>Range</t>
    <phoneticPr fontId="1"/>
  </si>
  <si>
    <t>Sub SQL</t>
    <phoneticPr fontId="1"/>
  </si>
  <si>
    <t>insert into m_sub values (0, 0,'Expense', 280000, 30000, 0, datetime('now'), datetime('now'), 0);</t>
    <phoneticPr fontId="1"/>
  </si>
  <si>
    <t>UPDATE SQL</t>
    <phoneticPr fontId="1"/>
  </si>
  <si>
    <t>user_id</t>
  </si>
  <si>
    <t>interval_type</t>
  </si>
  <si>
    <t>interval</t>
  </si>
  <si>
    <t>detail</t>
  </si>
  <si>
    <t>amount</t>
  </si>
  <si>
    <t>start_date</t>
  </si>
  <si>
    <t>end_date</t>
  </si>
  <si>
    <t>remarks</t>
  </si>
  <si>
    <t>lifenet</t>
  </si>
  <si>
    <t>alfac</t>
  </si>
  <si>
    <t>保育料</t>
  </si>
  <si>
    <t>水泳教室</t>
  </si>
  <si>
    <t>SBTM組合費</t>
  </si>
  <si>
    <t>new ID</t>
    <phoneticPr fontId="1"/>
  </si>
  <si>
    <t>Hobbies/Leisure</t>
    <phoneticPr fontId="1"/>
  </si>
  <si>
    <t>興味・レジャー</t>
    <rPh sb="0" eb="2">
      <t>キョウミ</t>
    </rPh>
    <phoneticPr fontId="1"/>
  </si>
  <si>
    <t>Hobbies/Leisure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</si>
</sst>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Verdana"/>
      <family val="2"/>
    </font>
    <font>
      <b/>
      <sz val="12"/>
      <color theme="0"/>
      <name val="Verdana"/>
      <family val="2"/>
    </font>
    <font>
      <sz val="11"/>
      <name val="ＭＳ Ｐゴシック"/>
      <family val="3"/>
      <charset val="128"/>
    </font>
    <font>
      <sz val="11"/>
      <name val="Tahoma"/>
      <family val="2"/>
    </font>
    <font>
      <b/>
      <sz val="11"/>
      <name val="Tahoma"/>
      <family val="2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Tahoma"/>
      <family val="2"/>
    </font>
    <font>
      <sz val="12"/>
      <name val="Tahoma"/>
      <family val="2"/>
    </font>
    <font>
      <sz val="11"/>
      <color indexed="10"/>
      <name val="Tahoma"/>
      <family val="2"/>
    </font>
    <font>
      <sz val="11"/>
      <color indexed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Verdana"/>
      <family val="2"/>
    </font>
    <font>
      <b/>
      <sz val="11"/>
      <color theme="1"/>
      <name val="ＭＳ Ｐゴシック"/>
      <family val="3"/>
      <charset val="128"/>
      <scheme val="minor"/>
    </font>
    <font>
      <b/>
      <sz val="12"/>
      <color rgb="FFFF0000"/>
      <name val="Verdana"/>
      <family val="2"/>
    </font>
    <font>
      <b/>
      <sz val="12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5" fillId="0" borderId="0" xfId="1" applyFont="1">
      <alignment vertical="center"/>
    </xf>
    <xf numFmtId="0" fontId="7" fillId="3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7" fillId="3" borderId="0" xfId="1" applyFont="1" applyFill="1">
      <alignment vertical="center"/>
    </xf>
    <xf numFmtId="0" fontId="10" fillId="5" borderId="0" xfId="2" applyFont="1" applyFill="1" applyBorder="1">
      <alignment vertical="center"/>
    </xf>
    <xf numFmtId="0" fontId="13" fillId="6" borderId="1" xfId="2" applyFont="1" applyFill="1" applyBorder="1" applyAlignment="1">
      <alignment vertical="center"/>
    </xf>
    <xf numFmtId="0" fontId="13" fillId="6" borderId="3" xfId="2" applyFont="1" applyFill="1" applyBorder="1" applyAlignment="1">
      <alignment vertical="center"/>
    </xf>
    <xf numFmtId="0" fontId="13" fillId="6" borderId="4" xfId="2" applyFont="1" applyFill="1" applyBorder="1" applyAlignment="1">
      <alignment horizontal="center" vertical="center"/>
    </xf>
    <xf numFmtId="0" fontId="11" fillId="6" borderId="4" xfId="2" applyFont="1" applyFill="1" applyBorder="1" applyAlignment="1">
      <alignment horizontal="center" vertical="center"/>
    </xf>
    <xf numFmtId="176" fontId="11" fillId="6" borderId="4" xfId="2" applyNumberFormat="1" applyFont="1" applyFill="1" applyBorder="1" applyAlignment="1">
      <alignment horizontal="right" vertical="center"/>
    </xf>
    <xf numFmtId="177" fontId="11" fillId="6" borderId="4" xfId="2" applyNumberFormat="1" applyFont="1" applyFill="1" applyBorder="1" applyAlignment="1">
      <alignment horizontal="right" vertical="center"/>
    </xf>
    <xf numFmtId="0" fontId="14" fillId="5" borderId="0" xfId="2" applyFont="1" applyFill="1" applyBorder="1" applyAlignment="1">
      <alignment horizontal="right" vertical="center"/>
    </xf>
    <xf numFmtId="0" fontId="10" fillId="5" borderId="0" xfId="2" applyFont="1" applyFill="1" applyBorder="1" applyAlignment="1">
      <alignment horizontal="center" vertical="center"/>
    </xf>
    <xf numFmtId="0" fontId="10" fillId="5" borderId="4" xfId="2" applyFont="1" applyFill="1" applyBorder="1">
      <alignment vertical="center"/>
    </xf>
    <xf numFmtId="0" fontId="11" fillId="5" borderId="4" xfId="2" applyFont="1" applyFill="1" applyBorder="1" applyAlignment="1">
      <alignment horizontal="left" vertical="center"/>
    </xf>
    <xf numFmtId="0" fontId="10" fillId="5" borderId="4" xfId="2" applyFont="1" applyFill="1" applyBorder="1" applyAlignment="1">
      <alignment horizontal="center" vertical="center"/>
    </xf>
    <xf numFmtId="176" fontId="10" fillId="5" borderId="4" xfId="2" applyNumberFormat="1" applyFont="1" applyFill="1" applyBorder="1" applyAlignment="1">
      <alignment horizontal="right" vertical="center"/>
    </xf>
    <xf numFmtId="177" fontId="10" fillId="5" borderId="4" xfId="2" applyNumberFormat="1" applyFont="1" applyFill="1" applyBorder="1" applyAlignment="1">
      <alignment horizontal="right" vertical="center"/>
    </xf>
    <xf numFmtId="0" fontId="10" fillId="5" borderId="4" xfId="2" applyFont="1" applyFill="1" applyBorder="1" applyAlignment="1">
      <alignment horizontal="left" vertical="center"/>
    </xf>
    <xf numFmtId="0" fontId="15" fillId="5" borderId="5" xfId="2" applyFont="1" applyFill="1" applyBorder="1" applyAlignment="1">
      <alignment horizontal="right" vertical="center"/>
    </xf>
    <xf numFmtId="0" fontId="10" fillId="5" borderId="6" xfId="2" applyFont="1" applyFill="1" applyBorder="1">
      <alignment vertical="center"/>
    </xf>
    <xf numFmtId="0" fontId="9" fillId="5" borderId="5" xfId="2" applyFont="1" applyFill="1" applyBorder="1">
      <alignment vertical="center"/>
    </xf>
    <xf numFmtId="0" fontId="9" fillId="5" borderId="4" xfId="2" applyFont="1" applyFill="1" applyBorder="1">
      <alignment vertical="center"/>
    </xf>
    <xf numFmtId="177" fontId="16" fillId="5" borderId="4" xfId="2" applyNumberFormat="1" applyFont="1" applyFill="1" applyBorder="1" applyAlignment="1">
      <alignment horizontal="right" vertical="center"/>
    </xf>
    <xf numFmtId="0" fontId="15" fillId="5" borderId="7" xfId="2" applyFont="1" applyFill="1" applyBorder="1" applyAlignment="1">
      <alignment horizontal="right" vertical="center"/>
    </xf>
    <xf numFmtId="0" fontId="10" fillId="5" borderId="8" xfId="2" applyFont="1" applyFill="1" applyBorder="1">
      <alignment vertical="center"/>
    </xf>
    <xf numFmtId="0" fontId="10" fillId="5" borderId="7" xfId="2" applyFont="1" applyFill="1" applyBorder="1">
      <alignment vertical="center"/>
    </xf>
    <xf numFmtId="0" fontId="15" fillId="5" borderId="9" xfId="2" applyFont="1" applyFill="1" applyBorder="1" applyAlignment="1">
      <alignment horizontal="right" vertical="center"/>
    </xf>
    <xf numFmtId="0" fontId="10" fillId="5" borderId="10" xfId="2" applyFont="1" applyFill="1" applyBorder="1">
      <alignment vertical="center"/>
    </xf>
    <xf numFmtId="0" fontId="10" fillId="5" borderId="9" xfId="2" applyFont="1" applyFill="1" applyBorder="1">
      <alignment vertical="center"/>
    </xf>
    <xf numFmtId="0" fontId="16" fillId="5" borderId="6" xfId="2" applyFont="1" applyFill="1" applyBorder="1">
      <alignment vertical="center"/>
    </xf>
    <xf numFmtId="0" fontId="17" fillId="5" borderId="5" xfId="2" applyFont="1" applyFill="1" applyBorder="1">
      <alignment vertical="center"/>
    </xf>
    <xf numFmtId="0" fontId="16" fillId="5" borderId="4" xfId="2" applyFont="1" applyFill="1" applyBorder="1">
      <alignment vertical="center"/>
    </xf>
    <xf numFmtId="0" fontId="17" fillId="5" borderId="4" xfId="2" applyFont="1" applyFill="1" applyBorder="1">
      <alignment vertical="center"/>
    </xf>
    <xf numFmtId="0" fontId="9" fillId="5" borderId="4" xfId="2" applyFont="1" applyFill="1" applyBorder="1" applyAlignment="1">
      <alignment horizontal="center" vertical="center"/>
    </xf>
    <xf numFmtId="0" fontId="16" fillId="5" borderId="8" xfId="2" applyFont="1" applyFill="1" applyBorder="1">
      <alignment vertical="center"/>
    </xf>
    <xf numFmtId="0" fontId="16" fillId="5" borderId="7" xfId="2" applyFont="1" applyFill="1" applyBorder="1">
      <alignment vertical="center"/>
    </xf>
    <xf numFmtId="0" fontId="16" fillId="5" borderId="9" xfId="2" applyFont="1" applyFill="1" applyBorder="1">
      <alignment vertical="center"/>
    </xf>
    <xf numFmtId="0" fontId="16" fillId="5" borderId="10" xfId="2" applyFont="1" applyFill="1" applyBorder="1">
      <alignment vertical="center"/>
    </xf>
    <xf numFmtId="0" fontId="9" fillId="5" borderId="4" xfId="2" applyFont="1" applyFill="1" applyBorder="1" applyAlignment="1">
      <alignment vertical="center" wrapText="1"/>
    </xf>
    <xf numFmtId="0" fontId="10" fillId="5" borderId="0" xfId="2" applyFont="1" applyFill="1" applyBorder="1" applyAlignment="1">
      <alignment horizontal="right" vertical="center"/>
    </xf>
    <xf numFmtId="176" fontId="10" fillId="5" borderId="0" xfId="2" applyNumberFormat="1" applyFont="1" applyFill="1" applyBorder="1" applyAlignment="1">
      <alignment horizontal="right" vertical="center"/>
    </xf>
    <xf numFmtId="177" fontId="10" fillId="5" borderId="0" xfId="2" applyNumberFormat="1" applyFont="1" applyFill="1" applyBorder="1" applyAlignment="1">
      <alignment horizontal="right" vertical="center"/>
    </xf>
    <xf numFmtId="0" fontId="10" fillId="5" borderId="0" xfId="2" applyFont="1" applyFill="1" applyBorder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15" fillId="5" borderId="6" xfId="2" applyFont="1" applyFill="1" applyBorder="1" applyAlignment="1">
      <alignment horizontal="right" vertical="center"/>
    </xf>
    <xf numFmtId="0" fontId="15" fillId="5" borderId="8" xfId="2" applyFont="1" applyFill="1" applyBorder="1" applyAlignment="1">
      <alignment horizontal="right" vertical="center"/>
    </xf>
    <xf numFmtId="0" fontId="15" fillId="5" borderId="10" xfId="2" applyFont="1" applyFill="1" applyBorder="1" applyAlignment="1">
      <alignment horizontal="right" vertical="center"/>
    </xf>
    <xf numFmtId="22" fontId="0" fillId="0" borderId="0" xfId="0" applyNumberFormat="1">
      <alignment vertical="center"/>
    </xf>
    <xf numFmtId="47" fontId="0" fillId="0" borderId="0" xfId="0" applyNumberFormat="1">
      <alignment vertical="center"/>
    </xf>
    <xf numFmtId="0" fontId="6" fillId="3" borderId="0" xfId="1" applyFont="1" applyFill="1">
      <alignment vertical="center"/>
    </xf>
    <xf numFmtId="0" fontId="8" fillId="7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8" borderId="0" xfId="0" applyFill="1">
      <alignment vertical="center"/>
    </xf>
    <xf numFmtId="0" fontId="6" fillId="3" borderId="0" xfId="0" applyFont="1" applyFill="1">
      <alignment vertical="center"/>
    </xf>
    <xf numFmtId="0" fontId="8" fillId="7" borderId="0" xfId="0" applyFont="1" applyFill="1" applyAlignment="1">
      <alignment horizontal="center" vertical="center"/>
    </xf>
    <xf numFmtId="0" fontId="22" fillId="3" borderId="0" xfId="0" applyFont="1" applyFill="1">
      <alignment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23" fillId="0" borderId="0" xfId="0" applyFont="1">
      <alignment vertical="center"/>
    </xf>
    <xf numFmtId="0" fontId="24" fillId="3" borderId="0" xfId="0" applyFont="1" applyFill="1">
      <alignment vertical="center"/>
    </xf>
    <xf numFmtId="0" fontId="25" fillId="3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1" fillId="6" borderId="4" xfId="2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center" vertical="center" textRotation="255"/>
    </xf>
    <xf numFmtId="0" fontId="14" fillId="5" borderId="1" xfId="2" applyFont="1" applyFill="1" applyBorder="1" applyAlignment="1">
      <alignment horizontal="center" vertical="center" textRotation="255"/>
    </xf>
    <xf numFmtId="0" fontId="14" fillId="5" borderId="11" xfId="2" applyFont="1" applyFill="1" applyBorder="1" applyAlignment="1">
      <alignment horizontal="center" vertical="center" textRotation="255"/>
    </xf>
    <xf numFmtId="0" fontId="14" fillId="5" borderId="12" xfId="2" applyFont="1" applyFill="1" applyBorder="1" applyAlignment="1">
      <alignment horizontal="center" vertical="center" textRotation="255"/>
    </xf>
    <xf numFmtId="0" fontId="11" fillId="6" borderId="1" xfId="2" applyFont="1" applyFill="1" applyBorder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1" fillId="6" borderId="3" xfId="2" applyFont="1" applyFill="1" applyBorder="1" applyAlignment="1">
      <alignment horizontal="center" vertical="center"/>
    </xf>
    <xf numFmtId="0" fontId="11" fillId="6" borderId="4" xfId="2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3"/>
  <sheetViews>
    <sheetView tabSelected="1" zoomScale="85" zoomScaleNormal="85" workbookViewId="0">
      <pane xSplit="5" ySplit="2" topLeftCell="H11" activePane="bottomRight" state="frozen"/>
      <selection pane="topRight" activeCell="G1" sqref="G1"/>
      <selection pane="bottomLeft" activeCell="A3" sqref="A3"/>
      <selection pane="bottomRight" activeCell="I34" sqref="I34"/>
    </sheetView>
  </sheetViews>
  <sheetFormatPr defaultRowHeight="15" x14ac:dyDescent="0.15"/>
  <cols>
    <col min="1" max="1" width="11" style="4" bestFit="1" customWidth="1"/>
    <col min="2" max="3" width="11" style="4" customWidth="1"/>
    <col min="4" max="4" width="17.125" style="4" bestFit="1" customWidth="1"/>
    <col min="5" max="5" width="25.75" style="4" bestFit="1" customWidth="1"/>
    <col min="6" max="6" width="11" style="4" customWidth="1"/>
    <col min="7" max="7" width="6.625" style="4" customWidth="1"/>
    <col min="8" max="8" width="26.875" style="4" bestFit="1" customWidth="1"/>
    <col min="9" max="9" width="44.625" style="4" customWidth="1"/>
    <col min="10" max="10" width="10.875" style="4" bestFit="1" customWidth="1"/>
    <col min="11" max="11" width="9.25" style="4" bestFit="1" customWidth="1"/>
    <col min="12" max="12" width="6.625" style="4" bestFit="1" customWidth="1"/>
    <col min="13" max="13" width="13" style="64" customWidth="1"/>
    <col min="14" max="14" width="11.75" style="4" customWidth="1"/>
    <col min="15" max="15" width="9" style="66"/>
    <col min="16" max="16384" width="9" style="4"/>
  </cols>
  <sheetData>
    <row r="1" spans="1:19" x14ac:dyDescent="0.15">
      <c r="B1" s="47"/>
      <c r="C1" s="47"/>
      <c r="D1" s="68" t="s">
        <v>19</v>
      </c>
      <c r="E1" s="68"/>
      <c r="F1" s="55"/>
      <c r="G1" s="54"/>
      <c r="H1" s="69" t="s">
        <v>18</v>
      </c>
      <c r="I1" s="69"/>
      <c r="J1" s="60"/>
      <c r="K1" s="60"/>
      <c r="L1" s="54"/>
    </row>
    <row r="2" spans="1:19" x14ac:dyDescent="0.15">
      <c r="B2" s="47" t="s">
        <v>593</v>
      </c>
      <c r="C2" s="47" t="s">
        <v>595</v>
      </c>
      <c r="D2" s="5" t="s">
        <v>17</v>
      </c>
      <c r="E2" s="5" t="s">
        <v>16</v>
      </c>
      <c r="F2" s="55" t="s">
        <v>227</v>
      </c>
      <c r="G2" s="54" t="s">
        <v>594</v>
      </c>
      <c r="H2" s="54" t="s">
        <v>17</v>
      </c>
      <c r="I2" s="54" t="s">
        <v>16</v>
      </c>
      <c r="J2" s="60" t="s">
        <v>652</v>
      </c>
      <c r="K2" s="60" t="s">
        <v>653</v>
      </c>
      <c r="L2" s="54" t="s">
        <v>228</v>
      </c>
      <c r="M2" s="64" t="s">
        <v>421</v>
      </c>
      <c r="N2" s="4" t="s">
        <v>647</v>
      </c>
      <c r="Q2" s="4" t="s">
        <v>649</v>
      </c>
      <c r="R2" s="4" t="s">
        <v>654</v>
      </c>
      <c r="S2" s="4" t="s">
        <v>656</v>
      </c>
    </row>
    <row r="3" spans="1:19" s="61" customFormat="1" x14ac:dyDescent="0.15">
      <c r="B3" s="62"/>
      <c r="C3" s="62"/>
      <c r="D3" s="62"/>
      <c r="E3" s="62"/>
      <c r="F3" s="62"/>
      <c r="G3" s="62">
        <v>0</v>
      </c>
      <c r="H3" s="62"/>
      <c r="I3" s="63" t="s">
        <v>142</v>
      </c>
      <c r="J3" s="63">
        <v>280000</v>
      </c>
      <c r="K3" s="63">
        <v>30000</v>
      </c>
      <c r="L3" s="62">
        <v>0</v>
      </c>
      <c r="M3" s="62"/>
      <c r="O3" s="66"/>
      <c r="R3" s="61" t="s">
        <v>655</v>
      </c>
    </row>
    <row r="4" spans="1:19" x14ac:dyDescent="0.15">
      <c r="A4" s="4" t="s">
        <v>142</v>
      </c>
      <c r="B4" s="4">
        <v>1</v>
      </c>
      <c r="C4" s="4">
        <v>0</v>
      </c>
      <c r="D4" s="6" t="s">
        <v>435</v>
      </c>
      <c r="E4" s="4" t="s">
        <v>159</v>
      </c>
      <c r="F4" s="4">
        <v>1</v>
      </c>
      <c r="G4" s="4">
        <v>1</v>
      </c>
      <c r="H4" s="6" t="s">
        <v>443</v>
      </c>
      <c r="I4" s="4" t="s">
        <v>170</v>
      </c>
      <c r="J4" s="4">
        <v>0</v>
      </c>
      <c r="K4" s="4">
        <v>0</v>
      </c>
      <c r="L4" s="4">
        <v>1</v>
      </c>
      <c r="M4" s="64" t="s">
        <v>629</v>
      </c>
      <c r="N4" s="4" t="e">
        <f>VLOOKUP(M4,m_sub.old!$B$3:$D$81,3,FALSE)</f>
        <v>#N/A</v>
      </c>
      <c r="Q4" s="4" t="str">
        <f>CONCATENATE("insert into m_major values (NULL,'",SUBSTITUTE(E4,"'","''"),"',",C4,",",F4,", datetime('now'), datetime('now'), 0);")</f>
        <v>insert into m_major values (NULL,'Housing',0,1, datetime('now'), datetime('now'), 0);</v>
      </c>
      <c r="R4" s="4" t="str">
        <f>CONCATENATE("insert into m_sub values (NULL,",B4,",'",SUBSTITUTE(I4,"'","''"),"',",J4,",",K4,",",L4,", datetime('now'), datetime('now'), 0);")</f>
        <v>insert into m_sub values (NULL,1,'Rent',0,0,1, datetime('now'), datetime('now'), 0);</v>
      </c>
      <c r="S4" s="4" t="str">
        <f>CONCATENATE("update d_bill set sub_id=",G4," where sub_id in (",M4,");")</f>
        <v>update d_bill set sub_id=1 where sub_id in (5,31);</v>
      </c>
    </row>
    <row r="5" spans="1:19" x14ac:dyDescent="0.15">
      <c r="B5" s="4">
        <v>1</v>
      </c>
      <c r="D5" s="6"/>
      <c r="G5" s="4">
        <v>2</v>
      </c>
      <c r="H5" s="6" t="s">
        <v>440</v>
      </c>
      <c r="I5" s="4" t="s">
        <v>192</v>
      </c>
      <c r="J5" s="4">
        <v>0</v>
      </c>
      <c r="K5" s="4">
        <v>0</v>
      </c>
      <c r="L5" s="4">
        <v>2</v>
      </c>
      <c r="M5" s="64">
        <v>11</v>
      </c>
      <c r="N5" s="4" t="str">
        <f>VLOOKUP(M5,m_sub.old!$B$3:$D$81,3,FALSE)</f>
        <v>Groceries</v>
      </c>
      <c r="R5" s="4" t="str">
        <f t="shared" ref="R5:R68" si="0">CONCATENATE("insert into m_sub values (NULL,",B5,",'",SUBSTITUTE(I5,"'","''"),"',",J5,",",K5,",",L5,", datetime('now'), datetime('now'), 0);")</f>
        <v>insert into m_sub values (NULL,1,'Groceries &amp; Ornaments',0,0,2, datetime('now'), datetime('now'), 0);</v>
      </c>
      <c r="S5" s="4" t="str">
        <f>CONCATENATE("update d_bill set sub_id=",G5," where sub_id in (",M5,");")</f>
        <v>update d_bill set sub_id=2 where sub_id in (11);</v>
      </c>
    </row>
    <row r="6" spans="1:19" x14ac:dyDescent="0.15">
      <c r="B6" s="4">
        <v>1</v>
      </c>
      <c r="D6" s="6"/>
      <c r="G6" s="4">
        <v>3</v>
      </c>
      <c r="H6" s="6" t="s">
        <v>436</v>
      </c>
      <c r="I6" s="4" t="s">
        <v>181</v>
      </c>
      <c r="J6" s="4">
        <v>0</v>
      </c>
      <c r="K6" s="4">
        <v>0</v>
      </c>
      <c r="L6" s="4">
        <v>3</v>
      </c>
      <c r="M6" s="64" t="s">
        <v>624</v>
      </c>
      <c r="N6" s="4" t="e">
        <f>VLOOKUP(M6,m_sub.old!$B$3:$D$81,3,FALSE)</f>
        <v>#N/A</v>
      </c>
      <c r="R6" s="4" t="str">
        <f t="shared" si="0"/>
        <v>insert into m_sub values (NULL,1,'Furniture &amp; Electronics',0,0,3, datetime('now'), datetime('now'), 0);</v>
      </c>
      <c r="S6" s="4" t="str">
        <f>CONCATENATE("update d_bill set sub_id=",G6," where sub_id in (",M6,");")</f>
        <v>update d_bill set sub_id=3 where sub_id in (24,26);</v>
      </c>
    </row>
    <row r="7" spans="1:19" x14ac:dyDescent="0.15">
      <c r="B7" s="4">
        <v>1</v>
      </c>
      <c r="D7" s="6"/>
      <c r="G7" s="4">
        <v>4</v>
      </c>
      <c r="H7" s="6" t="s">
        <v>437</v>
      </c>
      <c r="I7" s="4" t="s">
        <v>171</v>
      </c>
      <c r="J7" s="4">
        <v>0</v>
      </c>
      <c r="K7" s="4">
        <v>0</v>
      </c>
      <c r="L7" s="4">
        <v>4</v>
      </c>
      <c r="M7" s="64">
        <v>70</v>
      </c>
      <c r="N7" s="4" t="str">
        <f>VLOOKUP(M7,m_sub.old!$B$3:$D$81,3,FALSE)</f>
        <v>House Cleaning</v>
      </c>
      <c r="R7" s="4" t="str">
        <f t="shared" si="0"/>
        <v>insert into m_sub values (NULL,1,'Household services',0,0,4, datetime('now'), datetime('now'), 0);</v>
      </c>
      <c r="S7" s="4" t="str">
        <f>CONCATENATE("update d_bill set sub_id=",G7," where sub_id in (",M7,");")</f>
        <v>update d_bill set sub_id=4 where sub_id in (70);</v>
      </c>
    </row>
    <row r="8" spans="1:19" x14ac:dyDescent="0.15">
      <c r="B8" s="4">
        <v>1</v>
      </c>
      <c r="G8" s="4">
        <v>5</v>
      </c>
      <c r="H8" s="6" t="s">
        <v>438</v>
      </c>
      <c r="I8" s="4" t="s">
        <v>172</v>
      </c>
      <c r="J8" s="4">
        <v>0</v>
      </c>
      <c r="K8" s="4">
        <v>0</v>
      </c>
      <c r="L8" s="4">
        <v>5</v>
      </c>
      <c r="N8" s="4" t="e">
        <f>VLOOKUP(M8,m_sub.old!$B$3:$D$81,3,FALSE)</f>
        <v>#N/A</v>
      </c>
      <c r="R8" s="4" t="str">
        <f t="shared" si="0"/>
        <v>insert into m_sub values (NULL,1,'Homeowner''s Dues',0,0,5, datetime('now'), datetime('now'), 0);</v>
      </c>
    </row>
    <row r="9" spans="1:19" x14ac:dyDescent="0.15">
      <c r="B9" s="4">
        <v>1</v>
      </c>
      <c r="D9" s="6"/>
      <c r="G9" s="4">
        <v>6</v>
      </c>
      <c r="H9" s="6" t="s">
        <v>439</v>
      </c>
      <c r="I9" s="4" t="s">
        <v>173</v>
      </c>
      <c r="J9" s="4">
        <v>0</v>
      </c>
      <c r="K9" s="4">
        <v>0</v>
      </c>
      <c r="L9" s="4">
        <v>6</v>
      </c>
      <c r="N9" s="4" t="e">
        <f>VLOOKUP(M9,m_sub.old!$B$3:$D$81,3,FALSE)</f>
        <v>#N/A</v>
      </c>
      <c r="R9" s="4" t="str">
        <f t="shared" si="0"/>
        <v>insert into m_sub values (NULL,1,'Waste disposal fee',0,0,6, datetime('now'), datetime('now'), 0);</v>
      </c>
    </row>
    <row r="10" spans="1:19" x14ac:dyDescent="0.15">
      <c r="B10" s="4">
        <v>1</v>
      </c>
      <c r="D10" s="6"/>
      <c r="G10" s="4">
        <v>7</v>
      </c>
      <c r="H10" s="6" t="s">
        <v>441</v>
      </c>
      <c r="I10" s="4" t="s">
        <v>174</v>
      </c>
      <c r="J10" s="4">
        <v>0</v>
      </c>
      <c r="K10" s="4">
        <v>0</v>
      </c>
      <c r="L10" s="4">
        <v>7</v>
      </c>
      <c r="N10" s="4" t="e">
        <f>VLOOKUP(M10,m_sub.old!$B$3:$D$81,3,FALSE)</f>
        <v>#N/A</v>
      </c>
      <c r="R10" s="4" t="str">
        <f t="shared" si="0"/>
        <v>insert into m_sub values (NULL,1,'Repair cost',0,0,7, datetime('now'), datetime('now'), 0);</v>
      </c>
    </row>
    <row r="11" spans="1:19" x14ac:dyDescent="0.15">
      <c r="B11" s="4">
        <v>1</v>
      </c>
      <c r="D11" s="6"/>
      <c r="G11" s="4">
        <v>8</v>
      </c>
      <c r="H11" s="6" t="s">
        <v>430</v>
      </c>
      <c r="I11" s="4" t="s">
        <v>168</v>
      </c>
      <c r="J11" s="4">
        <v>0</v>
      </c>
      <c r="K11" s="4">
        <v>0</v>
      </c>
      <c r="L11" s="4">
        <v>8</v>
      </c>
      <c r="N11" s="4" t="e">
        <f>VLOOKUP(M11,m_sub.old!$B$3:$D$81,3,FALSE)</f>
        <v>#N/A</v>
      </c>
      <c r="R11" s="4" t="str">
        <f t="shared" si="0"/>
        <v>insert into m_sub values (NULL,1,'Other',0,0,8, datetime('now'), datetime('now'), 0);</v>
      </c>
    </row>
    <row r="12" spans="1:19" x14ac:dyDescent="0.15">
      <c r="B12" s="4">
        <v>2</v>
      </c>
      <c r="C12" s="4">
        <v>0</v>
      </c>
      <c r="D12" s="6" t="s">
        <v>444</v>
      </c>
      <c r="E12" s="4" t="s">
        <v>420</v>
      </c>
      <c r="F12" s="4">
        <v>2</v>
      </c>
      <c r="G12" s="4">
        <v>9</v>
      </c>
      <c r="H12" s="59" t="s">
        <v>615</v>
      </c>
      <c r="I12" s="4" t="s">
        <v>616</v>
      </c>
      <c r="J12" s="4">
        <v>0</v>
      </c>
      <c r="K12" s="4">
        <v>0</v>
      </c>
      <c r="L12" s="4">
        <v>1</v>
      </c>
      <c r="M12" s="64">
        <v>10</v>
      </c>
      <c r="N12" s="4" t="str">
        <f>VLOOKUP(M12,m_sub.old!$B$3:$D$81,3,FALSE)</f>
        <v>Food</v>
      </c>
      <c r="Q12" s="4" t="str">
        <f>CONCATENATE("insert into m_major values (NULL,'",SUBSTITUTE(E12,"'","''"),"',",C12,",",F12,", datetime('now'), datetime('now'), 0);")</f>
        <v>insert into m_major values (NULL,'Food',0,2, datetime('now'), datetime('now'), 0);</v>
      </c>
      <c r="R12" s="4" t="str">
        <f t="shared" si="0"/>
        <v>insert into m_sub values (NULL,2,'Food',0,0,1, datetime('now'), datetime('now'), 0);</v>
      </c>
      <c r="S12" s="4" t="str">
        <f>CONCATENATE("update d_bill set sub_id=",G12," where sub_id in (",M12,");")</f>
        <v>update d_bill set sub_id=9 where sub_id in (10);</v>
      </c>
    </row>
    <row r="13" spans="1:19" x14ac:dyDescent="0.15">
      <c r="B13" s="4">
        <v>2</v>
      </c>
      <c r="D13" s="6"/>
      <c r="G13" s="4">
        <v>10</v>
      </c>
      <c r="H13" s="6" t="s">
        <v>445</v>
      </c>
      <c r="I13" s="4" t="s">
        <v>169</v>
      </c>
      <c r="J13" s="4">
        <v>0</v>
      </c>
      <c r="K13" s="4">
        <v>0</v>
      </c>
      <c r="L13" s="4">
        <v>2</v>
      </c>
      <c r="M13" s="64">
        <v>22</v>
      </c>
      <c r="N13" s="4" t="str">
        <f>VLOOKUP(M13,m_sub.old!$B$3:$D$81,3,FALSE)</f>
        <v>Dining Out</v>
      </c>
      <c r="R13" s="4" t="str">
        <f t="shared" si="0"/>
        <v>insert into m_sub values (NULL,2,'Dinning out',0,0,2, datetime('now'), datetime('now'), 0);</v>
      </c>
      <c r="S13" s="4" t="str">
        <f>CONCATENATE("update d_bill set sub_id=",G13," where sub_id in (",M13,");")</f>
        <v>update d_bill set sub_id=10 where sub_id in (22);</v>
      </c>
    </row>
    <row r="14" spans="1:19" x14ac:dyDescent="0.15">
      <c r="B14" s="4">
        <v>2</v>
      </c>
      <c r="D14" s="6"/>
      <c r="G14" s="4">
        <v>11</v>
      </c>
      <c r="H14" s="6" t="s">
        <v>446</v>
      </c>
      <c r="I14" s="4" t="s">
        <v>176</v>
      </c>
      <c r="J14" s="4">
        <v>0</v>
      </c>
      <c r="K14" s="4">
        <v>0</v>
      </c>
      <c r="L14" s="4">
        <v>3</v>
      </c>
      <c r="N14" s="4" t="e">
        <f>VLOOKUP(M14,m_sub.old!$B$3:$D$81,3,FALSE)</f>
        <v>#N/A</v>
      </c>
      <c r="R14" s="4" t="str">
        <f t="shared" si="0"/>
        <v>insert into m_sub values (NULL,2,'School meal fees',0,0,3, datetime('now'), datetime('now'), 0);</v>
      </c>
    </row>
    <row r="15" spans="1:19" x14ac:dyDescent="0.15">
      <c r="B15" s="4">
        <v>2</v>
      </c>
      <c r="D15" s="6"/>
      <c r="G15" s="4">
        <v>12</v>
      </c>
      <c r="H15" s="6" t="s">
        <v>430</v>
      </c>
      <c r="I15" s="4" t="s">
        <v>168</v>
      </c>
      <c r="J15" s="4">
        <v>0</v>
      </c>
      <c r="K15" s="4">
        <v>0</v>
      </c>
      <c r="L15" s="4">
        <v>4</v>
      </c>
      <c r="N15" s="4" t="e">
        <f>VLOOKUP(M15,m_sub.old!$B$3:$D$81,3,FALSE)</f>
        <v>#N/A</v>
      </c>
      <c r="R15" s="4" t="str">
        <f t="shared" si="0"/>
        <v>insert into m_sub values (NULL,2,'Other',0,0,4, datetime('now'), datetime('now'), 0);</v>
      </c>
    </row>
    <row r="16" spans="1:19" x14ac:dyDescent="0.15">
      <c r="B16" s="4">
        <v>3</v>
      </c>
      <c r="C16" s="4">
        <v>0</v>
      </c>
      <c r="D16" s="6" t="s">
        <v>447</v>
      </c>
      <c r="E16" s="4" t="s">
        <v>199</v>
      </c>
      <c r="F16" s="4">
        <v>3</v>
      </c>
      <c r="G16" s="4">
        <v>13</v>
      </c>
      <c r="H16" s="6" t="s">
        <v>448</v>
      </c>
      <c r="I16" s="4" t="s">
        <v>182</v>
      </c>
      <c r="J16" s="4">
        <v>0</v>
      </c>
      <c r="K16" s="4">
        <v>0</v>
      </c>
      <c r="L16" s="4">
        <v>1</v>
      </c>
      <c r="M16" s="64">
        <v>4</v>
      </c>
      <c r="N16" s="4" t="str">
        <f>VLOOKUP(M16,m_sub.old!$B$3:$D$81,3,FALSE)</f>
        <v>Natural Gas/Oil</v>
      </c>
      <c r="Q16" s="4" t="str">
        <f>CONCATENATE("insert into m_major values (NULL,'",SUBSTITUTE(E16,"'","''"),"',",C16,",",F16,", datetime('now'), datetime('now'), 0);")</f>
        <v>insert into m_major values (NULL,'Cost of utilities',0,3, datetime('now'), datetime('now'), 0);</v>
      </c>
      <c r="R16" s="4" t="str">
        <f t="shared" si="0"/>
        <v>insert into m_sub values (NULL,3,'Natural Gas/Oil',0,0,1, datetime('now'), datetime('now'), 0);</v>
      </c>
      <c r="S16" s="4" t="str">
        <f>CONCATENATE("update d_bill set sub_id=",G16," where sub_id in (",M16,");")</f>
        <v>update d_bill set sub_id=13 where sub_id in (4);</v>
      </c>
    </row>
    <row r="17" spans="2:19" x14ac:dyDescent="0.15">
      <c r="B17" s="4">
        <v>3</v>
      </c>
      <c r="D17" s="6"/>
      <c r="G17" s="4">
        <v>14</v>
      </c>
      <c r="H17" s="6" t="s">
        <v>449</v>
      </c>
      <c r="I17" s="4" t="s">
        <v>183</v>
      </c>
      <c r="J17" s="4">
        <v>0</v>
      </c>
      <c r="K17" s="4">
        <v>0</v>
      </c>
      <c r="L17" s="4">
        <v>2</v>
      </c>
      <c r="M17" s="64">
        <v>9</v>
      </c>
      <c r="N17" s="4" t="str">
        <f>VLOOKUP(M17,m_sub.old!$B$3:$D$81,3,FALSE)</f>
        <v>Water &amp; Sewer</v>
      </c>
      <c r="R17" s="4" t="str">
        <f t="shared" si="0"/>
        <v>insert into m_sub values (NULL,3,'Water &amp; Sewer',0,0,2, datetime('now'), datetime('now'), 0);</v>
      </c>
      <c r="S17" s="4" t="str">
        <f>CONCATENATE("update d_bill set sub_id=",G17," where sub_id in (",M17,");")</f>
        <v>update d_bill set sub_id=14 where sub_id in (9);</v>
      </c>
    </row>
    <row r="18" spans="2:19" x14ac:dyDescent="0.15">
      <c r="B18" s="4">
        <v>3</v>
      </c>
      <c r="D18" s="6"/>
      <c r="G18" s="4">
        <v>15</v>
      </c>
      <c r="H18" s="6" t="s">
        <v>430</v>
      </c>
      <c r="I18" s="4" t="s">
        <v>168</v>
      </c>
      <c r="J18" s="4">
        <v>0</v>
      </c>
      <c r="K18" s="4">
        <v>0</v>
      </c>
      <c r="L18" s="4">
        <v>3</v>
      </c>
      <c r="N18" s="4" t="e">
        <f>VLOOKUP(M18,m_sub.old!$B$3:$D$81,3,FALSE)</f>
        <v>#N/A</v>
      </c>
      <c r="R18" s="4" t="str">
        <f t="shared" si="0"/>
        <v>insert into m_sub values (NULL,3,'Other',0,0,3, datetime('now'), datetime('now'), 0);</v>
      </c>
    </row>
    <row r="19" spans="2:19" x14ac:dyDescent="0.15">
      <c r="B19" s="4">
        <v>3</v>
      </c>
      <c r="D19" s="6"/>
      <c r="G19" s="4">
        <v>16</v>
      </c>
      <c r="H19" s="6" t="s">
        <v>450</v>
      </c>
      <c r="I19" s="4" t="s">
        <v>184</v>
      </c>
      <c r="J19" s="4">
        <v>0</v>
      </c>
      <c r="K19" s="4">
        <v>0</v>
      </c>
      <c r="L19" s="4">
        <v>4</v>
      </c>
      <c r="M19" s="64">
        <v>2</v>
      </c>
      <c r="N19" s="4" t="str">
        <f>VLOOKUP(M19,m_sub.old!$B$3:$D$81,3,FALSE)</f>
        <v>Electricity</v>
      </c>
      <c r="R19" s="4" t="str">
        <f t="shared" si="0"/>
        <v>insert into m_sub values (NULL,3,'Electric bill',0,0,4, datetime('now'), datetime('now'), 0);</v>
      </c>
      <c r="S19" s="4" t="str">
        <f>CONCATENATE("update d_bill set sub_id=",G19," where sub_id in (",M19,");")</f>
        <v>update d_bill set sub_id=16 where sub_id in (2);</v>
      </c>
    </row>
    <row r="20" spans="2:19" x14ac:dyDescent="0.15">
      <c r="B20" s="4">
        <v>4</v>
      </c>
      <c r="C20" s="4">
        <v>0</v>
      </c>
      <c r="D20" s="6" t="s">
        <v>451</v>
      </c>
      <c r="E20" s="4" t="s">
        <v>203</v>
      </c>
      <c r="F20" s="4">
        <v>4</v>
      </c>
      <c r="G20" s="4">
        <v>17</v>
      </c>
      <c r="H20" s="6" t="s">
        <v>452</v>
      </c>
      <c r="I20" s="4" t="s">
        <v>193</v>
      </c>
      <c r="J20" s="4">
        <v>0</v>
      </c>
      <c r="K20" s="4">
        <v>0</v>
      </c>
      <c r="L20" s="4">
        <v>1</v>
      </c>
      <c r="N20" s="4" t="e">
        <f>VLOOKUP(M20,m_sub.old!$B$3:$D$81,3,FALSE)</f>
        <v>#N/A</v>
      </c>
      <c r="Q20" s="4" t="str">
        <f>CONCATENATE("insert into m_major values (NULL,'",SUBSTITUTE(E20,"'","''"),"',",C20,",",F20,", datetime('now'), datetime('now'), 0);")</f>
        <v>insert into m_major values (NULL,'Communication cost',0,4, datetime('now'), datetime('now'), 0);</v>
      </c>
      <c r="R20" s="4" t="str">
        <f t="shared" si="0"/>
        <v>insert into m_sub values (NULL,4,'Television',0,0,1, datetime('now'), datetime('now'), 0);</v>
      </c>
    </row>
    <row r="21" spans="2:19" x14ac:dyDescent="0.15">
      <c r="B21" s="4">
        <v>4</v>
      </c>
      <c r="D21" s="6"/>
      <c r="G21" s="4">
        <v>18</v>
      </c>
      <c r="H21" s="6" t="s">
        <v>453</v>
      </c>
      <c r="I21" s="4" t="s">
        <v>195</v>
      </c>
      <c r="J21" s="4">
        <v>0</v>
      </c>
      <c r="K21" s="4">
        <v>0</v>
      </c>
      <c r="L21" s="4">
        <v>2</v>
      </c>
      <c r="M21" s="64">
        <v>1</v>
      </c>
      <c r="N21" s="4" t="str">
        <f>VLOOKUP(M21,m_sub.old!$B$3:$D$81,3,FALSE)</f>
        <v>Cell Phone</v>
      </c>
      <c r="R21" s="4" t="str">
        <f t="shared" si="0"/>
        <v>insert into m_sub values (NULL,4,'Telephone &amp; Mobile',0,0,2, datetime('now'), datetime('now'), 0);</v>
      </c>
      <c r="S21" s="4" t="str">
        <f>CONCATENATE("update d_bill set sub_id=",G21," where sub_id in (",M21,");")</f>
        <v>update d_bill set sub_id=18 where sub_id in (1);</v>
      </c>
    </row>
    <row r="22" spans="2:19" x14ac:dyDescent="0.15">
      <c r="B22" s="4">
        <v>4</v>
      </c>
      <c r="D22" s="6"/>
      <c r="G22" s="4">
        <v>19</v>
      </c>
      <c r="H22" s="6" t="s">
        <v>454</v>
      </c>
      <c r="I22" s="4" t="s">
        <v>194</v>
      </c>
      <c r="J22" s="4">
        <v>0</v>
      </c>
      <c r="K22" s="4">
        <v>0</v>
      </c>
      <c r="L22" s="4">
        <v>3</v>
      </c>
      <c r="N22" s="4" t="e">
        <f>VLOOKUP(M22,m_sub.old!$B$3:$D$81,3,FALSE)</f>
        <v>#N/A</v>
      </c>
      <c r="R22" s="4" t="str">
        <f t="shared" si="0"/>
        <v>insert into m_sub values (NULL,4,'Shipping charges',0,0,3, datetime('now'), datetime('now'), 0);</v>
      </c>
    </row>
    <row r="23" spans="2:19" x14ac:dyDescent="0.15">
      <c r="B23" s="4">
        <v>4</v>
      </c>
      <c r="D23" s="6"/>
      <c r="G23" s="4">
        <v>20</v>
      </c>
      <c r="H23" s="6" t="s">
        <v>455</v>
      </c>
      <c r="I23" s="4" t="s">
        <v>196</v>
      </c>
      <c r="J23" s="4">
        <v>0</v>
      </c>
      <c r="K23" s="4">
        <v>0</v>
      </c>
      <c r="L23" s="4">
        <v>4</v>
      </c>
      <c r="N23" s="4" t="e">
        <f>VLOOKUP(M23,m_sub.old!$B$3:$D$81,3,FALSE)</f>
        <v>#N/A</v>
      </c>
      <c r="R23" s="4" t="str">
        <f t="shared" si="0"/>
        <v>insert into m_sub values (NULL,4,'Postcards, stamps &amp; etc.',0,0,4, datetime('now'), datetime('now'), 0);</v>
      </c>
    </row>
    <row r="24" spans="2:19" x14ac:dyDescent="0.15">
      <c r="B24" s="4">
        <v>4</v>
      </c>
      <c r="D24" s="6"/>
      <c r="G24" s="4">
        <v>21</v>
      </c>
      <c r="H24" s="53" t="s">
        <v>613</v>
      </c>
      <c r="I24" s="4" t="s">
        <v>614</v>
      </c>
      <c r="J24" s="4">
        <v>0</v>
      </c>
      <c r="K24" s="4">
        <v>0</v>
      </c>
      <c r="L24" s="4">
        <v>5</v>
      </c>
      <c r="M24" s="64">
        <v>3</v>
      </c>
      <c r="N24" s="4" t="str">
        <f>VLOOKUP(M24,m_sub.old!$B$3:$D$81,3,FALSE)</f>
        <v>Internet</v>
      </c>
      <c r="R24" s="4" t="str">
        <f t="shared" si="0"/>
        <v>insert into m_sub values (NULL,4,'Internet',0,0,5, datetime('now'), datetime('now'), 0);</v>
      </c>
      <c r="S24" s="4" t="str">
        <f>CONCATENATE("update d_bill set sub_id=",G24," where sub_id in (",M24,");")</f>
        <v>update d_bill set sub_id=21 where sub_id in (3);</v>
      </c>
    </row>
    <row r="25" spans="2:19" x14ac:dyDescent="0.15">
      <c r="B25" s="4">
        <v>5</v>
      </c>
      <c r="C25" s="4">
        <v>0</v>
      </c>
      <c r="D25" s="6" t="s">
        <v>431</v>
      </c>
      <c r="E25" s="4" t="s">
        <v>154</v>
      </c>
      <c r="F25" s="4">
        <v>5</v>
      </c>
      <c r="G25" s="4">
        <v>22</v>
      </c>
      <c r="H25" s="59" t="s">
        <v>617</v>
      </c>
      <c r="I25" s="4" t="s">
        <v>618</v>
      </c>
      <c r="J25" s="4">
        <v>0</v>
      </c>
      <c r="K25" s="4">
        <v>0</v>
      </c>
      <c r="L25" s="4">
        <v>1</v>
      </c>
      <c r="M25" s="64">
        <v>8</v>
      </c>
      <c r="N25" s="4" t="str">
        <f>VLOOKUP(M25,m_sub.old!$B$3:$D$81,3,FALSE)</f>
        <v>Transportation</v>
      </c>
      <c r="Q25" s="4" t="str">
        <f>CONCATENATE("insert into m_major values (NULL,'",SUBSTITUTE(E25,"'","''"),"',",C25,",",F25,", datetime('now'), datetime('now'), 0);")</f>
        <v>insert into m_major values (NULL,'Transportation',0,5, datetime('now'), datetime('now'), 0);</v>
      </c>
      <c r="R25" s="4" t="str">
        <f t="shared" si="0"/>
        <v>insert into m_sub values (NULL,5,'Train pass',0,0,1, datetime('now'), datetime('now'), 0);</v>
      </c>
      <c r="S25" s="4" t="str">
        <f>CONCATENATE("update d_bill set sub_id=",G25," where sub_id in (",M25,");")</f>
        <v>update d_bill set sub_id=22 where sub_id in (8);</v>
      </c>
    </row>
    <row r="26" spans="2:19" x14ac:dyDescent="0.15">
      <c r="B26" s="4">
        <v>5</v>
      </c>
      <c r="D26" s="6"/>
      <c r="G26" s="4">
        <v>23</v>
      </c>
      <c r="H26" s="6" t="s">
        <v>432</v>
      </c>
      <c r="I26" s="4" t="s">
        <v>155</v>
      </c>
      <c r="J26" s="4">
        <v>0</v>
      </c>
      <c r="K26" s="4">
        <v>0</v>
      </c>
      <c r="L26" s="4">
        <v>2</v>
      </c>
      <c r="N26" s="4" t="e">
        <f>VLOOKUP(M26,m_sub.old!$B$3:$D$81,3,FALSE)</f>
        <v>#N/A</v>
      </c>
      <c r="R26" s="4" t="str">
        <f t="shared" si="0"/>
        <v>insert into m_sub values (NULL,5,'Gasoline',0,0,2, datetime('now'), datetime('now'), 0);</v>
      </c>
    </row>
    <row r="27" spans="2:19" x14ac:dyDescent="0.15">
      <c r="B27" s="4">
        <v>5</v>
      </c>
      <c r="D27" s="6"/>
      <c r="G27" s="4">
        <v>24</v>
      </c>
      <c r="H27" s="6" t="s">
        <v>433</v>
      </c>
      <c r="I27" s="4" t="s">
        <v>156</v>
      </c>
      <c r="J27" s="4">
        <v>0</v>
      </c>
      <c r="K27" s="4">
        <v>0</v>
      </c>
      <c r="L27" s="4">
        <v>3</v>
      </c>
      <c r="N27" s="4" t="e">
        <f>VLOOKUP(M27,m_sub.old!$B$3:$D$81,3,FALSE)</f>
        <v>#N/A</v>
      </c>
      <c r="R27" s="4" t="str">
        <f t="shared" si="0"/>
        <v>insert into m_sub values (NULL,5,'Car maintenance costs',0,0,3, datetime('now'), datetime('now'), 0);</v>
      </c>
    </row>
    <row r="28" spans="2:19" x14ac:dyDescent="0.15">
      <c r="B28" s="4">
        <v>5</v>
      </c>
      <c r="D28" s="6"/>
      <c r="G28" s="4">
        <v>25</v>
      </c>
      <c r="H28" s="6" t="s">
        <v>434</v>
      </c>
      <c r="I28" s="4" t="s">
        <v>157</v>
      </c>
      <c r="J28" s="4">
        <v>0</v>
      </c>
      <c r="K28" s="4">
        <v>0</v>
      </c>
      <c r="L28" s="4">
        <v>4</v>
      </c>
      <c r="N28" s="4" t="e">
        <f>VLOOKUP(M28,m_sub.old!$B$3:$D$81,3,FALSE)</f>
        <v>#N/A</v>
      </c>
      <c r="R28" s="4" t="str">
        <f t="shared" si="0"/>
        <v>insert into m_sub values (NULL,5,'Parking fee',0,0,4, datetime('now'), datetime('now'), 0);</v>
      </c>
    </row>
    <row r="29" spans="2:19" x14ac:dyDescent="0.15">
      <c r="B29" s="4">
        <v>5</v>
      </c>
      <c r="D29" s="6"/>
      <c r="G29" s="4">
        <v>26</v>
      </c>
      <c r="H29" s="53" t="s">
        <v>619</v>
      </c>
      <c r="I29" s="4" t="s">
        <v>620</v>
      </c>
      <c r="J29" s="4">
        <v>0</v>
      </c>
      <c r="K29" s="4">
        <v>0</v>
      </c>
      <c r="L29" s="4">
        <v>5</v>
      </c>
      <c r="M29" s="64" t="s">
        <v>621</v>
      </c>
      <c r="N29" s="4" t="e">
        <f>VLOOKUP(M29,m_sub.old!$B$3:$D$81,3,FALSE)</f>
        <v>#N/A</v>
      </c>
      <c r="R29" s="4" t="str">
        <f t="shared" si="0"/>
        <v>insert into m_sub values (NULL,5,'Other',0,0,5, datetime('now'), datetime('now'), 0);</v>
      </c>
      <c r="S29" s="4" t="str">
        <f>CONCATENATE("update d_bill set sub_id=",G29," where sub_id in (",M29,");")</f>
        <v>update d_bill set sub_id=26 where sub_id in (12,14);</v>
      </c>
    </row>
    <row r="30" spans="2:19" x14ac:dyDescent="0.15">
      <c r="B30" s="4">
        <v>6</v>
      </c>
      <c r="C30" s="4">
        <v>0</v>
      </c>
      <c r="D30" s="53" t="s">
        <v>645</v>
      </c>
      <c r="E30" s="4" t="s">
        <v>138</v>
      </c>
      <c r="F30" s="4">
        <v>6</v>
      </c>
      <c r="G30" s="4">
        <v>27</v>
      </c>
      <c r="H30" s="6" t="s">
        <v>423</v>
      </c>
      <c r="I30" s="4" t="s">
        <v>147</v>
      </c>
      <c r="J30" s="4">
        <v>0</v>
      </c>
      <c r="K30" s="4">
        <v>0</v>
      </c>
      <c r="L30" s="4">
        <v>1</v>
      </c>
      <c r="M30" s="64">
        <v>64</v>
      </c>
      <c r="N30" s="4" t="str">
        <f>VLOOKUP(M30,m_sub.old!$B$3:$D$81,3,FALSE)</f>
        <v>Books</v>
      </c>
      <c r="Q30" s="4" t="str">
        <f>CONCATENATE("insert into m_major values (NULL,'",SUBSTITUTE(E30,"'","''"),"',",C30,",",F30,", datetime('now'), datetime('now'), 0);")</f>
        <v>insert into m_major values (NULL,'Education',0,6, datetime('now'), datetime('now'), 0);</v>
      </c>
      <c r="R30" s="4" t="str">
        <f t="shared" si="0"/>
        <v>insert into m_sub values (NULL,6,'Books &amp; Magazines',0,0,1, datetime('now'), datetime('now'), 0);</v>
      </c>
      <c r="S30" s="4" t="str">
        <f>CONCATENATE("update d_bill set sub_id=",G30," where sub_id in (",M30,");")</f>
        <v>update d_bill set sub_id=27 where sub_id in (64);</v>
      </c>
    </row>
    <row r="31" spans="2:19" x14ac:dyDescent="0.15">
      <c r="B31" s="4">
        <v>6</v>
      </c>
      <c r="D31" s="6"/>
      <c r="G31" s="4">
        <v>28</v>
      </c>
      <c r="H31" s="53" t="s">
        <v>643</v>
      </c>
      <c r="I31" s="4" t="s">
        <v>145</v>
      </c>
      <c r="J31" s="4">
        <v>0</v>
      </c>
      <c r="K31" s="4">
        <v>0</v>
      </c>
      <c r="L31" s="4">
        <v>2</v>
      </c>
      <c r="M31" s="64">
        <v>23</v>
      </c>
      <c r="N31" s="4" t="str">
        <f>VLOOKUP(M31,m_sub.old!$B$3:$D$81,3,FALSE)</f>
        <v>Fees</v>
      </c>
      <c r="R31" s="4" t="str">
        <f t="shared" si="0"/>
        <v>insert into m_sub values (NULL,6,'Tuition',0,0,2, datetime('now'), datetime('now'), 0);</v>
      </c>
      <c r="S31" s="4" t="str">
        <f>CONCATENATE("update d_bill set sub_id=",G31," where sub_id in (",M31,");")</f>
        <v>update d_bill set sub_id=28 where sub_id in (23);</v>
      </c>
    </row>
    <row r="32" spans="2:19" x14ac:dyDescent="0.15">
      <c r="B32" s="4">
        <v>6</v>
      </c>
      <c r="D32" s="6"/>
      <c r="G32" s="4">
        <v>29</v>
      </c>
      <c r="H32" s="53" t="s">
        <v>12</v>
      </c>
      <c r="I32" s="4" t="s">
        <v>146</v>
      </c>
      <c r="J32" s="4">
        <v>0</v>
      </c>
      <c r="K32" s="4">
        <v>0</v>
      </c>
      <c r="L32" s="4">
        <v>3</v>
      </c>
      <c r="M32" s="64">
        <v>29</v>
      </c>
      <c r="N32" s="4" t="str">
        <f>VLOOKUP(M32,m_sub.old!$B$3:$D$81,3,FALSE)</f>
        <v>Health Club</v>
      </c>
      <c r="R32" s="4" t="str">
        <f t="shared" si="0"/>
        <v>insert into m_sub values (NULL,6,'School &amp; Training',0,0,3, datetime('now'), datetime('now'), 0);</v>
      </c>
      <c r="S32" s="4" t="str">
        <f>CONCATENATE("update d_bill set sub_id=",G32," where sub_id in (",M32,");")</f>
        <v>update d_bill set sub_id=29 where sub_id in (29);</v>
      </c>
    </row>
    <row r="33" spans="2:19" x14ac:dyDescent="0.15">
      <c r="B33" s="4">
        <v>1</v>
      </c>
      <c r="D33" s="6"/>
      <c r="G33" s="4">
        <v>30</v>
      </c>
      <c r="H33" s="6" t="s">
        <v>442</v>
      </c>
      <c r="I33" s="4" t="s">
        <v>175</v>
      </c>
      <c r="J33" s="4">
        <v>0</v>
      </c>
      <c r="K33" s="4">
        <v>0</v>
      </c>
      <c r="L33" s="4">
        <v>4</v>
      </c>
      <c r="M33" s="64">
        <v>17</v>
      </c>
      <c r="N33" s="4" t="str">
        <f>VLOOKUP(M33,m_sub.old!$B$3:$D$81,3,FALSE)</f>
        <v>Daycare</v>
      </c>
      <c r="R33" s="4" t="str">
        <f>CONCATENATE("insert into m_sub values (NULL,",B33,",'",SUBSTITUTE(I33,"'","''"),"',",J33,",",K33,",",L33,", datetime('now'), datetime('now'), 0);")</f>
        <v>insert into m_sub values (NULL,1,'Childcare fee',0,0,4, datetime('now'), datetime('now'), 0);</v>
      </c>
      <c r="S33" s="4" t="str">
        <f>CONCATENATE("update d_bill set sub_id=",G33," where sub_id in (",M33,");")</f>
        <v>update d_bill set sub_id=30 where sub_id in (17);</v>
      </c>
    </row>
    <row r="34" spans="2:19" x14ac:dyDescent="0.15">
      <c r="B34" s="4">
        <v>7</v>
      </c>
      <c r="C34" s="4">
        <v>0</v>
      </c>
      <c r="D34" s="53" t="s">
        <v>646</v>
      </c>
      <c r="E34" s="4" t="s">
        <v>644</v>
      </c>
      <c r="F34" s="4">
        <v>7</v>
      </c>
      <c r="G34" s="4">
        <v>31</v>
      </c>
      <c r="H34" s="53" t="s">
        <v>672</v>
      </c>
      <c r="I34" s="4" t="s">
        <v>673</v>
      </c>
      <c r="J34" s="4">
        <v>0</v>
      </c>
      <c r="K34" s="4">
        <v>0</v>
      </c>
      <c r="L34" s="4">
        <v>1</v>
      </c>
      <c r="N34" s="4" t="e">
        <f>VLOOKUP(M34,m_sub.old!$B$3:$D$81,3,FALSE)</f>
        <v>#N/A</v>
      </c>
      <c r="Q34" s="4" t="str">
        <f>CONCATENATE("insert into m_major values (NULL,'",SUBSTITUTE(E34,"'","''"),"',",C34,",",F34,", datetime('now'), datetime('now'), 0);")</f>
        <v>insert into m_major values (NULL,'Recreational',0,7, datetime('now'), datetime('now'), 0);</v>
      </c>
      <c r="R34" s="4" t="str">
        <f t="shared" si="0"/>
        <v>insert into m_sub values (NULL,7,'Hobbies/Leisure',0,0,1, datetime('now'), datetime('now'), 0);</v>
      </c>
    </row>
    <row r="35" spans="2:19" x14ac:dyDescent="0.15">
      <c r="B35" s="4">
        <v>7</v>
      </c>
      <c r="D35" s="6"/>
      <c r="G35" s="4">
        <v>32</v>
      </c>
      <c r="H35" s="6" t="s">
        <v>422</v>
      </c>
      <c r="I35" s="4" t="s">
        <v>167</v>
      </c>
      <c r="J35" s="4">
        <v>0</v>
      </c>
      <c r="K35" s="4">
        <v>0</v>
      </c>
      <c r="L35" s="4">
        <v>2</v>
      </c>
      <c r="M35" s="64">
        <v>30</v>
      </c>
      <c r="N35" s="4" t="str">
        <f>VLOOKUP(M35,m_sub.old!$B$3:$D$81,3,FALSE)</f>
        <v>Hobbies/Leisure</v>
      </c>
      <c r="O35" s="67" t="s">
        <v>628</v>
      </c>
      <c r="R35" s="4" t="str">
        <f t="shared" si="0"/>
        <v>insert into m_sub values (NULL,7,'Recreational supplies',0,0,2, datetime('now'), datetime('now'), 0);</v>
      </c>
      <c r="S35" s="4" t="str">
        <f>CONCATENATE("update d_bill set sub_id=",G35," where sub_id in (",M35,");")</f>
        <v>update d_bill set sub_id=32 where sub_id in (30);</v>
      </c>
    </row>
    <row r="36" spans="2:19" x14ac:dyDescent="0.15">
      <c r="B36" s="4">
        <v>7</v>
      </c>
      <c r="D36" s="6"/>
      <c r="G36" s="4">
        <v>33</v>
      </c>
      <c r="H36" s="53" t="s">
        <v>622</v>
      </c>
      <c r="I36" s="4" t="s">
        <v>623</v>
      </c>
      <c r="J36" s="4">
        <v>0</v>
      </c>
      <c r="K36" s="4">
        <v>0</v>
      </c>
      <c r="L36" s="4">
        <v>3</v>
      </c>
      <c r="M36" s="64">
        <v>16</v>
      </c>
      <c r="N36" s="4" t="str">
        <f>VLOOKUP(M36,m_sub.old!$B$3:$D$81,3,FALSE)</f>
        <v>Children/Toys</v>
      </c>
      <c r="R36" s="4" t="str">
        <f t="shared" si="0"/>
        <v>insert into m_sub values (NULL,7,'Toys',0,0,3, datetime('now'), datetime('now'), 0);</v>
      </c>
      <c r="S36" s="4" t="str">
        <f>CONCATENATE("update d_bill set sub_id=",G36," where sub_id in (",M36,");")</f>
        <v>update d_bill set sub_id=33 where sub_id in (16);</v>
      </c>
    </row>
    <row r="37" spans="2:19" x14ac:dyDescent="0.15">
      <c r="B37" s="4">
        <v>7</v>
      </c>
      <c r="D37" s="6"/>
      <c r="G37" s="4">
        <v>34</v>
      </c>
      <c r="H37" s="6" t="s">
        <v>424</v>
      </c>
      <c r="I37" s="4" t="s">
        <v>177</v>
      </c>
      <c r="J37" s="4">
        <v>0</v>
      </c>
      <c r="K37" s="4">
        <v>0</v>
      </c>
      <c r="L37" s="4">
        <v>4</v>
      </c>
      <c r="M37" s="64">
        <v>15</v>
      </c>
      <c r="N37" s="4" t="str">
        <f>VLOOKUP(M37,m_sub.old!$B$3:$D$81,3,FALSE)</f>
        <v>Child Support</v>
      </c>
      <c r="R37" s="4" t="str">
        <f t="shared" si="0"/>
        <v>insert into m_sub values (NULL,7,'Enrichment lessons',0,0,4, datetime('now'), datetime('now'), 0);</v>
      </c>
      <c r="S37" s="4" t="str">
        <f>CONCATENATE("update d_bill set sub_id=",G37," where sub_id in (",M37,");")</f>
        <v>update d_bill set sub_id=34 where sub_id in (15);</v>
      </c>
    </row>
    <row r="38" spans="2:19" x14ac:dyDescent="0.15">
      <c r="B38" s="4">
        <v>7</v>
      </c>
      <c r="D38" s="6"/>
      <c r="G38" s="4">
        <v>35</v>
      </c>
      <c r="H38" s="6" t="s">
        <v>425</v>
      </c>
      <c r="I38" s="4" t="s">
        <v>148</v>
      </c>
      <c r="J38" s="4">
        <v>0</v>
      </c>
      <c r="K38" s="4">
        <v>0</v>
      </c>
      <c r="L38" s="4">
        <v>5</v>
      </c>
      <c r="M38" s="64">
        <v>40</v>
      </c>
      <c r="N38" s="4" t="str">
        <f>VLOOKUP(M38,m_sub.old!$B$3:$D$81,3,FALSE)</f>
        <v>Travel/Vacation</v>
      </c>
      <c r="R38" s="4" t="str">
        <f t="shared" si="0"/>
        <v>insert into m_sub values (NULL,7,'Trip',0,0,5, datetime('now'), datetime('now'), 0);</v>
      </c>
      <c r="S38" s="4" t="str">
        <f>CONCATENATE("update d_bill set sub_id=",G38," where sub_id in (",M38,");")</f>
        <v>update d_bill set sub_id=35 where sub_id in (40);</v>
      </c>
    </row>
    <row r="39" spans="2:19" x14ac:dyDescent="0.15">
      <c r="B39" s="4">
        <v>7</v>
      </c>
      <c r="D39" s="6"/>
      <c r="G39" s="4">
        <v>36</v>
      </c>
      <c r="H39" s="53" t="s">
        <v>631</v>
      </c>
      <c r="I39" s="4" t="s">
        <v>630</v>
      </c>
      <c r="J39" s="4">
        <v>0</v>
      </c>
      <c r="K39" s="4">
        <v>0</v>
      </c>
      <c r="L39" s="4">
        <v>6</v>
      </c>
      <c r="M39" s="64">
        <v>33</v>
      </c>
      <c r="N39" s="4" t="str">
        <f>VLOOKUP(M39,m_sub.old!$B$3:$D$81,3,FALSE)</f>
        <v>Lottery</v>
      </c>
      <c r="R39" s="4" t="str">
        <f t="shared" si="0"/>
        <v>insert into m_sub values (NULL,7,'Lottery',0,0,6, datetime('now'), datetime('now'), 0);</v>
      </c>
      <c r="S39" s="4" t="str">
        <f>CONCATENATE("update d_bill set sub_id=",G39," where sub_id in (",M39,");")</f>
        <v>update d_bill set sub_id=36 where sub_id in (33);</v>
      </c>
    </row>
    <row r="40" spans="2:19" x14ac:dyDescent="0.15">
      <c r="B40" s="4">
        <v>8</v>
      </c>
      <c r="C40" s="4">
        <v>0</v>
      </c>
      <c r="D40" s="6" t="s">
        <v>426</v>
      </c>
      <c r="E40" s="4" t="s">
        <v>149</v>
      </c>
      <c r="F40" s="4">
        <v>8</v>
      </c>
      <c r="G40" s="4">
        <v>37</v>
      </c>
      <c r="H40" s="6" t="s">
        <v>427</v>
      </c>
      <c r="I40" s="4" t="s">
        <v>166</v>
      </c>
      <c r="J40" s="4">
        <v>0</v>
      </c>
      <c r="K40" s="4">
        <v>0</v>
      </c>
      <c r="L40" s="4">
        <v>1</v>
      </c>
      <c r="N40" s="4" t="e">
        <f>VLOOKUP(M40,m_sub.old!$B$3:$D$81,3,FALSE)</f>
        <v>#N/A</v>
      </c>
      <c r="Q40" s="4" t="str">
        <f>CONCATENATE("insert into m_major values (NULL,'",SUBSTITUTE(E40,"'","''"),"',",C40,",",F40,", datetime('now'), datetime('now'), 0);")</f>
        <v>insert into m_major values (NULL,'Acquaintanceship',0,8, datetime('now'), datetime('now'), 0);</v>
      </c>
      <c r="R40" s="4" t="str">
        <f t="shared" si="0"/>
        <v>insert into m_sub values (NULL,8,'Ceremonial fees',0,0,1, datetime('now'), datetime('now'), 0);</v>
      </c>
    </row>
    <row r="41" spans="2:19" x14ac:dyDescent="0.15">
      <c r="B41" s="4">
        <v>8</v>
      </c>
      <c r="D41" s="6"/>
      <c r="G41" s="4">
        <v>38</v>
      </c>
      <c r="H41" s="6" t="s">
        <v>428</v>
      </c>
      <c r="I41" s="4" t="s">
        <v>150</v>
      </c>
      <c r="J41" s="4">
        <v>0</v>
      </c>
      <c r="K41" s="4">
        <v>0</v>
      </c>
      <c r="L41" s="4">
        <v>2</v>
      </c>
      <c r="M41" s="64">
        <v>18</v>
      </c>
      <c r="N41" s="4" t="str">
        <f>VLOOKUP(M41,m_sub.old!$B$3:$D$81,3,FALSE)</f>
        <v>Alimony Payment</v>
      </c>
      <c r="R41" s="4" t="str">
        <f t="shared" si="0"/>
        <v>insert into m_sub values (NULL,8,'Donation',0,0,2, datetime('now'), datetime('now'), 0);</v>
      </c>
      <c r="S41" s="4" t="str">
        <f>CONCATENATE("update d_bill set sub_id=",G41," where sub_id in (",M41,");")</f>
        <v>update d_bill set sub_id=38 where sub_id in (18);</v>
      </c>
    </row>
    <row r="42" spans="2:19" x14ac:dyDescent="0.15">
      <c r="B42" s="4">
        <v>8</v>
      </c>
      <c r="D42" s="6"/>
      <c r="G42" s="4">
        <v>39</v>
      </c>
      <c r="H42" s="53" t="s">
        <v>627</v>
      </c>
      <c r="I42" s="4" t="s">
        <v>626</v>
      </c>
      <c r="J42" s="4">
        <v>0</v>
      </c>
      <c r="K42" s="4">
        <v>0</v>
      </c>
      <c r="L42" s="4">
        <v>3</v>
      </c>
      <c r="M42" s="64">
        <v>25</v>
      </c>
      <c r="N42" s="4" t="str">
        <f>VLOOKUP(M42,m_sub.old!$B$3:$D$81,3,FALSE)</f>
        <v>Expense Accounts/Membership</v>
      </c>
      <c r="R42" s="4" t="str">
        <f t="shared" si="0"/>
        <v>insert into m_sub values (NULL,8,'Expense Accounts/Membership',0,0,3, datetime('now'), datetime('now'), 0);</v>
      </c>
      <c r="S42" s="4" t="str">
        <f>CONCATENATE("update d_bill set sub_id=",G42," where sub_id in (",M42,");")</f>
        <v>update d_bill set sub_id=39 where sub_id in (25);</v>
      </c>
    </row>
    <row r="43" spans="2:19" x14ac:dyDescent="0.15">
      <c r="B43" s="4">
        <v>8</v>
      </c>
      <c r="D43" s="6"/>
      <c r="G43" s="4">
        <v>40</v>
      </c>
      <c r="H43" s="6" t="s">
        <v>429</v>
      </c>
      <c r="I43" s="4" t="s">
        <v>151</v>
      </c>
      <c r="J43" s="4">
        <v>0</v>
      </c>
      <c r="K43" s="4">
        <v>0</v>
      </c>
      <c r="L43" s="4">
        <v>4</v>
      </c>
      <c r="M43" s="64">
        <v>28</v>
      </c>
      <c r="N43" s="4" t="str">
        <f>VLOOKUP(M43,m_sub.old!$B$3:$D$81,3,FALSE)</f>
        <v>Gifts</v>
      </c>
      <c r="R43" s="4" t="str">
        <f t="shared" si="0"/>
        <v>insert into m_sub values (NULL,8,'Gift',0,0,4, datetime('now'), datetime('now'), 0);</v>
      </c>
      <c r="S43" s="4" t="str">
        <f>CONCATENATE("update d_bill set sub_id=",G43," where sub_id in (",M43,");")</f>
        <v>update d_bill set sub_id=40 where sub_id in (28);</v>
      </c>
    </row>
    <row r="44" spans="2:19" x14ac:dyDescent="0.15">
      <c r="B44" s="4">
        <v>8</v>
      </c>
      <c r="D44" s="6"/>
      <c r="G44" s="4">
        <v>41</v>
      </c>
      <c r="H44" s="6" t="s">
        <v>430</v>
      </c>
      <c r="I44" s="4" t="s">
        <v>153</v>
      </c>
      <c r="J44" s="4">
        <v>0</v>
      </c>
      <c r="K44" s="4">
        <v>0</v>
      </c>
      <c r="L44" s="4">
        <v>5</v>
      </c>
      <c r="N44" s="4" t="e">
        <f>VLOOKUP(M44,m_sub.old!$B$3:$D$81,3,FALSE)</f>
        <v>#N/A</v>
      </c>
      <c r="R44" s="4" t="str">
        <f t="shared" si="0"/>
        <v>insert into m_sub values (NULL,8,'Other',0,0,5, datetime('now'), datetime('now'), 0);</v>
      </c>
    </row>
    <row r="45" spans="2:19" x14ac:dyDescent="0.15">
      <c r="B45" s="4">
        <v>9</v>
      </c>
      <c r="C45" s="4">
        <v>0</v>
      </c>
      <c r="D45" s="53" t="s">
        <v>651</v>
      </c>
      <c r="E45" s="4" t="s">
        <v>650</v>
      </c>
      <c r="F45" s="4">
        <v>9</v>
      </c>
      <c r="G45" s="4">
        <v>42</v>
      </c>
      <c r="H45" s="6" t="s">
        <v>456</v>
      </c>
      <c r="I45" s="4" t="s">
        <v>197</v>
      </c>
      <c r="J45" s="4">
        <v>0</v>
      </c>
      <c r="K45" s="4">
        <v>0</v>
      </c>
      <c r="L45" s="4">
        <v>1</v>
      </c>
      <c r="M45" s="64">
        <v>21</v>
      </c>
      <c r="N45" s="4" t="str">
        <f>VLOOKUP(M45,m_sub.old!$B$3:$D$81,3,FALSE)</f>
        <v>Clothing</v>
      </c>
      <c r="Q45" s="4" t="str">
        <f>CONCATENATE("insert into m_major values (NULL,'",SUBSTITUTE(E45,"'","''"),"',",C45,",",F45,", datetime('now'), datetime('now'), 0);")</f>
        <v>insert into m_major values (NULL,'Beauty &amp; Clothing',0,9, datetime('now'), datetime('now'), 0);</v>
      </c>
      <c r="R45" s="4" t="str">
        <f t="shared" si="0"/>
        <v>insert into m_sub values (NULL,9,'Clothing',0,0,1, datetime('now'), datetime('now'), 0);</v>
      </c>
      <c r="S45" s="4" t="str">
        <f>CONCATENATE("update d_bill set sub_id=",G45," where sub_id in (",M45,");")</f>
        <v>update d_bill set sub_id=42 where sub_id in (21);</v>
      </c>
    </row>
    <row r="46" spans="2:19" x14ac:dyDescent="0.15">
      <c r="B46" s="4">
        <v>9</v>
      </c>
      <c r="D46" s="6"/>
      <c r="G46" s="4">
        <v>43</v>
      </c>
      <c r="H46" s="6" t="s">
        <v>457</v>
      </c>
      <c r="I46" s="4" t="s">
        <v>198</v>
      </c>
      <c r="J46" s="4">
        <v>0</v>
      </c>
      <c r="K46" s="4">
        <v>0</v>
      </c>
      <c r="L46" s="4">
        <v>2</v>
      </c>
      <c r="N46" s="4" t="e">
        <f>VLOOKUP(M46,m_sub.old!$B$3:$D$81,3,FALSE)</f>
        <v>#N/A</v>
      </c>
      <c r="R46" s="4" t="str">
        <f t="shared" si="0"/>
        <v>insert into m_sub values (NULL,9,'Cleaning',0,0,2, datetime('now'), datetime('now'), 0);</v>
      </c>
    </row>
    <row r="47" spans="2:19" x14ac:dyDescent="0.15">
      <c r="B47" s="4">
        <v>9</v>
      </c>
      <c r="D47" s="6"/>
      <c r="G47" s="4">
        <v>44</v>
      </c>
      <c r="H47" s="6" t="s">
        <v>461</v>
      </c>
      <c r="I47" s="4" t="s">
        <v>208</v>
      </c>
      <c r="J47" s="4">
        <v>0</v>
      </c>
      <c r="K47" s="4">
        <v>0</v>
      </c>
      <c r="L47" s="4">
        <v>3</v>
      </c>
      <c r="M47" s="64">
        <v>19</v>
      </c>
      <c r="N47" s="4" t="str">
        <f>VLOOKUP(M47,m_sub.old!$B$3:$D$81,3,FALSE)</f>
        <v>Beauty &amp; Barber</v>
      </c>
      <c r="R47" s="4" t="str">
        <f t="shared" si="0"/>
        <v>insert into m_sub values (NULL,9,'Beauty &amp; Barber',0,0,3, datetime('now'), datetime('now'), 0);</v>
      </c>
      <c r="S47" s="4" t="str">
        <f>CONCATENATE("update d_bill set sub_id=",G47," where sub_id in (",M47,");")</f>
        <v>update d_bill set sub_id=44 where sub_id in (19);</v>
      </c>
    </row>
    <row r="48" spans="2:19" x14ac:dyDescent="0.15">
      <c r="B48" s="4">
        <v>10</v>
      </c>
      <c r="C48" s="4">
        <v>0</v>
      </c>
      <c r="D48" s="6" t="s">
        <v>458</v>
      </c>
      <c r="E48" s="4" t="s">
        <v>204</v>
      </c>
      <c r="F48" s="4">
        <v>10</v>
      </c>
      <c r="G48" s="4">
        <v>45</v>
      </c>
      <c r="H48" s="6" t="s">
        <v>459</v>
      </c>
      <c r="I48" s="4" t="s">
        <v>205</v>
      </c>
      <c r="J48" s="4">
        <v>0</v>
      </c>
      <c r="K48" s="4">
        <v>0</v>
      </c>
      <c r="L48" s="4">
        <v>1</v>
      </c>
      <c r="M48" s="64" t="s">
        <v>641</v>
      </c>
      <c r="N48" s="4" t="e">
        <f>VLOOKUP(M48,m_sub.old!$B$3:$D$81,3,FALSE)</f>
        <v>#N/A</v>
      </c>
      <c r="Q48" s="4" t="str">
        <f>CONCATENATE("insert into m_major values (NULL,'",SUBSTITUTE(E48,"'","''"),"',",C48,",",F48,", datetime('now'), datetime('now'), 0);")</f>
        <v>insert into m_major values (NULL,'Healthcare cost',0,10, datetime('now'), datetime('now'), 0);</v>
      </c>
      <c r="R48" s="4" t="str">
        <f t="shared" si="0"/>
        <v>insert into m_sub values (NULL,10,'Drug',0,0,1, datetime('now'), datetime('now'), 0);</v>
      </c>
      <c r="S48" s="4" t="str">
        <f>CONCATENATE("update d_bill set sub_id=",G48," where sub_id in (",M48,");")</f>
        <v>update d_bill set sub_id=45 where sub_id in (68,69);</v>
      </c>
    </row>
    <row r="49" spans="2:19" x14ac:dyDescent="0.15">
      <c r="B49" s="4">
        <v>10</v>
      </c>
      <c r="D49" s="6"/>
      <c r="G49" s="4">
        <v>46</v>
      </c>
      <c r="H49" s="6" t="s">
        <v>460</v>
      </c>
      <c r="I49" s="4" t="s">
        <v>206</v>
      </c>
      <c r="J49" s="4">
        <v>0</v>
      </c>
      <c r="K49" s="4">
        <v>0</v>
      </c>
      <c r="L49" s="4">
        <v>2</v>
      </c>
      <c r="N49" s="4" t="e">
        <f>VLOOKUP(M49,m_sub.old!$B$3:$D$81,3,FALSE)</f>
        <v>#N/A</v>
      </c>
      <c r="R49" s="4" t="str">
        <f t="shared" si="0"/>
        <v>insert into m_sub values (NULL,10,'Medical apparatus',0,0,2, datetime('now'), datetime('now'), 0);</v>
      </c>
    </row>
    <row r="50" spans="2:19" x14ac:dyDescent="0.15">
      <c r="B50" s="4">
        <v>10</v>
      </c>
      <c r="D50" s="6"/>
      <c r="G50" s="4">
        <v>47</v>
      </c>
      <c r="H50" s="53" t="s">
        <v>632</v>
      </c>
      <c r="I50" s="4" t="s">
        <v>633</v>
      </c>
      <c r="J50" s="4">
        <v>0</v>
      </c>
      <c r="K50" s="4">
        <v>0</v>
      </c>
      <c r="L50" s="4">
        <v>3</v>
      </c>
      <c r="M50" s="64" t="s">
        <v>640</v>
      </c>
      <c r="N50" s="4" t="e">
        <f>VLOOKUP(M50,m_sub.old!$B$3:$D$81,3,FALSE)</f>
        <v>#N/A</v>
      </c>
      <c r="R50" s="4" t="str">
        <f t="shared" si="0"/>
        <v>insert into m_sub values (NULL,10,'Hospital',0,0,3, datetime('now'), datetime('now'), 0);</v>
      </c>
      <c r="S50" s="4" t="str">
        <f>CONCATENATE("update d_bill set sub_id=",G50," where sub_id in (",M50,");")</f>
        <v>update d_bill set sub_id=47 where sub_id in (34,66);</v>
      </c>
    </row>
    <row r="51" spans="2:19" x14ac:dyDescent="0.15">
      <c r="B51" s="4">
        <v>10</v>
      </c>
      <c r="D51" s="6"/>
      <c r="G51" s="4">
        <v>48</v>
      </c>
      <c r="H51" s="6" t="s">
        <v>430</v>
      </c>
      <c r="I51" s="4" t="s">
        <v>152</v>
      </c>
      <c r="J51" s="4">
        <v>0</v>
      </c>
      <c r="K51" s="4">
        <v>0</v>
      </c>
      <c r="L51" s="4">
        <v>4</v>
      </c>
      <c r="N51" s="4" t="e">
        <f>VLOOKUP(M51,m_sub.old!$B$3:$D$81,3,FALSE)</f>
        <v>#N/A</v>
      </c>
      <c r="R51" s="4" t="str">
        <f t="shared" si="0"/>
        <v>insert into m_sub values (NULL,10,'Other',0,0,4, datetime('now'), datetime('now'), 0);</v>
      </c>
    </row>
    <row r="52" spans="2:19" x14ac:dyDescent="0.15">
      <c r="B52" s="4">
        <v>11</v>
      </c>
      <c r="C52" s="4">
        <v>0</v>
      </c>
      <c r="D52" s="53" t="s">
        <v>585</v>
      </c>
      <c r="E52" s="4" t="s">
        <v>586</v>
      </c>
      <c r="F52" s="4">
        <v>11</v>
      </c>
      <c r="G52" s="4">
        <v>49</v>
      </c>
      <c r="H52" s="53" t="s">
        <v>587</v>
      </c>
      <c r="I52" s="4" t="s">
        <v>588</v>
      </c>
      <c r="J52" s="4">
        <v>0</v>
      </c>
      <c r="K52" s="4">
        <v>0</v>
      </c>
      <c r="L52" s="4">
        <v>1</v>
      </c>
      <c r="N52" s="4" t="e">
        <f>VLOOKUP(M52,m_sub.old!$B$3:$D$81,3,FALSE)</f>
        <v>#N/A</v>
      </c>
      <c r="Q52" s="4" t="str">
        <f>CONCATENATE("insert into m_major values (NULL,'",SUBSTITUTE(E52,"'","''"),"',",C52,",",F52,", datetime('now'), datetime('now'), 0);")</f>
        <v>insert into m_major values (NULL,'Investment',0,11, datetime('now'), datetime('now'), 0);</v>
      </c>
      <c r="R52" s="4" t="str">
        <f t="shared" si="0"/>
        <v>insert into m_sub values (NULL,11,'Stockholders',0,0,1, datetime('now'), datetime('now'), 0);</v>
      </c>
    </row>
    <row r="53" spans="2:19" x14ac:dyDescent="0.15">
      <c r="B53" s="4">
        <v>11</v>
      </c>
      <c r="D53" s="53"/>
      <c r="G53" s="4">
        <v>50</v>
      </c>
      <c r="H53" s="53" t="s">
        <v>591</v>
      </c>
      <c r="I53" s="4" t="s">
        <v>592</v>
      </c>
      <c r="J53" s="4">
        <v>0</v>
      </c>
      <c r="K53" s="4">
        <v>0</v>
      </c>
      <c r="L53" s="4">
        <v>2</v>
      </c>
      <c r="N53" s="4" t="e">
        <f>VLOOKUP(M53,m_sub.old!$B$3:$D$81,3,FALSE)</f>
        <v>#N/A</v>
      </c>
      <c r="R53" s="4" t="str">
        <f t="shared" si="0"/>
        <v>insert into m_sub values (NULL,11,'Other',0,0,2, datetime('now'), datetime('now'), 0);</v>
      </c>
    </row>
    <row r="54" spans="2:19" x14ac:dyDescent="0.15">
      <c r="B54" s="4">
        <v>12</v>
      </c>
      <c r="C54" s="4">
        <v>0</v>
      </c>
      <c r="D54" s="6" t="s">
        <v>476</v>
      </c>
      <c r="E54" s="4" t="s">
        <v>161</v>
      </c>
      <c r="F54" s="4">
        <v>99</v>
      </c>
      <c r="G54" s="4">
        <v>51</v>
      </c>
      <c r="H54" s="6" t="s">
        <v>477</v>
      </c>
      <c r="I54" s="4" t="s">
        <v>189</v>
      </c>
      <c r="J54" s="4">
        <v>0</v>
      </c>
      <c r="K54" s="4">
        <v>0</v>
      </c>
      <c r="L54" s="4">
        <v>1</v>
      </c>
      <c r="N54" s="4" t="e">
        <f>VLOOKUP(M54,m_sub.old!$B$3:$D$81,3,FALSE)</f>
        <v>#N/A</v>
      </c>
      <c r="Q54" s="4" t="str">
        <f>CONCATENATE("insert into m_major values (NULL,'",SUBSTITUTE(E54,"'","''"),"',",C54,",",F54,", datetime('now'), datetime('now'), 0);")</f>
        <v>insert into m_major values (NULL,'Other',0,99, datetime('now'), datetime('now'), 0);</v>
      </c>
      <c r="R54" s="4" t="str">
        <f t="shared" si="0"/>
        <v>insert into m_sub values (NULL,12,'Allowance',0,0,1, datetime('now'), datetime('now'), 0);</v>
      </c>
    </row>
    <row r="55" spans="2:19" x14ac:dyDescent="0.15">
      <c r="B55" s="4">
        <v>12</v>
      </c>
      <c r="D55" s="6"/>
      <c r="G55" s="4">
        <v>52</v>
      </c>
      <c r="H55" s="6" t="s">
        <v>478</v>
      </c>
      <c r="I55" s="4" t="s">
        <v>190</v>
      </c>
      <c r="J55" s="4">
        <v>0</v>
      </c>
      <c r="K55" s="4">
        <v>0</v>
      </c>
      <c r="L55" s="4">
        <v>2</v>
      </c>
      <c r="N55" s="4" t="e">
        <f>VLOOKUP(M55,m_sub.old!$B$3:$D$81,3,FALSE)</f>
        <v>#N/A</v>
      </c>
      <c r="R55" s="4" t="str">
        <f t="shared" si="0"/>
        <v>insert into m_sub values (NULL,12,'Incidentals',0,0,2, datetime('now'), datetime('now'), 0);</v>
      </c>
    </row>
    <row r="56" spans="2:19" x14ac:dyDescent="0.15">
      <c r="B56" s="4">
        <v>12</v>
      </c>
      <c r="D56" s="6"/>
      <c r="G56" s="4">
        <v>53</v>
      </c>
      <c r="H56" s="6" t="s">
        <v>479</v>
      </c>
      <c r="I56" s="4" t="s">
        <v>191</v>
      </c>
      <c r="J56" s="4">
        <v>0</v>
      </c>
      <c r="K56" s="4">
        <v>0</v>
      </c>
      <c r="L56" s="4">
        <v>3</v>
      </c>
      <c r="M56" s="64">
        <v>39</v>
      </c>
      <c r="N56" s="4" t="str">
        <f>VLOOKUP(M56,m_sub.old!$B$3:$D$81,3,FALSE)</f>
        <v>Remittance</v>
      </c>
      <c r="R56" s="4" t="str">
        <f t="shared" si="0"/>
        <v>insert into m_sub values (NULL,12,'Remittance',0,0,3, datetime('now'), datetime('now'), 0);</v>
      </c>
      <c r="S56" s="4" t="str">
        <f>CONCATENATE("update d_bill set sub_id=",G56," where sub_id in (",M56,");")</f>
        <v>update d_bill set sub_id=53 where sub_id in (39);</v>
      </c>
    </row>
    <row r="57" spans="2:19" x14ac:dyDescent="0.15">
      <c r="B57" s="4">
        <v>12</v>
      </c>
      <c r="D57" s="6"/>
      <c r="G57" s="4">
        <v>54</v>
      </c>
      <c r="H57" s="53" t="s">
        <v>591</v>
      </c>
      <c r="I57" s="4" t="s">
        <v>590</v>
      </c>
      <c r="J57" s="4">
        <v>0</v>
      </c>
      <c r="K57" s="4">
        <v>0</v>
      </c>
      <c r="L57" s="4">
        <v>4</v>
      </c>
      <c r="M57" s="64" t="s">
        <v>634</v>
      </c>
      <c r="N57" s="4" t="e">
        <f>VLOOKUP(M57,m_sub.old!$B$3:$D$81,3,FALSE)</f>
        <v>#N/A</v>
      </c>
      <c r="O57" s="67" t="s">
        <v>628</v>
      </c>
      <c r="R57" s="4" t="str">
        <f t="shared" si="0"/>
        <v>insert into m_sub values (NULL,12,'Miscellaneous',0,0,4, datetime('now'), datetime('now'), 0);</v>
      </c>
      <c r="S57" s="4" t="str">
        <f>CONCATENATE("update d_bill set sub_id=",G57," where sub_id in (",M57,");")</f>
        <v>update d_bill set sub_id=54 where sub_id in (35,41);</v>
      </c>
    </row>
    <row r="58" spans="2:19" x14ac:dyDescent="0.15">
      <c r="B58" s="4">
        <v>13</v>
      </c>
      <c r="C58" s="4">
        <v>2</v>
      </c>
      <c r="D58" s="6" t="s">
        <v>462</v>
      </c>
      <c r="E58" s="4" t="s">
        <v>158</v>
      </c>
      <c r="F58" s="4">
        <v>901</v>
      </c>
      <c r="G58" s="4">
        <v>55</v>
      </c>
      <c r="H58" s="6" t="s">
        <v>463</v>
      </c>
      <c r="I58" s="4" t="s">
        <v>178</v>
      </c>
      <c r="J58" s="4">
        <v>0</v>
      </c>
      <c r="K58" s="4">
        <v>0</v>
      </c>
      <c r="L58" s="4">
        <v>1</v>
      </c>
      <c r="N58" s="4" t="e">
        <f>VLOOKUP(M58,m_sub.old!$B$3:$D$81,3,FALSE)</f>
        <v>#N/A</v>
      </c>
      <c r="Q58" s="4" t="str">
        <f>CONCATENATE("insert into m_major values (NULL,'",SUBSTITUTE(E58,"'","''"),"',",C58,",",F58,", datetime('now'), datetime('now'), 0);")</f>
        <v>insert into m_major values (NULL,'Insurance',2,901, datetime('now'), datetime('now'), 0);</v>
      </c>
      <c r="R58" s="4" t="str">
        <f t="shared" si="0"/>
        <v>insert into m_sub values (NULL,13,'Personal pension',0,0,1, datetime('now'), datetime('now'), 0);</v>
      </c>
    </row>
    <row r="59" spans="2:19" x14ac:dyDescent="0.15">
      <c r="B59" s="4">
        <v>13</v>
      </c>
      <c r="D59" s="6"/>
      <c r="G59" s="4">
        <v>56</v>
      </c>
      <c r="H59" s="6" t="s">
        <v>464</v>
      </c>
      <c r="I59" s="4" t="s">
        <v>229</v>
      </c>
      <c r="J59" s="4">
        <v>0</v>
      </c>
      <c r="K59" s="4">
        <v>0</v>
      </c>
      <c r="L59" s="4">
        <v>2</v>
      </c>
      <c r="M59" s="64">
        <v>52</v>
      </c>
      <c r="N59" s="4" t="str">
        <f>VLOOKUP(M59,m_sub.old!$B$3:$D$81,3,FALSE)</f>
        <v>Corporate Pension</v>
      </c>
      <c r="R59" s="4" t="str">
        <f t="shared" si="0"/>
        <v>insert into m_sub values (NULL,13,'Corporate pension',0,0,2, datetime('now'), datetime('now'), 0);</v>
      </c>
      <c r="S59" s="4" t="str">
        <f>CONCATENATE("update d_bill set sub_id=",G59," where sub_id in (",M59,");")</f>
        <v>update d_bill set sub_id=56 where sub_id in (52);</v>
      </c>
    </row>
    <row r="60" spans="2:19" x14ac:dyDescent="0.15">
      <c r="B60" s="4">
        <v>13</v>
      </c>
      <c r="D60" s="6"/>
      <c r="G60" s="4">
        <v>57</v>
      </c>
      <c r="H60" s="6" t="s">
        <v>465</v>
      </c>
      <c r="I60" s="4" t="s">
        <v>164</v>
      </c>
      <c r="J60" s="4">
        <v>0</v>
      </c>
      <c r="K60" s="4">
        <v>0</v>
      </c>
      <c r="L60" s="4">
        <v>3</v>
      </c>
      <c r="N60" s="4" t="e">
        <f>VLOOKUP(M60,m_sub.old!$B$3:$D$81,3,FALSE)</f>
        <v>#N/A</v>
      </c>
      <c r="R60" s="4" t="str">
        <f t="shared" si="0"/>
        <v>insert into m_sub values (NULL,13,'Car insurance',0,0,3, datetime('now'), datetime('now'), 0);</v>
      </c>
    </row>
    <row r="61" spans="2:19" x14ac:dyDescent="0.15">
      <c r="B61" s="4">
        <v>13</v>
      </c>
      <c r="D61" s="6"/>
      <c r="G61" s="4">
        <v>58</v>
      </c>
      <c r="H61" s="6" t="s">
        <v>466</v>
      </c>
      <c r="I61" s="4" t="s">
        <v>165</v>
      </c>
      <c r="J61" s="4">
        <v>0</v>
      </c>
      <c r="K61" s="4">
        <v>0</v>
      </c>
      <c r="L61" s="4">
        <v>4</v>
      </c>
      <c r="M61" s="64" t="s">
        <v>648</v>
      </c>
      <c r="N61" s="4" t="e">
        <f>VLOOKUP(M61,m_sub.old!$B$3:$D$81,3,FALSE)</f>
        <v>#N/A</v>
      </c>
      <c r="R61" s="4" t="str">
        <f t="shared" si="0"/>
        <v>insert into m_sub values (NULL,13,'Life insurance',0,0,4, datetime('now'), datetime('now'), 0);</v>
      </c>
      <c r="S61" s="4" t="str">
        <f>CONCATENATE("update d_bill set sub_id=",G61," where sub_id in (",M61,");")</f>
        <v>update d_bill set sub_id=58 where sub_id in (43,47);</v>
      </c>
    </row>
    <row r="62" spans="2:19" x14ac:dyDescent="0.15">
      <c r="B62" s="4">
        <v>13</v>
      </c>
      <c r="D62" s="6"/>
      <c r="G62" s="4">
        <v>59</v>
      </c>
      <c r="H62" s="6" t="s">
        <v>467</v>
      </c>
      <c r="I62" s="4" t="s">
        <v>163</v>
      </c>
      <c r="J62" s="4">
        <v>0</v>
      </c>
      <c r="K62" s="4">
        <v>0</v>
      </c>
      <c r="L62" s="4">
        <v>5</v>
      </c>
      <c r="N62" s="4" t="e">
        <f>VLOOKUP(M62,m_sub.old!$B$3:$D$81,3,FALSE)</f>
        <v>#N/A</v>
      </c>
      <c r="R62" s="4" t="str">
        <f t="shared" si="0"/>
        <v>insert into m_sub values (NULL,13,'Property and casualty insurance',0,0,5, datetime('now'), datetime('now'), 0);</v>
      </c>
    </row>
    <row r="63" spans="2:19" x14ac:dyDescent="0.15">
      <c r="B63" s="4">
        <v>14</v>
      </c>
      <c r="C63" s="4">
        <v>2</v>
      </c>
      <c r="D63" s="6" t="s">
        <v>468</v>
      </c>
      <c r="E63" s="4" t="s">
        <v>162</v>
      </c>
      <c r="F63" s="4">
        <v>902</v>
      </c>
      <c r="G63" s="4">
        <v>60</v>
      </c>
      <c r="H63" s="6" t="s">
        <v>469</v>
      </c>
      <c r="I63" s="4" t="s">
        <v>179</v>
      </c>
      <c r="J63" s="4">
        <v>0</v>
      </c>
      <c r="K63" s="4">
        <v>0</v>
      </c>
      <c r="L63" s="4">
        <v>1</v>
      </c>
      <c r="M63" s="64">
        <v>45</v>
      </c>
      <c r="N63" s="4" t="str">
        <f>VLOOKUP(M63,m_sub.old!$B$3:$D$81,3,FALSE)</f>
        <v>Health</v>
      </c>
      <c r="Q63" s="4" t="str">
        <f>CONCATENATE("insert into m_major values (NULL,'",SUBSTITUTE(E63,"'","''"),"',",C63,",",F63,", datetime('now'), datetime('now'), 0);")</f>
        <v>insert into m_major values (NULL,'Social Insurance',2,902, datetime('now'), datetime('now'), 0);</v>
      </c>
      <c r="R63" s="4" t="str">
        <f t="shared" si="0"/>
        <v>insert into m_sub values (NULL,14,'Health insurance',0,0,1, datetime('now'), datetime('now'), 0);</v>
      </c>
      <c r="S63" s="4" t="str">
        <f>CONCATENATE("update d_bill set sub_id=",G63," where sub_id in (",M63,");")</f>
        <v>update d_bill set sub_id=60 where sub_id in (45);</v>
      </c>
    </row>
    <row r="64" spans="2:19" x14ac:dyDescent="0.15">
      <c r="B64" s="4">
        <v>14</v>
      </c>
      <c r="D64" s="6"/>
      <c r="G64" s="4">
        <v>61</v>
      </c>
      <c r="H64" s="6" t="s">
        <v>470</v>
      </c>
      <c r="I64" s="4" t="s">
        <v>180</v>
      </c>
      <c r="J64" s="4">
        <v>0</v>
      </c>
      <c r="K64" s="4">
        <v>0</v>
      </c>
      <c r="L64" s="4">
        <v>2</v>
      </c>
      <c r="M64" s="64">
        <v>44</v>
      </c>
      <c r="N64" s="4" t="str">
        <f>VLOOKUP(M64,m_sub.old!$B$3:$D$81,3,FALSE)</f>
        <v>Employment</v>
      </c>
      <c r="R64" s="4" t="str">
        <f t="shared" si="0"/>
        <v>insert into m_sub values (NULL,14,'Employment insurance',0,0,2, datetime('now'), datetime('now'), 0);</v>
      </c>
      <c r="S64" s="4" t="str">
        <f>CONCATENATE("update d_bill set sub_id=",G64," where sub_id in (",M64,");")</f>
        <v>update d_bill set sub_id=61 where sub_id in (44);</v>
      </c>
    </row>
    <row r="65" spans="1:19" x14ac:dyDescent="0.15">
      <c r="B65" s="4">
        <v>14</v>
      </c>
      <c r="D65" s="6"/>
      <c r="G65" s="4">
        <v>62</v>
      </c>
      <c r="H65" s="53" t="s">
        <v>635</v>
      </c>
      <c r="I65" s="4" t="s">
        <v>636</v>
      </c>
      <c r="J65" s="4">
        <v>0</v>
      </c>
      <c r="K65" s="4">
        <v>0</v>
      </c>
      <c r="L65" s="4">
        <v>3</v>
      </c>
      <c r="M65" s="64">
        <v>53</v>
      </c>
      <c r="N65" s="4" t="str">
        <f>VLOOKUP(M65,m_sub.old!$B$3:$D$81,3,FALSE)</f>
        <v>Employee Pension</v>
      </c>
      <c r="R65" s="4" t="str">
        <f t="shared" si="0"/>
        <v>insert into m_sub values (NULL,14,'Employment Pension',0,0,3, datetime('now'), datetime('now'), 0);</v>
      </c>
      <c r="S65" s="4" t="str">
        <f>CONCATENATE("update d_bill set sub_id=",G65," where sub_id in (",M65,");")</f>
        <v>update d_bill set sub_id=62 where sub_id in (53);</v>
      </c>
    </row>
    <row r="66" spans="1:19" x14ac:dyDescent="0.15">
      <c r="B66" s="4">
        <v>14</v>
      </c>
      <c r="D66" s="6"/>
      <c r="G66" s="4">
        <v>63</v>
      </c>
      <c r="H66" s="53" t="s">
        <v>637</v>
      </c>
      <c r="I66" s="4" t="s">
        <v>638</v>
      </c>
      <c r="J66" s="4">
        <v>0</v>
      </c>
      <c r="K66" s="4">
        <v>0</v>
      </c>
      <c r="L66" s="4">
        <v>4</v>
      </c>
      <c r="M66" s="64">
        <v>54</v>
      </c>
      <c r="N66" s="4" t="str">
        <f>VLOOKUP(M66,m_sub.old!$B$3:$D$81,3,FALSE)</f>
        <v>National Pension</v>
      </c>
      <c r="R66" s="4" t="str">
        <f t="shared" si="0"/>
        <v>insert into m_sub values (NULL,14,'National Pension',0,0,4, datetime('now'), datetime('now'), 0);</v>
      </c>
      <c r="S66" s="4" t="str">
        <f>CONCATENATE("update d_bill set sub_id=",G66," where sub_id in (",M66,");")</f>
        <v>update d_bill set sub_id=63 where sub_id in (54);</v>
      </c>
    </row>
    <row r="67" spans="1:19" x14ac:dyDescent="0.15">
      <c r="B67" s="4">
        <v>15</v>
      </c>
      <c r="C67" s="4">
        <v>2</v>
      </c>
      <c r="D67" s="6" t="s">
        <v>471</v>
      </c>
      <c r="E67" s="4" t="s">
        <v>160</v>
      </c>
      <c r="F67" s="4">
        <v>903</v>
      </c>
      <c r="G67" s="4">
        <v>64</v>
      </c>
      <c r="H67" s="6" t="s">
        <v>472</v>
      </c>
      <c r="I67" s="4" t="s">
        <v>188</v>
      </c>
      <c r="J67" s="4">
        <v>0</v>
      </c>
      <c r="K67" s="4">
        <v>0</v>
      </c>
      <c r="L67" s="4">
        <v>1</v>
      </c>
      <c r="M67" s="64">
        <v>51</v>
      </c>
      <c r="N67" s="4" t="str">
        <f>VLOOKUP(M67,m_sub.old!$B$3:$D$81,3,FALSE)</f>
        <v>Withholding Tax</v>
      </c>
      <c r="Q67" s="4" t="str">
        <f>CONCATENATE("insert into m_major values (NULL,'",SUBSTITUTE(E67,"'","''"),"',",C67,",",F67,", datetime('now'), datetime('now'), 0);")</f>
        <v>insert into m_major values (NULL,'Taxes',2,903, datetime('now'), datetime('now'), 0);</v>
      </c>
      <c r="R67" s="4" t="str">
        <f t="shared" si="0"/>
        <v>insert into m_sub values (NULL,15,'Withholding tax',0,0,1, datetime('now'), datetime('now'), 0);</v>
      </c>
      <c r="S67" s="4" t="str">
        <f>CONCATENATE("update d_bill set sub_id=",G67," where sub_id in (",M67,");")</f>
        <v>update d_bill set sub_id=64 where sub_id in (51);</v>
      </c>
    </row>
    <row r="68" spans="1:19" x14ac:dyDescent="0.15">
      <c r="B68" s="4">
        <v>15</v>
      </c>
      <c r="D68" s="6"/>
      <c r="G68" s="4">
        <v>65</v>
      </c>
      <c r="H68" s="6" t="s">
        <v>473</v>
      </c>
      <c r="I68" s="4" t="s">
        <v>185</v>
      </c>
      <c r="J68" s="4">
        <v>0</v>
      </c>
      <c r="K68" s="4">
        <v>0</v>
      </c>
      <c r="L68" s="4">
        <v>2</v>
      </c>
      <c r="N68" s="4" t="e">
        <f>VLOOKUP(M68,m_sub.old!$B$3:$D$81,3,FALSE)</f>
        <v>#N/A</v>
      </c>
      <c r="R68" s="4" t="str">
        <f t="shared" si="0"/>
        <v>insert into m_sub values (NULL,15,'Fixed asset tax and city planning tax',0,0,2, datetime('now'), datetime('now'), 0);</v>
      </c>
    </row>
    <row r="69" spans="1:19" x14ac:dyDescent="0.15">
      <c r="B69" s="4">
        <v>15</v>
      </c>
      <c r="D69" s="6"/>
      <c r="G69" s="4">
        <v>66</v>
      </c>
      <c r="H69" s="6" t="s">
        <v>474</v>
      </c>
      <c r="I69" s="4" t="s">
        <v>186</v>
      </c>
      <c r="J69" s="4">
        <v>0</v>
      </c>
      <c r="K69" s="4">
        <v>0</v>
      </c>
      <c r="L69" s="4">
        <v>3</v>
      </c>
      <c r="N69" s="4" t="e">
        <f>VLOOKUP(M69,m_sub.old!$B$3:$D$81,3,FALSE)</f>
        <v>#N/A</v>
      </c>
      <c r="R69" s="4" t="str">
        <f t="shared" ref="R69:R92" si="1">CONCATENATE("insert into m_sub values (NULL,",B69,",'",SUBSTITUTE(I69,"'","''"),"',",J69,",",K69,",",L69,", datetime('now'), datetime('now'), 0);")</f>
        <v>insert into m_sub values (NULL,15,'Car tax',0,0,3, datetime('now'), datetime('now'), 0);</v>
      </c>
    </row>
    <row r="70" spans="1:19" x14ac:dyDescent="0.15">
      <c r="B70" s="4">
        <v>15</v>
      </c>
      <c r="D70" s="6"/>
      <c r="G70" s="4">
        <v>67</v>
      </c>
      <c r="H70" s="6" t="s">
        <v>475</v>
      </c>
      <c r="I70" s="4" t="s">
        <v>187</v>
      </c>
      <c r="J70" s="4">
        <v>0</v>
      </c>
      <c r="K70" s="4">
        <v>0</v>
      </c>
      <c r="L70" s="4">
        <v>4</v>
      </c>
      <c r="M70" s="64">
        <v>49</v>
      </c>
      <c r="N70" s="4" t="str">
        <f>VLOOKUP(M70,m_sub.old!$B$3:$D$81,3,FALSE)</f>
        <v>Resident Tax</v>
      </c>
      <c r="R70" s="4" t="str">
        <f t="shared" si="1"/>
        <v>insert into m_sub values (NULL,15,'Resident tax',0,0,4, datetime('now'), datetime('now'), 0);</v>
      </c>
      <c r="S70" s="4" t="str">
        <f>CONCATENATE("update d_bill set sub_id=",G70," where sub_id in (",M70,");")</f>
        <v>update d_bill set sub_id=67 where sub_id in (49);</v>
      </c>
    </row>
    <row r="71" spans="1:19" x14ac:dyDescent="0.15">
      <c r="B71" s="4">
        <v>15</v>
      </c>
      <c r="D71" s="6"/>
      <c r="G71" s="4">
        <v>68</v>
      </c>
      <c r="H71" s="6" t="s">
        <v>430</v>
      </c>
      <c r="I71" s="4" t="s">
        <v>152</v>
      </c>
      <c r="J71" s="4">
        <v>0</v>
      </c>
      <c r="K71" s="4">
        <v>0</v>
      </c>
      <c r="L71" s="4">
        <v>5</v>
      </c>
      <c r="N71" s="4" t="e">
        <f>VLOOKUP(M71,m_sub.old!$B$3:$D$81,3,FALSE)</f>
        <v>#N/A</v>
      </c>
      <c r="R71" s="4" t="str">
        <f t="shared" si="1"/>
        <v>insert into m_sub values (NULL,15,'Other',0,0,5, datetime('now'), datetime('now'), 0);</v>
      </c>
    </row>
    <row r="72" spans="1:19" x14ac:dyDescent="0.15">
      <c r="A72" s="4" t="s">
        <v>143</v>
      </c>
      <c r="B72" s="4">
        <v>16</v>
      </c>
      <c r="C72" s="4">
        <v>1</v>
      </c>
      <c r="D72" s="6" t="s">
        <v>480</v>
      </c>
      <c r="E72" s="4" t="s">
        <v>202</v>
      </c>
      <c r="F72" s="4">
        <v>951</v>
      </c>
      <c r="G72" s="4">
        <v>69</v>
      </c>
      <c r="H72" s="6" t="s">
        <v>481</v>
      </c>
      <c r="I72" s="4" t="s">
        <v>209</v>
      </c>
      <c r="J72" s="4">
        <v>0</v>
      </c>
      <c r="K72" s="4">
        <v>0</v>
      </c>
      <c r="L72" s="4">
        <v>1</v>
      </c>
      <c r="N72" s="4" t="e">
        <f>VLOOKUP(M72,m_sub.old!$B$3:$D$81,3,FALSE)</f>
        <v>#N/A</v>
      </c>
      <c r="Q72" s="4" t="str">
        <f>CONCATENATE("insert into m_major values (NULL,'",SUBSTITUTE(E72,"'","''"),"',",C72,",",F72,", datetime('now'), datetime('now'), 0);")</f>
        <v>insert into m_major values (NULL,'Salary Income',1,951, datetime('now'), datetime('now'), 0);</v>
      </c>
      <c r="R72" s="4" t="str">
        <f t="shared" si="1"/>
        <v>insert into m_sub values (NULL,16,'Part-time job or sideline income',0,0,1, datetime('now'), datetime('now'), 0);</v>
      </c>
    </row>
    <row r="73" spans="1:19" x14ac:dyDescent="0.15">
      <c r="B73" s="4">
        <v>16</v>
      </c>
      <c r="D73" s="6"/>
      <c r="G73" s="4">
        <v>70</v>
      </c>
      <c r="H73" s="6" t="s">
        <v>482</v>
      </c>
      <c r="I73" s="4" t="s">
        <v>210</v>
      </c>
      <c r="J73" s="4">
        <v>0</v>
      </c>
      <c r="K73" s="4">
        <v>0</v>
      </c>
      <c r="L73" s="4">
        <v>2</v>
      </c>
      <c r="M73" s="64">
        <v>55</v>
      </c>
      <c r="N73" s="4" t="str">
        <f>VLOOKUP(M73,m_sub.old!$B$3:$D$81,3,FALSE)</f>
        <v>Wages &amp; Salary</v>
      </c>
      <c r="R73" s="4" t="str">
        <f t="shared" si="1"/>
        <v>insert into m_sub values (NULL,16,'Salaries and wages',0,0,2, datetime('now'), datetime('now'), 0);</v>
      </c>
      <c r="S73" s="4" t="str">
        <f>CONCATENATE("update d_bill set sub_id=",G73," where sub_id in (",M73,");")</f>
        <v>update d_bill set sub_id=70 where sub_id in (55);</v>
      </c>
    </row>
    <row r="74" spans="1:19" x14ac:dyDescent="0.15">
      <c r="B74" s="4">
        <v>16</v>
      </c>
      <c r="D74" s="6"/>
      <c r="G74" s="4">
        <v>71</v>
      </c>
      <c r="H74" s="6" t="s">
        <v>483</v>
      </c>
      <c r="I74" s="4" t="s">
        <v>211</v>
      </c>
      <c r="J74" s="4">
        <v>0</v>
      </c>
      <c r="K74" s="4">
        <v>0</v>
      </c>
      <c r="L74" s="4">
        <v>3</v>
      </c>
      <c r="M74" s="64">
        <v>72</v>
      </c>
      <c r="N74" s="4" t="str">
        <f>VLOOKUP(M74,m_sub.old!$B$3:$D$81,3,FALSE)</f>
        <v>Overtime</v>
      </c>
      <c r="R74" s="4" t="str">
        <f t="shared" si="1"/>
        <v>insert into m_sub values (NULL,16,'Overtime pay',0,0,3, datetime('now'), datetime('now'), 0);</v>
      </c>
      <c r="S74" s="4" t="str">
        <f>CONCATENATE("update d_bill set sub_id=",G74," where sub_id in (",M74,");")</f>
        <v>update d_bill set sub_id=71 where sub_id in (72);</v>
      </c>
    </row>
    <row r="75" spans="1:19" x14ac:dyDescent="0.15">
      <c r="B75" s="4">
        <v>16</v>
      </c>
      <c r="D75" s="6"/>
      <c r="G75" s="4">
        <v>72</v>
      </c>
      <c r="H75" s="6" t="s">
        <v>484</v>
      </c>
      <c r="I75" s="4" t="s">
        <v>212</v>
      </c>
      <c r="J75" s="4">
        <v>0</v>
      </c>
      <c r="K75" s="4">
        <v>0</v>
      </c>
      <c r="L75" s="4">
        <v>4</v>
      </c>
      <c r="N75" s="4" t="e">
        <f>VLOOKUP(M75,m_sub.old!$B$3:$D$81,3,FALSE)</f>
        <v>#N/A</v>
      </c>
      <c r="R75" s="4" t="str">
        <f t="shared" si="1"/>
        <v>insert into m_sub values (NULL,16,'Other allowances',0,0,4, datetime('now'), datetime('now'), 0);</v>
      </c>
    </row>
    <row r="76" spans="1:19" x14ac:dyDescent="0.15">
      <c r="B76" s="4">
        <v>16</v>
      </c>
      <c r="D76" s="6"/>
      <c r="G76" s="4">
        <v>73</v>
      </c>
      <c r="H76" s="6" t="s">
        <v>485</v>
      </c>
      <c r="I76" s="4" t="s">
        <v>213</v>
      </c>
      <c r="J76" s="4">
        <v>0</v>
      </c>
      <c r="K76" s="4">
        <v>0</v>
      </c>
      <c r="L76" s="4">
        <v>5</v>
      </c>
      <c r="N76" s="4" t="e">
        <f>VLOOKUP(M76,m_sub.old!$B$3:$D$81,3,FALSE)</f>
        <v>#N/A</v>
      </c>
      <c r="R76" s="4" t="str">
        <f t="shared" si="1"/>
        <v>insert into m_sub values (NULL,16,'Severance pay',0,0,5, datetime('now'), datetime('now'), 0);</v>
      </c>
    </row>
    <row r="77" spans="1:19" x14ac:dyDescent="0.15">
      <c r="B77" s="4">
        <v>16</v>
      </c>
      <c r="D77" s="6"/>
      <c r="G77" s="4">
        <v>74</v>
      </c>
      <c r="H77" s="6" t="s">
        <v>486</v>
      </c>
      <c r="I77" s="4" t="s">
        <v>214</v>
      </c>
      <c r="J77" s="4">
        <v>0</v>
      </c>
      <c r="K77" s="4">
        <v>0</v>
      </c>
      <c r="L77" s="4">
        <v>6</v>
      </c>
      <c r="M77" s="64">
        <v>56</v>
      </c>
      <c r="N77" s="4" t="str">
        <f>VLOOKUP(M77,m_sub.old!$B$3:$D$81,3,FALSE)</f>
        <v>Bonus</v>
      </c>
      <c r="R77" s="4" t="str">
        <f t="shared" si="1"/>
        <v>insert into m_sub values (NULL,16,'Bonus',0,0,6, datetime('now'), datetime('now'), 0);</v>
      </c>
      <c r="S77" s="4" t="str">
        <f>CONCATENATE("update d_bill set sub_id=",G77," where sub_id in (",M77,");")</f>
        <v>update d_bill set sub_id=74 where sub_id in (56);</v>
      </c>
    </row>
    <row r="78" spans="1:19" x14ac:dyDescent="0.15">
      <c r="B78" s="4">
        <v>16</v>
      </c>
      <c r="D78" s="6"/>
      <c r="G78" s="4">
        <v>75</v>
      </c>
      <c r="H78" s="6" t="s">
        <v>487</v>
      </c>
      <c r="I78" s="4" t="s">
        <v>215</v>
      </c>
      <c r="J78" s="4">
        <v>0</v>
      </c>
      <c r="K78" s="4">
        <v>0</v>
      </c>
      <c r="L78" s="4">
        <v>7</v>
      </c>
      <c r="N78" s="4" t="e">
        <f>VLOOKUP(M78,m_sub.old!$B$3:$D$81,3,FALSE)</f>
        <v>#N/A</v>
      </c>
      <c r="R78" s="4" t="str">
        <f t="shared" si="1"/>
        <v>insert into m_sub values (NULL,16,'Extraordinary revenue',0,0,7, datetime('now'), datetime('now'), 0);</v>
      </c>
    </row>
    <row r="79" spans="1:19" x14ac:dyDescent="0.15">
      <c r="B79" s="4">
        <v>17</v>
      </c>
      <c r="C79" s="4">
        <v>1</v>
      </c>
      <c r="D79" s="6" t="s">
        <v>498</v>
      </c>
      <c r="E79" s="4" t="s">
        <v>201</v>
      </c>
      <c r="F79" s="4">
        <v>952</v>
      </c>
      <c r="G79" s="4">
        <v>76</v>
      </c>
      <c r="H79" s="6" t="s">
        <v>499</v>
      </c>
      <c r="I79" s="4" t="s">
        <v>225</v>
      </c>
      <c r="J79" s="4">
        <v>0</v>
      </c>
      <c r="K79" s="4">
        <v>0</v>
      </c>
      <c r="L79" s="4">
        <v>1</v>
      </c>
      <c r="N79" s="4" t="e">
        <f>VLOOKUP(M79,m_sub.old!$B$3:$D$81,3,FALSE)</f>
        <v>#N/A</v>
      </c>
      <c r="Q79" s="4" t="str">
        <f>CONCATENATE("insert into m_major values (NULL,'",SUBSTITUTE(E79,"'","''"),"',",C79,",",F79,", datetime('now'), datetime('now'), 0);")</f>
        <v>insert into m_major values (NULL,'Investment Income',1,952, datetime('now'), datetime('now'), 0);</v>
      </c>
      <c r="R79" s="4" t="str">
        <f t="shared" si="1"/>
        <v>insert into m_sub values (NULL,17,'Dividend',0,0,1, datetime('now'), datetime('now'), 0);</v>
      </c>
    </row>
    <row r="80" spans="1:19" x14ac:dyDescent="0.15">
      <c r="B80" s="4">
        <v>17</v>
      </c>
      <c r="D80" s="6"/>
      <c r="G80" s="4">
        <v>77</v>
      </c>
      <c r="H80" s="6" t="s">
        <v>500</v>
      </c>
      <c r="I80" s="4" t="s">
        <v>226</v>
      </c>
      <c r="J80" s="4">
        <v>0</v>
      </c>
      <c r="K80" s="4">
        <v>0</v>
      </c>
      <c r="L80" s="4">
        <v>2</v>
      </c>
      <c r="N80" s="4" t="e">
        <f>VLOOKUP(M80,m_sub.old!$B$3:$D$81,3,FALSE)</f>
        <v>#N/A</v>
      </c>
      <c r="R80" s="4" t="str">
        <f t="shared" si="1"/>
        <v>insert into m_sub values (NULL,17,'Trading profit and loss',0,0,2, datetime('now'), datetime('now'), 0);</v>
      </c>
    </row>
    <row r="81" spans="2:19" x14ac:dyDescent="0.15">
      <c r="B81" s="4">
        <v>17</v>
      </c>
      <c r="D81" s="6"/>
      <c r="G81" s="4">
        <v>78</v>
      </c>
      <c r="H81" s="53" t="s">
        <v>584</v>
      </c>
      <c r="I81" s="4" t="s">
        <v>583</v>
      </c>
      <c r="J81" s="4">
        <v>0</v>
      </c>
      <c r="K81" s="4">
        <v>0</v>
      </c>
      <c r="L81" s="4">
        <v>3</v>
      </c>
      <c r="N81" s="4" t="e">
        <f>VLOOKUP(M81,m_sub.old!$B$3:$D$81,3,FALSE)</f>
        <v>#N/A</v>
      </c>
      <c r="R81" s="4" t="str">
        <f t="shared" si="1"/>
        <v>insert into m_sub values (NULL,17,'Contribution',0,0,3, datetime('now'), datetime('now'), 0);</v>
      </c>
    </row>
    <row r="82" spans="2:19" x14ac:dyDescent="0.15">
      <c r="B82" s="4">
        <v>18</v>
      </c>
      <c r="C82" s="4">
        <v>1</v>
      </c>
      <c r="D82" s="6" t="s">
        <v>488</v>
      </c>
      <c r="E82" s="4" t="s">
        <v>200</v>
      </c>
      <c r="F82" s="4">
        <v>953</v>
      </c>
      <c r="G82" s="4">
        <v>79</v>
      </c>
      <c r="H82" s="6" t="s">
        <v>489</v>
      </c>
      <c r="I82" s="4" t="s">
        <v>216</v>
      </c>
      <c r="J82" s="4">
        <v>0</v>
      </c>
      <c r="K82" s="4">
        <v>0</v>
      </c>
      <c r="L82" s="4">
        <v>1</v>
      </c>
      <c r="N82" s="4" t="e">
        <f>VLOOKUP(M82,m_sub.old!$B$3:$D$81,3,FALSE)</f>
        <v>#N/A</v>
      </c>
      <c r="Q82" s="4" t="str">
        <f>CONCATENATE("insert into m_major values (NULL,'",SUBSTITUTE(E82,"'","''"),"',",C82,",",F82,", datetime('now'), datetime('now'), 0);")</f>
        <v>insert into m_major values (NULL,'Other Income',1,953, datetime('now'), datetime('now'), 0);</v>
      </c>
      <c r="R82" s="4" t="str">
        <f t="shared" si="1"/>
        <v>insert into m_sub values (NULL,18,'Health insurance benefits',0,0,1, datetime('now'), datetime('now'), 0);</v>
      </c>
    </row>
    <row r="83" spans="2:19" x14ac:dyDescent="0.15">
      <c r="B83" s="4">
        <v>18</v>
      </c>
      <c r="D83" s="6"/>
      <c r="G83" s="4">
        <v>80</v>
      </c>
      <c r="H83" s="6" t="s">
        <v>490</v>
      </c>
      <c r="I83" s="4" t="s">
        <v>217</v>
      </c>
      <c r="J83" s="4">
        <v>0</v>
      </c>
      <c r="K83" s="4">
        <v>0</v>
      </c>
      <c r="L83" s="4">
        <v>2</v>
      </c>
      <c r="N83" s="4" t="e">
        <f>VLOOKUP(M83,m_sub.old!$B$3:$D$81,3,FALSE)</f>
        <v>#N/A</v>
      </c>
      <c r="R83" s="4" t="str">
        <f t="shared" si="1"/>
        <v>insert into m_sub values (NULL,18,'Bounty',0,0,2, datetime('now'), datetime('now'), 0);</v>
      </c>
    </row>
    <row r="84" spans="2:19" x14ac:dyDescent="0.15">
      <c r="B84" s="4">
        <v>18</v>
      </c>
      <c r="D84" s="6"/>
      <c r="G84" s="4">
        <v>81</v>
      </c>
      <c r="H84" s="53" t="s">
        <v>631</v>
      </c>
      <c r="I84" s="4" t="s">
        <v>639</v>
      </c>
      <c r="J84" s="4">
        <v>0</v>
      </c>
      <c r="K84" s="4">
        <v>0</v>
      </c>
      <c r="L84" s="4">
        <v>3</v>
      </c>
      <c r="M84" s="64">
        <v>59</v>
      </c>
      <c r="N84" s="4" t="str">
        <f>VLOOKUP(M84,m_sub.old!$B$3:$D$81,3,FALSE)</f>
        <v>Lotteries</v>
      </c>
      <c r="R84" s="4" t="str">
        <f t="shared" si="1"/>
        <v>insert into m_sub values (NULL,18,'Lotteries',0,0,3, datetime('now'), datetime('now'), 0);</v>
      </c>
      <c r="S84" s="4" t="str">
        <f>CONCATENATE("update d_bill set sub_id=",G84," where sub_id in (",M84,");")</f>
        <v>update d_bill set sub_id=81 where sub_id in (59);</v>
      </c>
    </row>
    <row r="85" spans="2:19" x14ac:dyDescent="0.15">
      <c r="B85" s="4">
        <v>18</v>
      </c>
      <c r="D85" s="6"/>
      <c r="G85" s="4">
        <v>82</v>
      </c>
      <c r="H85" s="6" t="s">
        <v>491</v>
      </c>
      <c r="I85" s="4" t="s">
        <v>218</v>
      </c>
      <c r="J85" s="4">
        <v>0</v>
      </c>
      <c r="K85" s="4">
        <v>0</v>
      </c>
      <c r="L85" s="4">
        <v>4</v>
      </c>
      <c r="N85" s="4" t="e">
        <f>VLOOKUP(M85,m_sub.old!$B$3:$D$81,3,FALSE)</f>
        <v>#N/A</v>
      </c>
      <c r="R85" s="4" t="str">
        <f t="shared" si="1"/>
        <v>insert into m_sub values (NULL,18,'Public pension benefits',0,0,4, datetime('now'), datetime('now'), 0);</v>
      </c>
    </row>
    <row r="86" spans="2:19" x14ac:dyDescent="0.15">
      <c r="B86" s="4">
        <v>18</v>
      </c>
      <c r="D86" s="6"/>
      <c r="G86" s="4">
        <v>83</v>
      </c>
      <c r="H86" s="6" t="s">
        <v>492</v>
      </c>
      <c r="I86" s="4" t="s">
        <v>219</v>
      </c>
      <c r="J86" s="4">
        <v>0</v>
      </c>
      <c r="K86" s="4">
        <v>0</v>
      </c>
      <c r="L86" s="4">
        <v>5</v>
      </c>
      <c r="N86" s="4" t="e">
        <f>VLOOKUP(M86,m_sub.old!$B$3:$D$81,3,FALSE)</f>
        <v>#N/A</v>
      </c>
      <c r="R86" s="4" t="str">
        <f t="shared" si="1"/>
        <v>insert into m_sub values (NULL,18,'Life insurance and private pension',0,0,5, datetime('now'), datetime('now'), 0);</v>
      </c>
    </row>
    <row r="87" spans="2:19" x14ac:dyDescent="0.15">
      <c r="B87" s="4">
        <v>18</v>
      </c>
      <c r="D87" s="6"/>
      <c r="G87" s="4">
        <v>84</v>
      </c>
      <c r="H87" s="6" t="s">
        <v>493</v>
      </c>
      <c r="I87" s="4" t="s">
        <v>220</v>
      </c>
      <c r="J87" s="4">
        <v>0</v>
      </c>
      <c r="K87" s="4">
        <v>0</v>
      </c>
      <c r="L87" s="4">
        <v>6</v>
      </c>
      <c r="N87" s="4" t="e">
        <f>VLOOKUP(M87,m_sub.old!$B$3:$D$81,3,FALSE)</f>
        <v>#N/A</v>
      </c>
      <c r="R87" s="4" t="str">
        <f t="shared" si="1"/>
        <v>insert into m_sub values (NULL,18,'Unemployment insurance benefits',0,0,6, datetime('now'), datetime('now'), 0);</v>
      </c>
    </row>
    <row r="88" spans="2:19" x14ac:dyDescent="0.15">
      <c r="B88" s="4">
        <v>18</v>
      </c>
      <c r="D88" s="6"/>
      <c r="G88" s="4">
        <v>85</v>
      </c>
      <c r="H88" s="6" t="s">
        <v>494</v>
      </c>
      <c r="I88" s="4" t="s">
        <v>221</v>
      </c>
      <c r="J88" s="4">
        <v>0</v>
      </c>
      <c r="K88" s="4">
        <v>0</v>
      </c>
      <c r="L88" s="4">
        <v>7</v>
      </c>
      <c r="M88" s="64">
        <v>57</v>
      </c>
      <c r="N88" s="4" t="str">
        <f>VLOOKUP(M88,m_sub.old!$B$3:$D$81,3,FALSE)</f>
        <v>Child Support Received</v>
      </c>
      <c r="R88" s="4" t="str">
        <f t="shared" si="1"/>
        <v>insert into m_sub values (NULL,18,'Child allowance',0,0,7, datetime('now'), datetime('now'), 0);</v>
      </c>
      <c r="S88" s="4" t="str">
        <f>CONCATENATE("update d_bill set sub_id=",G88," where sub_id in (",M88,");")</f>
        <v>update d_bill set sub_id=85 where sub_id in (57);</v>
      </c>
    </row>
    <row r="89" spans="2:19" x14ac:dyDescent="0.15">
      <c r="B89" s="4">
        <v>18</v>
      </c>
      <c r="D89" s="6"/>
      <c r="G89" s="4">
        <v>86</v>
      </c>
      <c r="H89" s="6" t="s">
        <v>495</v>
      </c>
      <c r="I89" s="4" t="s">
        <v>222</v>
      </c>
      <c r="J89" s="4">
        <v>0</v>
      </c>
      <c r="K89" s="4">
        <v>0</v>
      </c>
      <c r="L89" s="4">
        <v>8</v>
      </c>
      <c r="N89" s="4" t="e">
        <f>VLOOKUP(M89,m_sub.old!$B$3:$D$81,3,FALSE)</f>
        <v>#N/A</v>
      </c>
      <c r="R89" s="4" t="str">
        <f t="shared" si="1"/>
        <v>insert into m_sub values (NULL,18,'From beneficiary',0,0,8, datetime('now'), datetime('now'), 0);</v>
      </c>
    </row>
    <row r="90" spans="2:19" x14ac:dyDescent="0.15">
      <c r="B90" s="4">
        <v>18</v>
      </c>
      <c r="D90" s="6"/>
      <c r="G90" s="4">
        <v>87</v>
      </c>
      <c r="H90" s="6" t="s">
        <v>496</v>
      </c>
      <c r="I90" s="4" t="s">
        <v>223</v>
      </c>
      <c r="J90" s="4">
        <v>0</v>
      </c>
      <c r="K90" s="4">
        <v>0</v>
      </c>
      <c r="L90" s="4">
        <v>9</v>
      </c>
      <c r="M90" s="64">
        <v>61</v>
      </c>
      <c r="N90" s="4" t="str">
        <f>VLOOKUP(M90,m_sub.old!$B$3:$D$81,3,FALSE)</f>
        <v>State &amp; Local Tax Refund</v>
      </c>
      <c r="R90" s="4" t="str">
        <f t="shared" si="1"/>
        <v>insert into m_sub values (NULL,18,'Income tax refunds',0,0,9, datetime('now'), datetime('now'), 0);</v>
      </c>
      <c r="S90" s="4" t="str">
        <f>CONCATENATE("update d_bill set sub_id=",G90," where sub_id in (",M90,");")</f>
        <v>update d_bill set sub_id=87 where sub_id in (61);</v>
      </c>
    </row>
    <row r="91" spans="2:19" x14ac:dyDescent="0.15">
      <c r="B91" s="4">
        <v>18</v>
      </c>
      <c r="D91" s="6"/>
      <c r="G91" s="4">
        <v>88</v>
      </c>
      <c r="H91" s="6" t="s">
        <v>497</v>
      </c>
      <c r="I91" s="4" t="s">
        <v>224</v>
      </c>
      <c r="J91" s="4">
        <v>0</v>
      </c>
      <c r="K91" s="4">
        <v>0</v>
      </c>
      <c r="L91" s="4">
        <v>10</v>
      </c>
      <c r="N91" s="4" t="e">
        <f>VLOOKUP(M91,m_sub.old!$B$3:$D$81,3,FALSE)</f>
        <v>#N/A</v>
      </c>
      <c r="R91" s="4" t="str">
        <f t="shared" si="1"/>
        <v>insert into m_sub values (NULL,18,'Stock option',0,0,10, datetime('now'), datetime('now'), 0);</v>
      </c>
    </row>
    <row r="92" spans="2:19" x14ac:dyDescent="0.15">
      <c r="B92" s="4">
        <v>18</v>
      </c>
      <c r="D92" s="6"/>
      <c r="G92" s="4">
        <v>89</v>
      </c>
      <c r="H92" s="6" t="s">
        <v>430</v>
      </c>
      <c r="I92" s="4" t="s">
        <v>152</v>
      </c>
      <c r="J92" s="4">
        <v>0</v>
      </c>
      <c r="K92" s="4">
        <v>0</v>
      </c>
      <c r="L92" s="4">
        <v>11</v>
      </c>
      <c r="M92" s="64" t="s">
        <v>642</v>
      </c>
      <c r="N92" s="4" t="e">
        <f>VLOOKUP(M92,m_sub.old!$B$3:$D$81,3,FALSE)</f>
        <v>#N/A</v>
      </c>
      <c r="O92" s="67" t="s">
        <v>628</v>
      </c>
      <c r="R92" s="4" t="str">
        <f t="shared" si="1"/>
        <v>insert into m_sub values (NULL,18,'Other',0,0,11, datetime('now'), datetime('now'), 0);</v>
      </c>
      <c r="S92" s="4" t="str">
        <f>CONCATENATE("update d_bill set sub_id=",G92," where sub_id in (",M92,");")</f>
        <v>update d_bill set sub_id=89 where sub_id in (60,73);</v>
      </c>
    </row>
    <row r="93" spans="2:19" x14ac:dyDescent="0.15">
      <c r="D93" s="6"/>
    </row>
  </sheetData>
  <mergeCells count="2">
    <mergeCell ref="D1:E1"/>
    <mergeCell ref="H1:I1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zoomScale="85" workbookViewId="0">
      <pane ySplit="3" topLeftCell="A16" activePane="bottomLeft" state="frozen"/>
      <selection pane="bottomLeft" activeCell="H44" sqref="H44"/>
    </sheetView>
  </sheetViews>
  <sheetFormatPr defaultRowHeight="14.25" x14ac:dyDescent="0.15"/>
  <cols>
    <col min="1" max="1" width="4" style="7" bestFit="1" customWidth="1"/>
    <col min="2" max="3" width="5.75" style="43" customWidth="1"/>
    <col min="4" max="4" width="18.625" style="7" bestFit="1" customWidth="1"/>
    <col min="5" max="5" width="11" style="7" bestFit="1" customWidth="1"/>
    <col min="6" max="6" width="5.75" style="7" bestFit="1" customWidth="1"/>
    <col min="7" max="7" width="29.75" style="7" bestFit="1" customWidth="1"/>
    <col min="8" max="8" width="17.25" style="7" bestFit="1" customWidth="1"/>
    <col min="9" max="9" width="9.125" style="44" bestFit="1" customWidth="1"/>
    <col min="10" max="10" width="8.125" style="44" bestFit="1" customWidth="1"/>
    <col min="11" max="11" width="7.625" style="45" bestFit="1" customWidth="1"/>
    <col min="12" max="12" width="5.625" style="15" bestFit="1" customWidth="1"/>
    <col min="13" max="13" width="5.75" style="15" bestFit="1" customWidth="1"/>
    <col min="14" max="14" width="106.125" style="46" bestFit="1" customWidth="1"/>
    <col min="15" max="16384" width="9" style="7"/>
  </cols>
  <sheetData>
    <row r="2" spans="1:14" x14ac:dyDescent="0.15">
      <c r="B2" s="75" t="s">
        <v>230</v>
      </c>
      <c r="C2" s="76"/>
      <c r="D2" s="76"/>
      <c r="E2" s="76"/>
      <c r="F2" s="77"/>
      <c r="G2" s="78" t="s">
        <v>231</v>
      </c>
      <c r="H2" s="78"/>
      <c r="I2" s="78"/>
      <c r="J2" s="78"/>
      <c r="K2" s="78"/>
      <c r="L2" s="78" t="s">
        <v>232</v>
      </c>
      <c r="M2" s="78" t="s">
        <v>233</v>
      </c>
      <c r="N2" s="70" t="s">
        <v>234</v>
      </c>
    </row>
    <row r="3" spans="1:14" x14ac:dyDescent="0.15">
      <c r="B3" s="8" t="s">
        <v>235</v>
      </c>
      <c r="C3" s="9"/>
      <c r="D3" s="10" t="s">
        <v>236</v>
      </c>
      <c r="E3" s="10" t="s">
        <v>237</v>
      </c>
      <c r="F3" s="11" t="s">
        <v>238</v>
      </c>
      <c r="G3" s="10" t="s">
        <v>236</v>
      </c>
      <c r="H3" s="10" t="s">
        <v>237</v>
      </c>
      <c r="I3" s="12" t="s">
        <v>239</v>
      </c>
      <c r="J3" s="12" t="s">
        <v>240</v>
      </c>
      <c r="K3" s="13" t="s">
        <v>241</v>
      </c>
      <c r="L3" s="78"/>
      <c r="M3" s="78"/>
      <c r="N3" s="70"/>
    </row>
    <row r="4" spans="1:14" ht="15" x14ac:dyDescent="0.15">
      <c r="A4" s="71" t="s">
        <v>242</v>
      </c>
      <c r="B4" s="14"/>
      <c r="C4" s="14"/>
      <c r="D4" s="15"/>
      <c r="E4" s="15"/>
      <c r="F4" s="16">
        <v>0</v>
      </c>
      <c r="G4" s="17" t="s">
        <v>242</v>
      </c>
      <c r="H4" s="18"/>
      <c r="I4" s="19">
        <v>280000</v>
      </c>
      <c r="J4" s="19">
        <v>30000</v>
      </c>
      <c r="K4" s="20">
        <v>0</v>
      </c>
      <c r="L4" s="18"/>
      <c r="M4" s="18"/>
      <c r="N4" s="21" t="s">
        <v>243</v>
      </c>
    </row>
    <row r="5" spans="1:14" ht="15" customHeight="1" x14ac:dyDescent="0.15">
      <c r="A5" s="72"/>
      <c r="B5" s="22">
        <v>1</v>
      </c>
      <c r="C5" s="22">
        <v>1</v>
      </c>
      <c r="D5" s="23" t="s">
        <v>244</v>
      </c>
      <c r="E5" s="24" t="s">
        <v>245</v>
      </c>
      <c r="F5" s="16">
        <v>1</v>
      </c>
      <c r="G5" s="16" t="s">
        <v>246</v>
      </c>
      <c r="H5" s="25" t="s">
        <v>247</v>
      </c>
      <c r="I5" s="19">
        <v>0</v>
      </c>
      <c r="J5" s="19">
        <v>0</v>
      </c>
      <c r="K5" s="26">
        <v>101</v>
      </c>
      <c r="L5" s="18"/>
      <c r="M5" s="18"/>
      <c r="N5" s="21" t="str">
        <f>CONCATENATE("insert into m_sub values (NULL,",B5,",'",SUBSTITUTE(G5,"'","''"),"',",I5,",",J5,",",K5,", datetime('now'), datetime('now'), 0);")</f>
        <v>insert into m_sub values (NULL,1,'Cell Phone',0,0,101, datetime('now'), datetime('now'), 0);</v>
      </c>
    </row>
    <row r="6" spans="1:14" ht="15" customHeight="1" x14ac:dyDescent="0.15">
      <c r="A6" s="72"/>
      <c r="B6" s="27">
        <v>1</v>
      </c>
      <c r="C6" s="27">
        <v>1</v>
      </c>
      <c r="D6" s="28"/>
      <c r="E6" s="29"/>
      <c r="F6" s="16">
        <v>1</v>
      </c>
      <c r="G6" s="16" t="s">
        <v>248</v>
      </c>
      <c r="H6" s="25" t="s">
        <v>249</v>
      </c>
      <c r="I6" s="19">
        <v>5000</v>
      </c>
      <c r="J6" s="19">
        <v>1000</v>
      </c>
      <c r="K6" s="26">
        <v>102</v>
      </c>
      <c r="L6" s="18"/>
      <c r="M6" s="18"/>
      <c r="N6" s="21" t="str">
        <f t="shared" ref="N6:N70" si="0">CONCATENATE("insert into m_sub values (NULL,",B6,",'",SUBSTITUTE(G6,"'","''"),"',",I6,",",J6,",",K6,", datetime('now'), datetime('now'), 0);")</f>
        <v>insert into m_sub values (NULL,1,'Electricity',5000,1000,102, datetime('now'), datetime('now'), 0);</v>
      </c>
    </row>
    <row r="7" spans="1:14" ht="15" customHeight="1" x14ac:dyDescent="0.15">
      <c r="A7" s="72"/>
      <c r="B7" s="27">
        <v>1</v>
      </c>
      <c r="C7" s="27">
        <v>1</v>
      </c>
      <c r="D7" s="28"/>
      <c r="E7" s="29"/>
      <c r="F7" s="16">
        <v>1</v>
      </c>
      <c r="G7" s="16" t="s">
        <v>250</v>
      </c>
      <c r="H7" s="25" t="s">
        <v>251</v>
      </c>
      <c r="I7" s="19">
        <v>0</v>
      </c>
      <c r="J7" s="19">
        <v>0</v>
      </c>
      <c r="K7" s="26">
        <v>103</v>
      </c>
      <c r="L7" s="18"/>
      <c r="M7" s="18"/>
      <c r="N7" s="21" t="str">
        <f t="shared" si="0"/>
        <v>insert into m_sub values (NULL,1,'Internet',0,0,103, datetime('now'), datetime('now'), 0);</v>
      </c>
    </row>
    <row r="8" spans="1:14" ht="15" customHeight="1" x14ac:dyDescent="0.15">
      <c r="A8" s="72"/>
      <c r="B8" s="27">
        <v>1</v>
      </c>
      <c r="C8" s="27">
        <v>1</v>
      </c>
      <c r="D8" s="28"/>
      <c r="E8" s="29"/>
      <c r="F8" s="16">
        <v>1</v>
      </c>
      <c r="G8" s="16" t="s">
        <v>252</v>
      </c>
      <c r="H8" s="25" t="s">
        <v>253</v>
      </c>
      <c r="I8" s="19">
        <v>6000</v>
      </c>
      <c r="J8" s="19">
        <v>1000</v>
      </c>
      <c r="K8" s="26">
        <v>104</v>
      </c>
      <c r="L8" s="18"/>
      <c r="M8" s="18"/>
      <c r="N8" s="21" t="str">
        <f t="shared" si="0"/>
        <v>insert into m_sub values (NULL,1,'Natural Gas/Oil',6000,1000,104, datetime('now'), datetime('now'), 0);</v>
      </c>
    </row>
    <row r="9" spans="1:14" ht="15" customHeight="1" x14ac:dyDescent="0.15">
      <c r="A9" s="72"/>
      <c r="B9" s="27">
        <v>1</v>
      </c>
      <c r="C9" s="27">
        <v>1</v>
      </c>
      <c r="D9" s="28"/>
      <c r="E9" s="29"/>
      <c r="F9" s="16">
        <v>1</v>
      </c>
      <c r="G9" s="16" t="s">
        <v>254</v>
      </c>
      <c r="H9" s="25" t="s">
        <v>255</v>
      </c>
      <c r="I9" s="19">
        <v>0</v>
      </c>
      <c r="J9" s="19">
        <v>0</v>
      </c>
      <c r="K9" s="26">
        <v>105</v>
      </c>
      <c r="L9" s="18"/>
      <c r="M9" s="18"/>
      <c r="N9" s="21" t="str">
        <f t="shared" si="0"/>
        <v>insert into m_sub values (NULL,1,'Rent',0,0,105, datetime('now'), datetime('now'), 0);</v>
      </c>
    </row>
    <row r="10" spans="1:14" ht="15" customHeight="1" x14ac:dyDescent="0.15">
      <c r="A10" s="72"/>
      <c r="B10" s="27">
        <v>1</v>
      </c>
      <c r="C10" s="27">
        <v>1</v>
      </c>
      <c r="D10" s="28"/>
      <c r="E10" s="29"/>
      <c r="F10" s="16">
        <v>1</v>
      </c>
      <c r="G10" s="16" t="s">
        <v>256</v>
      </c>
      <c r="H10" s="25" t="s">
        <v>257</v>
      </c>
      <c r="I10" s="19">
        <v>0</v>
      </c>
      <c r="J10" s="19">
        <v>0</v>
      </c>
      <c r="K10" s="26">
        <v>106</v>
      </c>
      <c r="L10" s="18"/>
      <c r="M10" s="18"/>
      <c r="N10" s="21" t="str">
        <f t="shared" si="0"/>
        <v>insert into m_sub values (NULL,1,'Telephone',0,0,106, datetime('now'), datetime('now'), 0);</v>
      </c>
    </row>
    <row r="11" spans="1:14" ht="15" customHeight="1" x14ac:dyDescent="0.15">
      <c r="A11" s="72"/>
      <c r="B11" s="27">
        <v>1</v>
      </c>
      <c r="C11" s="27">
        <v>1</v>
      </c>
      <c r="D11" s="28"/>
      <c r="E11" s="29"/>
      <c r="F11" s="16">
        <v>1</v>
      </c>
      <c r="G11" s="16" t="s">
        <v>258</v>
      </c>
      <c r="H11" s="25" t="s">
        <v>259</v>
      </c>
      <c r="I11" s="19">
        <v>0</v>
      </c>
      <c r="J11" s="19">
        <v>0</v>
      </c>
      <c r="K11" s="26">
        <v>107</v>
      </c>
      <c r="L11" s="18"/>
      <c r="M11" s="18"/>
      <c r="N11" s="21" t="str">
        <f t="shared" si="0"/>
        <v>insert into m_sub values (NULL,1,'Television',0,0,107, datetime('now'), datetime('now'), 0);</v>
      </c>
    </row>
    <row r="12" spans="1:14" ht="15" customHeight="1" x14ac:dyDescent="0.15">
      <c r="A12" s="72"/>
      <c r="B12" s="27">
        <v>1</v>
      </c>
      <c r="C12" s="27">
        <v>1</v>
      </c>
      <c r="D12" s="28"/>
      <c r="E12" s="29"/>
      <c r="F12" s="16">
        <v>1</v>
      </c>
      <c r="G12" s="16" t="s">
        <v>260</v>
      </c>
      <c r="H12" s="25" t="s">
        <v>261</v>
      </c>
      <c r="I12" s="19">
        <v>0</v>
      </c>
      <c r="J12" s="19">
        <v>0</v>
      </c>
      <c r="K12" s="26">
        <v>108</v>
      </c>
      <c r="L12" s="18"/>
      <c r="M12" s="18"/>
      <c r="N12" s="21" t="str">
        <f t="shared" si="0"/>
        <v>insert into m_sub values (NULL,1,'Transportation',0,0,108, datetime('now'), datetime('now'), 0);</v>
      </c>
    </row>
    <row r="13" spans="1:14" ht="15" customHeight="1" x14ac:dyDescent="0.15">
      <c r="A13" s="72"/>
      <c r="B13" s="30">
        <v>1</v>
      </c>
      <c r="C13" s="30">
        <v>1</v>
      </c>
      <c r="D13" s="31"/>
      <c r="E13" s="32"/>
      <c r="F13" s="16">
        <v>1</v>
      </c>
      <c r="G13" s="16" t="s">
        <v>262</v>
      </c>
      <c r="H13" s="25" t="s">
        <v>263</v>
      </c>
      <c r="I13" s="19">
        <v>10000</v>
      </c>
      <c r="J13" s="19">
        <v>2000</v>
      </c>
      <c r="K13" s="26">
        <v>109</v>
      </c>
      <c r="L13" s="18"/>
      <c r="M13" s="18"/>
      <c r="N13" s="21" t="str">
        <f t="shared" si="0"/>
        <v>insert into m_sub values (NULL,1,'Water &amp; Sewer',10000,2000,109, datetime('now'), datetime('now'), 0);</v>
      </c>
    </row>
    <row r="14" spans="1:14" ht="15" customHeight="1" x14ac:dyDescent="0.15">
      <c r="A14" s="72"/>
      <c r="B14" s="22">
        <v>2</v>
      </c>
      <c r="C14" s="22">
        <v>2</v>
      </c>
      <c r="D14" s="23" t="s">
        <v>264</v>
      </c>
      <c r="E14" s="24" t="s">
        <v>265</v>
      </c>
      <c r="F14" s="16">
        <v>2</v>
      </c>
      <c r="G14" s="16" t="s">
        <v>266</v>
      </c>
      <c r="H14" s="25" t="s">
        <v>267</v>
      </c>
      <c r="I14" s="19">
        <v>0</v>
      </c>
      <c r="J14" s="19">
        <v>0</v>
      </c>
      <c r="K14" s="26">
        <v>201</v>
      </c>
      <c r="L14" s="18"/>
      <c r="M14" s="18"/>
      <c r="N14" s="21" t="str">
        <f t="shared" si="0"/>
        <v>insert into m_sub values (NULL,2,'Food',0,0,201, datetime('now'), datetime('now'), 0);</v>
      </c>
    </row>
    <row r="15" spans="1:14" ht="15" customHeight="1" x14ac:dyDescent="0.15">
      <c r="A15" s="72"/>
      <c r="B15" s="30">
        <v>2</v>
      </c>
      <c r="C15" s="30">
        <v>2</v>
      </c>
      <c r="D15" s="31"/>
      <c r="E15" s="32"/>
      <c r="F15" s="16">
        <v>2</v>
      </c>
      <c r="G15" s="16" t="s">
        <v>268</v>
      </c>
      <c r="H15" s="25" t="s">
        <v>269</v>
      </c>
      <c r="I15" s="19">
        <v>0</v>
      </c>
      <c r="J15" s="19">
        <v>0</v>
      </c>
      <c r="K15" s="26">
        <v>202</v>
      </c>
      <c r="L15" s="18"/>
      <c r="M15" s="18"/>
      <c r="N15" s="21" t="str">
        <f t="shared" si="0"/>
        <v>insert into m_sub values (NULL,2,'Groceries',0,0,202, datetime('now'), datetime('now'), 0);</v>
      </c>
    </row>
    <row r="16" spans="1:14" ht="15" customHeight="1" x14ac:dyDescent="0.15">
      <c r="A16" s="72"/>
      <c r="B16" s="22">
        <v>3</v>
      </c>
      <c r="C16" s="22">
        <v>3</v>
      </c>
      <c r="D16" s="23" t="s">
        <v>270</v>
      </c>
      <c r="E16" s="24" t="s">
        <v>271</v>
      </c>
      <c r="F16" s="16">
        <v>3</v>
      </c>
      <c r="G16" s="16" t="s">
        <v>272</v>
      </c>
      <c r="H16" s="25" t="s">
        <v>273</v>
      </c>
      <c r="I16" s="19">
        <v>0</v>
      </c>
      <c r="J16" s="19">
        <v>0</v>
      </c>
      <c r="K16" s="26">
        <v>301</v>
      </c>
      <c r="L16" s="18"/>
      <c r="M16" s="18"/>
      <c r="N16" s="21" t="str">
        <f t="shared" si="0"/>
        <v>insert into m_sub values (NULL,3,'Car Payment',0,0,301, datetime('now'), datetime('now'), 0);</v>
      </c>
    </row>
    <row r="17" spans="1:14" ht="15" customHeight="1" x14ac:dyDescent="0.15">
      <c r="A17" s="72"/>
      <c r="B17" s="27">
        <v>3</v>
      </c>
      <c r="C17" s="27">
        <v>3</v>
      </c>
      <c r="D17" s="28"/>
      <c r="E17" s="29"/>
      <c r="F17" s="16">
        <v>3</v>
      </c>
      <c r="G17" s="16" t="s">
        <v>274</v>
      </c>
      <c r="H17" s="25" t="s">
        <v>275</v>
      </c>
      <c r="I17" s="19">
        <v>0</v>
      </c>
      <c r="J17" s="19">
        <v>0</v>
      </c>
      <c r="K17" s="26">
        <v>302</v>
      </c>
      <c r="L17" s="18"/>
      <c r="M17" s="18"/>
      <c r="N17" s="21" t="str">
        <f t="shared" si="0"/>
        <v>insert into m_sub values (NULL,3,'Gasoline',0,0,302, datetime('now'), datetime('now'), 0);</v>
      </c>
    </row>
    <row r="18" spans="1:14" ht="15" customHeight="1" x14ac:dyDescent="0.15">
      <c r="A18" s="72"/>
      <c r="B18" s="30">
        <v>3</v>
      </c>
      <c r="C18" s="30">
        <v>3</v>
      </c>
      <c r="D18" s="31"/>
      <c r="E18" s="32"/>
      <c r="F18" s="16">
        <v>3</v>
      </c>
      <c r="G18" s="16" t="s">
        <v>276</v>
      </c>
      <c r="H18" s="25" t="s">
        <v>277</v>
      </c>
      <c r="I18" s="19">
        <v>0</v>
      </c>
      <c r="J18" s="19">
        <v>0</v>
      </c>
      <c r="K18" s="26">
        <v>303</v>
      </c>
      <c r="L18" s="18"/>
      <c r="M18" s="18"/>
      <c r="N18" s="21" t="str">
        <f t="shared" si="0"/>
        <v>insert into m_sub values (NULL,3,'Maintenance',0,0,303, datetime('now'), datetime('now'), 0);</v>
      </c>
    </row>
    <row r="19" spans="1:14" ht="15" customHeight="1" x14ac:dyDescent="0.15">
      <c r="A19" s="72"/>
      <c r="B19" s="22">
        <v>4</v>
      </c>
      <c r="C19" s="22">
        <v>4</v>
      </c>
      <c r="D19" s="23" t="s">
        <v>278</v>
      </c>
      <c r="E19" s="24" t="s">
        <v>279</v>
      </c>
      <c r="F19" s="16">
        <v>4</v>
      </c>
      <c r="G19" s="16" t="s">
        <v>280</v>
      </c>
      <c r="H19" s="25" t="s">
        <v>281</v>
      </c>
      <c r="I19" s="19">
        <v>0</v>
      </c>
      <c r="J19" s="19">
        <v>0</v>
      </c>
      <c r="K19" s="26">
        <v>401</v>
      </c>
      <c r="L19" s="18"/>
      <c r="M19" s="18"/>
      <c r="N19" s="21" t="str">
        <f t="shared" si="0"/>
        <v>insert into m_sub values (NULL,4,'Child Support',0,0,401, datetime('now'), datetime('now'), 0);</v>
      </c>
    </row>
    <row r="20" spans="1:14" ht="15" customHeight="1" x14ac:dyDescent="0.15">
      <c r="A20" s="72"/>
      <c r="B20" s="27">
        <v>4</v>
      </c>
      <c r="C20" s="27">
        <v>4</v>
      </c>
      <c r="D20" s="28"/>
      <c r="E20" s="29"/>
      <c r="F20" s="16">
        <v>4</v>
      </c>
      <c r="G20" s="16" t="s">
        <v>282</v>
      </c>
      <c r="H20" s="25" t="s">
        <v>283</v>
      </c>
      <c r="I20" s="19">
        <v>0</v>
      </c>
      <c r="J20" s="19">
        <v>0</v>
      </c>
      <c r="K20" s="26">
        <v>402</v>
      </c>
      <c r="L20" s="18"/>
      <c r="M20" s="18"/>
      <c r="N20" s="21" t="str">
        <f t="shared" si="0"/>
        <v>insert into m_sub values (NULL,4,'Children/Toys',0,0,402, datetime('now'), datetime('now'), 0);</v>
      </c>
    </row>
    <row r="21" spans="1:14" ht="15" customHeight="1" x14ac:dyDescent="0.15">
      <c r="A21" s="72"/>
      <c r="B21" s="30">
        <v>4</v>
      </c>
      <c r="C21" s="30">
        <v>4</v>
      </c>
      <c r="D21" s="31"/>
      <c r="E21" s="32"/>
      <c r="F21" s="16">
        <v>4</v>
      </c>
      <c r="G21" s="16" t="s">
        <v>284</v>
      </c>
      <c r="H21" s="25" t="s">
        <v>285</v>
      </c>
      <c r="I21" s="19">
        <v>0</v>
      </c>
      <c r="J21" s="19">
        <v>0</v>
      </c>
      <c r="K21" s="26">
        <v>403</v>
      </c>
      <c r="L21" s="18"/>
      <c r="M21" s="18"/>
      <c r="N21" s="21" t="str">
        <f t="shared" si="0"/>
        <v>insert into m_sub values (NULL,4,'Daycare',0,0,403, datetime('now'), datetime('now'), 0);</v>
      </c>
    </row>
    <row r="22" spans="1:14" ht="15" customHeight="1" x14ac:dyDescent="0.15">
      <c r="A22" s="72"/>
      <c r="B22" s="22">
        <v>5</v>
      </c>
      <c r="C22" s="22">
        <v>12</v>
      </c>
      <c r="D22" s="33" t="s">
        <v>286</v>
      </c>
      <c r="E22" s="34" t="s">
        <v>287</v>
      </c>
      <c r="F22" s="35">
        <v>5</v>
      </c>
      <c r="G22" s="35" t="s">
        <v>288</v>
      </c>
      <c r="H22" s="36" t="s">
        <v>289</v>
      </c>
      <c r="I22" s="19">
        <v>0</v>
      </c>
      <c r="J22" s="19">
        <v>0</v>
      </c>
      <c r="K22" s="26">
        <v>501</v>
      </c>
      <c r="L22" s="37" t="s">
        <v>290</v>
      </c>
      <c r="M22" s="18"/>
      <c r="N22" s="21" t="str">
        <f t="shared" si="0"/>
        <v>insert into m_sub values (NULL,5,'Books',0,0,501, datetime('now'), datetime('now'), 0);</v>
      </c>
    </row>
    <row r="23" spans="1:14" ht="15" customHeight="1" x14ac:dyDescent="0.15">
      <c r="A23" s="72"/>
      <c r="B23" s="27">
        <v>5</v>
      </c>
      <c r="C23" s="27">
        <v>12</v>
      </c>
      <c r="D23" s="38"/>
      <c r="E23" s="39"/>
      <c r="F23" s="35">
        <v>5</v>
      </c>
      <c r="G23" s="35" t="s">
        <v>291</v>
      </c>
      <c r="H23" s="36" t="s">
        <v>292</v>
      </c>
      <c r="I23" s="19">
        <v>0</v>
      </c>
      <c r="J23" s="19">
        <v>0</v>
      </c>
      <c r="K23" s="26">
        <v>502</v>
      </c>
      <c r="L23" s="18"/>
      <c r="M23" s="37" t="s">
        <v>293</v>
      </c>
      <c r="N23" s="21" t="str">
        <f t="shared" si="0"/>
        <v>insert into m_sub values (NULL,5,'Fees',0,0,502, datetime('now'), datetime('now'), 0);</v>
      </c>
    </row>
    <row r="24" spans="1:14" ht="15" customHeight="1" x14ac:dyDescent="0.15">
      <c r="A24" s="72"/>
      <c r="B24" s="27">
        <v>5</v>
      </c>
      <c r="C24" s="27">
        <v>12</v>
      </c>
      <c r="D24" s="38"/>
      <c r="E24" s="40"/>
      <c r="F24" s="35">
        <v>5</v>
      </c>
      <c r="G24" s="35" t="s">
        <v>294</v>
      </c>
      <c r="H24" s="36" t="s">
        <v>295</v>
      </c>
      <c r="I24" s="19">
        <v>0</v>
      </c>
      <c r="J24" s="19">
        <v>0</v>
      </c>
      <c r="K24" s="26">
        <v>503</v>
      </c>
      <c r="L24" s="37" t="s">
        <v>293</v>
      </c>
      <c r="M24" s="18"/>
      <c r="N24" s="21" t="str">
        <f t="shared" si="0"/>
        <v>insert into m_sub values (NULL,5,'Tuition',0,0,503, datetime('now'), datetime('now'), 0);</v>
      </c>
    </row>
    <row r="25" spans="1:14" ht="15" customHeight="1" x14ac:dyDescent="0.15">
      <c r="A25" s="72"/>
      <c r="B25" s="22">
        <v>6</v>
      </c>
      <c r="C25" s="22">
        <v>13</v>
      </c>
      <c r="D25" s="33" t="s">
        <v>296</v>
      </c>
      <c r="E25" s="34" t="s">
        <v>297</v>
      </c>
      <c r="F25" s="35">
        <v>6</v>
      </c>
      <c r="G25" s="35" t="s">
        <v>298</v>
      </c>
      <c r="H25" s="36" t="s">
        <v>299</v>
      </c>
      <c r="I25" s="19">
        <v>0</v>
      </c>
      <c r="J25" s="19">
        <v>0</v>
      </c>
      <c r="K25" s="26">
        <v>601</v>
      </c>
      <c r="L25" s="37" t="s">
        <v>293</v>
      </c>
      <c r="M25" s="18"/>
      <c r="N25" s="21" t="str">
        <f t="shared" si="0"/>
        <v>insert into m_sub values (NULL,6,'Dental',0,0,601, datetime('now'), datetime('now'), 0);</v>
      </c>
    </row>
    <row r="26" spans="1:14" ht="15" customHeight="1" x14ac:dyDescent="0.15">
      <c r="A26" s="72"/>
      <c r="B26" s="27">
        <v>6</v>
      </c>
      <c r="C26" s="27">
        <v>13</v>
      </c>
      <c r="D26" s="38"/>
      <c r="E26" s="39"/>
      <c r="F26" s="35">
        <v>6</v>
      </c>
      <c r="G26" s="35" t="s">
        <v>300</v>
      </c>
      <c r="H26" s="36" t="s">
        <v>301</v>
      </c>
      <c r="I26" s="19">
        <v>0</v>
      </c>
      <c r="J26" s="19">
        <v>0</v>
      </c>
      <c r="K26" s="26">
        <v>602</v>
      </c>
      <c r="L26" s="37" t="s">
        <v>302</v>
      </c>
      <c r="M26" s="18"/>
      <c r="N26" s="21" t="str">
        <f t="shared" si="0"/>
        <v>insert into m_sub values (NULL,6,'Eyecare',0,0,602, datetime('now'), datetime('now'), 0);</v>
      </c>
    </row>
    <row r="27" spans="1:14" ht="15" customHeight="1" x14ac:dyDescent="0.15">
      <c r="A27" s="72"/>
      <c r="B27" s="27">
        <v>6</v>
      </c>
      <c r="C27" s="27">
        <v>13</v>
      </c>
      <c r="D27" s="38"/>
      <c r="E27" s="39"/>
      <c r="F27" s="35">
        <v>6</v>
      </c>
      <c r="G27" s="35" t="s">
        <v>303</v>
      </c>
      <c r="H27" s="36" t="s">
        <v>304</v>
      </c>
      <c r="I27" s="19">
        <v>0</v>
      </c>
      <c r="J27" s="19">
        <v>0</v>
      </c>
      <c r="K27" s="26">
        <v>603</v>
      </c>
      <c r="L27" s="18"/>
      <c r="M27" s="37" t="s">
        <v>302</v>
      </c>
      <c r="N27" s="21" t="str">
        <f t="shared" si="0"/>
        <v>insert into m_sub values (NULL,6,'Hospital',0,0,603, datetime('now'), datetime('now'), 0);</v>
      </c>
    </row>
    <row r="28" spans="1:14" ht="15" customHeight="1" x14ac:dyDescent="0.15">
      <c r="A28" s="72"/>
      <c r="B28" s="27">
        <v>6</v>
      </c>
      <c r="C28" s="27">
        <v>13</v>
      </c>
      <c r="D28" s="38"/>
      <c r="E28" s="39"/>
      <c r="F28" s="35">
        <v>6</v>
      </c>
      <c r="G28" s="35" t="s">
        <v>305</v>
      </c>
      <c r="H28" s="36" t="s">
        <v>306</v>
      </c>
      <c r="I28" s="19">
        <v>0</v>
      </c>
      <c r="J28" s="19">
        <v>0</v>
      </c>
      <c r="K28" s="26">
        <v>604</v>
      </c>
      <c r="L28" s="37" t="s">
        <v>307</v>
      </c>
      <c r="M28" s="18"/>
      <c r="N28" s="21" t="str">
        <f t="shared" si="0"/>
        <v>insert into m_sub values (NULL,6,'Physician',0,0,604, datetime('now'), datetime('now'), 0);</v>
      </c>
    </row>
    <row r="29" spans="1:14" ht="15" customHeight="1" x14ac:dyDescent="0.15">
      <c r="A29" s="72"/>
      <c r="B29" s="30">
        <v>6</v>
      </c>
      <c r="C29" s="30">
        <v>13</v>
      </c>
      <c r="D29" s="41"/>
      <c r="E29" s="40"/>
      <c r="F29" s="35">
        <v>6</v>
      </c>
      <c r="G29" s="35" t="s">
        <v>308</v>
      </c>
      <c r="H29" s="36" t="s">
        <v>309</v>
      </c>
      <c r="I29" s="19">
        <v>0</v>
      </c>
      <c r="J29" s="19">
        <v>0</v>
      </c>
      <c r="K29" s="26">
        <v>605</v>
      </c>
      <c r="L29" s="37" t="s">
        <v>307</v>
      </c>
      <c r="M29" s="18"/>
      <c r="N29" s="21" t="str">
        <f t="shared" si="0"/>
        <v>insert into m_sub values (NULL,6,'Prescriptions',0,0,605, datetime('now'), datetime('now'), 0);</v>
      </c>
    </row>
    <row r="30" spans="1:14" ht="15" customHeight="1" x14ac:dyDescent="0.15">
      <c r="A30" s="72"/>
      <c r="B30" s="22">
        <v>7</v>
      </c>
      <c r="C30" s="22">
        <v>14</v>
      </c>
      <c r="D30" s="33" t="s">
        <v>310</v>
      </c>
      <c r="E30" s="34" t="s">
        <v>311</v>
      </c>
      <c r="F30" s="35">
        <v>7</v>
      </c>
      <c r="G30" s="35" t="s">
        <v>312</v>
      </c>
      <c r="H30" s="36" t="s">
        <v>313</v>
      </c>
      <c r="I30" s="19">
        <v>0</v>
      </c>
      <c r="J30" s="19">
        <v>0</v>
      </c>
      <c r="K30" s="26">
        <v>701</v>
      </c>
      <c r="L30" s="18"/>
      <c r="M30" s="37" t="s">
        <v>307</v>
      </c>
      <c r="N30" s="21" t="str">
        <f t="shared" si="0"/>
        <v>insert into m_sub values (NULL,7,'Electronics',0,0,701, datetime('now'), datetime('now'), 0);</v>
      </c>
    </row>
    <row r="31" spans="1:14" ht="15" customHeight="1" x14ac:dyDescent="0.15">
      <c r="A31" s="72"/>
      <c r="B31" s="27">
        <v>7</v>
      </c>
      <c r="C31" s="27">
        <v>14</v>
      </c>
      <c r="D31" s="38"/>
      <c r="E31" s="39"/>
      <c r="F31" s="35">
        <v>7</v>
      </c>
      <c r="G31" s="35" t="s">
        <v>314</v>
      </c>
      <c r="H31" s="36" t="s">
        <v>315</v>
      </c>
      <c r="I31" s="19">
        <v>0</v>
      </c>
      <c r="J31" s="19">
        <v>0</v>
      </c>
      <c r="K31" s="26">
        <v>702</v>
      </c>
      <c r="L31" s="18"/>
      <c r="M31" s="37" t="s">
        <v>316</v>
      </c>
      <c r="N31" s="21" t="str">
        <f t="shared" si="0"/>
        <v>insert into m_sub values (NULL,7,'Furniture',0,0,702, datetime('now'), datetime('now'), 0);</v>
      </c>
    </row>
    <row r="32" spans="1:14" ht="15" customHeight="1" x14ac:dyDescent="0.15">
      <c r="A32" s="72"/>
      <c r="B32" s="27">
        <v>7</v>
      </c>
      <c r="C32" s="27">
        <v>14</v>
      </c>
      <c r="D32" s="38"/>
      <c r="E32" s="39"/>
      <c r="F32" s="35">
        <v>7</v>
      </c>
      <c r="G32" s="35" t="s">
        <v>317</v>
      </c>
      <c r="H32" s="36" t="s">
        <v>318</v>
      </c>
      <c r="I32" s="19">
        <v>0</v>
      </c>
      <c r="J32" s="19">
        <v>0</v>
      </c>
      <c r="K32" s="26">
        <v>703</v>
      </c>
      <c r="L32" s="18"/>
      <c r="M32" s="37" t="s">
        <v>316</v>
      </c>
      <c r="N32" s="21" t="str">
        <f t="shared" si="0"/>
        <v>insert into m_sub values (NULL,7,'Homeowner''s Dues',0,0,703, datetime('now'), datetime('now'), 0);</v>
      </c>
    </row>
    <row r="33" spans="1:14" ht="15" customHeight="1" x14ac:dyDescent="0.15">
      <c r="A33" s="72"/>
      <c r="B33" s="27">
        <v>7</v>
      </c>
      <c r="C33" s="27">
        <v>14</v>
      </c>
      <c r="D33" s="38"/>
      <c r="E33" s="39"/>
      <c r="F33" s="35">
        <v>7</v>
      </c>
      <c r="G33" s="35" t="s">
        <v>319</v>
      </c>
      <c r="H33" s="36" t="s">
        <v>320</v>
      </c>
      <c r="I33" s="19">
        <v>0</v>
      </c>
      <c r="J33" s="19">
        <v>0</v>
      </c>
      <c r="K33" s="26">
        <v>704</v>
      </c>
      <c r="L33" s="37" t="s">
        <v>316</v>
      </c>
      <c r="M33" s="18"/>
      <c r="N33" s="21" t="str">
        <f t="shared" si="0"/>
        <v>insert into m_sub values (NULL,7,'House Cleaning',0,0,704, datetime('now'), datetime('now'), 0);</v>
      </c>
    </row>
    <row r="34" spans="1:14" ht="15" customHeight="1" x14ac:dyDescent="0.15">
      <c r="A34" s="72"/>
      <c r="B34" s="27">
        <v>7</v>
      </c>
      <c r="C34" s="27">
        <v>14</v>
      </c>
      <c r="D34" s="38"/>
      <c r="E34" s="39"/>
      <c r="F34" s="35">
        <v>7</v>
      </c>
      <c r="G34" s="35" t="s">
        <v>321</v>
      </c>
      <c r="H34" s="36" t="s">
        <v>322</v>
      </c>
      <c r="I34" s="19">
        <v>0</v>
      </c>
      <c r="J34" s="19">
        <v>0</v>
      </c>
      <c r="K34" s="26">
        <v>705</v>
      </c>
      <c r="L34" s="37" t="s">
        <v>316</v>
      </c>
      <c r="M34" s="18"/>
      <c r="N34" s="21" t="str">
        <f t="shared" si="0"/>
        <v>insert into m_sub values (NULL,7,'Yard Service ',0,0,705, datetime('now'), datetime('now'), 0);</v>
      </c>
    </row>
    <row r="35" spans="1:14" ht="15" customHeight="1" x14ac:dyDescent="0.15">
      <c r="A35" s="72"/>
      <c r="B35" s="22">
        <v>8</v>
      </c>
      <c r="C35" s="22">
        <v>5</v>
      </c>
      <c r="D35" s="23" t="s">
        <v>323</v>
      </c>
      <c r="E35" s="24" t="s">
        <v>324</v>
      </c>
      <c r="F35" s="35">
        <v>99</v>
      </c>
      <c r="G35" s="16" t="s">
        <v>325</v>
      </c>
      <c r="H35" s="25" t="s">
        <v>326</v>
      </c>
      <c r="I35" s="19">
        <v>0</v>
      </c>
      <c r="J35" s="19">
        <v>0</v>
      </c>
      <c r="K35" s="26">
        <v>9901</v>
      </c>
      <c r="L35" s="18"/>
      <c r="M35" s="18"/>
      <c r="N35" s="21" t="str">
        <f t="shared" si="0"/>
        <v>insert into m_sub values (NULL,8,'Alimony Payment',0,0,9901, datetime('now'), datetime('now'), 0);</v>
      </c>
    </row>
    <row r="36" spans="1:14" ht="15" customHeight="1" x14ac:dyDescent="0.15">
      <c r="A36" s="72"/>
      <c r="B36" s="27">
        <v>8</v>
      </c>
      <c r="C36" s="27">
        <v>5</v>
      </c>
      <c r="D36" s="28"/>
      <c r="E36" s="29"/>
      <c r="F36" s="35">
        <v>99</v>
      </c>
      <c r="G36" s="16" t="s">
        <v>207</v>
      </c>
      <c r="H36" s="25" t="s">
        <v>327</v>
      </c>
      <c r="I36" s="19">
        <v>0</v>
      </c>
      <c r="J36" s="19">
        <v>0</v>
      </c>
      <c r="K36" s="26">
        <v>9902</v>
      </c>
      <c r="L36" s="18"/>
      <c r="M36" s="18"/>
      <c r="N36" s="21" t="str">
        <f t="shared" si="0"/>
        <v>insert into m_sub values (NULL,8,'Beauty &amp; Barber',0,0,9902, datetime('now'), datetime('now'), 0);</v>
      </c>
    </row>
    <row r="37" spans="1:14" ht="15" customHeight="1" x14ac:dyDescent="0.15">
      <c r="A37" s="72"/>
      <c r="B37" s="27">
        <v>8</v>
      </c>
      <c r="C37" s="27">
        <v>5</v>
      </c>
      <c r="D37" s="28"/>
      <c r="E37" s="29"/>
      <c r="F37" s="35">
        <v>99</v>
      </c>
      <c r="G37" s="16" t="s">
        <v>328</v>
      </c>
      <c r="H37" s="25" t="s">
        <v>329</v>
      </c>
      <c r="I37" s="19">
        <v>0</v>
      </c>
      <c r="J37" s="19">
        <v>0</v>
      </c>
      <c r="K37" s="26">
        <v>9903</v>
      </c>
      <c r="L37" s="18"/>
      <c r="M37" s="18"/>
      <c r="N37" s="21" t="str">
        <f t="shared" si="0"/>
        <v>insert into m_sub values (NULL,8,'Charitable Payment',0,0,9903, datetime('now'), datetime('now'), 0);</v>
      </c>
    </row>
    <row r="38" spans="1:14" ht="15" customHeight="1" x14ac:dyDescent="0.15">
      <c r="A38" s="72"/>
      <c r="B38" s="27">
        <v>8</v>
      </c>
      <c r="C38" s="27">
        <v>5</v>
      </c>
      <c r="D38" s="28"/>
      <c r="E38" s="29"/>
      <c r="F38" s="35">
        <v>99</v>
      </c>
      <c r="G38" s="16" t="s">
        <v>330</v>
      </c>
      <c r="H38" s="25" t="s">
        <v>331</v>
      </c>
      <c r="I38" s="19">
        <v>0</v>
      </c>
      <c r="J38" s="19">
        <v>0</v>
      </c>
      <c r="K38" s="26">
        <v>9904</v>
      </c>
      <c r="L38" s="18"/>
      <c r="M38" s="18"/>
      <c r="N38" s="21" t="str">
        <f t="shared" si="0"/>
        <v>insert into m_sub values (NULL,8,'Clothing',0,0,9904, datetime('now'), datetime('now'), 0);</v>
      </c>
    </row>
    <row r="39" spans="1:14" ht="15" customHeight="1" x14ac:dyDescent="0.15">
      <c r="A39" s="72"/>
      <c r="B39" s="27">
        <v>8</v>
      </c>
      <c r="C39" s="27">
        <v>5</v>
      </c>
      <c r="D39" s="28"/>
      <c r="E39" s="29"/>
      <c r="F39" s="35">
        <v>99</v>
      </c>
      <c r="G39" s="16" t="s">
        <v>332</v>
      </c>
      <c r="H39" s="25" t="s">
        <v>333</v>
      </c>
      <c r="I39" s="19">
        <v>0</v>
      </c>
      <c r="J39" s="19">
        <v>0</v>
      </c>
      <c r="K39" s="26">
        <v>9905</v>
      </c>
      <c r="L39" s="18"/>
      <c r="M39" s="18"/>
      <c r="N39" s="21" t="str">
        <f t="shared" si="0"/>
        <v>insert into m_sub values (NULL,8,'Dining Out',0,0,9905, datetime('now'), datetime('now'), 0);</v>
      </c>
    </row>
    <row r="40" spans="1:14" ht="15" customHeight="1" x14ac:dyDescent="0.15">
      <c r="A40" s="72"/>
      <c r="B40" s="27">
        <v>8</v>
      </c>
      <c r="C40" s="27">
        <v>5</v>
      </c>
      <c r="D40" s="28"/>
      <c r="E40" s="29"/>
      <c r="F40" s="35">
        <v>99</v>
      </c>
      <c r="G40" s="16" t="s">
        <v>625</v>
      </c>
      <c r="H40" s="25" t="s">
        <v>334</v>
      </c>
      <c r="I40" s="19">
        <v>0</v>
      </c>
      <c r="J40" s="19">
        <v>0</v>
      </c>
      <c r="K40" s="26">
        <v>9906</v>
      </c>
      <c r="L40" s="18"/>
      <c r="M40" s="18"/>
      <c r="N40" s="21" t="str">
        <f t="shared" si="0"/>
        <v>insert into m_sub values (NULL,8,'Expense Accounts/Membership',0,0,9906, datetime('now'), datetime('now'), 0);</v>
      </c>
    </row>
    <row r="41" spans="1:14" ht="15" customHeight="1" x14ac:dyDescent="0.15">
      <c r="A41" s="72"/>
      <c r="B41" s="27">
        <v>8</v>
      </c>
      <c r="C41" s="27">
        <v>5</v>
      </c>
      <c r="D41" s="28"/>
      <c r="E41" s="29"/>
      <c r="F41" s="35">
        <v>99</v>
      </c>
      <c r="G41" s="16" t="s">
        <v>335</v>
      </c>
      <c r="H41" s="25" t="s">
        <v>336</v>
      </c>
      <c r="I41" s="19">
        <v>0</v>
      </c>
      <c r="J41" s="19">
        <v>0</v>
      </c>
      <c r="K41" s="26">
        <v>9907</v>
      </c>
      <c r="L41" s="18"/>
      <c r="M41" s="18"/>
      <c r="N41" s="21" t="str">
        <f t="shared" si="0"/>
        <v>insert into m_sub values (NULL,8,'Garbage &amp; Recycle',0,0,9907, datetime('now'), datetime('now'), 0);</v>
      </c>
    </row>
    <row r="42" spans="1:14" ht="15" customHeight="1" x14ac:dyDescent="0.15">
      <c r="A42" s="72"/>
      <c r="B42" s="27">
        <v>8</v>
      </c>
      <c r="C42" s="27">
        <v>5</v>
      </c>
      <c r="D42" s="28"/>
      <c r="E42" s="29"/>
      <c r="F42" s="35">
        <v>99</v>
      </c>
      <c r="G42" s="16" t="s">
        <v>337</v>
      </c>
      <c r="H42" s="25" t="s">
        <v>338</v>
      </c>
      <c r="I42" s="19">
        <v>0</v>
      </c>
      <c r="J42" s="19">
        <v>0</v>
      </c>
      <c r="K42" s="26">
        <v>9908</v>
      </c>
      <c r="L42" s="18"/>
      <c r="M42" s="18"/>
      <c r="N42" s="21" t="str">
        <f t="shared" si="0"/>
        <v>insert into m_sub values (NULL,8,'Gifts',0,0,9908, datetime('now'), datetime('now'), 0);</v>
      </c>
    </row>
    <row r="43" spans="1:14" ht="15" customHeight="1" x14ac:dyDescent="0.15">
      <c r="A43" s="72"/>
      <c r="B43" s="27">
        <v>8</v>
      </c>
      <c r="C43" s="27">
        <v>5</v>
      </c>
      <c r="D43" s="28"/>
      <c r="E43" s="29"/>
      <c r="F43" s="35">
        <v>99</v>
      </c>
      <c r="G43" s="16" t="s">
        <v>339</v>
      </c>
      <c r="H43" s="25" t="s">
        <v>340</v>
      </c>
      <c r="I43" s="19">
        <v>0</v>
      </c>
      <c r="J43" s="19">
        <v>0</v>
      </c>
      <c r="K43" s="26">
        <v>9909</v>
      </c>
      <c r="L43" s="18"/>
      <c r="M43" s="18"/>
      <c r="N43" s="21" t="str">
        <f t="shared" si="0"/>
        <v>insert into m_sub values (NULL,8,'Health Club',0,0,9909, datetime('now'), datetime('now'), 0);</v>
      </c>
    </row>
    <row r="44" spans="1:14" ht="15" customHeight="1" x14ac:dyDescent="0.15">
      <c r="A44" s="72"/>
      <c r="B44" s="27">
        <v>8</v>
      </c>
      <c r="C44" s="27">
        <v>5</v>
      </c>
      <c r="D44" s="28"/>
      <c r="E44" s="29"/>
      <c r="F44" s="35">
        <v>99</v>
      </c>
      <c r="G44" s="16" t="s">
        <v>341</v>
      </c>
      <c r="H44" s="25" t="s">
        <v>342</v>
      </c>
      <c r="I44" s="19">
        <v>0</v>
      </c>
      <c r="J44" s="19">
        <v>0</v>
      </c>
      <c r="K44" s="26">
        <v>9910</v>
      </c>
      <c r="L44" s="18"/>
      <c r="M44" s="18"/>
      <c r="N44" s="21" t="str">
        <f t="shared" si="0"/>
        <v>insert into m_sub values (NULL,8,'Hobbies/Leisure',0,0,9910, datetime('now'), datetime('now'), 0);</v>
      </c>
    </row>
    <row r="45" spans="1:14" ht="15" customHeight="1" x14ac:dyDescent="0.15">
      <c r="A45" s="72"/>
      <c r="B45" s="27">
        <v>8</v>
      </c>
      <c r="C45" s="27">
        <v>5</v>
      </c>
      <c r="D45" s="28"/>
      <c r="E45" s="29"/>
      <c r="F45" s="35">
        <v>99</v>
      </c>
      <c r="G45" s="16" t="s">
        <v>343</v>
      </c>
      <c r="H45" s="25" t="s">
        <v>344</v>
      </c>
      <c r="I45" s="19">
        <v>0</v>
      </c>
      <c r="J45" s="19">
        <v>0</v>
      </c>
      <c r="K45" s="26">
        <v>9911</v>
      </c>
      <c r="L45" s="18"/>
      <c r="M45" s="18"/>
      <c r="N45" s="21" t="str">
        <f t="shared" si="0"/>
        <v>insert into m_sub values (NULL,8,'Loan',0,0,9911, datetime('now'), datetime('now'), 0);</v>
      </c>
    </row>
    <row r="46" spans="1:14" ht="15" customHeight="1" x14ac:dyDescent="0.15">
      <c r="A46" s="72"/>
      <c r="B46" s="27">
        <v>8</v>
      </c>
      <c r="C46" s="27">
        <v>5</v>
      </c>
      <c r="D46" s="28"/>
      <c r="E46" s="29"/>
      <c r="F46" s="35">
        <v>99</v>
      </c>
      <c r="G46" s="16" t="s">
        <v>345</v>
      </c>
      <c r="H46" s="25" t="s">
        <v>346</v>
      </c>
      <c r="I46" s="19">
        <v>0</v>
      </c>
      <c r="J46" s="19">
        <v>0</v>
      </c>
      <c r="K46" s="26">
        <v>9912</v>
      </c>
      <c r="L46" s="18"/>
      <c r="M46" s="18"/>
      <c r="N46" s="21" t="str">
        <f t="shared" si="0"/>
        <v>insert into m_sub values (NULL,8,'Lottery',0,0,9912, datetime('now'), datetime('now'), 0);</v>
      </c>
    </row>
    <row r="47" spans="1:14" ht="15" customHeight="1" x14ac:dyDescent="0.15">
      <c r="A47" s="72"/>
      <c r="B47" s="27">
        <v>8</v>
      </c>
      <c r="C47" s="27">
        <v>5</v>
      </c>
      <c r="D47" s="28"/>
      <c r="E47" s="29"/>
      <c r="F47" s="35">
        <v>99</v>
      </c>
      <c r="G47" s="16" t="s">
        <v>589</v>
      </c>
      <c r="H47" s="25" t="s">
        <v>324</v>
      </c>
      <c r="I47" s="19">
        <v>0</v>
      </c>
      <c r="J47" s="19">
        <v>0</v>
      </c>
      <c r="K47" s="26">
        <v>9913</v>
      </c>
      <c r="L47" s="18"/>
      <c r="M47" s="18"/>
      <c r="N47" s="21" t="str">
        <f t="shared" si="0"/>
        <v>insert into m_sub values (NULL,8,'Miscellaneous',0,0,9913, datetime('now'), datetime('now'), 0);</v>
      </c>
    </row>
    <row r="48" spans="1:14" ht="15" customHeight="1" x14ac:dyDescent="0.15">
      <c r="A48" s="72"/>
      <c r="B48" s="27">
        <v>8</v>
      </c>
      <c r="C48" s="27">
        <v>5</v>
      </c>
      <c r="D48" s="28"/>
      <c r="E48" s="29"/>
      <c r="F48" s="35">
        <v>99</v>
      </c>
      <c r="G48" s="16" t="s">
        <v>347</v>
      </c>
      <c r="H48" s="25" t="s">
        <v>348</v>
      </c>
      <c r="I48" s="19">
        <v>0</v>
      </c>
      <c r="J48" s="19">
        <v>0</v>
      </c>
      <c r="K48" s="26">
        <v>9914</v>
      </c>
      <c r="L48" s="18"/>
      <c r="M48" s="18"/>
      <c r="N48" s="21" t="str">
        <f t="shared" si="0"/>
        <v>insert into m_sub values (NULL,8,'Mortgage Payment',0,0,9914, datetime('now'), datetime('now'), 0);</v>
      </c>
    </row>
    <row r="49" spans="1:14" ht="15" customHeight="1" x14ac:dyDescent="0.15">
      <c r="A49" s="72"/>
      <c r="B49" s="27">
        <v>8</v>
      </c>
      <c r="C49" s="27">
        <v>5</v>
      </c>
      <c r="D49" s="28"/>
      <c r="E49" s="29"/>
      <c r="F49" s="35">
        <v>99</v>
      </c>
      <c r="G49" s="16" t="s">
        <v>349</v>
      </c>
      <c r="H49" s="25" t="s">
        <v>350</v>
      </c>
      <c r="I49" s="19">
        <v>0</v>
      </c>
      <c r="J49" s="19">
        <v>0</v>
      </c>
      <c r="K49" s="26">
        <v>9915</v>
      </c>
      <c r="L49" s="18"/>
      <c r="M49" s="18"/>
      <c r="N49" s="21" t="str">
        <f t="shared" si="0"/>
        <v>insert into m_sub values (NULL,8,'Newspaper',0,0,9915, datetime('now'), datetime('now'), 0);</v>
      </c>
    </row>
    <row r="50" spans="1:14" ht="15" customHeight="1" x14ac:dyDescent="0.15">
      <c r="A50" s="72"/>
      <c r="B50" s="27">
        <v>8</v>
      </c>
      <c r="C50" s="27">
        <v>5</v>
      </c>
      <c r="D50" s="28"/>
      <c r="E50" s="29"/>
      <c r="F50" s="35">
        <v>99</v>
      </c>
      <c r="G50" s="16" t="s">
        <v>351</v>
      </c>
      <c r="H50" s="25" t="s">
        <v>352</v>
      </c>
      <c r="I50" s="19">
        <v>0</v>
      </c>
      <c r="J50" s="19">
        <v>0</v>
      </c>
      <c r="K50" s="26">
        <v>9916</v>
      </c>
      <c r="L50" s="18"/>
      <c r="M50" s="18"/>
      <c r="N50" s="21" t="str">
        <f t="shared" si="0"/>
        <v>insert into m_sub values (NULL,8,'Pet Care',0,0,9916, datetime('now'), datetime('now'), 0);</v>
      </c>
    </row>
    <row r="51" spans="1:14" ht="15" customHeight="1" x14ac:dyDescent="0.15">
      <c r="A51" s="72"/>
      <c r="B51" s="27">
        <v>8</v>
      </c>
      <c r="C51" s="27">
        <v>5</v>
      </c>
      <c r="D51" s="28"/>
      <c r="E51" s="29"/>
      <c r="F51" s="35">
        <v>99</v>
      </c>
      <c r="G51" s="16" t="s">
        <v>353</v>
      </c>
      <c r="H51" s="25" t="s">
        <v>354</v>
      </c>
      <c r="I51" s="19">
        <v>0</v>
      </c>
      <c r="J51" s="19">
        <v>0</v>
      </c>
      <c r="K51" s="26">
        <v>9917</v>
      </c>
      <c r="L51" s="18"/>
      <c r="M51" s="18"/>
      <c r="N51" s="21" t="str">
        <f t="shared" si="0"/>
        <v>insert into m_sub values (NULL,8,'Remittance',0,0,9917, datetime('now'), datetime('now'), 0);</v>
      </c>
    </row>
    <row r="52" spans="1:14" ht="15" customHeight="1" x14ac:dyDescent="0.15">
      <c r="A52" s="72"/>
      <c r="B52" s="27">
        <v>8</v>
      </c>
      <c r="C52" s="27">
        <v>5</v>
      </c>
      <c r="D52" s="28"/>
      <c r="E52" s="29"/>
      <c r="F52" s="35">
        <v>99</v>
      </c>
      <c r="G52" s="16" t="s">
        <v>355</v>
      </c>
      <c r="H52" s="25" t="s">
        <v>356</v>
      </c>
      <c r="I52" s="19">
        <v>0</v>
      </c>
      <c r="J52" s="19">
        <v>0</v>
      </c>
      <c r="K52" s="26">
        <v>9918</v>
      </c>
      <c r="L52" s="18"/>
      <c r="M52" s="18"/>
      <c r="N52" s="21" t="str">
        <f t="shared" si="0"/>
        <v>insert into m_sub values (NULL,8,'Travel/Vacation',0,0,9918, datetime('now'), datetime('now'), 0);</v>
      </c>
    </row>
    <row r="53" spans="1:14" ht="15" customHeight="1" x14ac:dyDescent="0.15">
      <c r="A53" s="72"/>
      <c r="B53" s="27">
        <v>8</v>
      </c>
      <c r="C53" s="27">
        <v>5</v>
      </c>
      <c r="D53" s="28"/>
      <c r="E53" s="29"/>
      <c r="F53" s="35">
        <v>99</v>
      </c>
      <c r="G53" s="16" t="s">
        <v>357</v>
      </c>
      <c r="H53" s="25" t="s">
        <v>358</v>
      </c>
      <c r="I53" s="19">
        <v>0</v>
      </c>
      <c r="J53" s="19">
        <v>0</v>
      </c>
      <c r="K53" s="26">
        <v>9919</v>
      </c>
      <c r="L53" s="18"/>
      <c r="M53" s="18"/>
      <c r="N53" s="21" t="str">
        <f t="shared" ref="N53" si="1">CONCATENATE("insert into m_sub values (NULL,",B53,",'",SUBSTITUTE(G53,"'","''"),"',",I53,",",J53,",",K53,", datetime('now'), datetime('now'), 0);")</f>
        <v>insert into m_sub values (NULL,8,'Go Home',0,0,9919, datetime('now'), datetime('now'), 0);</v>
      </c>
    </row>
    <row r="54" spans="1:14" ht="15" customHeight="1" x14ac:dyDescent="0.15">
      <c r="A54" s="72"/>
      <c r="B54" s="30">
        <v>8</v>
      </c>
      <c r="C54" s="30">
        <v>5</v>
      </c>
      <c r="D54" s="31"/>
      <c r="E54" s="31"/>
      <c r="F54" s="35">
        <v>99</v>
      </c>
      <c r="G54" s="16" t="s">
        <v>505</v>
      </c>
      <c r="H54" s="25" t="s">
        <v>506</v>
      </c>
      <c r="I54" s="19">
        <v>0</v>
      </c>
      <c r="J54" s="19">
        <v>0</v>
      </c>
      <c r="K54" s="26">
        <v>9920</v>
      </c>
      <c r="L54" s="18"/>
      <c r="M54" s="18"/>
      <c r="N54" s="21" t="str">
        <f t="shared" si="0"/>
        <v>insert into m_sub values (NULL,8,'Stocks',0,0,9920, datetime('now'), datetime('now'), 0);</v>
      </c>
    </row>
    <row r="55" spans="1:14" ht="15" customHeight="1" x14ac:dyDescent="0.15">
      <c r="A55" s="72"/>
      <c r="B55" s="22">
        <v>9</v>
      </c>
      <c r="C55" s="22">
        <v>6</v>
      </c>
      <c r="D55" s="23" t="s">
        <v>359</v>
      </c>
      <c r="E55" s="24" t="s">
        <v>360</v>
      </c>
      <c r="F55" s="35">
        <v>901</v>
      </c>
      <c r="G55" s="16" t="s">
        <v>361</v>
      </c>
      <c r="H55" s="25" t="s">
        <v>362</v>
      </c>
      <c r="I55" s="19">
        <v>0</v>
      </c>
      <c r="J55" s="19">
        <v>0</v>
      </c>
      <c r="K55" s="26">
        <v>90101</v>
      </c>
      <c r="L55" s="18"/>
      <c r="M55" s="18"/>
      <c r="N55" s="21" t="str">
        <f t="shared" si="0"/>
        <v>insert into m_sub values (NULL,9,'Automobile',0,0,90101, datetime('now'), datetime('now'), 0);</v>
      </c>
    </row>
    <row r="56" spans="1:14" ht="15" customHeight="1" x14ac:dyDescent="0.15">
      <c r="A56" s="72"/>
      <c r="B56" s="27">
        <v>9</v>
      </c>
      <c r="C56" s="27">
        <v>6</v>
      </c>
      <c r="D56" s="28"/>
      <c r="E56" s="29"/>
      <c r="F56" s="35">
        <v>901</v>
      </c>
      <c r="G56" s="16" t="s">
        <v>363</v>
      </c>
      <c r="H56" s="25" t="s">
        <v>364</v>
      </c>
      <c r="I56" s="19">
        <v>0</v>
      </c>
      <c r="J56" s="19">
        <v>0</v>
      </c>
      <c r="K56" s="26">
        <v>90102</v>
      </c>
      <c r="L56" s="18"/>
      <c r="M56" s="18"/>
      <c r="N56" s="21" t="str">
        <f t="shared" si="0"/>
        <v>insert into m_sub values (NULL,9,'Commercial',0,0,90102, datetime('now'), datetime('now'), 0);</v>
      </c>
    </row>
    <row r="57" spans="1:14" ht="15" customHeight="1" x14ac:dyDescent="0.15">
      <c r="A57" s="72"/>
      <c r="B57" s="27">
        <v>9</v>
      </c>
      <c r="C57" s="27">
        <v>6</v>
      </c>
      <c r="D57" s="28"/>
      <c r="E57" s="29"/>
      <c r="F57" s="35">
        <v>901</v>
      </c>
      <c r="G57" s="16" t="s">
        <v>365</v>
      </c>
      <c r="H57" s="25" t="s">
        <v>366</v>
      </c>
      <c r="I57" s="19">
        <v>0</v>
      </c>
      <c r="J57" s="19">
        <v>0</v>
      </c>
      <c r="K57" s="26">
        <v>90103</v>
      </c>
      <c r="L57" s="18"/>
      <c r="M57" s="18"/>
      <c r="N57" s="21" t="str">
        <f t="shared" si="0"/>
        <v>insert into m_sub values (NULL,9,'Employment',0,0,90103, datetime('now'), datetime('now'), 0);</v>
      </c>
    </row>
    <row r="58" spans="1:14" ht="15" customHeight="1" x14ac:dyDescent="0.15">
      <c r="A58" s="72"/>
      <c r="B58" s="27">
        <v>9</v>
      </c>
      <c r="C58" s="27">
        <v>6</v>
      </c>
      <c r="D58" s="28"/>
      <c r="E58" s="29"/>
      <c r="F58" s="35">
        <v>901</v>
      </c>
      <c r="G58" s="16" t="s">
        <v>367</v>
      </c>
      <c r="H58" s="25" t="s">
        <v>368</v>
      </c>
      <c r="I58" s="19">
        <v>0</v>
      </c>
      <c r="J58" s="19">
        <v>0</v>
      </c>
      <c r="K58" s="26">
        <v>90104</v>
      </c>
      <c r="L58" s="18"/>
      <c r="M58" s="18"/>
      <c r="N58" s="21" t="str">
        <f t="shared" si="0"/>
        <v>insert into m_sub values (NULL,9,'Health',0,0,90104, datetime('now'), datetime('now'), 0);</v>
      </c>
    </row>
    <row r="59" spans="1:14" ht="15" customHeight="1" x14ac:dyDescent="0.15">
      <c r="A59" s="72"/>
      <c r="B59" s="27">
        <v>9</v>
      </c>
      <c r="C59" s="27">
        <v>6</v>
      </c>
      <c r="D59" s="28"/>
      <c r="E59" s="29"/>
      <c r="F59" s="35">
        <v>901</v>
      </c>
      <c r="G59" s="16" t="s">
        <v>369</v>
      </c>
      <c r="H59" s="25" t="s">
        <v>370</v>
      </c>
      <c r="I59" s="19">
        <v>0</v>
      </c>
      <c r="J59" s="19">
        <v>0</v>
      </c>
      <c r="K59" s="26">
        <v>90105</v>
      </c>
      <c r="L59" s="18"/>
      <c r="M59" s="18"/>
      <c r="N59" s="21" t="str">
        <f t="shared" si="0"/>
        <v>insert into m_sub values (NULL,9,'Homeowner''s/Renter''s',0,0,90105, datetime('now'), datetime('now'), 0);</v>
      </c>
    </row>
    <row r="60" spans="1:14" ht="15" customHeight="1" x14ac:dyDescent="0.15">
      <c r="A60" s="72"/>
      <c r="B60" s="30">
        <v>9</v>
      </c>
      <c r="C60" s="30">
        <v>6</v>
      </c>
      <c r="D60" s="31"/>
      <c r="E60" s="32"/>
      <c r="F60" s="35">
        <v>901</v>
      </c>
      <c r="G60" s="16" t="s">
        <v>371</v>
      </c>
      <c r="H60" s="25" t="s">
        <v>372</v>
      </c>
      <c r="I60" s="19">
        <v>0</v>
      </c>
      <c r="J60" s="19">
        <v>0</v>
      </c>
      <c r="K60" s="26">
        <v>90106</v>
      </c>
      <c r="L60" s="18"/>
      <c r="M60" s="18"/>
      <c r="N60" s="21" t="str">
        <f t="shared" si="0"/>
        <v>insert into m_sub values (NULL,9,'Life',0,0,90106, datetime('now'), datetime('now'), 0);</v>
      </c>
    </row>
    <row r="61" spans="1:14" ht="15" customHeight="1" x14ac:dyDescent="0.15">
      <c r="A61" s="72"/>
      <c r="B61" s="22">
        <v>10</v>
      </c>
      <c r="C61" s="22">
        <v>7</v>
      </c>
      <c r="D61" s="23" t="s">
        <v>373</v>
      </c>
      <c r="E61" s="24" t="s">
        <v>374</v>
      </c>
      <c r="F61" s="35">
        <v>902</v>
      </c>
      <c r="G61" s="16" t="s">
        <v>375</v>
      </c>
      <c r="H61" s="25" t="s">
        <v>376</v>
      </c>
      <c r="I61" s="19">
        <v>0</v>
      </c>
      <c r="J61" s="19">
        <v>0</v>
      </c>
      <c r="K61" s="26">
        <v>90201</v>
      </c>
      <c r="L61" s="18"/>
      <c r="M61" s="18"/>
      <c r="N61" s="21" t="str">
        <f t="shared" si="0"/>
        <v>insert into m_sub values (NULL,10,'Real Estate Taxes',0,0,90201, datetime('now'), datetime('now'), 0);</v>
      </c>
    </row>
    <row r="62" spans="1:14" ht="15" customHeight="1" x14ac:dyDescent="0.15">
      <c r="A62" s="72"/>
      <c r="B62" s="27">
        <v>10</v>
      </c>
      <c r="C62" s="27">
        <v>7</v>
      </c>
      <c r="D62" s="28"/>
      <c r="E62" s="29"/>
      <c r="F62" s="35">
        <v>902</v>
      </c>
      <c r="G62" s="16" t="s">
        <v>377</v>
      </c>
      <c r="H62" s="25" t="s">
        <v>378</v>
      </c>
      <c r="I62" s="19">
        <v>0</v>
      </c>
      <c r="J62" s="19">
        <v>0</v>
      </c>
      <c r="K62" s="26">
        <v>90202</v>
      </c>
      <c r="L62" s="18"/>
      <c r="M62" s="18"/>
      <c r="N62" s="21" t="str">
        <f t="shared" si="0"/>
        <v>insert into m_sub values (NULL,10,'Resident Tax',0,0,90202, datetime('now'), datetime('now'), 0);</v>
      </c>
    </row>
    <row r="63" spans="1:14" ht="15" customHeight="1" x14ac:dyDescent="0.15">
      <c r="A63" s="72"/>
      <c r="B63" s="27">
        <v>10</v>
      </c>
      <c r="C63" s="27">
        <v>7</v>
      </c>
      <c r="D63" s="28"/>
      <c r="E63" s="29"/>
      <c r="F63" s="35">
        <v>902</v>
      </c>
      <c r="G63" s="16" t="s">
        <v>379</v>
      </c>
      <c r="H63" s="25" t="s">
        <v>380</v>
      </c>
      <c r="I63" s="19">
        <v>0</v>
      </c>
      <c r="J63" s="19">
        <v>0</v>
      </c>
      <c r="K63" s="26">
        <v>90203</v>
      </c>
      <c r="L63" s="18"/>
      <c r="M63" s="18"/>
      <c r="N63" s="21" t="str">
        <f t="shared" si="0"/>
        <v>insert into m_sub values (NULL,10,'Social Security Tax',0,0,90203, datetime('now'), datetime('now'), 0);</v>
      </c>
    </row>
    <row r="64" spans="1:14" ht="15" customHeight="1" x14ac:dyDescent="0.15">
      <c r="A64" s="72"/>
      <c r="B64" s="30">
        <v>10</v>
      </c>
      <c r="C64" s="30">
        <v>7</v>
      </c>
      <c r="D64" s="31"/>
      <c r="E64" s="32"/>
      <c r="F64" s="35">
        <v>902</v>
      </c>
      <c r="G64" s="16" t="s">
        <v>381</v>
      </c>
      <c r="H64" s="25" t="s">
        <v>382</v>
      </c>
      <c r="I64" s="19">
        <v>0</v>
      </c>
      <c r="J64" s="19">
        <v>0</v>
      </c>
      <c r="K64" s="26">
        <v>90204</v>
      </c>
      <c r="L64" s="18"/>
      <c r="M64" s="18"/>
      <c r="N64" s="21" t="str">
        <f t="shared" si="0"/>
        <v>insert into m_sub values (NULL,10,'Withholding Tax',0,0,90204, datetime('now'), datetime('now'), 0);</v>
      </c>
    </row>
    <row r="65" spans="1:14" ht="15" customHeight="1" x14ac:dyDescent="0.15">
      <c r="A65" s="72"/>
      <c r="B65" s="22">
        <v>11</v>
      </c>
      <c r="C65" s="22">
        <v>8</v>
      </c>
      <c r="D65" s="23" t="s">
        <v>383</v>
      </c>
      <c r="E65" s="24" t="s">
        <v>384</v>
      </c>
      <c r="F65" s="35">
        <v>903</v>
      </c>
      <c r="G65" s="16" t="s">
        <v>385</v>
      </c>
      <c r="H65" s="25" t="s">
        <v>386</v>
      </c>
      <c r="I65" s="19">
        <v>0</v>
      </c>
      <c r="J65" s="19">
        <v>0</v>
      </c>
      <c r="K65" s="26">
        <v>90301</v>
      </c>
      <c r="L65" s="18"/>
      <c r="M65" s="18"/>
      <c r="N65" s="21" t="str">
        <f t="shared" si="0"/>
        <v>insert into m_sub values (NULL,11,'Corporate Pension',0,0,90301, datetime('now'), datetime('now'), 0);</v>
      </c>
    </row>
    <row r="66" spans="1:14" ht="15" customHeight="1" x14ac:dyDescent="0.15">
      <c r="A66" s="72"/>
      <c r="B66" s="27">
        <v>11</v>
      </c>
      <c r="C66" s="27">
        <v>8</v>
      </c>
      <c r="D66" s="28"/>
      <c r="E66" s="29"/>
      <c r="F66" s="35">
        <v>903</v>
      </c>
      <c r="G66" s="16" t="s">
        <v>387</v>
      </c>
      <c r="H66" s="25" t="s">
        <v>388</v>
      </c>
      <c r="I66" s="19">
        <v>0</v>
      </c>
      <c r="J66" s="19">
        <v>0</v>
      </c>
      <c r="K66" s="26">
        <v>90302</v>
      </c>
      <c r="L66" s="18"/>
      <c r="M66" s="18"/>
      <c r="N66" s="21" t="str">
        <f t="shared" si="0"/>
        <v>insert into m_sub values (NULL,11,'Employee Pension',0,0,90302, datetime('now'), datetime('now'), 0);</v>
      </c>
    </row>
    <row r="67" spans="1:14" ht="15" customHeight="1" x14ac:dyDescent="0.15">
      <c r="A67" s="72"/>
      <c r="B67" s="30">
        <v>11</v>
      </c>
      <c r="C67" s="30">
        <v>8</v>
      </c>
      <c r="D67" s="31"/>
      <c r="E67" s="32"/>
      <c r="F67" s="35">
        <v>903</v>
      </c>
      <c r="G67" s="16" t="s">
        <v>389</v>
      </c>
      <c r="H67" s="25" t="s">
        <v>390</v>
      </c>
      <c r="I67" s="19">
        <v>0</v>
      </c>
      <c r="J67" s="19">
        <v>0</v>
      </c>
      <c r="K67" s="26">
        <v>90303</v>
      </c>
      <c r="L67" s="18"/>
      <c r="M67" s="18"/>
      <c r="N67" s="21" t="str">
        <f t="shared" si="0"/>
        <v>insert into m_sub values (NULL,11,'National Pension',0,0,90303, datetime('now'), datetime('now'), 0);</v>
      </c>
    </row>
    <row r="68" spans="1:14" ht="15" customHeight="1" x14ac:dyDescent="0.15">
      <c r="A68" s="73" t="s">
        <v>391</v>
      </c>
      <c r="B68" s="22">
        <v>12</v>
      </c>
      <c r="C68" s="22">
        <v>9</v>
      </c>
      <c r="D68" s="23" t="s">
        <v>392</v>
      </c>
      <c r="E68" s="24" t="s">
        <v>393</v>
      </c>
      <c r="F68" s="35">
        <v>951</v>
      </c>
      <c r="G68" s="16" t="s">
        <v>394</v>
      </c>
      <c r="H68" s="25" t="s">
        <v>393</v>
      </c>
      <c r="I68" s="19">
        <v>0</v>
      </c>
      <c r="J68" s="19">
        <v>0</v>
      </c>
      <c r="K68" s="26">
        <v>95101</v>
      </c>
      <c r="L68" s="18"/>
      <c r="M68" s="18"/>
      <c r="N68" s="21" t="str">
        <f t="shared" si="0"/>
        <v>insert into m_sub values (NULL,12,'Wages &amp; Salary',0,0,95101, datetime('now'), datetime('now'), 0);</v>
      </c>
    </row>
    <row r="69" spans="1:14" ht="15" customHeight="1" x14ac:dyDescent="0.15">
      <c r="A69" s="74"/>
      <c r="B69" s="27">
        <v>12</v>
      </c>
      <c r="C69" s="27">
        <v>9</v>
      </c>
      <c r="D69" s="28"/>
      <c r="E69" s="29"/>
      <c r="F69" s="35">
        <v>951</v>
      </c>
      <c r="G69" s="35" t="s">
        <v>395</v>
      </c>
      <c r="H69" s="36" t="s">
        <v>396</v>
      </c>
      <c r="I69" s="19">
        <v>0</v>
      </c>
      <c r="J69" s="19">
        <v>0</v>
      </c>
      <c r="K69" s="26">
        <v>95102</v>
      </c>
      <c r="L69" s="37" t="s">
        <v>397</v>
      </c>
      <c r="M69" s="18"/>
      <c r="N69" s="21" t="str">
        <f t="shared" si="0"/>
        <v>insert into m_sub values (NULL,12,'Overtime',0,0,95102, datetime('now'), datetime('now'), 0);</v>
      </c>
    </row>
    <row r="70" spans="1:14" ht="15" customHeight="1" x14ac:dyDescent="0.15">
      <c r="A70" s="74"/>
      <c r="B70" s="27">
        <v>12</v>
      </c>
      <c r="C70" s="27">
        <v>9</v>
      </c>
      <c r="D70" s="28"/>
      <c r="E70" s="29"/>
      <c r="F70" s="35">
        <v>951</v>
      </c>
      <c r="G70" s="16" t="s">
        <v>398</v>
      </c>
      <c r="H70" s="25" t="s">
        <v>399</v>
      </c>
      <c r="I70" s="19">
        <v>0</v>
      </c>
      <c r="J70" s="19">
        <v>0</v>
      </c>
      <c r="K70" s="26">
        <v>95103</v>
      </c>
      <c r="L70" s="37"/>
      <c r="M70" s="18"/>
      <c r="N70" s="21" t="str">
        <f t="shared" si="0"/>
        <v>insert into m_sub values (NULL,12,'Bonus',0,0,95103, datetime('now'), datetime('now'), 0);</v>
      </c>
    </row>
    <row r="71" spans="1:14" ht="15" customHeight="1" x14ac:dyDescent="0.15">
      <c r="A71" s="74"/>
      <c r="B71" s="27">
        <v>12</v>
      </c>
      <c r="C71" s="27">
        <v>9</v>
      </c>
      <c r="D71" s="28"/>
      <c r="E71" s="29"/>
      <c r="F71" s="35">
        <v>951</v>
      </c>
      <c r="G71" s="35" t="s">
        <v>400</v>
      </c>
      <c r="H71" s="36" t="s">
        <v>261</v>
      </c>
      <c r="I71" s="19">
        <v>0</v>
      </c>
      <c r="J71" s="19">
        <v>0</v>
      </c>
      <c r="K71" s="26">
        <v>95104</v>
      </c>
      <c r="L71" s="37" t="s">
        <v>397</v>
      </c>
      <c r="M71" s="18"/>
      <c r="N71" s="21" t="str">
        <f t="shared" ref="N71:N83" si="2">CONCATENATE("insert into m_sub values (NULL,",B71,",'",SUBSTITUTE(G71,"'","''"),"',",I71,",",J71,",",K71,", datetime('now'), datetime('now'), 0);")</f>
        <v>insert into m_sub values (NULL,12,'Transportation',0,0,95104, datetime('now'), datetime('now'), 0);</v>
      </c>
    </row>
    <row r="72" spans="1:14" ht="15" customHeight="1" x14ac:dyDescent="0.15">
      <c r="A72" s="74"/>
      <c r="B72" s="27">
        <v>12</v>
      </c>
      <c r="C72" s="27">
        <v>9</v>
      </c>
      <c r="D72" s="28"/>
      <c r="E72" s="29"/>
      <c r="F72" s="35">
        <v>951</v>
      </c>
      <c r="G72" s="35" t="s">
        <v>401</v>
      </c>
      <c r="H72" s="36" t="s">
        <v>402</v>
      </c>
      <c r="I72" s="19">
        <v>0</v>
      </c>
      <c r="J72" s="19">
        <v>0</v>
      </c>
      <c r="K72" s="26">
        <v>95105</v>
      </c>
      <c r="L72" s="37" t="s">
        <v>397</v>
      </c>
      <c r="M72" s="18"/>
      <c r="N72" s="21" t="str">
        <f t="shared" si="2"/>
        <v>insert into m_sub values (NULL,12,'Travel allowance',0,0,95105, datetime('now'), datetime('now'), 0);</v>
      </c>
    </row>
    <row r="73" spans="1:14" ht="15" customHeight="1" x14ac:dyDescent="0.15">
      <c r="A73" s="74"/>
      <c r="B73" s="27">
        <v>12</v>
      </c>
      <c r="C73" s="27">
        <v>9</v>
      </c>
      <c r="D73" s="28"/>
      <c r="E73" s="29"/>
      <c r="F73" s="35">
        <v>951</v>
      </c>
      <c r="G73" s="35" t="s">
        <v>403</v>
      </c>
      <c r="H73" s="36" t="s">
        <v>404</v>
      </c>
      <c r="I73" s="19">
        <v>0</v>
      </c>
      <c r="J73" s="19">
        <v>0</v>
      </c>
      <c r="K73" s="26">
        <v>95106</v>
      </c>
      <c r="L73" s="37" t="s">
        <v>397</v>
      </c>
      <c r="M73" s="18"/>
      <c r="N73" s="21" t="str">
        <f t="shared" si="2"/>
        <v>insert into m_sub values (NULL,12,'Daily allowance',0,0,95106, datetime('now'), datetime('now'), 0);</v>
      </c>
    </row>
    <row r="74" spans="1:14" ht="15" customHeight="1" x14ac:dyDescent="0.15">
      <c r="A74" s="74"/>
      <c r="B74" s="22">
        <v>13</v>
      </c>
      <c r="C74" s="22">
        <v>10</v>
      </c>
      <c r="D74" s="23" t="s">
        <v>405</v>
      </c>
      <c r="E74" s="24" t="s">
        <v>324</v>
      </c>
      <c r="F74" s="35">
        <v>952</v>
      </c>
      <c r="G74" s="16" t="s">
        <v>406</v>
      </c>
      <c r="H74" s="42" t="s">
        <v>407</v>
      </c>
      <c r="I74" s="19">
        <v>0</v>
      </c>
      <c r="J74" s="19">
        <v>0</v>
      </c>
      <c r="K74" s="26">
        <v>95201</v>
      </c>
      <c r="L74" s="18"/>
      <c r="M74" s="18"/>
      <c r="N74" s="21" t="str">
        <f t="shared" si="2"/>
        <v>insert into m_sub values (NULL,13,'Child Support Received',0,0,95201, datetime('now'), datetime('now'), 0);</v>
      </c>
    </row>
    <row r="75" spans="1:14" ht="15" customHeight="1" x14ac:dyDescent="0.15">
      <c r="A75" s="74"/>
      <c r="B75" s="27">
        <v>13</v>
      </c>
      <c r="C75" s="27">
        <v>10</v>
      </c>
      <c r="D75" s="28"/>
      <c r="E75" s="29"/>
      <c r="F75" s="35">
        <v>952</v>
      </c>
      <c r="G75" s="16" t="s">
        <v>408</v>
      </c>
      <c r="H75" s="25" t="s">
        <v>409</v>
      </c>
      <c r="I75" s="19">
        <v>0</v>
      </c>
      <c r="J75" s="19">
        <v>0</v>
      </c>
      <c r="K75" s="26">
        <v>95202</v>
      </c>
      <c r="L75" s="18"/>
      <c r="M75" s="18"/>
      <c r="N75" s="21" t="str">
        <f t="shared" si="2"/>
        <v>insert into m_sub values (NULL,13,'Gifts Received',0,0,95202, datetime('now'), datetime('now'), 0);</v>
      </c>
    </row>
    <row r="76" spans="1:14" ht="15" customHeight="1" x14ac:dyDescent="0.15">
      <c r="A76" s="74"/>
      <c r="B76" s="27">
        <v>13</v>
      </c>
      <c r="C76" s="27">
        <v>10</v>
      </c>
      <c r="D76" s="28"/>
      <c r="E76" s="29"/>
      <c r="F76" s="35">
        <v>952</v>
      </c>
      <c r="G76" s="16" t="s">
        <v>410</v>
      </c>
      <c r="H76" s="25" t="s">
        <v>411</v>
      </c>
      <c r="I76" s="19">
        <v>0</v>
      </c>
      <c r="J76" s="19">
        <v>0</v>
      </c>
      <c r="K76" s="26">
        <v>95203</v>
      </c>
      <c r="L76" s="18"/>
      <c r="M76" s="18"/>
      <c r="N76" s="21" t="str">
        <f t="shared" si="2"/>
        <v>insert into m_sub values (NULL,13,'Lotteries',0,0,95203, datetime('now'), datetime('now'), 0);</v>
      </c>
    </row>
    <row r="77" spans="1:14" ht="15" customHeight="1" x14ac:dyDescent="0.15">
      <c r="A77" s="74"/>
      <c r="B77" s="27">
        <v>13</v>
      </c>
      <c r="C77" s="27">
        <v>10</v>
      </c>
      <c r="D77" s="28"/>
      <c r="E77" s="29"/>
      <c r="F77" s="35">
        <v>952</v>
      </c>
      <c r="G77" s="16" t="s">
        <v>412</v>
      </c>
      <c r="H77" s="25" t="s">
        <v>324</v>
      </c>
      <c r="I77" s="19">
        <v>0</v>
      </c>
      <c r="J77" s="19">
        <v>0</v>
      </c>
      <c r="K77" s="26">
        <v>95204</v>
      </c>
      <c r="L77" s="18"/>
      <c r="M77" s="18"/>
      <c r="N77" s="21" t="str">
        <f t="shared" si="2"/>
        <v>insert into m_sub values (NULL,13,'Other',0,0,95204, datetime('now'), datetime('now'), 0);</v>
      </c>
    </row>
    <row r="78" spans="1:14" ht="15" customHeight="1" x14ac:dyDescent="0.15">
      <c r="A78" s="74"/>
      <c r="B78" s="30">
        <v>13</v>
      </c>
      <c r="C78" s="30">
        <v>10</v>
      </c>
      <c r="D78" s="31"/>
      <c r="E78" s="32"/>
      <c r="F78" s="35">
        <v>952</v>
      </c>
      <c r="G78" s="16" t="s">
        <v>413</v>
      </c>
      <c r="H78" s="25" t="s">
        <v>414</v>
      </c>
      <c r="I78" s="19">
        <v>0</v>
      </c>
      <c r="J78" s="19">
        <v>0</v>
      </c>
      <c r="K78" s="26">
        <v>95205</v>
      </c>
      <c r="L78" s="18"/>
      <c r="M78" s="18"/>
      <c r="N78" s="21" t="str">
        <f t="shared" si="2"/>
        <v>insert into m_sub values (NULL,13,'State &amp; Local Tax Refund',0,0,95205, datetime('now'), datetime('now'), 0);</v>
      </c>
    </row>
    <row r="79" spans="1:14" ht="15" customHeight="1" x14ac:dyDescent="0.15">
      <c r="A79" s="74"/>
      <c r="B79" s="22">
        <v>14</v>
      </c>
      <c r="C79" s="22">
        <v>11</v>
      </c>
      <c r="D79" s="23" t="s">
        <v>415</v>
      </c>
      <c r="E79" s="24" t="s">
        <v>416</v>
      </c>
      <c r="F79" s="35">
        <v>953</v>
      </c>
      <c r="G79" s="16" t="s">
        <v>417</v>
      </c>
      <c r="H79" s="25" t="s">
        <v>418</v>
      </c>
      <c r="I79" s="19">
        <v>0</v>
      </c>
      <c r="J79" s="19">
        <v>0</v>
      </c>
      <c r="K79" s="26">
        <v>95301</v>
      </c>
      <c r="L79" s="18"/>
      <c r="M79" s="18"/>
      <c r="N79" s="21" t="str">
        <f t="shared" si="2"/>
        <v>insert into m_sub values (NULL,14,'Pensions &amp; Annuities',0,0,95301, datetime('now'), datetime('now'), 0);</v>
      </c>
    </row>
    <row r="80" spans="1:14" ht="15" customHeight="1" x14ac:dyDescent="0.15">
      <c r="A80" s="74"/>
      <c r="B80" s="30">
        <v>14</v>
      </c>
      <c r="C80" s="30">
        <v>11</v>
      </c>
      <c r="D80" s="31"/>
      <c r="E80" s="32"/>
      <c r="F80" s="35">
        <v>953</v>
      </c>
      <c r="G80" s="16" t="s">
        <v>419</v>
      </c>
      <c r="H80" s="25" t="s">
        <v>507</v>
      </c>
      <c r="I80" s="19">
        <v>0</v>
      </c>
      <c r="J80" s="19">
        <v>0</v>
      </c>
      <c r="K80" s="26">
        <v>95302</v>
      </c>
      <c r="L80" s="18"/>
      <c r="M80" s="18"/>
      <c r="N80" s="21" t="str">
        <f t="shared" si="2"/>
        <v>insert into m_sub values (NULL,14,'Social Security Benefits',0,0,95302, datetime('now'), datetime('now'), 0);</v>
      </c>
    </row>
    <row r="81" spans="1:14" ht="15" x14ac:dyDescent="0.15">
      <c r="A81" s="74"/>
      <c r="B81" s="48">
        <v>15</v>
      </c>
      <c r="C81" s="48">
        <v>12</v>
      </c>
      <c r="D81" s="23" t="s">
        <v>201</v>
      </c>
      <c r="E81" s="23" t="s">
        <v>498</v>
      </c>
      <c r="F81" s="35">
        <v>954</v>
      </c>
      <c r="G81" s="16" t="s">
        <v>501</v>
      </c>
      <c r="H81" s="25" t="s">
        <v>502</v>
      </c>
      <c r="I81" s="19">
        <v>0</v>
      </c>
      <c r="J81" s="19">
        <v>0</v>
      </c>
      <c r="K81" s="26">
        <v>95401</v>
      </c>
      <c r="L81" s="18"/>
      <c r="M81" s="18"/>
      <c r="N81" s="21" t="str">
        <f t="shared" si="2"/>
        <v>insert into m_sub values (NULL,15,'Dividend',0,0,95401, datetime('now'), datetime('now'), 0);</v>
      </c>
    </row>
    <row r="82" spans="1:14" ht="15" x14ac:dyDescent="0.15">
      <c r="A82" s="74"/>
      <c r="B82" s="49">
        <v>15</v>
      </c>
      <c r="C82" s="49">
        <v>12</v>
      </c>
      <c r="D82" s="28"/>
      <c r="E82" s="28"/>
      <c r="F82" s="35">
        <v>954</v>
      </c>
      <c r="G82" s="16" t="s">
        <v>503</v>
      </c>
      <c r="H82" s="25" t="s">
        <v>504</v>
      </c>
      <c r="I82" s="19">
        <v>0</v>
      </c>
      <c r="J82" s="19">
        <v>0</v>
      </c>
      <c r="K82" s="26">
        <v>95402</v>
      </c>
      <c r="L82" s="18"/>
      <c r="M82" s="18"/>
      <c r="N82" s="21" t="str">
        <f t="shared" ref="N82" si="3">CONCATENATE("insert into m_sub values (NULL,",B82,",'",SUBSTITUTE(G82,"'","''"),"',",I82,",",J82,",",K82,", datetime('now'), datetime('now'), 0);")</f>
        <v>insert into m_sub values (NULL,15,'Trading profit and loss',0,0,95402, datetime('now'), datetime('now'), 0);</v>
      </c>
    </row>
    <row r="83" spans="1:14" ht="15" x14ac:dyDescent="0.15">
      <c r="A83" s="74"/>
      <c r="B83" s="50">
        <v>15</v>
      </c>
      <c r="C83" s="50">
        <v>12</v>
      </c>
      <c r="D83" s="31"/>
      <c r="E83" s="31"/>
      <c r="F83" s="35">
        <v>954</v>
      </c>
      <c r="G83" s="16" t="s">
        <v>582</v>
      </c>
      <c r="H83" s="25" t="s">
        <v>508</v>
      </c>
      <c r="I83" s="19">
        <v>0</v>
      </c>
      <c r="J83" s="19">
        <v>0</v>
      </c>
      <c r="K83" s="26">
        <v>95403</v>
      </c>
      <c r="L83" s="18"/>
      <c r="M83" s="18"/>
      <c r="N83" s="21" t="str">
        <f t="shared" si="2"/>
        <v>insert into m_sub values (NULL,15,'Contribution',0,0,95403, datetime('now'), datetime('now'), 0);</v>
      </c>
    </row>
  </sheetData>
  <autoFilter ref="A3:N3"/>
  <mergeCells count="7">
    <mergeCell ref="N2:N3"/>
    <mergeCell ref="A4:A67"/>
    <mergeCell ref="A68:A83"/>
    <mergeCell ref="B2:F2"/>
    <mergeCell ref="G2:K2"/>
    <mergeCell ref="L2:L3"/>
    <mergeCell ref="M2:M3"/>
  </mergeCells>
  <phoneticPr fontId="1"/>
  <pageMargins left="0.75" right="0.75" top="1" bottom="1" header="0.51200000000000001" footer="0.51200000000000001"/>
  <pageSetup paperSize="9"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8"/>
  <sheetViews>
    <sheetView topLeftCell="A45" workbookViewId="0">
      <selection activeCell="C1" sqref="C1:D64"/>
    </sheetView>
  </sheetViews>
  <sheetFormatPr defaultRowHeight="13.5" x14ac:dyDescent="0.15"/>
  <cols>
    <col min="3" max="3" width="13.25" bestFit="1" customWidth="1"/>
    <col min="4" max="4" width="23.75" bestFit="1" customWidth="1"/>
  </cols>
  <sheetData>
    <row r="1" spans="3:5" ht="18.75" x14ac:dyDescent="0.15">
      <c r="C1" s="3" t="s">
        <v>15</v>
      </c>
      <c r="D1" s="3" t="s">
        <v>14</v>
      </c>
      <c r="E1" s="3"/>
    </row>
    <row r="2" spans="3:5" ht="18.75" x14ac:dyDescent="0.15">
      <c r="C2" s="3"/>
      <c r="D2" s="3" t="s">
        <v>13</v>
      </c>
      <c r="E2" s="3"/>
    </row>
    <row r="3" spans="3:5" ht="18.75" x14ac:dyDescent="0.15">
      <c r="C3" s="3"/>
      <c r="D3" s="3" t="s">
        <v>12</v>
      </c>
      <c r="E3" s="3"/>
    </row>
    <row r="4" spans="3:5" ht="18.75" x14ac:dyDescent="0.15">
      <c r="C4" s="3" t="s">
        <v>8</v>
      </c>
      <c r="D4" s="3" t="s">
        <v>7</v>
      </c>
      <c r="E4" s="3"/>
    </row>
    <row r="5" spans="3:5" ht="18.75" x14ac:dyDescent="0.15">
      <c r="C5" s="3"/>
      <c r="D5" s="3" t="s">
        <v>6</v>
      </c>
      <c r="E5" s="3"/>
    </row>
    <row r="6" spans="3:5" ht="18.75" x14ac:dyDescent="0.15">
      <c r="C6" s="3"/>
      <c r="D6" s="3" t="s">
        <v>5</v>
      </c>
      <c r="E6" s="3"/>
    </row>
    <row r="7" spans="3:5" ht="18.75" x14ac:dyDescent="0.15">
      <c r="C7" s="3"/>
      <c r="D7" s="3" t="s">
        <v>4</v>
      </c>
      <c r="E7" s="3"/>
    </row>
    <row r="8" spans="3:5" ht="18.75" x14ac:dyDescent="0.15">
      <c r="C8" s="3"/>
      <c r="D8" s="3" t="s">
        <v>3</v>
      </c>
      <c r="E8" s="3"/>
    </row>
    <row r="9" spans="3:5" ht="18.75" x14ac:dyDescent="0.15">
      <c r="C9" s="3"/>
      <c r="D9" s="3" t="s">
        <v>2</v>
      </c>
      <c r="E9" s="3"/>
    </row>
    <row r="10" spans="3:5" ht="18.75" x14ac:dyDescent="0.15">
      <c r="C10" s="3" t="s">
        <v>1</v>
      </c>
      <c r="D10" s="3" t="s">
        <v>136</v>
      </c>
      <c r="E10" s="3"/>
    </row>
    <row r="11" spans="3:5" ht="18.75" x14ac:dyDescent="0.15">
      <c r="C11" s="3"/>
      <c r="D11" s="3" t="s">
        <v>20</v>
      </c>
      <c r="E11" s="3"/>
    </row>
    <row r="12" spans="3:5" ht="18.75" x14ac:dyDescent="0.15">
      <c r="C12" s="3"/>
      <c r="D12" s="3" t="s">
        <v>21</v>
      </c>
      <c r="E12" s="3"/>
    </row>
    <row r="13" spans="3:5" ht="18.75" x14ac:dyDescent="0.15">
      <c r="C13" s="3"/>
      <c r="D13" s="3" t="s">
        <v>23</v>
      </c>
      <c r="E13" s="3"/>
    </row>
    <row r="14" spans="3:5" ht="18.75" x14ac:dyDescent="0.15">
      <c r="C14" s="3"/>
      <c r="D14" s="3" t="s">
        <v>24</v>
      </c>
      <c r="E14" s="3"/>
    </row>
    <row r="15" spans="3:5" ht="18.75" x14ac:dyDescent="0.15">
      <c r="C15" s="3" t="s">
        <v>25</v>
      </c>
      <c r="D15" s="3" t="s">
        <v>26</v>
      </c>
      <c r="E15" s="3"/>
    </row>
    <row r="16" spans="3:5" ht="18.75" x14ac:dyDescent="0.15">
      <c r="C16" s="3"/>
      <c r="D16" s="3" t="s">
        <v>27</v>
      </c>
      <c r="E16" s="3"/>
    </row>
    <row r="17" spans="3:5" ht="18.75" x14ac:dyDescent="0.15">
      <c r="C17" s="3"/>
      <c r="D17" s="3" t="s">
        <v>28</v>
      </c>
      <c r="E17" s="3"/>
    </row>
    <row r="18" spans="3:5" ht="18.75" x14ac:dyDescent="0.15">
      <c r="C18" s="3"/>
      <c r="D18" s="3" t="s">
        <v>29</v>
      </c>
      <c r="E18" s="3"/>
    </row>
    <row r="19" spans="3:5" ht="18.75" x14ac:dyDescent="0.15">
      <c r="C19" s="3" t="s">
        <v>34</v>
      </c>
      <c r="D19" s="3" t="s">
        <v>35</v>
      </c>
      <c r="E19" s="3"/>
    </row>
    <row r="20" spans="3:5" ht="18.75" x14ac:dyDescent="0.15">
      <c r="C20" s="3"/>
      <c r="D20" s="3" t="s">
        <v>36</v>
      </c>
      <c r="E20" s="3"/>
    </row>
    <row r="21" spans="3:5" ht="18.75" x14ac:dyDescent="0.15">
      <c r="C21" s="3"/>
      <c r="D21" s="3" t="s">
        <v>37</v>
      </c>
      <c r="E21" s="3"/>
    </row>
    <row r="22" spans="3:5" ht="18.75" x14ac:dyDescent="0.15">
      <c r="C22" s="3"/>
      <c r="D22" s="3" t="s">
        <v>38</v>
      </c>
      <c r="E22" s="3"/>
    </row>
    <row r="23" spans="3:5" ht="18.75" x14ac:dyDescent="0.15">
      <c r="C23" s="3" t="s">
        <v>42</v>
      </c>
      <c r="D23" s="3" t="s">
        <v>45</v>
      </c>
      <c r="E23" s="3"/>
    </row>
    <row r="24" spans="3:5" ht="18.75" x14ac:dyDescent="0.15">
      <c r="C24" s="3"/>
      <c r="D24" s="3" t="s">
        <v>44</v>
      </c>
      <c r="E24" s="3"/>
    </row>
    <row r="25" spans="3:5" ht="18.75" x14ac:dyDescent="0.15">
      <c r="C25" s="3"/>
      <c r="D25" s="3" t="s">
        <v>43</v>
      </c>
      <c r="E25" s="3"/>
    </row>
    <row r="26" spans="3:5" ht="18.75" x14ac:dyDescent="0.15">
      <c r="C26" s="3" t="s">
        <v>46</v>
      </c>
      <c r="D26" s="3" t="s">
        <v>47</v>
      </c>
      <c r="E26" s="3"/>
    </row>
    <row r="27" spans="3:5" ht="18.75" x14ac:dyDescent="0.15">
      <c r="C27" s="3"/>
      <c r="D27" s="3" t="s">
        <v>48</v>
      </c>
      <c r="E27" s="3"/>
    </row>
    <row r="28" spans="3:5" ht="18.75" x14ac:dyDescent="0.15">
      <c r="C28" s="3"/>
      <c r="D28" s="3" t="s">
        <v>50</v>
      </c>
      <c r="E28" s="3"/>
    </row>
    <row r="29" spans="3:5" ht="18.75" x14ac:dyDescent="0.15">
      <c r="C29" s="3"/>
      <c r="D29" s="3" t="s">
        <v>51</v>
      </c>
      <c r="E29" s="3"/>
    </row>
    <row r="30" spans="3:5" ht="18.75" x14ac:dyDescent="0.15">
      <c r="C30" s="3"/>
      <c r="D30" s="3" t="s">
        <v>52</v>
      </c>
      <c r="E30" s="3"/>
    </row>
    <row r="31" spans="3:5" ht="18.75" x14ac:dyDescent="0.15">
      <c r="C31" s="3"/>
      <c r="D31" s="3" t="s">
        <v>53</v>
      </c>
      <c r="E31" s="3"/>
    </row>
    <row r="32" spans="3:5" ht="18.75" x14ac:dyDescent="0.15">
      <c r="C32" s="3"/>
      <c r="D32" s="3" t="s">
        <v>54</v>
      </c>
      <c r="E32" s="3"/>
    </row>
    <row r="33" spans="3:5" ht="18.75" x14ac:dyDescent="0.15">
      <c r="C33" s="3"/>
      <c r="D33" s="3" t="s">
        <v>24</v>
      </c>
      <c r="E33" s="3"/>
    </row>
    <row r="34" spans="3:5" ht="18.75" x14ac:dyDescent="0.15">
      <c r="C34" s="3"/>
      <c r="D34" s="3" t="s">
        <v>55</v>
      </c>
      <c r="E34" s="3"/>
    </row>
    <row r="35" spans="3:5" ht="18.75" x14ac:dyDescent="0.15">
      <c r="C35" s="3"/>
      <c r="D35" s="3" t="s">
        <v>56</v>
      </c>
      <c r="E35" s="3"/>
    </row>
    <row r="36" spans="3:5" ht="18.75" x14ac:dyDescent="0.15">
      <c r="C36" s="3"/>
      <c r="D36" s="3" t="s">
        <v>59</v>
      </c>
      <c r="E36" s="3"/>
    </row>
    <row r="37" spans="3:5" ht="18.75" x14ac:dyDescent="0.15">
      <c r="C37" s="3"/>
      <c r="D37" s="3" t="s">
        <v>60</v>
      </c>
      <c r="E37" s="3"/>
    </row>
    <row r="38" spans="3:5" ht="18.75" x14ac:dyDescent="0.15">
      <c r="C38" s="3"/>
      <c r="D38" s="3" t="s">
        <v>24</v>
      </c>
      <c r="E38" s="3"/>
    </row>
    <row r="39" spans="3:5" ht="18.75" x14ac:dyDescent="0.15">
      <c r="C39" s="3" t="s">
        <v>64</v>
      </c>
      <c r="D39" s="3" t="s">
        <v>65</v>
      </c>
      <c r="E39" s="3"/>
    </row>
    <row r="40" spans="3:5" ht="18.75" x14ac:dyDescent="0.15">
      <c r="C40" s="3"/>
      <c r="D40" s="3" t="s">
        <v>66</v>
      </c>
      <c r="E40" s="3"/>
    </row>
    <row r="41" spans="3:5" ht="18.75" x14ac:dyDescent="0.15">
      <c r="C41" s="3"/>
      <c r="D41" s="3" t="s">
        <v>24</v>
      </c>
      <c r="E41" s="3"/>
    </row>
    <row r="42" spans="3:5" ht="18.75" x14ac:dyDescent="0.15">
      <c r="C42" s="3"/>
      <c r="D42" s="3" t="s">
        <v>67</v>
      </c>
      <c r="E42" s="3"/>
    </row>
    <row r="43" spans="3:5" ht="18.75" x14ac:dyDescent="0.15">
      <c r="C43" s="3" t="s">
        <v>68</v>
      </c>
      <c r="D43" s="3" t="s">
        <v>69</v>
      </c>
      <c r="E43" s="3"/>
    </row>
    <row r="44" spans="3:5" ht="18.75" x14ac:dyDescent="0.15">
      <c r="C44" s="3"/>
      <c r="D44" s="3" t="s">
        <v>72</v>
      </c>
      <c r="E44" s="3"/>
    </row>
    <row r="45" spans="3:5" ht="18.75" x14ac:dyDescent="0.15">
      <c r="C45" s="3"/>
      <c r="D45" s="3" t="s">
        <v>73</v>
      </c>
      <c r="E45" s="3"/>
    </row>
    <row r="46" spans="3:5" ht="18.75" x14ac:dyDescent="0.15">
      <c r="C46" s="3"/>
      <c r="D46" s="3" t="s">
        <v>74</v>
      </c>
      <c r="E46" s="3"/>
    </row>
    <row r="47" spans="3:5" ht="18.75" x14ac:dyDescent="0.15">
      <c r="C47" s="3"/>
      <c r="D47" s="3" t="s">
        <v>24</v>
      </c>
      <c r="E47" s="3"/>
    </row>
    <row r="48" spans="3:5" ht="18.75" x14ac:dyDescent="0.15">
      <c r="C48" s="3" t="s">
        <v>77</v>
      </c>
      <c r="D48" s="3" t="s">
        <v>79</v>
      </c>
      <c r="E48" s="3"/>
    </row>
    <row r="49" spans="3:5" ht="18.75" x14ac:dyDescent="0.15">
      <c r="C49" s="3"/>
      <c r="D49" s="3" t="s">
        <v>78</v>
      </c>
      <c r="E49" s="3"/>
    </row>
    <row r="50" spans="3:5" ht="18.75" x14ac:dyDescent="0.15">
      <c r="C50" s="3"/>
      <c r="D50" s="3" t="s">
        <v>80</v>
      </c>
      <c r="E50" s="3"/>
    </row>
    <row r="51" spans="3:5" ht="18.75" x14ac:dyDescent="0.15">
      <c r="C51" s="3" t="s">
        <v>81</v>
      </c>
      <c r="D51" s="3" t="s">
        <v>82</v>
      </c>
      <c r="E51" s="3"/>
    </row>
    <row r="52" spans="3:5" ht="18.75" x14ac:dyDescent="0.15">
      <c r="C52" s="3"/>
      <c r="D52" s="3" t="s">
        <v>83</v>
      </c>
      <c r="E52" s="3"/>
    </row>
    <row r="53" spans="3:5" ht="18.75" x14ac:dyDescent="0.15">
      <c r="C53" s="3"/>
      <c r="D53" s="3" t="s">
        <v>84</v>
      </c>
      <c r="E53" s="3"/>
    </row>
    <row r="54" spans="3:5" ht="18.75" x14ac:dyDescent="0.15">
      <c r="C54" s="3"/>
      <c r="D54" s="3" t="s">
        <v>85</v>
      </c>
      <c r="E54" s="3"/>
    </row>
    <row r="55" spans="3:5" ht="18.75" x14ac:dyDescent="0.15">
      <c r="C55" s="3" t="s">
        <v>86</v>
      </c>
      <c r="D55" s="3" t="s">
        <v>87</v>
      </c>
      <c r="E55" s="3"/>
    </row>
    <row r="56" spans="3:5" ht="18.75" x14ac:dyDescent="0.15">
      <c r="C56" s="3"/>
      <c r="D56" s="3" t="s">
        <v>133</v>
      </c>
      <c r="E56" s="3"/>
    </row>
    <row r="57" spans="3:5" ht="18.75" x14ac:dyDescent="0.15">
      <c r="C57" s="3"/>
      <c r="D57" s="3" t="s">
        <v>90</v>
      </c>
      <c r="E57" s="3"/>
    </row>
    <row r="58" spans="3:5" ht="18.75" x14ac:dyDescent="0.15">
      <c r="C58" s="3"/>
      <c r="D58" s="3" t="s">
        <v>24</v>
      </c>
      <c r="E58" s="3"/>
    </row>
    <row r="59" spans="3:5" ht="18.75" x14ac:dyDescent="0.15">
      <c r="C59" s="3"/>
      <c r="D59" s="3" t="s">
        <v>91</v>
      </c>
      <c r="E59" s="3"/>
    </row>
    <row r="60" spans="3:5" ht="18.75" x14ac:dyDescent="0.15">
      <c r="C60" s="3" t="s">
        <v>92</v>
      </c>
      <c r="D60" s="3" t="s">
        <v>93</v>
      </c>
      <c r="E60" s="3"/>
    </row>
    <row r="61" spans="3:5" ht="18.75" x14ac:dyDescent="0.15">
      <c r="C61" s="3"/>
      <c r="D61" s="3" t="s">
        <v>94</v>
      </c>
      <c r="E61" s="3"/>
    </row>
    <row r="62" spans="3:5" ht="18.75" x14ac:dyDescent="0.15">
      <c r="C62" s="3"/>
      <c r="D62" s="3" t="s">
        <v>24</v>
      </c>
      <c r="E62" s="3"/>
    </row>
    <row r="63" spans="3:5" ht="18.75" x14ac:dyDescent="0.15">
      <c r="C63" s="3"/>
      <c r="D63" s="3" t="s">
        <v>97</v>
      </c>
      <c r="E63" s="3"/>
    </row>
    <row r="64" spans="3:5" ht="18.75" x14ac:dyDescent="0.15">
      <c r="C64" s="3"/>
      <c r="D64" s="3" t="s">
        <v>99</v>
      </c>
      <c r="E64" s="3"/>
    </row>
    <row r="65" spans="5:5" ht="18.75" x14ac:dyDescent="0.15">
      <c r="E65" s="3"/>
    </row>
    <row r="66" spans="5:5" ht="18.75" x14ac:dyDescent="0.15">
      <c r="E66" s="3"/>
    </row>
    <row r="67" spans="5:5" ht="18.75" x14ac:dyDescent="0.15">
      <c r="E67" s="3"/>
    </row>
    <row r="68" spans="5:5" ht="18.75" x14ac:dyDescent="0.15">
      <c r="E68" s="3"/>
    </row>
    <row r="69" spans="5:5" ht="18.75" x14ac:dyDescent="0.15">
      <c r="E69" s="3"/>
    </row>
    <row r="70" spans="5:5" ht="18.75" x14ac:dyDescent="0.15">
      <c r="E70" s="3"/>
    </row>
    <row r="71" spans="5:5" ht="18.75" x14ac:dyDescent="0.15">
      <c r="E71" s="3"/>
    </row>
    <row r="72" spans="5:5" ht="18.75" x14ac:dyDescent="0.15">
      <c r="E72" s="3"/>
    </row>
    <row r="73" spans="5:5" ht="18.75" x14ac:dyDescent="0.15">
      <c r="E73" s="3"/>
    </row>
    <row r="74" spans="5:5" ht="18.75" x14ac:dyDescent="0.15">
      <c r="E74" s="3"/>
    </row>
    <row r="75" spans="5:5" ht="18.75" x14ac:dyDescent="0.15">
      <c r="E75" s="3"/>
    </row>
    <row r="76" spans="5:5" ht="18.75" x14ac:dyDescent="0.15">
      <c r="E76" s="3"/>
    </row>
    <row r="77" spans="5:5" ht="18.75" x14ac:dyDescent="0.15">
      <c r="E77" s="3"/>
    </row>
    <row r="78" spans="5:5" ht="18.75" x14ac:dyDescent="0.15">
      <c r="E78" s="3"/>
    </row>
    <row r="79" spans="5:5" ht="18.75" x14ac:dyDescent="0.15">
      <c r="E79" s="3"/>
    </row>
    <row r="80" spans="5:5" ht="18.75" x14ac:dyDescent="0.15">
      <c r="E80" s="3"/>
    </row>
    <row r="81" spans="3:5" ht="18.75" x14ac:dyDescent="0.15">
      <c r="E81" s="3"/>
    </row>
    <row r="82" spans="3:5" ht="18.75" x14ac:dyDescent="0.15">
      <c r="E82" s="3"/>
    </row>
    <row r="83" spans="3:5" ht="18.75" x14ac:dyDescent="0.15">
      <c r="E83" s="3"/>
    </row>
    <row r="84" spans="3:5" ht="18.75" x14ac:dyDescent="0.15">
      <c r="E84" s="3"/>
    </row>
    <row r="85" spans="3:5" ht="18.75" x14ac:dyDescent="0.15">
      <c r="E85" s="3"/>
    </row>
    <row r="86" spans="3:5" ht="18.75" x14ac:dyDescent="0.15">
      <c r="E86" s="3"/>
    </row>
    <row r="87" spans="3:5" ht="18.75" x14ac:dyDescent="0.15">
      <c r="C87" s="3"/>
      <c r="D87" s="3"/>
    </row>
    <row r="88" spans="3:5" ht="18.75" x14ac:dyDescent="0.15">
      <c r="C88" s="3"/>
      <c r="D88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2"/>
  <sheetViews>
    <sheetView workbookViewId="0">
      <selection activeCell="C1" sqref="C1:D22"/>
    </sheetView>
  </sheetViews>
  <sheetFormatPr defaultRowHeight="13.5" x14ac:dyDescent="0.15"/>
  <cols>
    <col min="3" max="3" width="13.25" bestFit="1" customWidth="1"/>
    <col min="4" max="4" width="21.625" bestFit="1" customWidth="1"/>
  </cols>
  <sheetData>
    <row r="1" spans="3:4" ht="18.75" x14ac:dyDescent="0.15">
      <c r="C1" s="3" t="s">
        <v>101</v>
      </c>
      <c r="D1" s="3" t="s">
        <v>102</v>
      </c>
    </row>
    <row r="2" spans="3:4" ht="18.75" x14ac:dyDescent="0.15">
      <c r="C2" s="3"/>
      <c r="D2" s="3" t="s">
        <v>103</v>
      </c>
    </row>
    <row r="3" spans="3:4" ht="18.75" x14ac:dyDescent="0.15">
      <c r="C3" s="3"/>
      <c r="D3" s="3" t="s">
        <v>104</v>
      </c>
    </row>
    <row r="4" spans="3:4" ht="18.75" x14ac:dyDescent="0.15">
      <c r="C4" s="3"/>
      <c r="D4" s="3" t="s">
        <v>105</v>
      </c>
    </row>
    <row r="5" spans="3:4" ht="18.75" x14ac:dyDescent="0.15">
      <c r="C5" s="3"/>
      <c r="D5" s="3" t="s">
        <v>106</v>
      </c>
    </row>
    <row r="6" spans="3:4" ht="18.75" x14ac:dyDescent="0.15">
      <c r="C6" s="3"/>
      <c r="D6" s="3" t="s">
        <v>107</v>
      </c>
    </row>
    <row r="7" spans="3:4" ht="18.75" x14ac:dyDescent="0.15">
      <c r="C7" s="3"/>
      <c r="D7" s="3" t="s">
        <v>134</v>
      </c>
    </row>
    <row r="8" spans="3:4" ht="18.75" x14ac:dyDescent="0.15">
      <c r="C8" s="3"/>
      <c r="D8" s="3" t="s">
        <v>112</v>
      </c>
    </row>
    <row r="9" spans="3:4" ht="18.75" x14ac:dyDescent="0.15">
      <c r="C9" s="3" t="s">
        <v>113</v>
      </c>
      <c r="D9" s="3" t="s">
        <v>114</v>
      </c>
    </row>
    <row r="10" spans="3:4" ht="18.75" x14ac:dyDescent="0.15">
      <c r="C10" s="3"/>
      <c r="D10" s="3" t="s">
        <v>115</v>
      </c>
    </row>
    <row r="11" spans="3:4" ht="18.75" x14ac:dyDescent="0.15">
      <c r="C11" s="3"/>
      <c r="D11" s="3" t="s">
        <v>117</v>
      </c>
    </row>
    <row r="12" spans="3:4" ht="18.75" x14ac:dyDescent="0.15">
      <c r="C12" s="3"/>
      <c r="D12" s="3" t="s">
        <v>118</v>
      </c>
    </row>
    <row r="13" spans="3:4" ht="18.75" x14ac:dyDescent="0.15">
      <c r="C13" s="3"/>
      <c r="D13" s="3" t="s">
        <v>119</v>
      </c>
    </row>
    <row r="14" spans="3:4" ht="18.75" x14ac:dyDescent="0.15">
      <c r="C14" s="3"/>
      <c r="D14" s="3" t="s">
        <v>120</v>
      </c>
    </row>
    <row r="15" spans="3:4" ht="18.75" x14ac:dyDescent="0.15">
      <c r="C15" s="3"/>
      <c r="D15" s="3" t="s">
        <v>121</v>
      </c>
    </row>
    <row r="16" spans="3:4" ht="18.75" x14ac:dyDescent="0.15">
      <c r="C16" s="3"/>
      <c r="D16" s="3" t="s">
        <v>122</v>
      </c>
    </row>
    <row r="17" spans="3:4" ht="18.75" x14ac:dyDescent="0.15">
      <c r="C17" s="3"/>
      <c r="D17" s="3" t="s">
        <v>135</v>
      </c>
    </row>
    <row r="18" spans="3:4" ht="18.75" x14ac:dyDescent="0.15">
      <c r="C18" s="3"/>
      <c r="D18" s="3" t="s">
        <v>24</v>
      </c>
    </row>
    <row r="19" spans="3:4" ht="18.75" x14ac:dyDescent="0.15">
      <c r="C19" s="3" t="s">
        <v>137</v>
      </c>
      <c r="D19" s="3" t="s">
        <v>127</v>
      </c>
    </row>
    <row r="20" spans="3:4" ht="18.75" x14ac:dyDescent="0.15">
      <c r="C20" s="3"/>
      <c r="D20" s="3" t="s">
        <v>128</v>
      </c>
    </row>
    <row r="21" spans="3:4" ht="18.75" x14ac:dyDescent="0.15">
      <c r="C21" s="3"/>
      <c r="D21" s="3" t="s">
        <v>130</v>
      </c>
    </row>
    <row r="22" spans="3:4" ht="18.75" x14ac:dyDescent="0.15">
      <c r="C22" s="3"/>
      <c r="D22" s="3" t="s">
        <v>131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117"/>
  <sheetViews>
    <sheetView zoomScale="85" zoomScaleNormal="85" workbookViewId="0">
      <pane ySplit="2" topLeftCell="A93" activePane="bottomLeft" state="frozen"/>
      <selection pane="bottomLeft" activeCell="E3" sqref="E3:E5"/>
    </sheetView>
  </sheetViews>
  <sheetFormatPr defaultRowHeight="16.5" x14ac:dyDescent="0.15"/>
  <cols>
    <col min="1" max="1" width="9" style="1"/>
    <col min="2" max="5" width="34.25" style="1" customWidth="1"/>
    <col min="6" max="16384" width="9" style="1"/>
  </cols>
  <sheetData>
    <row r="1" spans="1:5" x14ac:dyDescent="0.15">
      <c r="B1" s="79" t="s">
        <v>19</v>
      </c>
      <c r="C1" s="79"/>
      <c r="D1" s="79" t="s">
        <v>18</v>
      </c>
      <c r="E1" s="79"/>
    </row>
    <row r="2" spans="1:5" x14ac:dyDescent="0.15">
      <c r="B2" s="2" t="s">
        <v>17</v>
      </c>
      <c r="C2" s="2" t="s">
        <v>16</v>
      </c>
      <c r="D2" s="2" t="s">
        <v>17</v>
      </c>
      <c r="E2" s="2" t="s">
        <v>16</v>
      </c>
    </row>
    <row r="3" spans="1:5" x14ac:dyDescent="0.15">
      <c r="A3" s="80" t="s">
        <v>132</v>
      </c>
      <c r="B3" s="1" t="s">
        <v>15</v>
      </c>
      <c r="C3" s="1" t="s">
        <v>138</v>
      </c>
      <c r="D3" s="1" t="s">
        <v>14</v>
      </c>
      <c r="E3" s="1" t="s">
        <v>140</v>
      </c>
    </row>
    <row r="4" spans="1:5" x14ac:dyDescent="0.15">
      <c r="A4" s="80"/>
      <c r="D4" s="1" t="s">
        <v>13</v>
      </c>
      <c r="E4" s="1" t="s">
        <v>139</v>
      </c>
    </row>
    <row r="5" spans="1:5" x14ac:dyDescent="0.15">
      <c r="A5" s="80"/>
      <c r="D5" s="1" t="s">
        <v>12</v>
      </c>
      <c r="E5" s="1" t="s">
        <v>141</v>
      </c>
    </row>
    <row r="6" spans="1:5" x14ac:dyDescent="0.15">
      <c r="A6" s="80"/>
      <c r="B6" s="1" t="s">
        <v>11</v>
      </c>
      <c r="D6" s="1" t="s">
        <v>10</v>
      </c>
    </row>
    <row r="7" spans="1:5" x14ac:dyDescent="0.15">
      <c r="A7" s="80"/>
      <c r="D7" s="1" t="s">
        <v>9</v>
      </c>
    </row>
    <row r="8" spans="1:5" x14ac:dyDescent="0.15">
      <c r="A8" s="80"/>
      <c r="B8" s="1" t="s">
        <v>8</v>
      </c>
      <c r="D8" s="1" t="s">
        <v>7</v>
      </c>
    </row>
    <row r="9" spans="1:5" x14ac:dyDescent="0.15">
      <c r="A9" s="80"/>
      <c r="D9" s="1" t="s">
        <v>6</v>
      </c>
    </row>
    <row r="10" spans="1:5" x14ac:dyDescent="0.15">
      <c r="A10" s="80"/>
      <c r="D10" s="1" t="s">
        <v>5</v>
      </c>
    </row>
    <row r="11" spans="1:5" x14ac:dyDescent="0.15">
      <c r="A11" s="80"/>
      <c r="D11" s="1" t="s">
        <v>4</v>
      </c>
    </row>
    <row r="12" spans="1:5" x14ac:dyDescent="0.15">
      <c r="A12" s="80"/>
      <c r="D12" s="1" t="s">
        <v>3</v>
      </c>
    </row>
    <row r="13" spans="1:5" x14ac:dyDescent="0.15">
      <c r="A13" s="80"/>
      <c r="D13" s="1" t="s">
        <v>2</v>
      </c>
    </row>
    <row r="14" spans="1:5" x14ac:dyDescent="0.15">
      <c r="A14" s="80"/>
      <c r="B14" s="1" t="s">
        <v>1</v>
      </c>
      <c r="D14" s="1" t="s">
        <v>0</v>
      </c>
    </row>
    <row r="15" spans="1:5" x14ac:dyDescent="0.15">
      <c r="A15" s="80"/>
      <c r="D15" s="1" t="s">
        <v>20</v>
      </c>
    </row>
    <row r="16" spans="1:5" x14ac:dyDescent="0.15">
      <c r="A16" s="80"/>
      <c r="D16" s="1" t="s">
        <v>21</v>
      </c>
    </row>
    <row r="17" spans="1:4" x14ac:dyDescent="0.15">
      <c r="A17" s="80"/>
      <c r="D17" s="1" t="s">
        <v>22</v>
      </c>
    </row>
    <row r="18" spans="1:4" x14ac:dyDescent="0.15">
      <c r="A18" s="80"/>
      <c r="D18" s="1" t="s">
        <v>23</v>
      </c>
    </row>
    <row r="19" spans="1:4" x14ac:dyDescent="0.15">
      <c r="A19" s="80"/>
      <c r="D19" s="1" t="s">
        <v>24</v>
      </c>
    </row>
    <row r="20" spans="1:4" x14ac:dyDescent="0.15">
      <c r="A20" s="80"/>
      <c r="B20" s="1" t="s">
        <v>25</v>
      </c>
      <c r="D20" s="1" t="s">
        <v>26</v>
      </c>
    </row>
    <row r="21" spans="1:4" x14ac:dyDescent="0.15">
      <c r="A21" s="80"/>
      <c r="D21" s="1" t="s">
        <v>27</v>
      </c>
    </row>
    <row r="22" spans="1:4" x14ac:dyDescent="0.15">
      <c r="A22" s="80"/>
      <c r="D22" s="1" t="s">
        <v>28</v>
      </c>
    </row>
    <row r="23" spans="1:4" x14ac:dyDescent="0.15">
      <c r="A23" s="80"/>
      <c r="D23" s="1" t="s">
        <v>29</v>
      </c>
    </row>
    <row r="24" spans="1:4" x14ac:dyDescent="0.15">
      <c r="A24" s="80"/>
      <c r="B24" s="1" t="s">
        <v>30</v>
      </c>
      <c r="D24" s="1" t="s">
        <v>31</v>
      </c>
    </row>
    <row r="25" spans="1:4" x14ac:dyDescent="0.15">
      <c r="A25" s="80"/>
      <c r="D25" s="1" t="s">
        <v>32</v>
      </c>
    </row>
    <row r="26" spans="1:4" x14ac:dyDescent="0.15">
      <c r="A26" s="80"/>
      <c r="D26" s="1" t="s">
        <v>33</v>
      </c>
    </row>
    <row r="27" spans="1:4" x14ac:dyDescent="0.15">
      <c r="A27" s="80"/>
      <c r="B27" s="1" t="s">
        <v>34</v>
      </c>
      <c r="D27" s="1" t="s">
        <v>35</v>
      </c>
    </row>
    <row r="28" spans="1:4" x14ac:dyDescent="0.15">
      <c r="A28" s="80"/>
      <c r="D28" s="1" t="s">
        <v>36</v>
      </c>
    </row>
    <row r="29" spans="1:4" x14ac:dyDescent="0.15">
      <c r="A29" s="80"/>
      <c r="D29" s="1" t="s">
        <v>37</v>
      </c>
    </row>
    <row r="30" spans="1:4" x14ac:dyDescent="0.15">
      <c r="A30" s="80"/>
      <c r="D30" s="1" t="s">
        <v>38</v>
      </c>
    </row>
    <row r="31" spans="1:4" x14ac:dyDescent="0.15">
      <c r="A31" s="80"/>
      <c r="B31" s="1" t="s">
        <v>39</v>
      </c>
      <c r="D31" s="1" t="s">
        <v>40</v>
      </c>
    </row>
    <row r="32" spans="1:4" x14ac:dyDescent="0.15">
      <c r="A32" s="80"/>
      <c r="D32" s="1" t="s">
        <v>24</v>
      </c>
    </row>
    <row r="33" spans="1:4" x14ac:dyDescent="0.15">
      <c r="A33" s="80"/>
      <c r="D33" s="1" t="s">
        <v>41</v>
      </c>
    </row>
    <row r="34" spans="1:4" x14ac:dyDescent="0.15">
      <c r="A34" s="80"/>
      <c r="B34" s="1" t="s">
        <v>42</v>
      </c>
      <c r="D34" s="1" t="s">
        <v>45</v>
      </c>
    </row>
    <row r="35" spans="1:4" x14ac:dyDescent="0.15">
      <c r="A35" s="80"/>
      <c r="D35" s="1" t="s">
        <v>44</v>
      </c>
    </row>
    <row r="36" spans="1:4" x14ac:dyDescent="0.15">
      <c r="A36" s="80"/>
      <c r="D36" s="1" t="s">
        <v>43</v>
      </c>
    </row>
    <row r="37" spans="1:4" x14ac:dyDescent="0.15">
      <c r="A37" s="80"/>
      <c r="B37" s="1" t="s">
        <v>46</v>
      </c>
      <c r="D37" s="1" t="s">
        <v>47</v>
      </c>
    </row>
    <row r="38" spans="1:4" x14ac:dyDescent="0.15">
      <c r="A38" s="80"/>
      <c r="D38" s="1" t="s">
        <v>48</v>
      </c>
    </row>
    <row r="39" spans="1:4" x14ac:dyDescent="0.15">
      <c r="A39" s="80"/>
      <c r="D39" s="1" t="s">
        <v>49</v>
      </c>
    </row>
    <row r="40" spans="1:4" x14ac:dyDescent="0.15">
      <c r="A40" s="80"/>
      <c r="D40" s="1" t="s">
        <v>50</v>
      </c>
    </row>
    <row r="41" spans="1:4" x14ac:dyDescent="0.15">
      <c r="A41" s="80"/>
      <c r="D41" s="1" t="s">
        <v>51</v>
      </c>
    </row>
    <row r="42" spans="1:4" x14ac:dyDescent="0.15">
      <c r="A42" s="80"/>
      <c r="D42" s="1" t="s">
        <v>52</v>
      </c>
    </row>
    <row r="43" spans="1:4" x14ac:dyDescent="0.15">
      <c r="A43" s="80"/>
      <c r="D43" s="1" t="s">
        <v>53</v>
      </c>
    </row>
    <row r="44" spans="1:4" x14ac:dyDescent="0.15">
      <c r="A44" s="80"/>
      <c r="D44" s="1" t="s">
        <v>54</v>
      </c>
    </row>
    <row r="45" spans="1:4" x14ac:dyDescent="0.15">
      <c r="A45" s="80"/>
      <c r="D45" s="1" t="s">
        <v>24</v>
      </c>
    </row>
    <row r="46" spans="1:4" x14ac:dyDescent="0.15">
      <c r="A46" s="80"/>
      <c r="D46" s="1" t="s">
        <v>55</v>
      </c>
    </row>
    <row r="47" spans="1:4" x14ac:dyDescent="0.15">
      <c r="A47" s="80"/>
      <c r="D47" s="1" t="s">
        <v>56</v>
      </c>
    </row>
    <row r="48" spans="1:4" x14ac:dyDescent="0.15">
      <c r="A48" s="80"/>
      <c r="B48" s="1" t="s">
        <v>57</v>
      </c>
      <c r="D48" s="1" t="s">
        <v>58</v>
      </c>
    </row>
    <row r="49" spans="1:4" x14ac:dyDescent="0.15">
      <c r="A49" s="80"/>
      <c r="D49" s="1" t="s">
        <v>59</v>
      </c>
    </row>
    <row r="50" spans="1:4" x14ac:dyDescent="0.15">
      <c r="A50" s="80"/>
      <c r="D50" s="1" t="s">
        <v>60</v>
      </c>
    </row>
    <row r="51" spans="1:4" x14ac:dyDescent="0.15">
      <c r="A51" s="80"/>
      <c r="D51" s="1" t="s">
        <v>61</v>
      </c>
    </row>
    <row r="52" spans="1:4" x14ac:dyDescent="0.15">
      <c r="A52" s="80"/>
      <c r="D52" s="1" t="s">
        <v>62</v>
      </c>
    </row>
    <row r="53" spans="1:4" x14ac:dyDescent="0.15">
      <c r="A53" s="80"/>
      <c r="D53" s="1" t="s">
        <v>24</v>
      </c>
    </row>
    <row r="54" spans="1:4" x14ac:dyDescent="0.15">
      <c r="A54" s="80"/>
      <c r="D54" s="1" t="s">
        <v>63</v>
      </c>
    </row>
    <row r="55" spans="1:4" x14ac:dyDescent="0.15">
      <c r="A55" s="80"/>
      <c r="B55" s="1" t="s">
        <v>64</v>
      </c>
      <c r="D55" s="1" t="s">
        <v>65</v>
      </c>
    </row>
    <row r="56" spans="1:4" x14ac:dyDescent="0.15">
      <c r="A56" s="80"/>
      <c r="D56" s="1" t="s">
        <v>66</v>
      </c>
    </row>
    <row r="57" spans="1:4" x14ac:dyDescent="0.15">
      <c r="A57" s="80"/>
      <c r="D57" s="1" t="s">
        <v>24</v>
      </c>
    </row>
    <row r="58" spans="1:4" x14ac:dyDescent="0.15">
      <c r="A58" s="80"/>
      <c r="D58" s="1" t="s">
        <v>67</v>
      </c>
    </row>
    <row r="59" spans="1:4" x14ac:dyDescent="0.15">
      <c r="A59" s="80"/>
      <c r="B59" s="1" t="s">
        <v>68</v>
      </c>
      <c r="D59" s="1" t="s">
        <v>69</v>
      </c>
    </row>
    <row r="60" spans="1:4" x14ac:dyDescent="0.15">
      <c r="A60" s="80"/>
      <c r="D60" s="1" t="s">
        <v>70</v>
      </c>
    </row>
    <row r="61" spans="1:4" x14ac:dyDescent="0.15">
      <c r="A61" s="80"/>
      <c r="D61" s="1" t="s">
        <v>71</v>
      </c>
    </row>
    <row r="62" spans="1:4" x14ac:dyDescent="0.15">
      <c r="A62" s="80"/>
      <c r="D62" s="1" t="s">
        <v>72</v>
      </c>
    </row>
    <row r="63" spans="1:4" x14ac:dyDescent="0.15">
      <c r="A63" s="80"/>
      <c r="D63" s="1" t="s">
        <v>73</v>
      </c>
    </row>
    <row r="64" spans="1:4" x14ac:dyDescent="0.15">
      <c r="A64" s="80"/>
      <c r="D64" s="1" t="s">
        <v>74</v>
      </c>
    </row>
    <row r="65" spans="1:4" x14ac:dyDescent="0.15">
      <c r="A65" s="80"/>
      <c r="D65" s="1" t="s">
        <v>75</v>
      </c>
    </row>
    <row r="66" spans="1:4" x14ac:dyDescent="0.15">
      <c r="A66" s="80"/>
      <c r="D66" s="1" t="s">
        <v>76</v>
      </c>
    </row>
    <row r="67" spans="1:4" x14ac:dyDescent="0.15">
      <c r="A67" s="80"/>
      <c r="D67" s="1" t="s">
        <v>24</v>
      </c>
    </row>
    <row r="68" spans="1:4" x14ac:dyDescent="0.15">
      <c r="A68" s="80"/>
      <c r="B68" s="1" t="s">
        <v>77</v>
      </c>
      <c r="D68" s="1" t="s">
        <v>79</v>
      </c>
    </row>
    <row r="69" spans="1:4" x14ac:dyDescent="0.15">
      <c r="A69" s="80"/>
      <c r="D69" s="1" t="s">
        <v>78</v>
      </c>
    </row>
    <row r="70" spans="1:4" x14ac:dyDescent="0.15">
      <c r="A70" s="80"/>
      <c r="D70" s="1" t="s">
        <v>80</v>
      </c>
    </row>
    <row r="71" spans="1:4" x14ac:dyDescent="0.15">
      <c r="A71" s="80"/>
      <c r="B71" s="1" t="s">
        <v>81</v>
      </c>
      <c r="D71" s="1" t="s">
        <v>82</v>
      </c>
    </row>
    <row r="72" spans="1:4" x14ac:dyDescent="0.15">
      <c r="A72" s="80"/>
      <c r="D72" s="1" t="s">
        <v>83</v>
      </c>
    </row>
    <row r="73" spans="1:4" x14ac:dyDescent="0.15">
      <c r="A73" s="80"/>
      <c r="D73" s="1" t="s">
        <v>84</v>
      </c>
    </row>
    <row r="74" spans="1:4" x14ac:dyDescent="0.15">
      <c r="A74" s="80"/>
      <c r="D74" s="1" t="s">
        <v>85</v>
      </c>
    </row>
    <row r="75" spans="1:4" x14ac:dyDescent="0.15">
      <c r="A75" s="80"/>
      <c r="B75" s="1" t="s">
        <v>86</v>
      </c>
      <c r="D75" s="1" t="s">
        <v>87</v>
      </c>
    </row>
    <row r="76" spans="1:4" x14ac:dyDescent="0.15">
      <c r="A76" s="80"/>
      <c r="D76" s="1" t="s">
        <v>88</v>
      </c>
    </row>
    <row r="77" spans="1:4" x14ac:dyDescent="0.15">
      <c r="A77" s="80"/>
      <c r="D77" s="1" t="s">
        <v>89</v>
      </c>
    </row>
    <row r="78" spans="1:4" x14ac:dyDescent="0.15">
      <c r="A78" s="80"/>
      <c r="D78" s="1" t="s">
        <v>90</v>
      </c>
    </row>
    <row r="79" spans="1:4" x14ac:dyDescent="0.15">
      <c r="A79" s="80"/>
      <c r="D79" s="1" t="s">
        <v>24</v>
      </c>
    </row>
    <row r="80" spans="1:4" x14ac:dyDescent="0.15">
      <c r="A80" s="80"/>
      <c r="D80" s="1" t="s">
        <v>91</v>
      </c>
    </row>
    <row r="81" spans="1:4" x14ac:dyDescent="0.15">
      <c r="A81" s="80"/>
      <c r="B81" s="1" t="s">
        <v>92</v>
      </c>
      <c r="D81" s="1" t="s">
        <v>93</v>
      </c>
    </row>
    <row r="82" spans="1:4" x14ac:dyDescent="0.15">
      <c r="A82" s="80"/>
      <c r="D82" s="1" t="s">
        <v>94</v>
      </c>
    </row>
    <row r="83" spans="1:4" x14ac:dyDescent="0.15">
      <c r="A83" s="80"/>
      <c r="D83" s="1" t="s">
        <v>95</v>
      </c>
    </row>
    <row r="84" spans="1:4" x14ac:dyDescent="0.15">
      <c r="A84" s="80"/>
      <c r="D84" s="1" t="s">
        <v>96</v>
      </c>
    </row>
    <row r="85" spans="1:4" x14ac:dyDescent="0.15">
      <c r="A85" s="80"/>
      <c r="D85" s="1" t="s">
        <v>24</v>
      </c>
    </row>
    <row r="86" spans="1:4" x14ac:dyDescent="0.15">
      <c r="A86" s="80"/>
      <c r="D86" s="1" t="s">
        <v>97</v>
      </c>
    </row>
    <row r="87" spans="1:4" x14ac:dyDescent="0.15">
      <c r="A87" s="80"/>
      <c r="D87" s="1" t="s">
        <v>98</v>
      </c>
    </row>
    <row r="88" spans="1:4" x14ac:dyDescent="0.15">
      <c r="A88" s="80"/>
      <c r="D88" s="1" t="s">
        <v>99</v>
      </c>
    </row>
    <row r="89" spans="1:4" x14ac:dyDescent="0.15">
      <c r="A89" s="80" t="s">
        <v>100</v>
      </c>
      <c r="B89" s="1" t="s">
        <v>101</v>
      </c>
      <c r="D89" s="1" t="s">
        <v>102</v>
      </c>
    </row>
    <row r="90" spans="1:4" x14ac:dyDescent="0.15">
      <c r="A90" s="80"/>
      <c r="D90" s="1" t="s">
        <v>103</v>
      </c>
    </row>
    <row r="91" spans="1:4" x14ac:dyDescent="0.15">
      <c r="A91" s="80"/>
      <c r="D91" s="1" t="s">
        <v>104</v>
      </c>
    </row>
    <row r="92" spans="1:4" x14ac:dyDescent="0.15">
      <c r="A92" s="80"/>
      <c r="D92" s="1" t="s">
        <v>105</v>
      </c>
    </row>
    <row r="93" spans="1:4" x14ac:dyDescent="0.15">
      <c r="A93" s="80"/>
      <c r="D93" s="1" t="s">
        <v>106</v>
      </c>
    </row>
    <row r="94" spans="1:4" x14ac:dyDescent="0.15">
      <c r="A94" s="80"/>
      <c r="D94" s="1" t="s">
        <v>107</v>
      </c>
    </row>
    <row r="95" spans="1:4" x14ac:dyDescent="0.15">
      <c r="A95" s="80"/>
      <c r="D95" s="1" t="s">
        <v>108</v>
      </c>
    </row>
    <row r="96" spans="1:4" x14ac:dyDescent="0.15">
      <c r="A96" s="80"/>
      <c r="D96" s="1" t="s">
        <v>109</v>
      </c>
    </row>
    <row r="97" spans="1:4" x14ac:dyDescent="0.15">
      <c r="A97" s="80"/>
      <c r="D97" s="1" t="s">
        <v>110</v>
      </c>
    </row>
    <row r="98" spans="1:4" x14ac:dyDescent="0.15">
      <c r="A98" s="80"/>
      <c r="D98" s="1" t="s">
        <v>111</v>
      </c>
    </row>
    <row r="99" spans="1:4" x14ac:dyDescent="0.15">
      <c r="A99" s="80"/>
      <c r="D99" s="1" t="s">
        <v>112</v>
      </c>
    </row>
    <row r="100" spans="1:4" x14ac:dyDescent="0.15">
      <c r="A100" s="80"/>
      <c r="B100" s="1" t="s">
        <v>113</v>
      </c>
      <c r="D100" s="1" t="s">
        <v>114</v>
      </c>
    </row>
    <row r="101" spans="1:4" x14ac:dyDescent="0.15">
      <c r="A101" s="80"/>
      <c r="D101" s="1" t="s">
        <v>115</v>
      </c>
    </row>
    <row r="102" spans="1:4" x14ac:dyDescent="0.15">
      <c r="A102" s="80"/>
      <c r="D102" s="1" t="s">
        <v>116</v>
      </c>
    </row>
    <row r="103" spans="1:4" x14ac:dyDescent="0.15">
      <c r="A103" s="80"/>
      <c r="D103" s="1" t="s">
        <v>117</v>
      </c>
    </row>
    <row r="104" spans="1:4" x14ac:dyDescent="0.15">
      <c r="A104" s="80"/>
      <c r="D104" s="1" t="s">
        <v>118</v>
      </c>
    </row>
    <row r="105" spans="1:4" x14ac:dyDescent="0.15">
      <c r="A105" s="80"/>
      <c r="D105" s="1" t="s">
        <v>119</v>
      </c>
    </row>
    <row r="106" spans="1:4" x14ac:dyDescent="0.15">
      <c r="A106" s="80"/>
      <c r="D106" s="1" t="s">
        <v>120</v>
      </c>
    </row>
    <row r="107" spans="1:4" x14ac:dyDescent="0.15">
      <c r="A107" s="80"/>
      <c r="D107" s="1" t="s">
        <v>121</v>
      </c>
    </row>
    <row r="108" spans="1:4" x14ac:dyDescent="0.15">
      <c r="A108" s="80"/>
      <c r="D108" s="1" t="s">
        <v>122</v>
      </c>
    </row>
    <row r="109" spans="1:4" x14ac:dyDescent="0.15">
      <c r="A109" s="80"/>
      <c r="D109" s="1" t="s">
        <v>123</v>
      </c>
    </row>
    <row r="110" spans="1:4" x14ac:dyDescent="0.15">
      <c r="A110" s="80"/>
      <c r="D110" s="1" t="s">
        <v>24</v>
      </c>
    </row>
    <row r="111" spans="1:4" x14ac:dyDescent="0.15">
      <c r="A111" s="80"/>
      <c r="B111" s="1" t="s">
        <v>124</v>
      </c>
      <c r="D111" s="1" t="s">
        <v>125</v>
      </c>
    </row>
    <row r="112" spans="1:4" x14ac:dyDescent="0.15">
      <c r="A112" s="80"/>
      <c r="D112" s="1" t="s">
        <v>126</v>
      </c>
    </row>
    <row r="113" spans="1:4" x14ac:dyDescent="0.15">
      <c r="A113" s="80"/>
      <c r="D113" s="1" t="s">
        <v>127</v>
      </c>
    </row>
    <row r="114" spans="1:4" x14ac:dyDescent="0.15">
      <c r="A114" s="80"/>
      <c r="D114" s="1" t="s">
        <v>128</v>
      </c>
    </row>
    <row r="115" spans="1:4" x14ac:dyDescent="0.15">
      <c r="A115" s="80"/>
      <c r="D115" s="1" t="s">
        <v>129</v>
      </c>
    </row>
    <row r="116" spans="1:4" x14ac:dyDescent="0.15">
      <c r="A116" s="80"/>
      <c r="D116" s="1" t="s">
        <v>130</v>
      </c>
    </row>
    <row r="117" spans="1:4" x14ac:dyDescent="0.15">
      <c r="A117" s="80"/>
      <c r="D117" s="1" t="s">
        <v>131</v>
      </c>
    </row>
  </sheetData>
  <mergeCells count="4">
    <mergeCell ref="B1:C1"/>
    <mergeCell ref="D1:E1"/>
    <mergeCell ref="A3:A88"/>
    <mergeCell ref="A89:A11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3.5" x14ac:dyDescent="0.15"/>
  <sheetData>
    <row r="1" spans="1:7" x14ac:dyDescent="0.15">
      <c r="A1" t="s">
        <v>509</v>
      </c>
      <c r="B1" t="s">
        <v>511</v>
      </c>
      <c r="C1" t="s">
        <v>596</v>
      </c>
      <c r="D1" t="s">
        <v>514</v>
      </c>
      <c r="E1" t="s">
        <v>515</v>
      </c>
      <c r="F1" t="s">
        <v>516</v>
      </c>
      <c r="G1" t="s">
        <v>517</v>
      </c>
    </row>
    <row r="2" spans="1:7" x14ac:dyDescent="0.15">
      <c r="A2">
        <v>1</v>
      </c>
      <c r="B2" t="s">
        <v>597</v>
      </c>
      <c r="C2">
        <v>0</v>
      </c>
      <c r="D2">
        <v>1</v>
      </c>
      <c r="E2" s="51">
        <v>39798.399259259262</v>
      </c>
      <c r="F2" s="51">
        <v>40815.405277777776</v>
      </c>
      <c r="G2">
        <v>0</v>
      </c>
    </row>
    <row r="3" spans="1:7" x14ac:dyDescent="0.15">
      <c r="A3">
        <v>2</v>
      </c>
      <c r="B3" t="s">
        <v>598</v>
      </c>
      <c r="C3">
        <v>0</v>
      </c>
      <c r="D3">
        <v>2</v>
      </c>
      <c r="E3" s="51">
        <v>39798.399259259262</v>
      </c>
      <c r="F3" s="51">
        <v>40815.405277777776</v>
      </c>
      <c r="G3">
        <v>0</v>
      </c>
    </row>
    <row r="4" spans="1:7" x14ac:dyDescent="0.15">
      <c r="A4">
        <v>3</v>
      </c>
      <c r="B4" t="s">
        <v>361</v>
      </c>
      <c r="C4">
        <v>0</v>
      </c>
      <c r="D4">
        <v>3</v>
      </c>
      <c r="E4" s="51">
        <v>39798.399259259262</v>
      </c>
      <c r="F4" s="51">
        <v>40815.405277777776</v>
      </c>
      <c r="G4">
        <v>0</v>
      </c>
    </row>
    <row r="5" spans="1:7" x14ac:dyDescent="0.15">
      <c r="A5">
        <v>4</v>
      </c>
      <c r="B5" t="s">
        <v>599</v>
      </c>
      <c r="C5">
        <v>0</v>
      </c>
      <c r="D5">
        <v>4</v>
      </c>
      <c r="E5" s="51">
        <v>39798.399259259262</v>
      </c>
      <c r="F5" s="51">
        <v>40815.405277777776</v>
      </c>
      <c r="G5">
        <v>0</v>
      </c>
    </row>
    <row r="6" spans="1:7" x14ac:dyDescent="0.15">
      <c r="A6">
        <v>5</v>
      </c>
      <c r="B6" t="s">
        <v>152</v>
      </c>
      <c r="C6">
        <v>0</v>
      </c>
      <c r="D6">
        <v>99</v>
      </c>
      <c r="E6" s="51">
        <v>39798.399259259262</v>
      </c>
      <c r="F6" s="51">
        <v>40815.405277777776</v>
      </c>
      <c r="G6">
        <v>0</v>
      </c>
    </row>
    <row r="7" spans="1:7" x14ac:dyDescent="0.15">
      <c r="A7">
        <v>6</v>
      </c>
      <c r="B7" t="s">
        <v>600</v>
      </c>
      <c r="C7">
        <v>2</v>
      </c>
      <c r="D7">
        <v>901</v>
      </c>
      <c r="E7" s="51">
        <v>39798.399259259262</v>
      </c>
      <c r="F7" s="51">
        <v>40815.405277777776</v>
      </c>
      <c r="G7">
        <v>0</v>
      </c>
    </row>
    <row r="8" spans="1:7" x14ac:dyDescent="0.15">
      <c r="A8">
        <v>7</v>
      </c>
      <c r="B8" t="s">
        <v>601</v>
      </c>
      <c r="C8">
        <v>2</v>
      </c>
      <c r="D8">
        <v>902</v>
      </c>
      <c r="E8" s="51">
        <v>39798.399259259262</v>
      </c>
      <c r="F8" s="51">
        <v>40815.405277777776</v>
      </c>
      <c r="G8">
        <v>0</v>
      </c>
    </row>
    <row r="9" spans="1:7" x14ac:dyDescent="0.15">
      <c r="A9">
        <v>8</v>
      </c>
      <c r="B9" t="s">
        <v>602</v>
      </c>
      <c r="C9">
        <v>2</v>
      </c>
      <c r="D9">
        <v>903</v>
      </c>
      <c r="E9" s="51">
        <v>39798.399259259262</v>
      </c>
      <c r="F9" s="51">
        <v>40815.405277777776</v>
      </c>
      <c r="G9">
        <v>0</v>
      </c>
    </row>
    <row r="10" spans="1:7" x14ac:dyDescent="0.15">
      <c r="A10">
        <v>9</v>
      </c>
      <c r="B10" t="s">
        <v>603</v>
      </c>
      <c r="C10">
        <v>1</v>
      </c>
      <c r="D10">
        <v>951</v>
      </c>
      <c r="E10" s="51">
        <v>39798.399259259262</v>
      </c>
      <c r="F10" s="51">
        <v>40815.405277777776</v>
      </c>
      <c r="G10">
        <v>0</v>
      </c>
    </row>
    <row r="11" spans="1:7" x14ac:dyDescent="0.15">
      <c r="A11">
        <v>10</v>
      </c>
      <c r="B11" t="s">
        <v>604</v>
      </c>
      <c r="C11">
        <v>1</v>
      </c>
      <c r="D11">
        <v>952</v>
      </c>
      <c r="E11" s="51">
        <v>39798.399259259262</v>
      </c>
      <c r="F11" s="51">
        <v>40815.405277777776</v>
      </c>
      <c r="G11">
        <v>0</v>
      </c>
    </row>
    <row r="12" spans="1:7" x14ac:dyDescent="0.15">
      <c r="A12">
        <v>11</v>
      </c>
      <c r="B12" t="s">
        <v>605</v>
      </c>
      <c r="C12">
        <v>1</v>
      </c>
      <c r="D12">
        <v>953</v>
      </c>
      <c r="E12" s="51">
        <v>39798.399259259262</v>
      </c>
      <c r="F12" s="51">
        <v>40815.405277777776</v>
      </c>
      <c r="G12">
        <v>0</v>
      </c>
    </row>
    <row r="13" spans="1:7" x14ac:dyDescent="0.15">
      <c r="A13">
        <v>12</v>
      </c>
      <c r="B13" t="s">
        <v>606</v>
      </c>
      <c r="C13">
        <v>0</v>
      </c>
      <c r="D13">
        <v>5</v>
      </c>
      <c r="E13" s="51">
        <v>40815.405277777776</v>
      </c>
      <c r="F13" s="51">
        <v>40815.405277777776</v>
      </c>
      <c r="G13">
        <v>0</v>
      </c>
    </row>
    <row r="14" spans="1:7" x14ac:dyDescent="0.15">
      <c r="A14">
        <v>13</v>
      </c>
      <c r="B14" t="s">
        <v>607</v>
      </c>
      <c r="C14">
        <v>0</v>
      </c>
      <c r="D14">
        <v>6</v>
      </c>
      <c r="E14" s="51">
        <v>40815.405277777776</v>
      </c>
      <c r="F14" s="51">
        <v>40815.405277777776</v>
      </c>
      <c r="G14">
        <v>0</v>
      </c>
    </row>
    <row r="15" spans="1:7" x14ac:dyDescent="0.15">
      <c r="A15">
        <v>14</v>
      </c>
      <c r="B15" t="s">
        <v>608</v>
      </c>
      <c r="C15">
        <v>0</v>
      </c>
      <c r="D15">
        <v>7</v>
      </c>
      <c r="E15" s="51">
        <v>40815.405277777776</v>
      </c>
      <c r="F15" s="51">
        <v>40815.405277777776</v>
      </c>
      <c r="G15">
        <v>0</v>
      </c>
    </row>
    <row r="16" spans="1:7" x14ac:dyDescent="0.15">
      <c r="A16">
        <v>15</v>
      </c>
      <c r="B16" t="s">
        <v>609</v>
      </c>
      <c r="C16">
        <v>1</v>
      </c>
      <c r="D16">
        <v>954</v>
      </c>
      <c r="E16" s="51">
        <v>41271.595729166664</v>
      </c>
      <c r="F16" s="51">
        <v>41271.595729166664</v>
      </c>
      <c r="G16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7" workbookViewId="0">
      <selection activeCell="D32" sqref="D32"/>
    </sheetView>
  </sheetViews>
  <sheetFormatPr defaultRowHeight="13.5" x14ac:dyDescent="0.15"/>
  <cols>
    <col min="1" max="1" width="9" style="57"/>
    <col min="4" max="4" width="28.625" bestFit="1" customWidth="1"/>
    <col min="8" max="9" width="17.25" bestFit="1" customWidth="1"/>
  </cols>
  <sheetData>
    <row r="1" spans="1:10" x14ac:dyDescent="0.15">
      <c r="A1" s="56" t="s">
        <v>611</v>
      </c>
      <c r="B1" t="s">
        <v>612</v>
      </c>
      <c r="C1" t="s">
        <v>510</v>
      </c>
      <c r="D1" t="s">
        <v>511</v>
      </c>
      <c r="E1" t="s">
        <v>512</v>
      </c>
      <c r="F1" t="s">
        <v>513</v>
      </c>
      <c r="G1" t="s">
        <v>514</v>
      </c>
      <c r="H1" t="s">
        <v>515</v>
      </c>
      <c r="I1" t="s">
        <v>516</v>
      </c>
      <c r="J1" t="s">
        <v>517</v>
      </c>
    </row>
    <row r="2" spans="1:10" x14ac:dyDescent="0.15">
      <c r="A2" s="57">
        <v>1</v>
      </c>
      <c r="B2">
        <v>0</v>
      </c>
      <c r="C2">
        <v>0</v>
      </c>
      <c r="D2" t="s">
        <v>518</v>
      </c>
      <c r="E2">
        <v>300000</v>
      </c>
      <c r="F2">
        <v>40000</v>
      </c>
      <c r="G2">
        <v>0</v>
      </c>
      <c r="H2" s="51">
        <v>39798.399259259262</v>
      </c>
      <c r="I2" s="52">
        <v>39818.910741562497</v>
      </c>
      <c r="J2">
        <v>0</v>
      </c>
    </row>
    <row r="3" spans="1:10" x14ac:dyDescent="0.15">
      <c r="A3" s="57">
        <f>VLOOKUP(B3,used_sub_id!$A$2:$A$54,1,FALSE)</f>
        <v>1</v>
      </c>
      <c r="B3">
        <v>1</v>
      </c>
      <c r="C3">
        <v>1</v>
      </c>
      <c r="D3" s="58" t="s">
        <v>519</v>
      </c>
      <c r="E3">
        <v>3000</v>
      </c>
      <c r="F3">
        <v>500</v>
      </c>
      <c r="G3">
        <v>101</v>
      </c>
      <c r="H3" s="51">
        <v>39798.399259259262</v>
      </c>
      <c r="I3" s="51">
        <v>40815.405277777776</v>
      </c>
      <c r="J3">
        <v>0</v>
      </c>
    </row>
    <row r="4" spans="1:10" x14ac:dyDescent="0.15">
      <c r="A4" s="57">
        <f>VLOOKUP(B4,used_sub_id!$A$2:$A$54,1,FALSE)</f>
        <v>2</v>
      </c>
      <c r="B4">
        <v>2</v>
      </c>
      <c r="C4">
        <v>1</v>
      </c>
      <c r="D4" s="58" t="s">
        <v>520</v>
      </c>
      <c r="E4">
        <v>4500</v>
      </c>
      <c r="F4">
        <v>1500</v>
      </c>
      <c r="G4">
        <v>102</v>
      </c>
      <c r="H4" s="51">
        <v>39798.399259259262</v>
      </c>
      <c r="I4" s="51">
        <v>40815.405277777776</v>
      </c>
      <c r="J4">
        <v>0</v>
      </c>
    </row>
    <row r="5" spans="1:10" x14ac:dyDescent="0.15">
      <c r="A5" s="57">
        <f>VLOOKUP(B5,used_sub_id!$A$2:$A$54,1,FALSE)</f>
        <v>3</v>
      </c>
      <c r="B5">
        <v>3</v>
      </c>
      <c r="C5">
        <v>1</v>
      </c>
      <c r="D5" s="58" t="s">
        <v>521</v>
      </c>
      <c r="E5">
        <v>0</v>
      </c>
      <c r="F5">
        <v>0</v>
      </c>
      <c r="G5">
        <v>103</v>
      </c>
      <c r="H5" s="51">
        <v>39798.399259259262</v>
      </c>
      <c r="I5" s="51">
        <v>40815.405277777776</v>
      </c>
      <c r="J5">
        <v>0</v>
      </c>
    </row>
    <row r="6" spans="1:10" x14ac:dyDescent="0.15">
      <c r="A6" s="57">
        <f>VLOOKUP(B6,used_sub_id!$A$2:$A$54,1,FALSE)</f>
        <v>4</v>
      </c>
      <c r="B6">
        <v>4</v>
      </c>
      <c r="C6">
        <v>1</v>
      </c>
      <c r="D6" s="58" t="s">
        <v>522</v>
      </c>
      <c r="E6">
        <v>5000</v>
      </c>
      <c r="F6">
        <v>1500</v>
      </c>
      <c r="G6">
        <v>104</v>
      </c>
      <c r="H6" s="51">
        <v>39798.399259259262</v>
      </c>
      <c r="I6" s="51">
        <v>40815.405277777776</v>
      </c>
      <c r="J6">
        <v>0</v>
      </c>
    </row>
    <row r="7" spans="1:10" x14ac:dyDescent="0.15">
      <c r="A7" s="57">
        <f>VLOOKUP(B7,used_sub_id!$A$2:$A$54,1,FALSE)</f>
        <v>5</v>
      </c>
      <c r="B7">
        <v>5</v>
      </c>
      <c r="C7">
        <v>1</v>
      </c>
      <c r="D7" s="58" t="s">
        <v>523</v>
      </c>
      <c r="E7">
        <v>0</v>
      </c>
      <c r="F7">
        <v>0</v>
      </c>
      <c r="G7">
        <v>105</v>
      </c>
      <c r="H7" s="51">
        <v>39798.399259259262</v>
      </c>
      <c r="I7" s="51">
        <v>40815.405277777776</v>
      </c>
      <c r="J7">
        <v>0</v>
      </c>
    </row>
    <row r="8" spans="1:10" x14ac:dyDescent="0.15">
      <c r="A8" s="57" t="e">
        <f>VLOOKUP(B8,used_sub_id!$A$2:$A$54,1,FALSE)</f>
        <v>#N/A</v>
      </c>
      <c r="B8">
        <v>6</v>
      </c>
      <c r="C8">
        <v>1</v>
      </c>
      <c r="D8" t="s">
        <v>524</v>
      </c>
      <c r="E8">
        <v>0</v>
      </c>
      <c r="F8">
        <v>0</v>
      </c>
      <c r="G8">
        <v>106</v>
      </c>
      <c r="H8" s="51">
        <v>39798.399259259262</v>
      </c>
      <c r="I8" s="51">
        <v>40815.405277777776</v>
      </c>
      <c r="J8">
        <v>0</v>
      </c>
    </row>
    <row r="9" spans="1:10" x14ac:dyDescent="0.15">
      <c r="A9" s="57" t="e">
        <f>VLOOKUP(B9,used_sub_id!$A$2:$A$54,1,FALSE)</f>
        <v>#N/A</v>
      </c>
      <c r="B9">
        <v>7</v>
      </c>
      <c r="C9">
        <v>1</v>
      </c>
      <c r="D9" t="s">
        <v>525</v>
      </c>
      <c r="E9">
        <v>0</v>
      </c>
      <c r="F9">
        <v>0</v>
      </c>
      <c r="G9">
        <v>107</v>
      </c>
      <c r="H9" s="51">
        <v>39798.399259259262</v>
      </c>
      <c r="I9" s="51">
        <v>40815.405277777776</v>
      </c>
      <c r="J9">
        <v>0</v>
      </c>
    </row>
    <row r="10" spans="1:10" x14ac:dyDescent="0.15">
      <c r="A10" s="57">
        <f>VLOOKUP(B10,used_sub_id!$A$2:$A$54,1,FALSE)</f>
        <v>8</v>
      </c>
      <c r="B10">
        <v>8</v>
      </c>
      <c r="C10">
        <v>1</v>
      </c>
      <c r="D10" s="58" t="s">
        <v>526</v>
      </c>
      <c r="E10">
        <v>0</v>
      </c>
      <c r="F10">
        <v>0</v>
      </c>
      <c r="G10">
        <v>108</v>
      </c>
      <c r="H10" s="51">
        <v>39798.399259259262</v>
      </c>
      <c r="I10" s="51">
        <v>40815.405277777776</v>
      </c>
      <c r="J10">
        <v>0</v>
      </c>
    </row>
    <row r="11" spans="1:10" x14ac:dyDescent="0.15">
      <c r="A11" s="57">
        <f>VLOOKUP(B11,used_sub_id!$A$2:$A$54,1,FALSE)</f>
        <v>9</v>
      </c>
      <c r="B11">
        <v>9</v>
      </c>
      <c r="C11">
        <v>1</v>
      </c>
      <c r="D11" s="58" t="s">
        <v>527</v>
      </c>
      <c r="E11">
        <v>10000</v>
      </c>
      <c r="F11">
        <v>2000</v>
      </c>
      <c r="G11">
        <v>109</v>
      </c>
      <c r="H11" s="51">
        <v>39798.399259259262</v>
      </c>
      <c r="I11" s="51">
        <v>40815.405277777776</v>
      </c>
      <c r="J11">
        <v>0</v>
      </c>
    </row>
    <row r="12" spans="1:10" x14ac:dyDescent="0.15">
      <c r="A12" s="57">
        <f>VLOOKUP(B12,used_sub_id!$A$2:$A$54,1,FALSE)</f>
        <v>10</v>
      </c>
      <c r="B12">
        <v>10</v>
      </c>
      <c r="C12">
        <v>2</v>
      </c>
      <c r="D12" s="58" t="s">
        <v>528</v>
      </c>
      <c r="E12">
        <v>0</v>
      </c>
      <c r="F12">
        <v>0</v>
      </c>
      <c r="G12">
        <v>201</v>
      </c>
      <c r="H12" s="51">
        <v>39798.399259259262</v>
      </c>
      <c r="I12" s="51">
        <v>40815.405277777776</v>
      </c>
      <c r="J12">
        <v>0</v>
      </c>
    </row>
    <row r="13" spans="1:10" x14ac:dyDescent="0.15">
      <c r="A13" s="57">
        <f>VLOOKUP(B13,used_sub_id!$A$2:$A$54,1,FALSE)</f>
        <v>11</v>
      </c>
      <c r="B13">
        <v>11</v>
      </c>
      <c r="C13">
        <v>2</v>
      </c>
      <c r="D13" s="58" t="s">
        <v>529</v>
      </c>
      <c r="E13">
        <v>0</v>
      </c>
      <c r="F13">
        <v>0</v>
      </c>
      <c r="G13">
        <v>202</v>
      </c>
      <c r="H13" s="51">
        <v>39798.399259259262</v>
      </c>
      <c r="I13" s="51">
        <v>40815.405277777776</v>
      </c>
      <c r="J13">
        <v>0</v>
      </c>
    </row>
    <row r="14" spans="1:10" x14ac:dyDescent="0.15">
      <c r="A14" s="57">
        <f>VLOOKUP(B14,used_sub_id!$A$2:$A$54,1,FALSE)</f>
        <v>12</v>
      </c>
      <c r="B14">
        <v>12</v>
      </c>
      <c r="C14">
        <v>3</v>
      </c>
      <c r="D14" s="58" t="s">
        <v>530</v>
      </c>
      <c r="E14">
        <v>0</v>
      </c>
      <c r="F14">
        <v>0</v>
      </c>
      <c r="G14">
        <v>301</v>
      </c>
      <c r="H14" s="51">
        <v>39798.399259259262</v>
      </c>
      <c r="I14" s="51">
        <v>40815.405277777776</v>
      </c>
      <c r="J14">
        <v>0</v>
      </c>
    </row>
    <row r="15" spans="1:10" x14ac:dyDescent="0.15">
      <c r="A15" s="57" t="e">
        <f>VLOOKUP(B15,used_sub_id!$A$2:$A$54,1,FALSE)</f>
        <v>#N/A</v>
      </c>
      <c r="B15">
        <v>13</v>
      </c>
      <c r="C15">
        <v>3</v>
      </c>
      <c r="D15" t="s">
        <v>155</v>
      </c>
      <c r="E15">
        <v>0</v>
      </c>
      <c r="F15">
        <v>0</v>
      </c>
      <c r="G15">
        <v>302</v>
      </c>
      <c r="H15" s="51">
        <v>39798.399259259262</v>
      </c>
      <c r="I15" s="51">
        <v>40815.405277777776</v>
      </c>
      <c r="J15">
        <v>0</v>
      </c>
    </row>
    <row r="16" spans="1:10" x14ac:dyDescent="0.15">
      <c r="A16" s="57">
        <f>VLOOKUP(B16,used_sub_id!$A$2:$A$54,1,FALSE)</f>
        <v>14</v>
      </c>
      <c r="B16">
        <v>14</v>
      </c>
      <c r="C16">
        <v>3</v>
      </c>
      <c r="D16" s="58" t="s">
        <v>531</v>
      </c>
      <c r="E16">
        <v>0</v>
      </c>
      <c r="F16">
        <v>0</v>
      </c>
      <c r="G16">
        <v>303</v>
      </c>
      <c r="H16" s="51">
        <v>39798.399259259262</v>
      </c>
      <c r="I16" s="51">
        <v>40815.405277777776</v>
      </c>
      <c r="J16">
        <v>0</v>
      </c>
    </row>
    <row r="17" spans="1:10" x14ac:dyDescent="0.15">
      <c r="A17" s="57">
        <f>VLOOKUP(B17,used_sub_id!$A$2:$A$54,1,FALSE)</f>
        <v>15</v>
      </c>
      <c r="B17">
        <v>15</v>
      </c>
      <c r="C17">
        <v>4</v>
      </c>
      <c r="D17" s="58" t="s">
        <v>532</v>
      </c>
      <c r="E17">
        <v>0</v>
      </c>
      <c r="F17">
        <v>0</v>
      </c>
      <c r="G17">
        <v>401</v>
      </c>
      <c r="H17" s="51">
        <v>39798.399259259262</v>
      </c>
      <c r="I17" s="51">
        <v>40815.405277777776</v>
      </c>
      <c r="J17">
        <v>0</v>
      </c>
    </row>
    <row r="18" spans="1:10" x14ac:dyDescent="0.15">
      <c r="A18" s="57">
        <f>VLOOKUP(B18,used_sub_id!$A$2:$A$54,1,FALSE)</f>
        <v>16</v>
      </c>
      <c r="B18">
        <v>16</v>
      </c>
      <c r="C18">
        <v>4</v>
      </c>
      <c r="D18" s="58" t="s">
        <v>533</v>
      </c>
      <c r="E18">
        <v>0</v>
      </c>
      <c r="F18">
        <v>0</v>
      </c>
      <c r="G18">
        <v>402</v>
      </c>
      <c r="H18" s="51">
        <v>39798.399259259262</v>
      </c>
      <c r="I18" s="51">
        <v>40815.405277777776</v>
      </c>
      <c r="J18">
        <v>0</v>
      </c>
    </row>
    <row r="19" spans="1:10" x14ac:dyDescent="0.15">
      <c r="A19" s="57">
        <f>VLOOKUP(B19,used_sub_id!$A$2:$A$54,1,FALSE)</f>
        <v>17</v>
      </c>
      <c r="B19">
        <v>17</v>
      </c>
      <c r="C19">
        <v>4</v>
      </c>
      <c r="D19" s="58" t="s">
        <v>534</v>
      </c>
      <c r="E19">
        <v>0</v>
      </c>
      <c r="F19">
        <v>0</v>
      </c>
      <c r="G19">
        <v>403</v>
      </c>
      <c r="H19" s="51">
        <v>39798.399259259262</v>
      </c>
      <c r="I19" s="51">
        <v>40815.405277777776</v>
      </c>
      <c r="J19">
        <v>0</v>
      </c>
    </row>
    <row r="20" spans="1:10" x14ac:dyDescent="0.15">
      <c r="A20" s="57">
        <f>VLOOKUP(B20,used_sub_id!$A$2:$A$54,1,FALSE)</f>
        <v>18</v>
      </c>
      <c r="B20">
        <v>18</v>
      </c>
      <c r="C20">
        <v>5</v>
      </c>
      <c r="D20" s="58" t="s">
        <v>535</v>
      </c>
      <c r="E20">
        <v>0</v>
      </c>
      <c r="F20">
        <v>0</v>
      </c>
      <c r="G20">
        <v>9901</v>
      </c>
      <c r="H20" s="51">
        <v>39798.399259259262</v>
      </c>
      <c r="I20" s="51">
        <v>40815.405277777776</v>
      </c>
      <c r="J20">
        <v>0</v>
      </c>
    </row>
    <row r="21" spans="1:10" x14ac:dyDescent="0.15">
      <c r="A21" s="57">
        <f>VLOOKUP(B21,used_sub_id!$A$2:$A$54,1,FALSE)</f>
        <v>19</v>
      </c>
      <c r="B21">
        <v>19</v>
      </c>
      <c r="C21">
        <v>5</v>
      </c>
      <c r="D21" s="58" t="s">
        <v>207</v>
      </c>
      <c r="E21">
        <v>0</v>
      </c>
      <c r="F21">
        <v>0</v>
      </c>
      <c r="G21">
        <v>9902</v>
      </c>
      <c r="H21" s="51">
        <v>39798.399259259262</v>
      </c>
      <c r="I21" s="51">
        <v>40815.405277777776</v>
      </c>
      <c r="J21">
        <v>0</v>
      </c>
    </row>
    <row r="22" spans="1:10" x14ac:dyDescent="0.15">
      <c r="A22" s="57" t="e">
        <f>VLOOKUP(B22,used_sub_id!$A$2:$A$54,1,FALSE)</f>
        <v>#N/A</v>
      </c>
      <c r="B22">
        <v>20</v>
      </c>
      <c r="C22">
        <v>5</v>
      </c>
      <c r="D22" t="s">
        <v>536</v>
      </c>
      <c r="E22">
        <v>0</v>
      </c>
      <c r="F22">
        <v>0</v>
      </c>
      <c r="G22">
        <v>9903</v>
      </c>
      <c r="H22" s="51">
        <v>39798.399259259262</v>
      </c>
      <c r="I22" s="51">
        <v>40815.405277777776</v>
      </c>
      <c r="J22">
        <v>0</v>
      </c>
    </row>
    <row r="23" spans="1:10" x14ac:dyDescent="0.15">
      <c r="A23" s="57">
        <f>VLOOKUP(B23,used_sub_id!$A$2:$A$54,1,FALSE)</f>
        <v>21</v>
      </c>
      <c r="B23">
        <v>21</v>
      </c>
      <c r="C23">
        <v>5</v>
      </c>
      <c r="D23" s="58" t="s">
        <v>330</v>
      </c>
      <c r="E23">
        <v>0</v>
      </c>
      <c r="F23">
        <v>0</v>
      </c>
      <c r="G23">
        <v>9904</v>
      </c>
      <c r="H23" s="51">
        <v>39798.399259259262</v>
      </c>
      <c r="I23" s="51">
        <v>40815.405277777776</v>
      </c>
      <c r="J23">
        <v>0</v>
      </c>
    </row>
    <row r="24" spans="1:10" x14ac:dyDescent="0.15">
      <c r="A24" s="57">
        <f>VLOOKUP(B24,used_sub_id!$A$2:$A$54,1,FALSE)</f>
        <v>22</v>
      </c>
      <c r="B24">
        <v>22</v>
      </c>
      <c r="C24">
        <v>5</v>
      </c>
      <c r="D24" s="58" t="s">
        <v>537</v>
      </c>
      <c r="E24">
        <v>0</v>
      </c>
      <c r="F24">
        <v>0</v>
      </c>
      <c r="G24">
        <v>9905</v>
      </c>
      <c r="H24" s="51">
        <v>39798.399259259262</v>
      </c>
      <c r="I24" s="51">
        <v>40815.405277777776</v>
      </c>
      <c r="J24">
        <v>0</v>
      </c>
    </row>
    <row r="25" spans="1:10" x14ac:dyDescent="0.15">
      <c r="A25" s="57">
        <f>VLOOKUP(B25,used_sub_id!$A$2:$A$54,1,FALSE)</f>
        <v>23</v>
      </c>
      <c r="B25">
        <v>23</v>
      </c>
      <c r="C25">
        <v>12</v>
      </c>
      <c r="D25" s="58" t="s">
        <v>538</v>
      </c>
      <c r="E25">
        <v>0</v>
      </c>
      <c r="F25">
        <v>0</v>
      </c>
      <c r="G25">
        <v>502</v>
      </c>
      <c r="H25" s="51">
        <v>39798.399259259262</v>
      </c>
      <c r="I25" s="51">
        <v>40815.405277777776</v>
      </c>
      <c r="J25">
        <v>0</v>
      </c>
    </row>
    <row r="26" spans="1:10" x14ac:dyDescent="0.15">
      <c r="A26" s="57">
        <f>VLOOKUP(B26,used_sub_id!$A$2:$A$54,1,FALSE)</f>
        <v>24</v>
      </c>
      <c r="B26">
        <v>24</v>
      </c>
      <c r="C26">
        <v>14</v>
      </c>
      <c r="D26" s="58" t="s">
        <v>539</v>
      </c>
      <c r="E26">
        <v>0</v>
      </c>
      <c r="F26">
        <v>0</v>
      </c>
      <c r="G26">
        <v>701</v>
      </c>
      <c r="H26" s="51">
        <v>39798.399259259262</v>
      </c>
      <c r="I26" s="51">
        <v>40815.405277777776</v>
      </c>
      <c r="J26">
        <v>0</v>
      </c>
    </row>
    <row r="27" spans="1:10" x14ac:dyDescent="0.15">
      <c r="A27" s="57">
        <f>VLOOKUP(B27,used_sub_id!$A$2:$A$54,1,FALSE)</f>
        <v>25</v>
      </c>
      <c r="B27">
        <v>25</v>
      </c>
      <c r="C27">
        <v>5</v>
      </c>
      <c r="D27" s="58" t="s">
        <v>540</v>
      </c>
      <c r="E27">
        <v>0</v>
      </c>
      <c r="F27">
        <v>0</v>
      </c>
      <c r="G27">
        <v>9906</v>
      </c>
      <c r="H27" s="51">
        <v>39798.399259259262</v>
      </c>
      <c r="I27" s="51">
        <v>40815.405277777776</v>
      </c>
      <c r="J27">
        <v>0</v>
      </c>
    </row>
    <row r="28" spans="1:10" x14ac:dyDescent="0.15">
      <c r="A28" s="57">
        <f>VLOOKUP(B28,used_sub_id!$A$2:$A$54,1,FALSE)</f>
        <v>26</v>
      </c>
      <c r="B28">
        <v>26</v>
      </c>
      <c r="C28">
        <v>14</v>
      </c>
      <c r="D28" s="58" t="s">
        <v>541</v>
      </c>
      <c r="E28">
        <v>0</v>
      </c>
      <c r="F28">
        <v>0</v>
      </c>
      <c r="G28">
        <v>702</v>
      </c>
      <c r="H28" s="51">
        <v>39798.399259259262</v>
      </c>
      <c r="I28" s="51">
        <v>40815.405277777776</v>
      </c>
      <c r="J28">
        <v>0</v>
      </c>
    </row>
    <row r="29" spans="1:10" x14ac:dyDescent="0.15">
      <c r="A29" s="57" t="e">
        <f>VLOOKUP(B29,used_sub_id!$A$2:$A$54,1,FALSE)</f>
        <v>#N/A</v>
      </c>
      <c r="B29">
        <v>27</v>
      </c>
      <c r="C29">
        <v>5</v>
      </c>
      <c r="D29" t="s">
        <v>542</v>
      </c>
      <c r="E29">
        <v>0</v>
      </c>
      <c r="F29">
        <v>0</v>
      </c>
      <c r="G29">
        <v>9907</v>
      </c>
      <c r="H29" s="51">
        <v>39798.399259259262</v>
      </c>
      <c r="I29" s="51">
        <v>40815.405277777776</v>
      </c>
      <c r="J29">
        <v>0</v>
      </c>
    </row>
    <row r="30" spans="1:10" x14ac:dyDescent="0.15">
      <c r="A30" s="57">
        <f>VLOOKUP(B30,used_sub_id!$A$2:$A$54,1,FALSE)</f>
        <v>28</v>
      </c>
      <c r="B30">
        <v>28</v>
      </c>
      <c r="C30">
        <v>5</v>
      </c>
      <c r="D30" s="58" t="s">
        <v>543</v>
      </c>
      <c r="E30">
        <v>0</v>
      </c>
      <c r="F30">
        <v>0</v>
      </c>
      <c r="G30">
        <v>9908</v>
      </c>
      <c r="H30" s="51">
        <v>39798.399259259262</v>
      </c>
      <c r="I30" s="51">
        <v>40815.405277777776</v>
      </c>
      <c r="J30">
        <v>0</v>
      </c>
    </row>
    <row r="31" spans="1:10" x14ac:dyDescent="0.15">
      <c r="A31" s="57">
        <f>VLOOKUP(B31,used_sub_id!$A$2:$A$54,1,FALSE)</f>
        <v>29</v>
      </c>
      <c r="B31">
        <v>29</v>
      </c>
      <c r="C31">
        <v>5</v>
      </c>
      <c r="D31" s="58" t="s">
        <v>544</v>
      </c>
      <c r="E31">
        <v>0</v>
      </c>
      <c r="F31">
        <v>0</v>
      </c>
      <c r="G31">
        <v>9909</v>
      </c>
      <c r="H31" s="51">
        <v>39798.399259259262</v>
      </c>
      <c r="I31" s="51">
        <v>40815.405277777776</v>
      </c>
      <c r="J31">
        <v>0</v>
      </c>
    </row>
    <row r="32" spans="1:10" x14ac:dyDescent="0.15">
      <c r="A32" s="57">
        <f>VLOOKUP(B32,used_sub_id!$A$2:$A$54,1,FALSE)</f>
        <v>30</v>
      </c>
      <c r="B32">
        <v>30</v>
      </c>
      <c r="C32">
        <v>5</v>
      </c>
      <c r="D32" s="58" t="s">
        <v>671</v>
      </c>
      <c r="E32">
        <v>0</v>
      </c>
      <c r="F32">
        <v>0</v>
      </c>
      <c r="G32">
        <v>9910</v>
      </c>
      <c r="H32" s="51">
        <v>39798.399259259262</v>
      </c>
      <c r="I32" s="51">
        <v>40815.405277777776</v>
      </c>
      <c r="J32">
        <v>0</v>
      </c>
    </row>
    <row r="33" spans="1:10" x14ac:dyDescent="0.15">
      <c r="A33" s="57">
        <f>VLOOKUP(B33,used_sub_id!$A$2:$A$54,1,FALSE)</f>
        <v>31</v>
      </c>
      <c r="B33">
        <v>31</v>
      </c>
      <c r="C33">
        <v>14</v>
      </c>
      <c r="D33" s="58" t="s">
        <v>545</v>
      </c>
      <c r="E33">
        <v>0</v>
      </c>
      <c r="F33">
        <v>0</v>
      </c>
      <c r="G33">
        <v>703</v>
      </c>
      <c r="H33" s="51">
        <v>39798.399259259262</v>
      </c>
      <c r="I33" s="51">
        <v>40815.405277777776</v>
      </c>
      <c r="J33">
        <v>0</v>
      </c>
    </row>
    <row r="34" spans="1:10" x14ac:dyDescent="0.15">
      <c r="A34" s="57" t="e">
        <f>VLOOKUP(B34,used_sub_id!$A$2:$A$54,1,FALSE)</f>
        <v>#N/A</v>
      </c>
      <c r="B34">
        <v>32</v>
      </c>
      <c r="C34">
        <v>5</v>
      </c>
      <c r="D34" t="s">
        <v>546</v>
      </c>
      <c r="E34">
        <v>0</v>
      </c>
      <c r="F34">
        <v>0</v>
      </c>
      <c r="G34">
        <v>9911</v>
      </c>
      <c r="H34" s="51">
        <v>39798.399259259262</v>
      </c>
      <c r="I34" s="51">
        <v>40815.405277777776</v>
      </c>
      <c r="J34">
        <v>0</v>
      </c>
    </row>
    <row r="35" spans="1:10" x14ac:dyDescent="0.15">
      <c r="A35" s="57">
        <f>VLOOKUP(B35,used_sub_id!$A$2:$A$54,1,FALSE)</f>
        <v>33</v>
      </c>
      <c r="B35">
        <v>33</v>
      </c>
      <c r="C35">
        <v>5</v>
      </c>
      <c r="D35" s="58" t="s">
        <v>547</v>
      </c>
      <c r="E35">
        <v>2800</v>
      </c>
      <c r="F35">
        <v>400</v>
      </c>
      <c r="G35">
        <v>9912</v>
      </c>
      <c r="H35" s="51">
        <v>39798.399259259262</v>
      </c>
      <c r="I35" s="51">
        <v>40815.405277777776</v>
      </c>
      <c r="J35">
        <v>0</v>
      </c>
    </row>
    <row r="36" spans="1:10" x14ac:dyDescent="0.15">
      <c r="A36" s="57">
        <f>VLOOKUP(B36,used_sub_id!$A$2:$A$54,1,FALSE)</f>
        <v>34</v>
      </c>
      <c r="B36">
        <v>34</v>
      </c>
      <c r="C36">
        <v>13</v>
      </c>
      <c r="D36" s="58" t="s">
        <v>548</v>
      </c>
      <c r="E36">
        <v>0</v>
      </c>
      <c r="F36">
        <v>0</v>
      </c>
      <c r="G36">
        <v>603</v>
      </c>
      <c r="H36" s="51">
        <v>39798.399259259262</v>
      </c>
      <c r="I36" s="51">
        <v>40815.405277777776</v>
      </c>
      <c r="J36">
        <v>0</v>
      </c>
    </row>
    <row r="37" spans="1:10" x14ac:dyDescent="0.15">
      <c r="A37" s="57">
        <f>VLOOKUP(B37,used_sub_id!$A$2:$A$54,1,FALSE)</f>
        <v>35</v>
      </c>
      <c r="B37">
        <v>35</v>
      </c>
      <c r="C37">
        <v>5</v>
      </c>
      <c r="D37" s="58" t="s">
        <v>549</v>
      </c>
      <c r="E37">
        <v>0</v>
      </c>
      <c r="F37">
        <v>0</v>
      </c>
      <c r="G37">
        <v>9913</v>
      </c>
      <c r="H37" s="51">
        <v>39798.399259259262</v>
      </c>
      <c r="I37" s="51">
        <v>40815.405277777776</v>
      </c>
      <c r="J37">
        <v>0</v>
      </c>
    </row>
    <row r="38" spans="1:10" x14ac:dyDescent="0.15">
      <c r="A38" s="57" t="e">
        <f>VLOOKUP(B38,used_sub_id!$A$2:$A$54,1,FALSE)</f>
        <v>#N/A</v>
      </c>
      <c r="B38">
        <v>36</v>
      </c>
      <c r="C38">
        <v>5</v>
      </c>
      <c r="D38" t="s">
        <v>550</v>
      </c>
      <c r="E38">
        <v>0</v>
      </c>
      <c r="F38">
        <v>0</v>
      </c>
      <c r="G38">
        <v>9914</v>
      </c>
      <c r="H38" s="51">
        <v>39798.399259259262</v>
      </c>
      <c r="I38" s="51">
        <v>40815.405277777776</v>
      </c>
      <c r="J38">
        <v>0</v>
      </c>
    </row>
    <row r="39" spans="1:10" x14ac:dyDescent="0.15">
      <c r="A39" s="57" t="e">
        <f>VLOOKUP(B39,used_sub_id!$A$2:$A$54,1,FALSE)</f>
        <v>#N/A</v>
      </c>
      <c r="B39">
        <v>37</v>
      </c>
      <c r="C39">
        <v>5</v>
      </c>
      <c r="D39" t="s">
        <v>551</v>
      </c>
      <c r="E39">
        <v>0</v>
      </c>
      <c r="F39">
        <v>0</v>
      </c>
      <c r="G39">
        <v>9915</v>
      </c>
      <c r="H39" s="51">
        <v>39798.399259259262</v>
      </c>
      <c r="I39" s="51">
        <v>40815.405277777776</v>
      </c>
      <c r="J39">
        <v>0</v>
      </c>
    </row>
    <row r="40" spans="1:10" x14ac:dyDescent="0.15">
      <c r="A40" s="57" t="e">
        <f>VLOOKUP(B40,used_sub_id!$A$2:$A$54,1,FALSE)</f>
        <v>#N/A</v>
      </c>
      <c r="B40">
        <v>38</v>
      </c>
      <c r="C40">
        <v>5</v>
      </c>
      <c r="D40" t="s">
        <v>552</v>
      </c>
      <c r="E40">
        <v>0</v>
      </c>
      <c r="F40">
        <v>0</v>
      </c>
      <c r="G40">
        <v>9916</v>
      </c>
      <c r="H40" s="51">
        <v>39798.399259259262</v>
      </c>
      <c r="I40" s="51">
        <v>40815.405277777776</v>
      </c>
      <c r="J40">
        <v>0</v>
      </c>
    </row>
    <row r="41" spans="1:10" x14ac:dyDescent="0.15">
      <c r="A41" s="57">
        <f>VLOOKUP(B41,used_sub_id!$A$2:$A$54,1,FALSE)</f>
        <v>39</v>
      </c>
      <c r="B41">
        <v>39</v>
      </c>
      <c r="C41">
        <v>5</v>
      </c>
      <c r="D41" s="58" t="s">
        <v>553</v>
      </c>
      <c r="E41">
        <v>0</v>
      </c>
      <c r="F41">
        <v>0</v>
      </c>
      <c r="G41">
        <v>9917</v>
      </c>
      <c r="H41" s="51">
        <v>39798.399259259262</v>
      </c>
      <c r="I41" s="51">
        <v>40815.405277777776</v>
      </c>
      <c r="J41">
        <v>0</v>
      </c>
    </row>
    <row r="42" spans="1:10" x14ac:dyDescent="0.15">
      <c r="A42" s="57">
        <f>VLOOKUP(B42,used_sub_id!$A$2:$A$54,1,FALSE)</f>
        <v>40</v>
      </c>
      <c r="B42">
        <v>40</v>
      </c>
      <c r="C42">
        <v>5</v>
      </c>
      <c r="D42" s="58" t="s">
        <v>554</v>
      </c>
      <c r="E42">
        <v>0</v>
      </c>
      <c r="F42">
        <v>0</v>
      </c>
      <c r="G42">
        <v>9918</v>
      </c>
      <c r="H42" s="51">
        <v>39798.399259259262</v>
      </c>
      <c r="I42" s="51">
        <v>40815.405277777776</v>
      </c>
      <c r="J42">
        <v>0</v>
      </c>
    </row>
    <row r="43" spans="1:10" x14ac:dyDescent="0.15">
      <c r="A43" s="57">
        <f>VLOOKUP(B43,used_sub_id!$A$2:$A$54,1,FALSE)</f>
        <v>41</v>
      </c>
      <c r="B43">
        <v>41</v>
      </c>
      <c r="C43">
        <v>5</v>
      </c>
      <c r="D43" s="58" t="s">
        <v>555</v>
      </c>
      <c r="E43">
        <v>0</v>
      </c>
      <c r="F43">
        <v>0</v>
      </c>
      <c r="G43">
        <v>9919</v>
      </c>
      <c r="H43" s="51">
        <v>39798.399259259262</v>
      </c>
      <c r="I43" s="51">
        <v>40815.405277777776</v>
      </c>
      <c r="J43">
        <v>0</v>
      </c>
    </row>
    <row r="44" spans="1:10" x14ac:dyDescent="0.15">
      <c r="A44" s="57" t="e">
        <f>VLOOKUP(B44,used_sub_id!$A$2:$A$54,1,FALSE)</f>
        <v>#N/A</v>
      </c>
      <c r="B44">
        <v>42</v>
      </c>
      <c r="C44">
        <v>6</v>
      </c>
      <c r="D44" t="s">
        <v>361</v>
      </c>
      <c r="E44">
        <v>0</v>
      </c>
      <c r="F44">
        <v>0</v>
      </c>
      <c r="G44">
        <v>90101</v>
      </c>
      <c r="H44" s="51">
        <v>39798.399259259262</v>
      </c>
      <c r="I44" s="51">
        <v>40815.405277777776</v>
      </c>
      <c r="J44">
        <v>0</v>
      </c>
    </row>
    <row r="45" spans="1:10" x14ac:dyDescent="0.15">
      <c r="A45" s="57">
        <f>VLOOKUP(B45,used_sub_id!$A$2:$A$54,1,FALSE)</f>
        <v>43</v>
      </c>
      <c r="B45">
        <v>43</v>
      </c>
      <c r="C45">
        <v>6</v>
      </c>
      <c r="D45" s="58" t="s">
        <v>556</v>
      </c>
      <c r="E45">
        <v>0</v>
      </c>
      <c r="F45">
        <v>0</v>
      </c>
      <c r="G45">
        <v>90102</v>
      </c>
      <c r="H45" s="51">
        <v>39798.399259259262</v>
      </c>
      <c r="I45" s="51">
        <v>40815.405277777776</v>
      </c>
      <c r="J45">
        <v>0</v>
      </c>
    </row>
    <row r="46" spans="1:10" x14ac:dyDescent="0.15">
      <c r="A46" s="57">
        <f>VLOOKUP(B46,used_sub_id!$A$2:$A$54,1,FALSE)</f>
        <v>44</v>
      </c>
      <c r="B46">
        <v>44</v>
      </c>
      <c r="C46">
        <v>6</v>
      </c>
      <c r="D46" s="58" t="s">
        <v>557</v>
      </c>
      <c r="E46">
        <v>0</v>
      </c>
      <c r="F46">
        <v>0</v>
      </c>
      <c r="G46">
        <v>90103</v>
      </c>
      <c r="H46" s="51">
        <v>39798.399259259262</v>
      </c>
      <c r="I46" s="51">
        <v>40815.405277777776</v>
      </c>
      <c r="J46">
        <v>0</v>
      </c>
    </row>
    <row r="47" spans="1:10" x14ac:dyDescent="0.15">
      <c r="A47" s="57">
        <f>VLOOKUP(B47,used_sub_id!$A$2:$A$54,1,FALSE)</f>
        <v>45</v>
      </c>
      <c r="B47">
        <v>45</v>
      </c>
      <c r="C47">
        <v>6</v>
      </c>
      <c r="D47" s="58" t="s">
        <v>367</v>
      </c>
      <c r="E47">
        <v>0</v>
      </c>
      <c r="F47">
        <v>0</v>
      </c>
      <c r="G47">
        <v>90104</v>
      </c>
      <c r="H47" s="51">
        <v>39798.399259259262</v>
      </c>
      <c r="I47" s="51">
        <v>40815.405277777776</v>
      </c>
      <c r="J47">
        <v>0</v>
      </c>
    </row>
    <row r="48" spans="1:10" x14ac:dyDescent="0.15">
      <c r="A48" s="57" t="e">
        <f>VLOOKUP(B48,used_sub_id!$A$2:$A$54,1,FALSE)</f>
        <v>#N/A</v>
      </c>
      <c r="B48">
        <v>46</v>
      </c>
      <c r="C48">
        <v>6</v>
      </c>
      <c r="D48" t="s">
        <v>558</v>
      </c>
      <c r="E48">
        <v>0</v>
      </c>
      <c r="F48">
        <v>0</v>
      </c>
      <c r="G48">
        <v>90105</v>
      </c>
      <c r="H48" s="51">
        <v>39798.399259259262</v>
      </c>
      <c r="I48" s="51">
        <v>40815.405277777776</v>
      </c>
      <c r="J48">
        <v>0</v>
      </c>
    </row>
    <row r="49" spans="1:10" x14ac:dyDescent="0.15">
      <c r="A49" s="57">
        <f>VLOOKUP(B49,used_sub_id!$A$2:$A$54,1,FALSE)</f>
        <v>47</v>
      </c>
      <c r="B49">
        <v>47</v>
      </c>
      <c r="C49">
        <v>6</v>
      </c>
      <c r="D49" s="58" t="s">
        <v>371</v>
      </c>
      <c r="E49">
        <v>0</v>
      </c>
      <c r="F49">
        <v>0</v>
      </c>
      <c r="G49">
        <v>90106</v>
      </c>
      <c r="H49" s="51">
        <v>39798.399259259262</v>
      </c>
      <c r="I49" s="51">
        <v>40815.405277777776</v>
      </c>
      <c r="J49">
        <v>0</v>
      </c>
    </row>
    <row r="50" spans="1:10" x14ac:dyDescent="0.15">
      <c r="A50" s="57" t="e">
        <f>VLOOKUP(B50,used_sub_id!$A$2:$A$54,1,FALSE)</f>
        <v>#N/A</v>
      </c>
      <c r="B50">
        <v>48</v>
      </c>
      <c r="C50">
        <v>7</v>
      </c>
      <c r="D50" t="s">
        <v>559</v>
      </c>
      <c r="E50">
        <v>0</v>
      </c>
      <c r="F50">
        <v>0</v>
      </c>
      <c r="G50">
        <v>90201</v>
      </c>
      <c r="H50" s="51">
        <v>39798.399259259262</v>
      </c>
      <c r="I50" s="51">
        <v>40815.405277777776</v>
      </c>
      <c r="J50">
        <v>0</v>
      </c>
    </row>
    <row r="51" spans="1:10" x14ac:dyDescent="0.15">
      <c r="A51" s="57">
        <f>VLOOKUP(B51,used_sub_id!$A$2:$A$54,1,FALSE)</f>
        <v>49</v>
      </c>
      <c r="B51">
        <v>49</v>
      </c>
      <c r="C51">
        <v>7</v>
      </c>
      <c r="D51" s="58" t="s">
        <v>560</v>
      </c>
      <c r="E51">
        <v>0</v>
      </c>
      <c r="F51">
        <v>0</v>
      </c>
      <c r="G51">
        <v>90202</v>
      </c>
      <c r="H51" s="51">
        <v>39798.399259259262</v>
      </c>
      <c r="I51" s="51">
        <v>40815.405277777776</v>
      </c>
      <c r="J51">
        <v>0</v>
      </c>
    </row>
    <row r="52" spans="1:10" x14ac:dyDescent="0.15">
      <c r="A52" s="57" t="e">
        <f>VLOOKUP(B52,used_sub_id!$A$2:$A$54,1,FALSE)</f>
        <v>#N/A</v>
      </c>
      <c r="B52">
        <v>50</v>
      </c>
      <c r="C52">
        <v>7</v>
      </c>
      <c r="D52" t="s">
        <v>561</v>
      </c>
      <c r="E52">
        <v>0</v>
      </c>
      <c r="F52">
        <v>0</v>
      </c>
      <c r="G52">
        <v>90203</v>
      </c>
      <c r="H52" s="51">
        <v>39798.399259259262</v>
      </c>
      <c r="I52" s="51">
        <v>40815.405277777776</v>
      </c>
      <c r="J52">
        <v>0</v>
      </c>
    </row>
    <row r="53" spans="1:10" x14ac:dyDescent="0.15">
      <c r="A53" s="57">
        <f>VLOOKUP(B53,used_sub_id!$A$2:$A$54,1,FALSE)</f>
        <v>51</v>
      </c>
      <c r="B53">
        <v>51</v>
      </c>
      <c r="C53">
        <v>7</v>
      </c>
      <c r="D53" s="58" t="s">
        <v>562</v>
      </c>
      <c r="E53">
        <v>0</v>
      </c>
      <c r="F53">
        <v>0</v>
      </c>
      <c r="G53">
        <v>90204</v>
      </c>
      <c r="H53" s="51">
        <v>39798.399259259262</v>
      </c>
      <c r="I53" s="51">
        <v>40815.405277777776</v>
      </c>
      <c r="J53">
        <v>0</v>
      </c>
    </row>
    <row r="54" spans="1:10" x14ac:dyDescent="0.15">
      <c r="A54" s="57">
        <f>VLOOKUP(B54,used_sub_id!$A$2:$A$54,1,FALSE)</f>
        <v>52</v>
      </c>
      <c r="B54">
        <v>52</v>
      </c>
      <c r="C54">
        <v>8</v>
      </c>
      <c r="D54" s="58" t="s">
        <v>563</v>
      </c>
      <c r="E54">
        <v>0</v>
      </c>
      <c r="F54">
        <v>0</v>
      </c>
      <c r="G54">
        <v>90301</v>
      </c>
      <c r="H54" s="51">
        <v>39798.399259259262</v>
      </c>
      <c r="I54" s="51">
        <v>40815.405277777776</v>
      </c>
      <c r="J54">
        <v>0</v>
      </c>
    </row>
    <row r="55" spans="1:10" x14ac:dyDescent="0.15">
      <c r="A55" s="57">
        <f>VLOOKUP(B55,used_sub_id!$A$2:$A$54,1,FALSE)</f>
        <v>53</v>
      </c>
      <c r="B55">
        <v>53</v>
      </c>
      <c r="C55">
        <v>8</v>
      </c>
      <c r="D55" s="58" t="s">
        <v>564</v>
      </c>
      <c r="E55">
        <v>0</v>
      </c>
      <c r="F55">
        <v>0</v>
      </c>
      <c r="G55">
        <v>90302</v>
      </c>
      <c r="H55" s="51">
        <v>39798.399259259262</v>
      </c>
      <c r="I55" s="51">
        <v>40815.405277777776</v>
      </c>
      <c r="J55">
        <v>0</v>
      </c>
    </row>
    <row r="56" spans="1:10" x14ac:dyDescent="0.15">
      <c r="A56" s="57" t="e">
        <f>VLOOKUP(B56,used_sub_id!$A$2:$A$54,1,FALSE)</f>
        <v>#N/A</v>
      </c>
      <c r="B56">
        <v>54</v>
      </c>
      <c r="C56">
        <v>8</v>
      </c>
      <c r="D56" s="58" t="s">
        <v>565</v>
      </c>
      <c r="E56">
        <v>0</v>
      </c>
      <c r="F56">
        <v>0</v>
      </c>
      <c r="G56">
        <v>90303</v>
      </c>
      <c r="H56" s="51">
        <v>39798.399259259262</v>
      </c>
      <c r="I56" s="51">
        <v>40815.405277777776</v>
      </c>
      <c r="J56">
        <v>0</v>
      </c>
    </row>
    <row r="57" spans="1:10" x14ac:dyDescent="0.15">
      <c r="A57" s="57">
        <f>VLOOKUP(B57,used_sub_id!$A$2:$A$54,1,FALSE)</f>
        <v>55</v>
      </c>
      <c r="B57">
        <v>55</v>
      </c>
      <c r="C57">
        <v>9</v>
      </c>
      <c r="D57" s="58" t="s">
        <v>566</v>
      </c>
      <c r="E57">
        <v>0</v>
      </c>
      <c r="F57">
        <v>0</v>
      </c>
      <c r="G57">
        <v>95101</v>
      </c>
      <c r="H57" s="51">
        <v>39798.399259259262</v>
      </c>
      <c r="I57" s="51">
        <v>40815.405277777776</v>
      </c>
      <c r="J57">
        <v>0</v>
      </c>
    </row>
    <row r="58" spans="1:10" x14ac:dyDescent="0.15">
      <c r="A58" s="57">
        <f>VLOOKUP(B58,used_sub_id!$A$2:$A$54,1,FALSE)</f>
        <v>56</v>
      </c>
      <c r="B58">
        <v>56</v>
      </c>
      <c r="C58">
        <v>9</v>
      </c>
      <c r="D58" s="58" t="s">
        <v>214</v>
      </c>
      <c r="E58">
        <v>0</v>
      </c>
      <c r="F58">
        <v>0</v>
      </c>
      <c r="G58">
        <v>95103</v>
      </c>
      <c r="H58" s="51">
        <v>39798.399259259262</v>
      </c>
      <c r="I58" s="51">
        <v>40815.405277777776</v>
      </c>
      <c r="J58">
        <v>0</v>
      </c>
    </row>
    <row r="59" spans="1:10" x14ac:dyDescent="0.15">
      <c r="A59" s="57">
        <f>VLOOKUP(B59,used_sub_id!$A$2:$A$54,1,FALSE)</f>
        <v>57</v>
      </c>
      <c r="B59">
        <v>57</v>
      </c>
      <c r="C59">
        <v>10</v>
      </c>
      <c r="D59" s="58" t="s">
        <v>567</v>
      </c>
      <c r="E59">
        <v>0</v>
      </c>
      <c r="F59">
        <v>0</v>
      </c>
      <c r="G59">
        <v>95201</v>
      </c>
      <c r="H59" s="51">
        <v>39798.399259259262</v>
      </c>
      <c r="I59" s="51">
        <v>40815.405277777776</v>
      </c>
      <c r="J59">
        <v>0</v>
      </c>
    </row>
    <row r="60" spans="1:10" x14ac:dyDescent="0.15">
      <c r="A60" s="57" t="e">
        <f>VLOOKUP(B60,used_sub_id!$A$2:$A$54,1,FALSE)</f>
        <v>#N/A</v>
      </c>
      <c r="B60">
        <v>58</v>
      </c>
      <c r="C60">
        <v>10</v>
      </c>
      <c r="D60" t="s">
        <v>568</v>
      </c>
      <c r="E60">
        <v>0</v>
      </c>
      <c r="F60">
        <v>0</v>
      </c>
      <c r="G60">
        <v>95202</v>
      </c>
      <c r="H60" s="51">
        <v>39798.399259259262</v>
      </c>
      <c r="I60" s="51">
        <v>40815.405277777776</v>
      </c>
      <c r="J60">
        <v>0</v>
      </c>
    </row>
    <row r="61" spans="1:10" x14ac:dyDescent="0.15">
      <c r="A61" s="57">
        <f>VLOOKUP(B61,used_sub_id!$A$2:$A$54,1,FALSE)</f>
        <v>59</v>
      </c>
      <c r="B61">
        <v>59</v>
      </c>
      <c r="C61">
        <v>10</v>
      </c>
      <c r="D61" s="58" t="s">
        <v>410</v>
      </c>
      <c r="E61">
        <v>0</v>
      </c>
      <c r="F61">
        <v>0</v>
      </c>
      <c r="G61">
        <v>95203</v>
      </c>
      <c r="H61" s="51">
        <v>39798.399259259262</v>
      </c>
      <c r="I61" s="51">
        <v>40815.405277777776</v>
      </c>
      <c r="J61">
        <v>0</v>
      </c>
    </row>
    <row r="62" spans="1:10" x14ac:dyDescent="0.15">
      <c r="A62" s="57">
        <f>VLOOKUP(B62,used_sub_id!$A$2:$A$54,1,FALSE)</f>
        <v>60</v>
      </c>
      <c r="B62">
        <v>60</v>
      </c>
      <c r="C62">
        <v>10</v>
      </c>
      <c r="D62" s="58" t="s">
        <v>152</v>
      </c>
      <c r="E62">
        <v>0</v>
      </c>
      <c r="F62">
        <v>0</v>
      </c>
      <c r="G62">
        <v>95204</v>
      </c>
      <c r="H62" s="51">
        <v>39798.399259259262</v>
      </c>
      <c r="I62" s="51">
        <v>40815.405277777776</v>
      </c>
      <c r="J62">
        <v>0</v>
      </c>
    </row>
    <row r="63" spans="1:10" x14ac:dyDescent="0.15">
      <c r="A63" s="57">
        <f>VLOOKUP(B63,used_sub_id!$A$2:$A$54,1,FALSE)</f>
        <v>61</v>
      </c>
      <c r="B63">
        <v>61</v>
      </c>
      <c r="C63">
        <v>10</v>
      </c>
      <c r="D63" s="58" t="s">
        <v>569</v>
      </c>
      <c r="E63">
        <v>0</v>
      </c>
      <c r="F63">
        <v>0</v>
      </c>
      <c r="G63">
        <v>95205</v>
      </c>
      <c r="H63" s="51">
        <v>39798.399259259262</v>
      </c>
      <c r="I63" s="51">
        <v>40815.405277777776</v>
      </c>
      <c r="J63">
        <v>0</v>
      </c>
    </row>
    <row r="64" spans="1:10" x14ac:dyDescent="0.15">
      <c r="A64" s="57" t="e">
        <f>VLOOKUP(B64,used_sub_id!$A$2:$A$54,1,FALSE)</f>
        <v>#N/A</v>
      </c>
      <c r="B64">
        <v>62</v>
      </c>
      <c r="C64">
        <v>11</v>
      </c>
      <c r="D64" t="s">
        <v>417</v>
      </c>
      <c r="E64">
        <v>0</v>
      </c>
      <c r="F64">
        <v>0</v>
      </c>
      <c r="G64">
        <v>95301</v>
      </c>
      <c r="H64" s="51">
        <v>39798.399259259262</v>
      </c>
      <c r="I64" s="51">
        <v>40815.405277777776</v>
      </c>
      <c r="J64">
        <v>0</v>
      </c>
    </row>
    <row r="65" spans="1:10" x14ac:dyDescent="0.15">
      <c r="A65" s="57" t="e">
        <f>VLOOKUP(B65,used_sub_id!$A$2:$A$54,1,FALSE)</f>
        <v>#N/A</v>
      </c>
      <c r="B65">
        <v>63</v>
      </c>
      <c r="C65">
        <v>11</v>
      </c>
      <c r="D65" t="s">
        <v>570</v>
      </c>
      <c r="E65">
        <v>0</v>
      </c>
      <c r="F65">
        <v>0</v>
      </c>
      <c r="G65">
        <v>95302</v>
      </c>
      <c r="H65" s="51">
        <v>39798.399259259262</v>
      </c>
      <c r="I65" s="51">
        <v>40815.405277777776</v>
      </c>
      <c r="J65">
        <v>0</v>
      </c>
    </row>
    <row r="66" spans="1:10" x14ac:dyDescent="0.15">
      <c r="A66" s="57">
        <f>VLOOKUP(B66,used_sub_id!$A$2:$A$54,1,FALSE)</f>
        <v>64</v>
      </c>
      <c r="B66">
        <v>64</v>
      </c>
      <c r="C66">
        <v>12</v>
      </c>
      <c r="D66" s="58" t="s">
        <v>144</v>
      </c>
      <c r="E66">
        <v>0</v>
      </c>
      <c r="F66">
        <v>0</v>
      </c>
      <c r="G66">
        <v>501</v>
      </c>
      <c r="H66" s="51">
        <v>40815.405277777776</v>
      </c>
      <c r="I66" s="51">
        <v>40815.405277777776</v>
      </c>
      <c r="J66">
        <v>0</v>
      </c>
    </row>
    <row r="67" spans="1:10" x14ac:dyDescent="0.15">
      <c r="A67" s="57" t="e">
        <f>VLOOKUP(B67,used_sub_id!$A$2:$A$54,1,FALSE)</f>
        <v>#N/A</v>
      </c>
      <c r="B67">
        <v>65</v>
      </c>
      <c r="C67">
        <v>12</v>
      </c>
      <c r="D67" t="s">
        <v>145</v>
      </c>
      <c r="E67">
        <v>0</v>
      </c>
      <c r="F67">
        <v>0</v>
      </c>
      <c r="G67">
        <v>503</v>
      </c>
      <c r="H67" s="51">
        <v>40815.405277777776</v>
      </c>
      <c r="I67" s="51">
        <v>40815.405277777776</v>
      </c>
      <c r="J67">
        <v>0</v>
      </c>
    </row>
    <row r="68" spans="1:10" x14ac:dyDescent="0.15">
      <c r="A68" s="57">
        <f>VLOOKUP(B68,used_sub_id!$A$2:$A$54,1,FALSE)</f>
        <v>66</v>
      </c>
      <c r="B68">
        <v>66</v>
      </c>
      <c r="C68">
        <v>13</v>
      </c>
      <c r="D68" s="58" t="s">
        <v>571</v>
      </c>
      <c r="E68">
        <v>0</v>
      </c>
      <c r="F68">
        <v>0</v>
      </c>
      <c r="G68">
        <v>601</v>
      </c>
      <c r="H68" s="51">
        <v>40815.405277777776</v>
      </c>
      <c r="I68" s="51">
        <v>40815.405277777776</v>
      </c>
      <c r="J68">
        <v>0</v>
      </c>
    </row>
    <row r="69" spans="1:10" x14ac:dyDescent="0.15">
      <c r="A69" s="57" t="e">
        <f>VLOOKUP(B69,used_sub_id!$A$2:$A$54,1,FALSE)</f>
        <v>#N/A</v>
      </c>
      <c r="B69">
        <v>67</v>
      </c>
      <c r="C69">
        <v>13</v>
      </c>
      <c r="D69" t="s">
        <v>572</v>
      </c>
      <c r="E69">
        <v>0</v>
      </c>
      <c r="F69">
        <v>0</v>
      </c>
      <c r="G69">
        <v>602</v>
      </c>
      <c r="H69" s="51">
        <v>40815.405277777776</v>
      </c>
      <c r="I69" s="51">
        <v>40815.405277777776</v>
      </c>
      <c r="J69">
        <v>0</v>
      </c>
    </row>
    <row r="70" spans="1:10" x14ac:dyDescent="0.15">
      <c r="A70" s="57">
        <f>VLOOKUP(B70,used_sub_id!$A$2:$A$54,1,FALSE)</f>
        <v>68</v>
      </c>
      <c r="B70">
        <v>68</v>
      </c>
      <c r="C70">
        <v>13</v>
      </c>
      <c r="D70" s="58" t="s">
        <v>573</v>
      </c>
      <c r="E70">
        <v>0</v>
      </c>
      <c r="F70">
        <v>0</v>
      </c>
      <c r="G70">
        <v>604</v>
      </c>
      <c r="H70" s="51">
        <v>40815.405277777776</v>
      </c>
      <c r="I70" s="51">
        <v>40815.405277777776</v>
      </c>
      <c r="J70">
        <v>0</v>
      </c>
    </row>
    <row r="71" spans="1:10" x14ac:dyDescent="0.15">
      <c r="A71" s="57">
        <f>VLOOKUP(B71,used_sub_id!$A$2:$A$54,1,FALSE)</f>
        <v>69</v>
      </c>
      <c r="B71">
        <v>69</v>
      </c>
      <c r="C71">
        <v>13</v>
      </c>
      <c r="D71" s="58" t="s">
        <v>574</v>
      </c>
      <c r="E71">
        <v>0</v>
      </c>
      <c r="F71">
        <v>0</v>
      </c>
      <c r="G71">
        <v>605</v>
      </c>
      <c r="H71" s="51">
        <v>40815.405277777776</v>
      </c>
      <c r="I71" s="51">
        <v>40815.405277777776</v>
      </c>
      <c r="J71">
        <v>0</v>
      </c>
    </row>
    <row r="72" spans="1:10" x14ac:dyDescent="0.15">
      <c r="A72" s="57">
        <f>VLOOKUP(B72,used_sub_id!$A$2:$A$54,1,FALSE)</f>
        <v>70</v>
      </c>
      <c r="B72">
        <v>70</v>
      </c>
      <c r="C72">
        <v>14</v>
      </c>
      <c r="D72" s="58" t="s">
        <v>575</v>
      </c>
      <c r="E72">
        <v>0</v>
      </c>
      <c r="F72">
        <v>0</v>
      </c>
      <c r="G72">
        <v>704</v>
      </c>
      <c r="H72" s="51">
        <v>40815.405277777776</v>
      </c>
      <c r="I72" s="51">
        <v>40815.405277777776</v>
      </c>
      <c r="J72">
        <v>0</v>
      </c>
    </row>
    <row r="73" spans="1:10" x14ac:dyDescent="0.15">
      <c r="A73" s="57" t="e">
        <f>VLOOKUP(B73,used_sub_id!$A$2:$A$54,1,FALSE)</f>
        <v>#N/A</v>
      </c>
      <c r="B73">
        <v>71</v>
      </c>
      <c r="C73">
        <v>14</v>
      </c>
      <c r="D73" t="s">
        <v>576</v>
      </c>
      <c r="E73">
        <v>0</v>
      </c>
      <c r="F73">
        <v>0</v>
      </c>
      <c r="G73">
        <v>705</v>
      </c>
      <c r="H73" s="51">
        <v>40815.405277777776</v>
      </c>
      <c r="I73" s="51">
        <v>40815.405277777776</v>
      </c>
      <c r="J73">
        <v>0</v>
      </c>
    </row>
    <row r="74" spans="1:10" x14ac:dyDescent="0.15">
      <c r="A74" s="57">
        <f>VLOOKUP(B74,used_sub_id!$A$2:$A$54,1,FALSE)</f>
        <v>72</v>
      </c>
      <c r="B74">
        <v>72</v>
      </c>
      <c r="C74">
        <v>9</v>
      </c>
      <c r="D74" s="58" t="s">
        <v>577</v>
      </c>
      <c r="E74">
        <v>0</v>
      </c>
      <c r="F74">
        <v>0</v>
      </c>
      <c r="G74">
        <v>95102</v>
      </c>
      <c r="H74" s="51">
        <v>40815.405277777776</v>
      </c>
      <c r="I74" s="51">
        <v>40815.405277777776</v>
      </c>
      <c r="J74">
        <v>0</v>
      </c>
    </row>
    <row r="75" spans="1:10" x14ac:dyDescent="0.15">
      <c r="A75" s="57">
        <f>VLOOKUP(B75,used_sub_id!$A$2:$A$54,1,FALSE)</f>
        <v>73</v>
      </c>
      <c r="B75">
        <v>73</v>
      </c>
      <c r="C75">
        <v>9</v>
      </c>
      <c r="D75" s="58" t="s">
        <v>526</v>
      </c>
      <c r="E75">
        <v>0</v>
      </c>
      <c r="F75">
        <v>0</v>
      </c>
      <c r="G75">
        <v>95104</v>
      </c>
      <c r="H75" s="51">
        <v>40815.405277777776</v>
      </c>
      <c r="I75" s="51">
        <v>40815.405277777776</v>
      </c>
      <c r="J75">
        <v>0</v>
      </c>
    </row>
    <row r="76" spans="1:10" x14ac:dyDescent="0.15">
      <c r="A76" s="57" t="e">
        <f>VLOOKUP(B76,used_sub_id!$A$2:$A$54,1,FALSE)</f>
        <v>#N/A</v>
      </c>
      <c r="B76">
        <v>74</v>
      </c>
      <c r="C76">
        <v>9</v>
      </c>
      <c r="D76" t="s">
        <v>578</v>
      </c>
      <c r="E76">
        <v>0</v>
      </c>
      <c r="F76">
        <v>0</v>
      </c>
      <c r="G76">
        <v>95105</v>
      </c>
      <c r="H76" s="51">
        <v>40815.405277777776</v>
      </c>
      <c r="I76" s="51">
        <v>40815.405277777776</v>
      </c>
      <c r="J76">
        <v>0</v>
      </c>
    </row>
    <row r="77" spans="1:10" x14ac:dyDescent="0.15">
      <c r="A77" s="57" t="e">
        <f>VLOOKUP(B77,used_sub_id!$A$2:$A$54,1,FALSE)</f>
        <v>#N/A</v>
      </c>
      <c r="B77">
        <v>75</v>
      </c>
      <c r="C77">
        <v>9</v>
      </c>
      <c r="D77" t="s">
        <v>579</v>
      </c>
      <c r="E77">
        <v>0</v>
      </c>
      <c r="F77">
        <v>0</v>
      </c>
      <c r="G77">
        <v>95106</v>
      </c>
      <c r="H77" s="51">
        <v>40815.405277777776</v>
      </c>
      <c r="I77" s="51">
        <v>40815.405277777776</v>
      </c>
      <c r="J77">
        <v>0</v>
      </c>
    </row>
    <row r="78" spans="1:10" x14ac:dyDescent="0.15">
      <c r="A78" s="57" t="e">
        <f>VLOOKUP(B78,used_sub_id!$A$2:$A$54,1,FALSE)</f>
        <v>#N/A</v>
      </c>
      <c r="B78">
        <v>76</v>
      </c>
      <c r="C78">
        <v>15</v>
      </c>
      <c r="D78" t="s">
        <v>225</v>
      </c>
      <c r="E78">
        <v>0</v>
      </c>
      <c r="F78">
        <v>0</v>
      </c>
      <c r="G78">
        <v>95401</v>
      </c>
      <c r="H78" s="51">
        <v>41271.595729166664</v>
      </c>
      <c r="I78" s="51">
        <v>41271.595729166664</v>
      </c>
      <c r="J78">
        <v>0</v>
      </c>
    </row>
    <row r="79" spans="1:10" x14ac:dyDescent="0.15">
      <c r="A79" s="57" t="e">
        <f>VLOOKUP(B79,used_sub_id!$A$2:$A$54,1,FALSE)</f>
        <v>#N/A</v>
      </c>
      <c r="B79">
        <v>77</v>
      </c>
      <c r="C79">
        <v>15</v>
      </c>
      <c r="D79" t="s">
        <v>226</v>
      </c>
      <c r="E79">
        <v>0</v>
      </c>
      <c r="F79">
        <v>0</v>
      </c>
      <c r="G79">
        <v>95402</v>
      </c>
      <c r="H79" s="51">
        <v>41271.595729166664</v>
      </c>
      <c r="I79" s="51">
        <v>41271.595729166664</v>
      </c>
      <c r="J79">
        <v>0</v>
      </c>
    </row>
    <row r="80" spans="1:10" x14ac:dyDescent="0.15">
      <c r="A80" s="57" t="e">
        <f>VLOOKUP(B80,used_sub_id!$A$2:$A$54,1,FALSE)</f>
        <v>#N/A</v>
      </c>
      <c r="B80">
        <v>78</v>
      </c>
      <c r="C80">
        <v>15</v>
      </c>
      <c r="D80" t="s">
        <v>580</v>
      </c>
      <c r="E80">
        <v>0</v>
      </c>
      <c r="F80">
        <v>0</v>
      </c>
      <c r="G80">
        <v>95403</v>
      </c>
      <c r="H80" s="51">
        <v>41271.595729166664</v>
      </c>
      <c r="I80" s="51">
        <v>41271.595729166664</v>
      </c>
      <c r="J80">
        <v>0</v>
      </c>
    </row>
    <row r="81" spans="1:10" x14ac:dyDescent="0.15">
      <c r="A81" s="57" t="e">
        <f>VLOOKUP(B81,used_sub_id!$A$2:$A$54,1,FALSE)</f>
        <v>#N/A</v>
      </c>
      <c r="B81">
        <v>79</v>
      </c>
      <c r="C81">
        <v>5</v>
      </c>
      <c r="D81" t="s">
        <v>581</v>
      </c>
      <c r="E81">
        <v>0</v>
      </c>
      <c r="F81">
        <v>0</v>
      </c>
      <c r="G81">
        <v>9920</v>
      </c>
      <c r="H81" s="51">
        <v>41271.595729166664</v>
      </c>
      <c r="I81" s="51">
        <v>41271.595729166664</v>
      </c>
      <c r="J81">
        <v>0</v>
      </c>
    </row>
  </sheetData>
  <autoFilter ref="A1:L1"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D15" sqref="D15"/>
    </sheetView>
  </sheetViews>
  <sheetFormatPr defaultRowHeight="13.5" x14ac:dyDescent="0.15"/>
  <sheetData>
    <row r="1" spans="1:1" x14ac:dyDescent="0.15">
      <c r="A1" t="s">
        <v>610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8</v>
      </c>
    </row>
    <row r="8" spans="1:1" x14ac:dyDescent="0.15">
      <c r="A8">
        <v>9</v>
      </c>
    </row>
    <row r="9" spans="1:1" x14ac:dyDescent="0.15">
      <c r="A9">
        <v>10</v>
      </c>
    </row>
    <row r="10" spans="1:1" x14ac:dyDescent="0.15">
      <c r="A10">
        <v>11</v>
      </c>
    </row>
    <row r="11" spans="1:1" x14ac:dyDescent="0.15">
      <c r="A11">
        <v>12</v>
      </c>
    </row>
    <row r="12" spans="1:1" x14ac:dyDescent="0.15">
      <c r="A12">
        <v>14</v>
      </c>
    </row>
    <row r="13" spans="1:1" x14ac:dyDescent="0.15">
      <c r="A13">
        <v>15</v>
      </c>
    </row>
    <row r="14" spans="1:1" x14ac:dyDescent="0.15">
      <c r="A14">
        <v>16</v>
      </c>
    </row>
    <row r="15" spans="1:1" x14ac:dyDescent="0.15">
      <c r="A15">
        <v>17</v>
      </c>
    </row>
    <row r="16" spans="1:1" x14ac:dyDescent="0.15">
      <c r="A16">
        <v>18</v>
      </c>
    </row>
    <row r="17" spans="1:1" x14ac:dyDescent="0.15">
      <c r="A17">
        <v>19</v>
      </c>
    </row>
    <row r="18" spans="1:1" x14ac:dyDescent="0.15">
      <c r="A18">
        <v>21</v>
      </c>
    </row>
    <row r="19" spans="1:1" x14ac:dyDescent="0.15">
      <c r="A19">
        <v>22</v>
      </c>
    </row>
    <row r="20" spans="1:1" x14ac:dyDescent="0.15">
      <c r="A20">
        <v>23</v>
      </c>
    </row>
    <row r="21" spans="1:1" x14ac:dyDescent="0.15">
      <c r="A21">
        <v>24</v>
      </c>
    </row>
    <row r="22" spans="1:1" x14ac:dyDescent="0.15">
      <c r="A22">
        <v>25</v>
      </c>
    </row>
    <row r="23" spans="1:1" x14ac:dyDescent="0.15">
      <c r="A23">
        <v>26</v>
      </c>
    </row>
    <row r="24" spans="1:1" x14ac:dyDescent="0.15">
      <c r="A24">
        <v>28</v>
      </c>
    </row>
    <row r="25" spans="1:1" x14ac:dyDescent="0.15">
      <c r="A25">
        <v>29</v>
      </c>
    </row>
    <row r="26" spans="1:1" x14ac:dyDescent="0.15">
      <c r="A26">
        <v>30</v>
      </c>
    </row>
    <row r="27" spans="1:1" x14ac:dyDescent="0.15">
      <c r="A27">
        <v>31</v>
      </c>
    </row>
    <row r="28" spans="1:1" x14ac:dyDescent="0.15">
      <c r="A28">
        <v>33</v>
      </c>
    </row>
    <row r="29" spans="1:1" x14ac:dyDescent="0.15">
      <c r="A29">
        <v>34</v>
      </c>
    </row>
    <row r="30" spans="1:1" x14ac:dyDescent="0.15">
      <c r="A30">
        <v>35</v>
      </c>
    </row>
    <row r="31" spans="1:1" x14ac:dyDescent="0.15">
      <c r="A31">
        <v>39</v>
      </c>
    </row>
    <row r="32" spans="1:1" x14ac:dyDescent="0.15">
      <c r="A32">
        <v>40</v>
      </c>
    </row>
    <row r="33" spans="1:1" x14ac:dyDescent="0.15">
      <c r="A33">
        <v>41</v>
      </c>
    </row>
    <row r="34" spans="1:1" x14ac:dyDescent="0.15">
      <c r="A34">
        <v>43</v>
      </c>
    </row>
    <row r="35" spans="1:1" x14ac:dyDescent="0.15">
      <c r="A35">
        <v>44</v>
      </c>
    </row>
    <row r="36" spans="1:1" x14ac:dyDescent="0.15">
      <c r="A36">
        <v>45</v>
      </c>
    </row>
    <row r="37" spans="1:1" x14ac:dyDescent="0.15">
      <c r="A37">
        <v>47</v>
      </c>
    </row>
    <row r="38" spans="1:1" x14ac:dyDescent="0.15">
      <c r="A38">
        <v>49</v>
      </c>
    </row>
    <row r="39" spans="1:1" x14ac:dyDescent="0.15">
      <c r="A39">
        <v>51</v>
      </c>
    </row>
    <row r="40" spans="1:1" x14ac:dyDescent="0.15">
      <c r="A40">
        <v>52</v>
      </c>
    </row>
    <row r="41" spans="1:1" x14ac:dyDescent="0.15">
      <c r="A41">
        <v>53</v>
      </c>
    </row>
    <row r="42" spans="1:1" x14ac:dyDescent="0.15">
      <c r="A42">
        <v>55</v>
      </c>
    </row>
    <row r="43" spans="1:1" x14ac:dyDescent="0.15">
      <c r="A43">
        <v>56</v>
      </c>
    </row>
    <row r="44" spans="1:1" x14ac:dyDescent="0.15">
      <c r="A44">
        <v>57</v>
      </c>
    </row>
    <row r="45" spans="1:1" x14ac:dyDescent="0.15">
      <c r="A45">
        <v>59</v>
      </c>
    </row>
    <row r="46" spans="1:1" x14ac:dyDescent="0.15">
      <c r="A46">
        <v>60</v>
      </c>
    </row>
    <row r="47" spans="1:1" x14ac:dyDescent="0.15">
      <c r="A47">
        <v>61</v>
      </c>
    </row>
    <row r="48" spans="1:1" x14ac:dyDescent="0.15">
      <c r="A48">
        <v>64</v>
      </c>
    </row>
    <row r="49" spans="1:1" x14ac:dyDescent="0.15">
      <c r="A49">
        <v>66</v>
      </c>
    </row>
    <row r="50" spans="1:1" x14ac:dyDescent="0.15">
      <c r="A50">
        <v>68</v>
      </c>
    </row>
    <row r="51" spans="1:1" x14ac:dyDescent="0.15">
      <c r="A51">
        <v>69</v>
      </c>
    </row>
    <row r="52" spans="1:1" x14ac:dyDescent="0.15">
      <c r="A52">
        <v>70</v>
      </c>
    </row>
    <row r="53" spans="1:1" x14ac:dyDescent="0.15">
      <c r="A53">
        <v>72</v>
      </c>
    </row>
    <row r="54" spans="1:1" x14ac:dyDescent="0.15">
      <c r="A54">
        <v>73</v>
      </c>
    </row>
  </sheetData>
  <sortState ref="A2:A3833">
    <sortCondition ref="A2:A3833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2" sqref="O2:O20"/>
    </sheetView>
  </sheetViews>
  <sheetFormatPr defaultRowHeight="13.5" x14ac:dyDescent="0.15"/>
  <cols>
    <col min="3" max="3" width="9" style="65"/>
    <col min="11" max="11" width="10.875" bestFit="1" customWidth="1"/>
  </cols>
  <sheetData>
    <row r="1" spans="1:15" x14ac:dyDescent="0.15">
      <c r="A1" t="s">
        <v>509</v>
      </c>
      <c r="B1" t="s">
        <v>657</v>
      </c>
      <c r="C1" s="65" t="s">
        <v>610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515</v>
      </c>
      <c r="K1" t="s">
        <v>516</v>
      </c>
      <c r="L1" t="s">
        <v>664</v>
      </c>
      <c r="N1" s="56" t="s">
        <v>670</v>
      </c>
    </row>
    <row r="2" spans="1:15" x14ac:dyDescent="0.15">
      <c r="A2">
        <v>1</v>
      </c>
      <c r="B2">
        <v>0</v>
      </c>
      <c r="C2" s="65">
        <v>5</v>
      </c>
      <c r="D2">
        <v>2</v>
      </c>
      <c r="E2">
        <v>1</v>
      </c>
      <c r="F2">
        <v>1</v>
      </c>
      <c r="G2">
        <v>116600</v>
      </c>
      <c r="H2" s="51">
        <v>41000</v>
      </c>
      <c r="I2" s="51">
        <v>2958465.999988426</v>
      </c>
      <c r="J2" s="51">
        <v>39776.849780092591</v>
      </c>
      <c r="K2" s="52">
        <v>41022.886946759259</v>
      </c>
      <c r="N2">
        <v>1</v>
      </c>
      <c r="O2" t="str">
        <f t="shared" ref="O2:O9" si="0">CONCATENATE("update d_fixed_data set sub_id=",N2," where sub_id=",C2,";")</f>
        <v>update d_fixed_data set sub_id=1 where sub_id=5;</v>
      </c>
    </row>
    <row r="3" spans="1:15" x14ac:dyDescent="0.15">
      <c r="A3">
        <v>2</v>
      </c>
      <c r="B3">
        <v>0</v>
      </c>
      <c r="C3" s="65">
        <v>1</v>
      </c>
      <c r="D3">
        <v>2</v>
      </c>
      <c r="E3">
        <v>1</v>
      </c>
      <c r="F3">
        <v>1</v>
      </c>
      <c r="G3">
        <v>0</v>
      </c>
      <c r="H3" s="51">
        <v>39776</v>
      </c>
      <c r="I3" s="51">
        <v>2958465.999988426</v>
      </c>
      <c r="J3" s="51">
        <v>39776.850034722222</v>
      </c>
      <c r="K3" s="52">
        <v>39798.926508067132</v>
      </c>
      <c r="N3">
        <v>18</v>
      </c>
      <c r="O3" t="str">
        <f t="shared" si="0"/>
        <v>update d_fixed_data set sub_id=18 where sub_id=1;</v>
      </c>
    </row>
    <row r="4" spans="1:15" x14ac:dyDescent="0.15">
      <c r="A4">
        <v>3</v>
      </c>
      <c r="B4">
        <v>0</v>
      </c>
      <c r="C4" s="65">
        <v>2</v>
      </c>
      <c r="D4">
        <v>2</v>
      </c>
      <c r="E4">
        <v>1</v>
      </c>
      <c r="F4">
        <v>1</v>
      </c>
      <c r="G4">
        <v>0</v>
      </c>
      <c r="H4" s="51">
        <v>39776</v>
      </c>
      <c r="I4" s="51">
        <v>2958100.999988426</v>
      </c>
      <c r="J4" s="51">
        <v>39776.850104166668</v>
      </c>
      <c r="K4" s="52">
        <v>41271.935150879632</v>
      </c>
      <c r="N4">
        <v>16</v>
      </c>
      <c r="O4" t="str">
        <f t="shared" si="0"/>
        <v>update d_fixed_data set sub_id=16 where sub_id=2;</v>
      </c>
    </row>
    <row r="5" spans="1:15" x14ac:dyDescent="0.15">
      <c r="A5">
        <v>4</v>
      </c>
      <c r="B5">
        <v>0</v>
      </c>
      <c r="C5" s="65">
        <v>3</v>
      </c>
      <c r="D5">
        <v>2</v>
      </c>
      <c r="E5">
        <v>1</v>
      </c>
      <c r="F5">
        <v>1</v>
      </c>
      <c r="G5">
        <v>2992</v>
      </c>
      <c r="H5" s="51">
        <v>40422</v>
      </c>
      <c r="I5" s="51">
        <v>224625.99998842593</v>
      </c>
      <c r="J5" s="51">
        <v>39776.850185185183</v>
      </c>
      <c r="K5" s="52">
        <v>41271.935150879632</v>
      </c>
      <c r="N5">
        <v>21</v>
      </c>
      <c r="O5" t="str">
        <f t="shared" si="0"/>
        <v>update d_fixed_data set sub_id=21 where sub_id=3;</v>
      </c>
    </row>
    <row r="6" spans="1:15" x14ac:dyDescent="0.15">
      <c r="A6">
        <v>5</v>
      </c>
      <c r="B6">
        <v>0</v>
      </c>
      <c r="C6" s="65">
        <v>4</v>
      </c>
      <c r="D6">
        <v>2</v>
      </c>
      <c r="E6">
        <v>1</v>
      </c>
      <c r="F6">
        <v>1</v>
      </c>
      <c r="G6">
        <v>0</v>
      </c>
      <c r="H6" s="51">
        <v>39776</v>
      </c>
      <c r="I6" s="51">
        <v>2958465.999988426</v>
      </c>
      <c r="J6" s="51">
        <v>39776.850266203706</v>
      </c>
      <c r="K6" s="52">
        <v>39798.926508067132</v>
      </c>
      <c r="N6">
        <v>13</v>
      </c>
      <c r="O6" t="str">
        <f t="shared" si="0"/>
        <v>update d_fixed_data set sub_id=13 where sub_id=4;</v>
      </c>
    </row>
    <row r="7" spans="1:15" x14ac:dyDescent="0.15">
      <c r="A7">
        <v>6</v>
      </c>
      <c r="B7">
        <v>0</v>
      </c>
      <c r="C7" s="65">
        <v>9</v>
      </c>
      <c r="D7">
        <v>2</v>
      </c>
      <c r="E7">
        <v>2</v>
      </c>
      <c r="F7">
        <v>1</v>
      </c>
      <c r="G7">
        <v>0</v>
      </c>
      <c r="H7" s="51">
        <v>39776</v>
      </c>
      <c r="I7" s="51">
        <v>2958465.999988426</v>
      </c>
      <c r="J7" s="51">
        <v>39776.850439814814</v>
      </c>
      <c r="K7" s="52">
        <v>39798.926508067132</v>
      </c>
      <c r="N7">
        <v>14</v>
      </c>
      <c r="O7" t="str">
        <f t="shared" si="0"/>
        <v>update d_fixed_data set sub_id=14 where sub_id=9;</v>
      </c>
    </row>
    <row r="8" spans="1:15" x14ac:dyDescent="0.15">
      <c r="A8">
        <v>7</v>
      </c>
      <c r="B8">
        <v>1</v>
      </c>
      <c r="C8" s="65">
        <v>45</v>
      </c>
      <c r="D8">
        <v>2</v>
      </c>
      <c r="E8">
        <v>1</v>
      </c>
      <c r="F8">
        <v>1</v>
      </c>
      <c r="G8">
        <v>19975</v>
      </c>
      <c r="H8" s="51">
        <v>40940</v>
      </c>
      <c r="I8" s="51">
        <v>41638.999988425923</v>
      </c>
      <c r="J8" s="51">
        <v>39776.851886574077</v>
      </c>
      <c r="K8" s="52">
        <v>41216.765067025466</v>
      </c>
      <c r="N8">
        <v>60</v>
      </c>
      <c r="O8" t="str">
        <f t="shared" si="0"/>
        <v>update d_fixed_data set sub_id=60 where sub_id=45;</v>
      </c>
    </row>
    <row r="9" spans="1:15" x14ac:dyDescent="0.15">
      <c r="A9">
        <v>8</v>
      </c>
      <c r="B9">
        <v>1</v>
      </c>
      <c r="C9" s="65">
        <v>53</v>
      </c>
      <c r="D9">
        <v>2</v>
      </c>
      <c r="E9">
        <v>1</v>
      </c>
      <c r="F9">
        <v>1</v>
      </c>
      <c r="G9">
        <v>39400</v>
      </c>
      <c r="H9" s="51">
        <v>40940</v>
      </c>
      <c r="I9" s="51">
        <v>41638.999988425923</v>
      </c>
      <c r="J9" s="51">
        <v>39776.852719907409</v>
      </c>
      <c r="K9" s="52">
        <v>41216.765067025466</v>
      </c>
      <c r="N9">
        <v>62</v>
      </c>
      <c r="O9" t="str">
        <f t="shared" si="0"/>
        <v>update d_fixed_data set sub_id=62 where sub_id=53;</v>
      </c>
    </row>
    <row r="10" spans="1:15" x14ac:dyDescent="0.15">
      <c r="A10">
        <v>9</v>
      </c>
      <c r="B10">
        <v>2</v>
      </c>
      <c r="C10" s="65">
        <v>53</v>
      </c>
      <c r="D10">
        <v>2</v>
      </c>
      <c r="E10">
        <v>1</v>
      </c>
      <c r="F10">
        <v>1</v>
      </c>
      <c r="G10">
        <v>23472</v>
      </c>
      <c r="H10" s="51">
        <v>41183</v>
      </c>
      <c r="I10" s="51">
        <v>41274.999988425923</v>
      </c>
      <c r="J10" s="51">
        <v>39776.852893518517</v>
      </c>
      <c r="K10" s="52">
        <v>41271.932555821761</v>
      </c>
    </row>
    <row r="11" spans="1:15" x14ac:dyDescent="0.15">
      <c r="A11">
        <v>10</v>
      </c>
      <c r="B11">
        <v>2</v>
      </c>
      <c r="C11" s="65">
        <v>45</v>
      </c>
      <c r="D11">
        <v>2</v>
      </c>
      <c r="E11">
        <v>1</v>
      </c>
      <c r="F11">
        <v>1</v>
      </c>
      <c r="G11">
        <v>12348</v>
      </c>
      <c r="H11" s="51">
        <v>41183</v>
      </c>
      <c r="I11" s="51">
        <v>41274.999988425923</v>
      </c>
      <c r="J11" s="51">
        <v>39776.853194444448</v>
      </c>
      <c r="K11" s="52">
        <v>41271.932555821761</v>
      </c>
    </row>
    <row r="12" spans="1:15" x14ac:dyDescent="0.15">
      <c r="A12">
        <v>11</v>
      </c>
      <c r="B12">
        <v>2</v>
      </c>
      <c r="C12" s="65">
        <v>52</v>
      </c>
      <c r="D12">
        <v>2</v>
      </c>
      <c r="E12">
        <v>1</v>
      </c>
      <c r="F12">
        <v>1</v>
      </c>
      <c r="G12">
        <v>1120</v>
      </c>
      <c r="H12" s="51">
        <v>40909</v>
      </c>
      <c r="I12" s="51">
        <v>41274.999988425923</v>
      </c>
      <c r="J12" s="51">
        <v>39776.859826388885</v>
      </c>
      <c r="K12" s="52">
        <v>41271.932555821761</v>
      </c>
      <c r="N12">
        <v>56</v>
      </c>
      <c r="O12" t="str">
        <f>CONCATENATE("update d_fixed_data set sub_id=",N12," where sub_id=",C12,";")</f>
        <v>update d_fixed_data set sub_id=56 where sub_id=52;</v>
      </c>
    </row>
    <row r="13" spans="1:15" x14ac:dyDescent="0.15">
      <c r="A13">
        <v>12</v>
      </c>
      <c r="B13">
        <v>1</v>
      </c>
      <c r="C13" s="65">
        <v>49</v>
      </c>
      <c r="D13">
        <v>2</v>
      </c>
      <c r="E13">
        <v>1</v>
      </c>
      <c r="F13">
        <v>1</v>
      </c>
      <c r="G13">
        <v>17300</v>
      </c>
      <c r="H13" s="51">
        <v>41091</v>
      </c>
      <c r="I13" s="51">
        <v>41425.999988425923</v>
      </c>
      <c r="J13" s="52">
        <v>39979.829640763892</v>
      </c>
      <c r="K13" s="52">
        <v>41082.859232013892</v>
      </c>
      <c r="N13">
        <v>67</v>
      </c>
      <c r="O13" t="str">
        <f>CONCATENATE("update d_fixed_data set sub_id=",N13," where sub_id=",C13,";")</f>
        <v>update d_fixed_data set sub_id=67 where sub_id=49;</v>
      </c>
    </row>
    <row r="14" spans="1:15" x14ac:dyDescent="0.15">
      <c r="A14">
        <v>13</v>
      </c>
      <c r="B14">
        <v>2</v>
      </c>
      <c r="C14" s="65">
        <v>49</v>
      </c>
      <c r="D14">
        <v>2</v>
      </c>
      <c r="E14">
        <v>1</v>
      </c>
      <c r="F14">
        <v>1</v>
      </c>
      <c r="G14">
        <v>900</v>
      </c>
      <c r="H14" s="51">
        <v>41091</v>
      </c>
      <c r="I14" s="51">
        <v>41274.999988425923</v>
      </c>
      <c r="J14" s="52">
        <v>39979.830634907405</v>
      </c>
      <c r="K14" s="52">
        <v>41271.932555011575</v>
      </c>
    </row>
    <row r="15" spans="1:15" x14ac:dyDescent="0.15">
      <c r="A15">
        <v>14</v>
      </c>
      <c r="B15">
        <v>1</v>
      </c>
      <c r="C15" s="65">
        <v>47</v>
      </c>
      <c r="D15">
        <v>2</v>
      </c>
      <c r="E15">
        <v>1</v>
      </c>
      <c r="F15">
        <v>1</v>
      </c>
      <c r="G15">
        <v>3855</v>
      </c>
      <c r="H15" s="51">
        <v>40483</v>
      </c>
      <c r="I15" s="51">
        <v>2958465.999988426</v>
      </c>
      <c r="J15" s="52">
        <v>40471.950339733798</v>
      </c>
      <c r="K15" s="52">
        <v>40988.781671458331</v>
      </c>
      <c r="L15" t="s">
        <v>665</v>
      </c>
      <c r="N15">
        <v>58</v>
      </c>
      <c r="O15" t="str">
        <f t="shared" ref="O15:O20" si="1">CONCATENATE("update d_fixed_data set sub_id=",N15," where sub_id=",C15,";")</f>
        <v>update d_fixed_data set sub_id=58 where sub_id=47;</v>
      </c>
    </row>
    <row r="16" spans="1:15" x14ac:dyDescent="0.15">
      <c r="A16">
        <v>15</v>
      </c>
      <c r="B16">
        <v>1</v>
      </c>
      <c r="C16" s="65">
        <v>43</v>
      </c>
      <c r="D16">
        <v>2</v>
      </c>
      <c r="E16">
        <v>1</v>
      </c>
      <c r="F16">
        <v>1</v>
      </c>
      <c r="G16">
        <v>1570</v>
      </c>
      <c r="H16" s="51">
        <v>40932</v>
      </c>
      <c r="I16" s="51">
        <v>2958465.999988426</v>
      </c>
      <c r="J16" s="52">
        <v>40480.956898657409</v>
      </c>
      <c r="K16" s="52">
        <v>40988.781671458331</v>
      </c>
      <c r="L16" t="s">
        <v>666</v>
      </c>
      <c r="N16">
        <v>58</v>
      </c>
      <c r="O16" t="str">
        <f t="shared" si="1"/>
        <v>update d_fixed_data set sub_id=58 where sub_id=43;</v>
      </c>
    </row>
    <row r="17" spans="1:15" x14ac:dyDescent="0.15">
      <c r="A17">
        <v>16</v>
      </c>
      <c r="B17">
        <v>3</v>
      </c>
      <c r="C17" s="65">
        <v>17</v>
      </c>
      <c r="D17">
        <v>2</v>
      </c>
      <c r="E17">
        <v>1</v>
      </c>
      <c r="F17">
        <v>1</v>
      </c>
      <c r="G17">
        <v>34000</v>
      </c>
      <c r="H17" s="51">
        <v>41000</v>
      </c>
      <c r="I17" s="51">
        <v>41364.999988425923</v>
      </c>
      <c r="J17" s="52">
        <v>40633.997097731481</v>
      </c>
      <c r="K17" s="52">
        <v>41003.989397395831</v>
      </c>
      <c r="L17" t="s">
        <v>667</v>
      </c>
      <c r="N17">
        <v>30</v>
      </c>
      <c r="O17" t="str">
        <f t="shared" si="1"/>
        <v>update d_fixed_data set sub_id=30 where sub_id=17;</v>
      </c>
    </row>
    <row r="18" spans="1:15" x14ac:dyDescent="0.15">
      <c r="A18">
        <v>17</v>
      </c>
      <c r="B18">
        <v>3</v>
      </c>
      <c r="C18" s="65">
        <v>15</v>
      </c>
      <c r="D18">
        <v>2</v>
      </c>
      <c r="E18">
        <v>1</v>
      </c>
      <c r="F18">
        <v>1</v>
      </c>
      <c r="G18">
        <v>6825</v>
      </c>
      <c r="H18" s="51">
        <v>40909</v>
      </c>
      <c r="I18" s="51">
        <v>2958465.999988426</v>
      </c>
      <c r="J18" s="52">
        <v>40915.898435648145</v>
      </c>
      <c r="K18" s="52">
        <v>40999.370886701392</v>
      </c>
      <c r="L18" t="s">
        <v>668</v>
      </c>
      <c r="N18">
        <v>34</v>
      </c>
      <c r="O18" t="str">
        <f t="shared" si="1"/>
        <v>update d_fixed_data set sub_id=34 where sub_id=15;</v>
      </c>
    </row>
    <row r="19" spans="1:15" x14ac:dyDescent="0.15">
      <c r="A19">
        <v>18</v>
      </c>
      <c r="B19">
        <v>1</v>
      </c>
      <c r="C19" s="65">
        <v>25</v>
      </c>
      <c r="D19">
        <v>2</v>
      </c>
      <c r="E19">
        <v>1</v>
      </c>
      <c r="F19">
        <v>1</v>
      </c>
      <c r="G19">
        <v>1200</v>
      </c>
      <c r="H19" s="51">
        <v>40969</v>
      </c>
      <c r="I19" s="51">
        <v>2958465.999988426</v>
      </c>
      <c r="J19" s="52">
        <v>40988.781529131942</v>
      </c>
      <c r="K19" s="52">
        <v>40988.781671458331</v>
      </c>
      <c r="L19" t="s">
        <v>669</v>
      </c>
      <c r="N19">
        <v>39</v>
      </c>
      <c r="O19" t="str">
        <f t="shared" si="1"/>
        <v>update d_fixed_data set sub_id=39 where sub_id=25;</v>
      </c>
    </row>
    <row r="20" spans="1:15" x14ac:dyDescent="0.15">
      <c r="A20">
        <v>19</v>
      </c>
      <c r="B20">
        <v>1</v>
      </c>
      <c r="C20" s="65">
        <v>55</v>
      </c>
      <c r="D20">
        <v>2</v>
      </c>
      <c r="E20">
        <v>1</v>
      </c>
      <c r="F20">
        <v>21</v>
      </c>
      <c r="G20">
        <v>321875</v>
      </c>
      <c r="H20" s="51">
        <v>41061</v>
      </c>
      <c r="I20" s="51">
        <v>2958465.999988426</v>
      </c>
      <c r="J20" s="52">
        <v>40990.943047974535</v>
      </c>
      <c r="K20" s="52">
        <v>41082.861555729163</v>
      </c>
      <c r="N20">
        <v>70</v>
      </c>
      <c r="O20" t="str">
        <f t="shared" si="1"/>
        <v>update d_fixed_data set sub_id=70 where sub_id=55;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Categories</vt:lpstr>
      <vt:lpstr>Category(v0.9)</vt:lpstr>
      <vt:lpstr>Expense</vt:lpstr>
      <vt:lpstr>Income</vt:lpstr>
      <vt:lpstr>Money Categories</vt:lpstr>
      <vt:lpstr>m_major.old</vt:lpstr>
      <vt:lpstr>m_sub.old</vt:lpstr>
      <vt:lpstr>used_sub_id</vt:lpstr>
      <vt:lpstr>d_fixed_data.old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dcterms:created xsi:type="dcterms:W3CDTF">2012-09-05T03:03:56Z</dcterms:created>
  <dcterms:modified xsi:type="dcterms:W3CDTF">2012-12-30T12:30:47Z</dcterms:modified>
</cp:coreProperties>
</file>