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20" windowWidth="19320" windowHeight="8775"/>
  </bookViews>
  <sheets>
    <sheet name="file" sheetId="1" r:id="rId1"/>
  </sheets>
  <definedNames>
    <definedName name="_xlnm.Print_Titles" localSheetId="0">file!$12:$16</definedName>
  </definedNames>
  <calcPr calcId="124519"/>
</workbook>
</file>

<file path=xl/calcChain.xml><?xml version="1.0" encoding="utf-8"?>
<calcChain xmlns="http://schemas.openxmlformats.org/spreadsheetml/2006/main">
  <c r="N48" i="1"/>
  <c r="V59"/>
  <c r="W59"/>
  <c r="R59"/>
  <c r="N23"/>
  <c r="N59" s="1"/>
  <c r="Q59"/>
  <c r="P59"/>
  <c r="N35"/>
  <c r="M48"/>
  <c r="M45"/>
  <c r="M35"/>
  <c r="P37"/>
  <c r="V23"/>
  <c r="R35"/>
  <c r="L35"/>
  <c r="J35"/>
  <c r="R23"/>
  <c r="U59"/>
  <c r="V35"/>
  <c r="L23"/>
  <c r="J23"/>
  <c r="W23"/>
  <c r="T23" l="1"/>
  <c r="U35"/>
  <c r="M56"/>
  <c r="M57"/>
  <c r="S23"/>
  <c r="Q35"/>
  <c r="Q23"/>
  <c r="Q21"/>
  <c r="P21"/>
  <c r="P23"/>
  <c r="W21"/>
  <c r="W35"/>
  <c r="V21"/>
  <c r="U21"/>
  <c r="P35"/>
  <c r="O21"/>
  <c r="M59"/>
  <c r="M23"/>
  <c r="I59"/>
  <c r="I35"/>
  <c r="I23"/>
  <c r="H23"/>
  <c r="S45" l="1"/>
  <c r="S44"/>
  <c r="P44"/>
  <c r="M44"/>
  <c r="S37"/>
  <c r="M37"/>
  <c r="P48" l="1"/>
  <c r="S48"/>
  <c r="S35" s="1"/>
  <c r="S59" s="1"/>
  <c r="X57" l="1"/>
  <c r="X56"/>
  <c r="X53"/>
  <c r="X52"/>
  <c r="X51"/>
  <c r="X48"/>
  <c r="X45"/>
  <c r="X44"/>
  <c r="X41"/>
  <c r="X39"/>
  <c r="X37"/>
  <c r="X33"/>
  <c r="X32"/>
  <c r="X30"/>
  <c r="X29"/>
  <c r="X26"/>
  <c r="S53"/>
  <c r="S52"/>
  <c r="S51"/>
  <c r="S57"/>
  <c r="S56"/>
  <c r="S41"/>
  <c r="S30"/>
  <c r="S29"/>
  <c r="M26"/>
  <c r="V37"/>
  <c r="V39"/>
  <c r="V41"/>
  <c r="V44"/>
  <c r="V45"/>
  <c r="V48"/>
  <c r="V51"/>
  <c r="V52"/>
  <c r="V53"/>
  <c r="V56"/>
  <c r="V57"/>
  <c r="P39"/>
  <c r="P41"/>
  <c r="P45"/>
  <c r="P51"/>
  <c r="P52"/>
  <c r="P53"/>
  <c r="P56"/>
  <c r="P57"/>
  <c r="P26"/>
  <c r="P29"/>
  <c r="P30"/>
  <c r="P32"/>
  <c r="P33"/>
  <c r="M53"/>
  <c r="M52"/>
  <c r="M51"/>
  <c r="M41"/>
  <c r="M39"/>
  <c r="X23" l="1"/>
  <c r="X59" s="1"/>
  <c r="O35"/>
  <c r="V26"/>
  <c r="S26"/>
  <c r="H35"/>
  <c r="X35" s="1"/>
  <c r="S32"/>
  <c r="S33"/>
  <c r="M33"/>
  <c r="M32"/>
  <c r="M30"/>
  <c r="M29"/>
  <c r="S39"/>
  <c r="R21"/>
  <c r="V33"/>
  <c r="V32"/>
  <c r="V30"/>
  <c r="V29"/>
  <c r="H59" l="1"/>
  <c r="O59"/>
  <c r="H21"/>
  <c r="I53" s="1"/>
  <c r="Q53" s="1"/>
  <c r="I52"/>
  <c r="Q52" s="1"/>
  <c r="I41"/>
  <c r="T41" s="1"/>
  <c r="I48"/>
  <c r="T48" s="1"/>
  <c r="T35" s="1"/>
  <c r="T59" s="1"/>
  <c r="I30"/>
  <c r="Q30" s="1"/>
  <c r="T52" l="1"/>
  <c r="I26"/>
  <c r="W26" s="1"/>
  <c r="W52"/>
  <c r="I29"/>
  <c r="Q29" s="1"/>
  <c r="I37"/>
  <c r="N37" s="1"/>
  <c r="I56"/>
  <c r="N56" s="1"/>
  <c r="I39"/>
  <c r="Q39" s="1"/>
  <c r="I44"/>
  <c r="I32"/>
  <c r="Q32" s="1"/>
  <c r="S21"/>
  <c r="I33"/>
  <c r="Q33" s="1"/>
  <c r="I51"/>
  <c r="T51" s="1"/>
  <c r="I57"/>
  <c r="N52"/>
  <c r="I45"/>
  <c r="Q45" s="1"/>
  <c r="T29"/>
  <c r="N29"/>
  <c r="W32"/>
  <c r="W33"/>
  <c r="W53"/>
  <c r="T37"/>
  <c r="N53"/>
  <c r="T53"/>
  <c r="W45"/>
  <c r="T57"/>
  <c r="N26"/>
  <c r="Q48"/>
  <c r="W48"/>
  <c r="T26"/>
  <c r="N39"/>
  <c r="W39"/>
  <c r="Q44"/>
  <c r="N44"/>
  <c r="W44"/>
  <c r="T32"/>
  <c r="T30"/>
  <c r="W41"/>
  <c r="Q41"/>
  <c r="N41"/>
  <c r="Q26"/>
  <c r="T33"/>
  <c r="W51"/>
  <c r="N51"/>
  <c r="Q51"/>
  <c r="T44"/>
  <c r="N30"/>
  <c r="W30"/>
  <c r="Q37"/>
  <c r="W29"/>
  <c r="T45" l="1"/>
  <c r="Q56"/>
  <c r="T39"/>
  <c r="N33"/>
  <c r="N45"/>
  <c r="W57"/>
  <c r="Q57"/>
  <c r="W37"/>
  <c r="N57"/>
  <c r="N32"/>
  <c r="W56"/>
  <c r="T56"/>
  <c r="I21"/>
  <c r="N21" l="1"/>
  <c r="T21"/>
</calcChain>
</file>

<file path=xl/comments1.xml><?xml version="1.0" encoding="utf-8"?>
<comments xmlns="http://schemas.openxmlformats.org/spreadsheetml/2006/main">
  <authors>
    <author>robbie</author>
  </authors>
  <commentList>
    <comment ref="M48" authorId="0">
      <text>
        <r>
          <rPr>
            <b/>
            <sz val="8"/>
            <color indexed="81"/>
            <rFont val="Tahoma"/>
            <family val="2"/>
          </rPr>
          <t>robbie:</t>
        </r>
        <r>
          <rPr>
            <sz val="8"/>
            <color indexed="81"/>
            <rFont val="Tahoma"/>
            <family val="2"/>
          </rPr>
          <t xml:space="preserve">
Rumus salah pada kotak ini, Hasil Seharusnya 33.33</t>
        </r>
      </text>
    </comment>
    <comment ref="S48" authorId="0">
      <text>
        <r>
          <rPr>
            <b/>
            <sz val="8"/>
            <color indexed="81"/>
            <rFont val="Tahoma"/>
            <family val="2"/>
          </rPr>
          <t>robbie:</t>
        </r>
        <r>
          <rPr>
            <sz val="8"/>
            <color indexed="81"/>
            <rFont val="Tahoma"/>
            <family val="2"/>
          </rPr>
          <t xml:space="preserve">
Rumus Salah, Seharusnya hasil 33.33</t>
        </r>
      </text>
    </comment>
  </commentList>
</comments>
</file>

<file path=xl/sharedStrings.xml><?xml version="1.0" encoding="utf-8"?>
<sst xmlns="http://schemas.openxmlformats.org/spreadsheetml/2006/main" count="150" uniqueCount="101">
  <si>
    <t>TAHUN  ANGGARAN  2015</t>
  </si>
  <si>
    <t>No</t>
  </si>
  <si>
    <t>PROGRAM / KEGIATAN / MATA ANGGARAN</t>
  </si>
  <si>
    <t>Rp.</t>
  </si>
  <si>
    <t>%</t>
  </si>
  <si>
    <t>Program Peningkatan Kwalitas Perencanaan,Pelaporan Capaian Kinerja</t>
  </si>
  <si>
    <t>Perencanaan Program,Monitoring,Evaluasi dan Pelaporan : (2.02.01.25.02…)</t>
  </si>
  <si>
    <t>A.</t>
  </si>
  <si>
    <t>BELANJA LANGSUNG</t>
  </si>
  <si>
    <t>I.</t>
  </si>
  <si>
    <t>Belanja Pegawai :</t>
  </si>
  <si>
    <t>a.</t>
  </si>
  <si>
    <t>Honorarium Panitia Pelaksana Kegiatan : (5.2.1.01.05)</t>
  </si>
  <si>
    <t>-</t>
  </si>
  <si>
    <t>b.</t>
  </si>
  <si>
    <t>Honorarium Pengelola Keuangan : (5.2.1.01.05)</t>
  </si>
  <si>
    <t>Honorarium PPTK Kegiatan</t>
  </si>
  <si>
    <t>Honorarium Pembantu PPTK</t>
  </si>
  <si>
    <t>c.</t>
  </si>
  <si>
    <t>Honorarium Non PNS : (5.2.1.02.02)</t>
  </si>
  <si>
    <t>Honorarium Pegawai Honorer SMP</t>
  </si>
  <si>
    <t>Honorarium Pegawai Honorer SD</t>
  </si>
  <si>
    <t>BELANJA BARANG DAN JASA :</t>
  </si>
  <si>
    <t>Belanja Alat Tulis Kantor : (5.2.2.01.01)</t>
  </si>
  <si>
    <t>Belanja Alat Tulis Kantor (ATK)</t>
  </si>
  <si>
    <t>Belanja Jasa Publikasi : (5.2.2.03.13)</t>
  </si>
  <si>
    <t xml:space="preserve">Pembuatan Spanduk </t>
  </si>
  <si>
    <t>Belanja Jasa Tenaga Teknis / Non Teknis : (5.2.2.03.24)</t>
  </si>
  <si>
    <t>d</t>
  </si>
  <si>
    <t>Belanja Cetak dan Penggandaan :</t>
  </si>
  <si>
    <t>Belanja Cetak (5.2.2.06.01)</t>
  </si>
  <si>
    <t>Belanja Penggandaan/Fotocopy/Penjilidan (5.2.2.06.02)</t>
  </si>
  <si>
    <t>e</t>
  </si>
  <si>
    <t>Belanja Makanan dan Minuman Rapat : (5.2.2.11.02)</t>
  </si>
  <si>
    <t>Belanja Makanan dan Minuman Rapat</t>
  </si>
  <si>
    <t>f</t>
  </si>
  <si>
    <t>Belanja Makanan dan Minuman Kegiatan / Pelatihan : (5.2.2.11.04)</t>
  </si>
  <si>
    <t>Honor Pejabat Pengadaan Barang dan Jasa</t>
  </si>
  <si>
    <t>Honor Pejabat Penerima Hasil Pekerjaan Barang dan Jasa</t>
  </si>
  <si>
    <t>g</t>
  </si>
  <si>
    <t>Belanja Perjalanan Dinas :</t>
  </si>
  <si>
    <t>Belanja Perjalanan Dinas Dalam Daerah (5.2.2.15.01)</t>
  </si>
  <si>
    <t>Belanja Perjalanan Dinas Luar Daerah  (5.2.2.15.02)</t>
  </si>
  <si>
    <t>T O T A L</t>
  </si>
  <si>
    <t>MENGETAHUI / MENYETUJUI :</t>
  </si>
  <si>
    <t>FISIK</t>
  </si>
  <si>
    <t>KEUANGAN</t>
  </si>
  <si>
    <t>VOL</t>
  </si>
  <si>
    <t>REALISASI SAMPAI DENGAN BULAN INI</t>
  </si>
  <si>
    <t>SISA PAGU</t>
  </si>
  <si>
    <t>KETERANGAN</t>
  </si>
  <si>
    <t>Paket (1 Kali)</t>
  </si>
  <si>
    <t>OB</t>
  </si>
  <si>
    <t>Kali (1 Tahun)</t>
  </si>
  <si>
    <t>Orang</t>
  </si>
  <si>
    <t>OT (1 Tahun)</t>
  </si>
  <si>
    <t>OT(1 Tahun)</t>
  </si>
  <si>
    <t>PAGU ANGGARAN 1 TAHUN</t>
  </si>
  <si>
    <t>FORMAT LAPORAN BULANAN</t>
  </si>
  <si>
    <t>TARGET RENCANA OPERASIONAL SAMPAI DENGAN BULAN INI</t>
  </si>
  <si>
    <t>(Pensiun)</t>
  </si>
  <si>
    <t>BOBOT</t>
  </si>
  <si>
    <t>TTB</t>
  </si>
  <si>
    <t xml:space="preserve">   </t>
  </si>
  <si>
    <t>DATA UMUM</t>
  </si>
  <si>
    <t>1.</t>
  </si>
  <si>
    <t xml:space="preserve">Laporan sampai dengan </t>
  </si>
  <si>
    <t>2.</t>
  </si>
  <si>
    <t>3.</t>
  </si>
  <si>
    <t>4.</t>
  </si>
  <si>
    <t>5.</t>
  </si>
  <si>
    <t>6.</t>
  </si>
  <si>
    <t>7.</t>
  </si>
  <si>
    <t xml:space="preserve">Nama Program </t>
  </si>
  <si>
    <t>:</t>
  </si>
  <si>
    <t>Nama Kegiatan</t>
  </si>
  <si>
    <t>K P A</t>
  </si>
  <si>
    <t>P P T K</t>
  </si>
  <si>
    <t>Pagu Anggaran</t>
  </si>
  <si>
    <t>FEBRUARI 2015</t>
  </si>
  <si>
    <t>Pengembangan Sistem Koordinasi Perencanaan, Monitoring, Evaluasi &amp; Pelaporan</t>
  </si>
  <si>
    <t>Bidang / Sub Bag/ Seksi</t>
  </si>
  <si>
    <t>Sekretariat / Perencanaan &amp; Program</t>
  </si>
  <si>
    <t>Rp. 500,200,000.-</t>
  </si>
  <si>
    <t>II.</t>
  </si>
  <si>
    <t>DATA PELAKSANAAN KEGIATAN</t>
  </si>
  <si>
    <t>B.</t>
  </si>
  <si>
    <t>Kuasa Pengguna Anggaran,</t>
  </si>
  <si>
    <t>Pejabat Pelaksana Teknis Kegiatan</t>
  </si>
  <si>
    <t>NIP. 19700130 199103 1 009</t>
  </si>
  <si>
    <t>NIP. 198407 2005 1 004</t>
  </si>
  <si>
    <t>Malang,            Maret 2015</t>
  </si>
  <si>
    <t>Ir. JAMIL AMBANA</t>
  </si>
  <si>
    <t>H. ISMADI, SE</t>
  </si>
  <si>
    <t xml:space="preserve">Honorarium Panitia Kegiatan </t>
  </si>
  <si>
    <t>Peningkatan Kualitas Perencanaan, Pelaporan Capaian Kinerja</t>
  </si>
  <si>
    <t xml:space="preserve">dan Kegiatan Pengembangan </t>
  </si>
  <si>
    <t>PAGU BELANJA LANGSUNG DINAS PERKEBUNAN</t>
  </si>
  <si>
    <t>Honorarium Tenaga Perkebunan</t>
  </si>
  <si>
    <t>Belanja Makanan dan Minuman Kegiatan</t>
  </si>
  <si>
    <t>* Menunggu Jadwal pelaksanaan kegiatan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</si>
</sst>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_-* #,##0.00_-;\-* #,##0.00_-;_-* &quot;-&quot;??_-;_-@_-"/>
  </numFmts>
  <fonts count="2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Arial Narrow"/>
      <family val="2"/>
    </font>
    <font>
      <b/>
      <sz val="9"/>
      <name val="Arial Narrow"/>
      <family val="2"/>
    </font>
    <font>
      <b/>
      <sz val="6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9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9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rgb="FFFF0000"/>
      <name val="Arial Narrow"/>
      <family val="2"/>
    </font>
    <font>
      <b/>
      <sz val="9"/>
      <color rgb="FFFF0000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0070C0"/>
      <name val="Arial Narrow"/>
      <family val="2"/>
    </font>
    <font>
      <b/>
      <sz val="9"/>
      <color rgb="FF0070C0"/>
      <name val="Arial Narro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double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 style="double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 style="dashed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68">
    <xf numFmtId="0" fontId="0" fillId="0" borderId="0" xfId="0"/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0" fillId="0" borderId="0" xfId="0" applyNumberFormat="1" applyAlignment="1"/>
    <xf numFmtId="0" fontId="2" fillId="2" borderId="18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3" fillId="2" borderId="33" xfId="0" applyFont="1" applyFill="1" applyBorder="1"/>
    <xf numFmtId="0" fontId="2" fillId="2" borderId="34" xfId="0" applyFont="1" applyFill="1" applyBorder="1"/>
    <xf numFmtId="164" fontId="3" fillId="2" borderId="33" xfId="1" applyNumberFormat="1" applyFont="1" applyFill="1" applyBorder="1"/>
    <xf numFmtId="166" fontId="2" fillId="2" borderId="32" xfId="0" applyNumberFormat="1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2" borderId="37" xfId="0" applyFont="1" applyFill="1" applyBorder="1"/>
    <xf numFmtId="0" fontId="2" fillId="2" borderId="38" xfId="0" applyFont="1" applyFill="1" applyBorder="1"/>
    <xf numFmtId="0" fontId="3" fillId="2" borderId="39" xfId="0" applyFont="1" applyFill="1" applyBorder="1"/>
    <xf numFmtId="0" fontId="2" fillId="2" borderId="39" xfId="0" applyFont="1" applyFill="1" applyBorder="1"/>
    <xf numFmtId="0" fontId="2" fillId="2" borderId="41" xfId="0" applyFont="1" applyFill="1" applyBorder="1"/>
    <xf numFmtId="166" fontId="2" fillId="2" borderId="38" xfId="0" applyNumberFormat="1" applyFont="1" applyFill="1" applyBorder="1" applyAlignment="1"/>
    <xf numFmtId="165" fontId="2" fillId="2" borderId="38" xfId="1" applyNumberFormat="1" applyFont="1" applyFill="1" applyBorder="1"/>
    <xf numFmtId="165" fontId="2" fillId="2" borderId="39" xfId="1" applyNumberFormat="1" applyFont="1" applyFill="1" applyBorder="1"/>
    <xf numFmtId="164" fontId="2" fillId="2" borderId="40" xfId="1" applyNumberFormat="1" applyFont="1" applyFill="1" applyBorder="1"/>
    <xf numFmtId="166" fontId="2" fillId="2" borderId="40" xfId="1" applyNumberFormat="1" applyFont="1" applyFill="1" applyBorder="1" applyAlignment="1"/>
    <xf numFmtId="165" fontId="2" fillId="2" borderId="40" xfId="1" quotePrefix="1" applyNumberFormat="1" applyFont="1" applyFill="1" applyBorder="1" applyAlignment="1">
      <alignment horizontal="center"/>
    </xf>
    <xf numFmtId="165" fontId="2" fillId="2" borderId="40" xfId="1" applyNumberFormat="1" applyFont="1" applyFill="1" applyBorder="1"/>
    <xf numFmtId="165" fontId="2" fillId="2" borderId="41" xfId="1" applyNumberFormat="1" applyFont="1" applyFill="1" applyBorder="1"/>
    <xf numFmtId="0" fontId="3" fillId="0" borderId="39" xfId="0" applyFont="1" applyBorder="1"/>
    <xf numFmtId="0" fontId="2" fillId="0" borderId="39" xfId="0" applyFont="1" applyBorder="1"/>
    <xf numFmtId="164" fontId="2" fillId="2" borderId="41" xfId="1" applyNumberFormat="1" applyFont="1" applyFill="1" applyBorder="1"/>
    <xf numFmtId="43" fontId="2" fillId="2" borderId="40" xfId="1" quotePrefix="1" applyNumberFormat="1" applyFont="1" applyFill="1" applyBorder="1" applyAlignment="1">
      <alignment horizontal="center"/>
    </xf>
    <xf numFmtId="164" fontId="5" fillId="2" borderId="41" xfId="1" applyNumberFormat="1" applyFont="1" applyFill="1" applyBorder="1"/>
    <xf numFmtId="166" fontId="2" fillId="2" borderId="40" xfId="1" quotePrefix="1" applyNumberFormat="1" applyFont="1" applyFill="1" applyBorder="1" applyAlignment="1">
      <alignment horizontal="center"/>
    </xf>
    <xf numFmtId="165" fontId="2" fillId="2" borderId="41" xfId="1" quotePrefix="1" applyNumberFormat="1" applyFont="1" applyFill="1" applyBorder="1" applyAlignment="1">
      <alignment horizontal="center"/>
    </xf>
    <xf numFmtId="164" fontId="2" fillId="0" borderId="41" xfId="1" applyNumberFormat="1" applyFont="1" applyBorder="1"/>
    <xf numFmtId="166" fontId="2" fillId="2" borderId="41" xfId="1" quotePrefix="1" applyNumberFormat="1" applyFont="1" applyFill="1" applyBorder="1" applyAlignment="1">
      <alignment horizontal="center"/>
    </xf>
    <xf numFmtId="41" fontId="2" fillId="0" borderId="41" xfId="2" applyFont="1" applyBorder="1"/>
    <xf numFmtId="166" fontId="2" fillId="2" borderId="41" xfId="1" applyNumberFormat="1" applyFont="1" applyFill="1" applyBorder="1"/>
    <xf numFmtId="0" fontId="2" fillId="0" borderId="39" xfId="0" applyFont="1" applyFill="1" applyBorder="1"/>
    <xf numFmtId="164" fontId="3" fillId="2" borderId="40" xfId="1" applyNumberFormat="1" applyFont="1" applyFill="1" applyBorder="1"/>
    <xf numFmtId="164" fontId="3" fillId="2" borderId="41" xfId="1" applyNumberFormat="1" applyFont="1" applyFill="1" applyBorder="1"/>
    <xf numFmtId="166" fontId="3" fillId="2" borderId="40" xfId="1" applyNumberFormat="1" applyFont="1" applyFill="1" applyBorder="1" applyAlignment="1"/>
    <xf numFmtId="0" fontId="3" fillId="0" borderId="39" xfId="0" applyFont="1" applyBorder="1" applyAlignment="1">
      <alignment horizontal="center"/>
    </xf>
    <xf numFmtId="0" fontId="2" fillId="0" borderId="39" xfId="0" applyFont="1" applyFill="1" applyBorder="1" applyAlignment="1">
      <alignment horizontal="left"/>
    </xf>
    <xf numFmtId="165" fontId="2" fillId="0" borderId="41" xfId="1" applyNumberFormat="1" applyFont="1" applyBorder="1"/>
    <xf numFmtId="0" fontId="2" fillId="2" borderId="39" xfId="0" applyFont="1" applyFill="1" applyBorder="1" applyAlignment="1">
      <alignment horizontal="left"/>
    </xf>
    <xf numFmtId="0" fontId="2" fillId="0" borderId="41" xfId="0" applyFont="1" applyBorder="1" applyAlignment="1"/>
    <xf numFmtId="0" fontId="2" fillId="0" borderId="39" xfId="0" applyFont="1" applyBorder="1" applyAlignment="1"/>
    <xf numFmtId="165" fontId="2" fillId="0" borderId="41" xfId="1" applyNumberFormat="1" applyFont="1" applyFill="1" applyBorder="1"/>
    <xf numFmtId="165" fontId="2" fillId="0" borderId="41" xfId="1" applyNumberFormat="1" applyFont="1" applyBorder="1" applyAlignment="1"/>
    <xf numFmtId="0" fontId="2" fillId="2" borderId="43" xfId="0" applyFont="1" applyFill="1" applyBorder="1"/>
    <xf numFmtId="0" fontId="2" fillId="2" borderId="44" xfId="0" applyFont="1" applyFill="1" applyBorder="1"/>
    <xf numFmtId="0" fontId="3" fillId="2" borderId="45" xfId="0" applyFont="1" applyFill="1" applyBorder="1"/>
    <xf numFmtId="0" fontId="2" fillId="2" borderId="45" xfId="0" applyFont="1" applyFill="1" applyBorder="1" applyAlignment="1">
      <alignment horizontal="left"/>
    </xf>
    <xf numFmtId="165" fontId="3" fillId="2" borderId="47" xfId="1" applyNumberFormat="1" applyFont="1" applyFill="1" applyBorder="1"/>
    <xf numFmtId="166" fontId="2" fillId="2" borderId="44" xfId="1" quotePrefix="1" applyNumberFormat="1" applyFont="1" applyFill="1" applyBorder="1" applyAlignment="1">
      <alignment horizontal="center"/>
    </xf>
    <xf numFmtId="165" fontId="2" fillId="2" borderId="44" xfId="1" quotePrefix="1" applyNumberFormat="1" applyFont="1" applyFill="1" applyBorder="1" applyAlignment="1">
      <alignment horizontal="center"/>
    </xf>
    <xf numFmtId="165" fontId="2" fillId="2" borderId="44" xfId="1" applyNumberFormat="1" applyFont="1" applyFill="1" applyBorder="1"/>
    <xf numFmtId="0" fontId="2" fillId="2" borderId="49" xfId="0" applyFont="1" applyFill="1" applyBorder="1"/>
    <xf numFmtId="0" fontId="2" fillId="2" borderId="50" xfId="0" applyFont="1" applyFill="1" applyBorder="1"/>
    <xf numFmtId="0" fontId="3" fillId="0" borderId="51" xfId="0" applyFont="1" applyBorder="1"/>
    <xf numFmtId="0" fontId="2" fillId="0" borderId="51" xfId="0" applyFont="1" applyBorder="1"/>
    <xf numFmtId="0" fontId="2" fillId="2" borderId="51" xfId="0" applyFont="1" applyFill="1" applyBorder="1"/>
    <xf numFmtId="41" fontId="2" fillId="0" borderId="53" xfId="2" applyFont="1" applyBorder="1"/>
    <xf numFmtId="165" fontId="2" fillId="2" borderId="52" xfId="1" quotePrefix="1" applyNumberFormat="1" applyFont="1" applyFill="1" applyBorder="1" applyAlignment="1">
      <alignment horizontal="center"/>
    </xf>
    <xf numFmtId="166" fontId="2" fillId="2" borderId="52" xfId="1" quotePrefix="1" applyNumberFormat="1" applyFont="1" applyFill="1" applyBorder="1" applyAlignment="1">
      <alignment horizontal="center"/>
    </xf>
    <xf numFmtId="43" fontId="2" fillId="2" borderId="52" xfId="1" quotePrefix="1" applyNumberFormat="1" applyFont="1" applyFill="1" applyBorder="1" applyAlignment="1">
      <alignment horizontal="center"/>
    </xf>
    <xf numFmtId="165" fontId="2" fillId="2" borderId="53" xfId="1" quotePrefix="1" applyNumberFormat="1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32" xfId="0" applyFont="1" applyFill="1" applyBorder="1"/>
    <xf numFmtId="0" fontId="2" fillId="0" borderId="34" xfId="0" applyFont="1" applyBorder="1"/>
    <xf numFmtId="164" fontId="2" fillId="0" borderId="33" xfId="1" applyNumberFormat="1" applyFont="1" applyBorder="1"/>
    <xf numFmtId="166" fontId="2" fillId="2" borderId="35" xfId="1" quotePrefix="1" applyNumberFormat="1" applyFont="1" applyFill="1" applyBorder="1" applyAlignment="1">
      <alignment horizontal="center"/>
    </xf>
    <xf numFmtId="165" fontId="2" fillId="2" borderId="35" xfId="1" quotePrefix="1" applyNumberFormat="1" applyFont="1" applyFill="1" applyBorder="1" applyAlignment="1">
      <alignment horizontal="center"/>
    </xf>
    <xf numFmtId="165" fontId="2" fillId="2" borderId="33" xfId="1" quotePrefix="1" applyNumberFormat="1" applyFont="1" applyFill="1" applyBorder="1" applyAlignment="1">
      <alignment horizontal="center"/>
    </xf>
    <xf numFmtId="0" fontId="3" fillId="2" borderId="51" xfId="0" applyFont="1" applyFill="1" applyBorder="1"/>
    <xf numFmtId="0" fontId="3" fillId="2" borderId="34" xfId="0" applyFont="1" applyFill="1" applyBorder="1"/>
    <xf numFmtId="43" fontId="3" fillId="2" borderId="41" xfId="1" applyFont="1" applyFill="1" applyBorder="1"/>
    <xf numFmtId="43" fontId="2" fillId="2" borderId="41" xfId="1" applyFont="1" applyFill="1" applyBorder="1"/>
    <xf numFmtId="43" fontId="2" fillId="0" borderId="41" xfId="1" applyFont="1" applyBorder="1"/>
    <xf numFmtId="43" fontId="2" fillId="0" borderId="53" xfId="1" applyFont="1" applyBorder="1"/>
    <xf numFmtId="43" fontId="2" fillId="0" borderId="33" xfId="1" applyFont="1" applyBorder="1"/>
    <xf numFmtId="43" fontId="2" fillId="0" borderId="41" xfId="1" applyFont="1" applyFill="1" applyBorder="1"/>
    <xf numFmtId="43" fontId="2" fillId="0" borderId="41" xfId="1" applyFont="1" applyBorder="1" applyAlignment="1"/>
    <xf numFmtId="0" fontId="2" fillId="2" borderId="67" xfId="0" applyFont="1" applyFill="1" applyBorder="1" applyAlignment="1">
      <alignment horizontal="center"/>
    </xf>
    <xf numFmtId="0" fontId="2" fillId="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/>
    </xf>
    <xf numFmtId="0" fontId="2" fillId="2" borderId="72" xfId="0" applyFont="1" applyFill="1" applyBorder="1" applyAlignment="1">
      <alignment horizontal="center"/>
    </xf>
    <xf numFmtId="165" fontId="2" fillId="2" borderId="73" xfId="1" applyNumberFormat="1" applyFont="1" applyFill="1" applyBorder="1"/>
    <xf numFmtId="165" fontId="2" fillId="2" borderId="74" xfId="1" applyNumberFormat="1" applyFont="1" applyFill="1" applyBorder="1"/>
    <xf numFmtId="165" fontId="2" fillId="2" borderId="75" xfId="1" quotePrefix="1" applyNumberFormat="1" applyFont="1" applyFill="1" applyBorder="1" applyAlignment="1">
      <alignment horizontal="center"/>
    </xf>
    <xf numFmtId="165" fontId="2" fillId="2" borderId="76" xfId="1" applyNumberFormat="1" applyFont="1" applyFill="1" applyBorder="1"/>
    <xf numFmtId="165" fontId="2" fillId="2" borderId="73" xfId="1" quotePrefix="1" applyNumberFormat="1" applyFont="1" applyFill="1" applyBorder="1" applyAlignment="1">
      <alignment horizontal="center"/>
    </xf>
    <xf numFmtId="165" fontId="2" fillId="2" borderId="74" xfId="1" quotePrefix="1" applyNumberFormat="1" applyFont="1" applyFill="1" applyBorder="1" applyAlignment="1">
      <alignment horizontal="center"/>
    </xf>
    <xf numFmtId="166" fontId="2" fillId="2" borderId="74" xfId="1" applyNumberFormat="1" applyFont="1" applyFill="1" applyBorder="1"/>
    <xf numFmtId="165" fontId="2" fillId="2" borderId="76" xfId="1" quotePrefix="1" applyNumberFormat="1" applyFont="1" applyFill="1" applyBorder="1" applyAlignment="1">
      <alignment horizontal="center"/>
    </xf>
    <xf numFmtId="165" fontId="2" fillId="2" borderId="71" xfId="1" quotePrefix="1" applyNumberFormat="1" applyFont="1" applyFill="1" applyBorder="1" applyAlignment="1">
      <alignment horizontal="center"/>
    </xf>
    <xf numFmtId="165" fontId="2" fillId="2" borderId="72" xfId="1" quotePrefix="1" applyNumberFormat="1" applyFont="1" applyFill="1" applyBorder="1" applyAlignment="1">
      <alignment horizontal="center"/>
    </xf>
    <xf numFmtId="164" fontId="3" fillId="2" borderId="73" xfId="1" applyNumberFormat="1" applyFont="1" applyFill="1" applyBorder="1"/>
    <xf numFmtId="164" fontId="2" fillId="2" borderId="73" xfId="1" applyNumberFormat="1" applyFont="1" applyFill="1" applyBorder="1"/>
    <xf numFmtId="165" fontId="2" fillId="2" borderId="77" xfId="1" quotePrefix="1" applyNumberFormat="1" applyFont="1" applyFill="1" applyBorder="1" applyAlignment="1">
      <alignment horizontal="center"/>
    </xf>
    <xf numFmtId="165" fontId="2" fillId="2" borderId="78" xfId="1" applyNumberFormat="1" applyFont="1" applyFill="1" applyBorder="1"/>
    <xf numFmtId="0" fontId="2" fillId="2" borderId="64" xfId="0" applyFont="1" applyFill="1" applyBorder="1" applyAlignment="1">
      <alignment horizontal="center"/>
    </xf>
    <xf numFmtId="0" fontId="2" fillId="2" borderId="84" xfId="0" applyFont="1" applyFill="1" applyBorder="1" applyAlignment="1">
      <alignment horizontal="center"/>
    </xf>
    <xf numFmtId="0" fontId="2" fillId="2" borderId="73" xfId="0" applyFont="1" applyFill="1" applyBorder="1"/>
    <xf numFmtId="0" fontId="2" fillId="2" borderId="85" xfId="0" applyFont="1" applyFill="1" applyBorder="1"/>
    <xf numFmtId="43" fontId="2" fillId="2" borderId="74" xfId="1" quotePrefix="1" applyNumberFormat="1" applyFont="1" applyFill="1" applyBorder="1" applyAlignment="1">
      <alignment horizontal="center"/>
    </xf>
    <xf numFmtId="166" fontId="2" fillId="2" borderId="74" xfId="1" quotePrefix="1" applyNumberFormat="1" applyFont="1" applyFill="1" applyBorder="1" applyAlignment="1">
      <alignment horizontal="center"/>
    </xf>
    <xf numFmtId="43" fontId="2" fillId="2" borderId="76" xfId="1" quotePrefix="1" applyNumberFormat="1" applyFont="1" applyFill="1" applyBorder="1" applyAlignment="1">
      <alignment horizontal="center"/>
    </xf>
    <xf numFmtId="166" fontId="2" fillId="2" borderId="71" xfId="1" quotePrefix="1" applyNumberFormat="1" applyFont="1" applyFill="1" applyBorder="1" applyAlignment="1">
      <alignment horizontal="center"/>
    </xf>
    <xf numFmtId="166" fontId="2" fillId="2" borderId="73" xfId="1" quotePrefix="1" applyNumberFormat="1" applyFont="1" applyFill="1" applyBorder="1" applyAlignment="1">
      <alignment horizontal="center"/>
    </xf>
    <xf numFmtId="165" fontId="2" fillId="2" borderId="78" xfId="1" quotePrefix="1" applyNumberFormat="1" applyFont="1" applyFill="1" applyBorder="1" applyAlignment="1">
      <alignment horizontal="center"/>
    </xf>
    <xf numFmtId="0" fontId="2" fillId="2" borderId="67" xfId="0" quotePrefix="1" applyFont="1" applyFill="1" applyBorder="1" applyAlignment="1">
      <alignment horizontal="center"/>
    </xf>
    <xf numFmtId="0" fontId="2" fillId="2" borderId="64" xfId="0" quotePrefix="1" applyFont="1" applyFill="1" applyBorder="1" applyAlignment="1">
      <alignment horizontal="center"/>
    </xf>
    <xf numFmtId="164" fontId="3" fillId="2" borderId="71" xfId="1" applyNumberFormat="1" applyFont="1" applyFill="1" applyBorder="1"/>
    <xf numFmtId="164" fontId="3" fillId="2" borderId="84" xfId="1" applyNumberFormat="1" applyFont="1" applyFill="1" applyBorder="1"/>
    <xf numFmtId="0" fontId="2" fillId="2" borderId="75" xfId="0" applyFont="1" applyFill="1" applyBorder="1"/>
    <xf numFmtId="0" fontId="2" fillId="2" borderId="89" xfId="0" applyFont="1" applyFill="1" applyBorder="1"/>
    <xf numFmtId="164" fontId="2" fillId="2" borderId="85" xfId="1" applyNumberFormat="1" applyFont="1" applyFill="1" applyBorder="1"/>
    <xf numFmtId="164" fontId="2" fillId="0" borderId="73" xfId="1" applyNumberFormat="1" applyFont="1" applyBorder="1"/>
    <xf numFmtId="164" fontId="2" fillId="0" borderId="85" xfId="1" applyNumberFormat="1" applyFont="1" applyBorder="1"/>
    <xf numFmtId="41" fontId="2" fillId="0" borderId="73" xfId="2" applyFont="1" applyBorder="1"/>
    <xf numFmtId="41" fontId="2" fillId="0" borderId="85" xfId="2" applyFont="1" applyBorder="1"/>
    <xf numFmtId="41" fontId="2" fillId="0" borderId="75" xfId="2" applyFont="1" applyBorder="1"/>
    <xf numFmtId="41" fontId="2" fillId="0" borderId="89" xfId="2" applyFont="1" applyBorder="1"/>
    <xf numFmtId="164" fontId="2" fillId="0" borderId="71" xfId="1" applyNumberFormat="1" applyFont="1" applyBorder="1"/>
    <xf numFmtId="164" fontId="2" fillId="0" borderId="84" xfId="1" applyNumberFormat="1" applyFont="1" applyBorder="1"/>
    <xf numFmtId="164" fontId="3" fillId="2" borderId="85" xfId="1" applyNumberFormat="1" applyFont="1" applyFill="1" applyBorder="1"/>
    <xf numFmtId="165" fontId="2" fillId="0" borderId="73" xfId="1" applyNumberFormat="1" applyFont="1" applyBorder="1"/>
    <xf numFmtId="165" fontId="2" fillId="0" borderId="85" xfId="1" applyNumberFormat="1" applyFont="1" applyBorder="1"/>
    <xf numFmtId="165" fontId="2" fillId="2" borderId="85" xfId="1" applyNumberFormat="1" applyFont="1" applyFill="1" applyBorder="1"/>
    <xf numFmtId="165" fontId="2" fillId="0" borderId="73" xfId="1" applyNumberFormat="1" applyFont="1" applyFill="1" applyBorder="1"/>
    <xf numFmtId="165" fontId="2" fillId="0" borderId="85" xfId="1" applyNumberFormat="1" applyFont="1" applyFill="1" applyBorder="1"/>
    <xf numFmtId="165" fontId="2" fillId="0" borderId="73" xfId="1" applyNumberFormat="1" applyFont="1" applyBorder="1" applyAlignment="1"/>
    <xf numFmtId="165" fontId="2" fillId="0" borderId="85" xfId="1" applyNumberFormat="1" applyFont="1" applyBorder="1" applyAlignment="1"/>
    <xf numFmtId="165" fontId="3" fillId="2" borderId="77" xfId="1" applyNumberFormat="1" applyFont="1" applyFill="1" applyBorder="1"/>
    <xf numFmtId="165" fontId="3" fillId="2" borderId="78" xfId="1" applyNumberFormat="1" applyFont="1" applyFill="1" applyBorder="1"/>
    <xf numFmtId="166" fontId="3" fillId="2" borderId="74" xfId="1" applyNumberFormat="1" applyFont="1" applyFill="1" applyBorder="1" applyAlignment="1"/>
    <xf numFmtId="166" fontId="2" fillId="2" borderId="74" xfId="1" applyNumberFormat="1" applyFont="1" applyFill="1" applyBorder="1" applyAlignment="1"/>
    <xf numFmtId="0" fontId="3" fillId="4" borderId="86" xfId="0" applyFont="1" applyFill="1" applyBorder="1" applyAlignment="1">
      <alignment horizontal="center" vertical="top"/>
    </xf>
    <xf numFmtId="0" fontId="3" fillId="6" borderId="14" xfId="0" applyFont="1" applyFill="1" applyBorder="1" applyAlignment="1">
      <alignment horizontal="center" vertical="top"/>
    </xf>
    <xf numFmtId="0" fontId="3" fillId="4" borderId="67" xfId="0" applyFont="1" applyFill="1" applyBorder="1" applyAlignment="1">
      <alignment horizontal="center" vertical="center"/>
    </xf>
    <xf numFmtId="166" fontId="3" fillId="6" borderId="5" xfId="0" applyNumberFormat="1" applyFont="1" applyFill="1" applyBorder="1" applyAlignment="1">
      <alignment horizontal="center"/>
    </xf>
    <xf numFmtId="166" fontId="3" fillId="3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166" fontId="3" fillId="3" borderId="23" xfId="0" applyNumberFormat="1" applyFont="1" applyFill="1" applyBorder="1" applyAlignment="1">
      <alignment horizontal="center"/>
    </xf>
    <xf numFmtId="0" fontId="4" fillId="5" borderId="68" xfId="0" quotePrefix="1" applyFont="1" applyFill="1" applyBorder="1" applyAlignment="1">
      <alignment horizontal="center" vertical="center"/>
    </xf>
    <xf numFmtId="0" fontId="4" fillId="5" borderId="83" xfId="0" applyFont="1" applyFill="1" applyBorder="1" applyAlignment="1">
      <alignment horizontal="center" vertical="center"/>
    </xf>
    <xf numFmtId="0" fontId="4" fillId="5" borderId="30" xfId="0" applyNumberFormat="1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69" xfId="0" applyFont="1" applyFill="1" applyBorder="1" applyAlignment="1">
      <alignment horizontal="center" vertical="center"/>
    </xf>
    <xf numFmtId="0" fontId="4" fillId="5" borderId="6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/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17" fontId="3" fillId="0" borderId="0" xfId="0" quotePrefix="1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166" fontId="2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165" fontId="2" fillId="2" borderId="46" xfId="1" applyNumberFormat="1" applyFont="1" applyFill="1" applyBorder="1"/>
    <xf numFmtId="165" fontId="3" fillId="2" borderId="75" xfId="0" applyNumberFormat="1" applyFont="1" applyFill="1" applyBorder="1"/>
    <xf numFmtId="165" fontId="3" fillId="2" borderId="53" xfId="0" applyNumberFormat="1" applyFont="1" applyFill="1" applyBorder="1"/>
    <xf numFmtId="165" fontId="3" fillId="2" borderId="89" xfId="0" applyNumberFormat="1" applyFont="1" applyFill="1" applyBorder="1"/>
    <xf numFmtId="166" fontId="2" fillId="2" borderId="50" xfId="0" applyNumberFormat="1" applyFont="1" applyFill="1" applyBorder="1" applyAlignment="1"/>
    <xf numFmtId="165" fontId="2" fillId="2" borderId="75" xfId="1" applyNumberFormat="1" applyFont="1" applyFill="1" applyBorder="1"/>
    <xf numFmtId="165" fontId="2" fillId="2" borderId="50" xfId="1" applyNumberFormat="1" applyFont="1" applyFill="1" applyBorder="1"/>
    <xf numFmtId="165" fontId="2" fillId="2" borderId="51" xfId="1" applyNumberFormat="1" applyFont="1" applyFill="1" applyBorder="1"/>
    <xf numFmtId="0" fontId="2" fillId="2" borderId="67" xfId="0" applyFont="1" applyFill="1" applyBorder="1"/>
    <xf numFmtId="0" fontId="2" fillId="2" borderId="4" xfId="0" applyFont="1" applyFill="1" applyBorder="1"/>
    <xf numFmtId="0" fontId="2" fillId="2" borderId="64" xfId="0" applyFont="1" applyFill="1" applyBorder="1"/>
    <xf numFmtId="164" fontId="2" fillId="2" borderId="67" xfId="1" applyNumberFormat="1" applyFont="1" applyFill="1" applyBorder="1"/>
    <xf numFmtId="166" fontId="2" fillId="2" borderId="6" xfId="1" applyNumberFormat="1" applyFont="1" applyFill="1" applyBorder="1" applyAlignment="1"/>
    <xf numFmtId="43" fontId="2" fillId="2" borderId="6" xfId="1" applyFont="1" applyFill="1" applyBorder="1"/>
    <xf numFmtId="43" fontId="2" fillId="2" borderId="91" xfId="1" applyFont="1" applyFill="1" applyBorder="1"/>
    <xf numFmtId="165" fontId="2" fillId="2" borderId="67" xfId="1" quotePrefix="1" applyNumberFormat="1" applyFont="1" applyFill="1" applyBorder="1" applyAlignment="1">
      <alignment horizontal="center"/>
    </xf>
    <xf numFmtId="165" fontId="2" fillId="2" borderId="6" xfId="1" quotePrefix="1" applyNumberFormat="1" applyFont="1" applyFill="1" applyBorder="1" applyAlignment="1">
      <alignment horizontal="center"/>
    </xf>
    <xf numFmtId="165" fontId="2" fillId="2" borderId="6" xfId="1" applyNumberFormat="1" applyFont="1" applyFill="1" applyBorder="1"/>
    <xf numFmtId="165" fontId="2" fillId="2" borderId="91" xfId="1" applyNumberFormat="1" applyFont="1" applyFill="1" applyBorder="1"/>
    <xf numFmtId="166" fontId="3" fillId="2" borderId="40" xfId="1" quotePrefix="1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7" borderId="12" xfId="0" applyFont="1" applyFill="1" applyBorder="1"/>
    <xf numFmtId="0" fontId="2" fillId="7" borderId="12" xfId="0" applyFont="1" applyFill="1" applyBorder="1"/>
    <xf numFmtId="164" fontId="3" fillId="7" borderId="92" xfId="1" applyNumberFormat="1" applyFont="1" applyFill="1" applyBorder="1"/>
    <xf numFmtId="43" fontId="3" fillId="7" borderId="10" xfId="1" applyNumberFormat="1" applyFont="1" applyFill="1" applyBorder="1"/>
    <xf numFmtId="164" fontId="3" fillId="7" borderId="10" xfId="1" applyNumberFormat="1" applyFont="1" applyFill="1" applyBorder="1"/>
    <xf numFmtId="164" fontId="3" fillId="7" borderId="93" xfId="1" applyNumberFormat="1" applyFont="1" applyFill="1" applyBorder="1"/>
    <xf numFmtId="164" fontId="3" fillId="7" borderId="13" xfId="1" applyNumberFormat="1" applyFont="1" applyFill="1" applyBorder="1"/>
    <xf numFmtId="0" fontId="4" fillId="5" borderId="88" xfId="0" applyFont="1" applyFill="1" applyBorder="1" applyAlignment="1">
      <alignment horizontal="center" vertical="center"/>
    </xf>
    <xf numFmtId="43" fontId="3" fillId="7" borderId="10" xfId="1" applyFont="1" applyFill="1" applyBorder="1"/>
    <xf numFmtId="165" fontId="3" fillId="7" borderId="92" xfId="1" quotePrefix="1" applyNumberFormat="1" applyFont="1" applyFill="1" applyBorder="1" applyAlignment="1">
      <alignment horizontal="center"/>
    </xf>
    <xf numFmtId="166" fontId="2" fillId="0" borderId="41" xfId="1" quotePrefix="1" applyNumberFormat="1" applyFont="1" applyFill="1" applyBorder="1" applyAlignment="1">
      <alignment horizontal="center"/>
    </xf>
    <xf numFmtId="164" fontId="3" fillId="0" borderId="71" xfId="1" applyNumberFormat="1" applyFont="1" applyFill="1" applyBorder="1"/>
    <xf numFmtId="43" fontId="3" fillId="0" borderId="33" xfId="1" applyNumberFormat="1" applyFont="1" applyFill="1" applyBorder="1"/>
    <xf numFmtId="164" fontId="3" fillId="0" borderId="33" xfId="1" applyNumberFormat="1" applyFont="1" applyFill="1" applyBorder="1"/>
    <xf numFmtId="164" fontId="3" fillId="0" borderId="84" xfId="1" applyNumberFormat="1" applyFont="1" applyFill="1" applyBorder="1"/>
    <xf numFmtId="166" fontId="3" fillId="0" borderId="35" xfId="1" applyNumberFormat="1" applyFont="1" applyFill="1" applyBorder="1" applyAlignment="1"/>
    <xf numFmtId="164" fontId="3" fillId="0" borderId="35" xfId="1" applyNumberFormat="1" applyFont="1" applyFill="1" applyBorder="1"/>
    <xf numFmtId="43" fontId="3" fillId="0" borderId="35" xfId="1" quotePrefix="1" applyNumberFormat="1" applyFont="1" applyFill="1" applyBorder="1" applyAlignment="1">
      <alignment horizontal="center"/>
    </xf>
    <xf numFmtId="43" fontId="3" fillId="0" borderId="72" xfId="1" quotePrefix="1" applyNumberFormat="1" applyFont="1" applyFill="1" applyBorder="1" applyAlignment="1">
      <alignment horizontal="center"/>
    </xf>
    <xf numFmtId="43" fontId="3" fillId="0" borderId="35" xfId="1" applyNumberFormat="1" applyFont="1" applyFill="1" applyBorder="1"/>
    <xf numFmtId="43" fontId="3" fillId="0" borderId="72" xfId="1" applyNumberFormat="1" applyFont="1" applyFill="1" applyBorder="1"/>
    <xf numFmtId="0" fontId="4" fillId="5" borderId="28" xfId="0" quotePrefix="1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9" fillId="0" borderId="32" xfId="0" applyFont="1" applyBorder="1"/>
    <xf numFmtId="0" fontId="9" fillId="0" borderId="36" xfId="0" applyFont="1" applyBorder="1"/>
    <xf numFmtId="0" fontId="10" fillId="0" borderId="0" xfId="0" applyFont="1"/>
    <xf numFmtId="0" fontId="9" fillId="0" borderId="38" xfId="0" applyFont="1" applyBorder="1"/>
    <xf numFmtId="0" fontId="9" fillId="0" borderId="42" xfId="0" applyFont="1" applyBorder="1"/>
    <xf numFmtId="164" fontId="3" fillId="0" borderId="92" xfId="1" applyNumberFormat="1" applyFont="1" applyFill="1" applyBorder="1"/>
    <xf numFmtId="164" fontId="3" fillId="0" borderId="10" xfId="1" applyNumberFormat="1" applyFont="1" applyFill="1" applyBorder="1" applyAlignment="1">
      <alignment horizontal="center"/>
    </xf>
    <xf numFmtId="164" fontId="3" fillId="0" borderId="10" xfId="1" applyNumberFormat="1" applyFont="1" applyFill="1" applyBorder="1"/>
    <xf numFmtId="164" fontId="3" fillId="0" borderId="93" xfId="1" applyNumberFormat="1" applyFont="1" applyFill="1" applyBorder="1"/>
    <xf numFmtId="43" fontId="3" fillId="0" borderId="13" xfId="1" applyNumberFormat="1" applyFont="1" applyFill="1" applyBorder="1"/>
    <xf numFmtId="164" fontId="3" fillId="0" borderId="13" xfId="1" applyNumberFormat="1" applyFont="1" applyFill="1" applyBorder="1"/>
    <xf numFmtId="43" fontId="3" fillId="0" borderId="10" xfId="1" applyNumberFormat="1" applyFont="1" applyFill="1" applyBorder="1"/>
    <xf numFmtId="0" fontId="9" fillId="2" borderId="38" xfId="0" applyFont="1" applyFill="1" applyBorder="1"/>
    <xf numFmtId="0" fontId="9" fillId="0" borderId="50" xfId="0" applyFont="1" applyBorder="1"/>
    <xf numFmtId="0" fontId="9" fillId="0" borderId="54" xfId="0" applyFont="1" applyBorder="1"/>
    <xf numFmtId="164" fontId="11" fillId="7" borderId="11" xfId="0" applyNumberFormat="1" applyFont="1" applyFill="1" applyBorder="1"/>
    <xf numFmtId="0" fontId="9" fillId="7" borderId="94" xfId="0" applyFont="1" applyFill="1" applyBorder="1"/>
    <xf numFmtId="164" fontId="9" fillId="0" borderId="38" xfId="0" applyNumberFormat="1" applyFont="1" applyBorder="1"/>
    <xf numFmtId="0" fontId="9" fillId="0" borderId="42" xfId="0" applyFont="1" applyBorder="1" applyAlignment="1">
      <alignment horizontal="center"/>
    </xf>
    <xf numFmtId="166" fontId="3" fillId="3" borderId="80" xfId="0" applyNumberFormat="1" applyFont="1" applyFill="1" applyBorder="1" applyAlignment="1">
      <alignment horizontal="center"/>
    </xf>
    <xf numFmtId="0" fontId="9" fillId="0" borderId="0" xfId="0" applyFont="1" applyAlignment="1">
      <alignment vertical="top"/>
    </xf>
    <xf numFmtId="0" fontId="9" fillId="0" borderId="5" xfId="0" applyFont="1" applyBorder="1"/>
    <xf numFmtId="0" fontId="9" fillId="0" borderId="16" xfId="0" applyFont="1" applyBorder="1"/>
    <xf numFmtId="0" fontId="9" fillId="0" borderId="44" xfId="0" applyFont="1" applyBorder="1"/>
    <xf numFmtId="0" fontId="9" fillId="0" borderId="48" xfId="0" applyFont="1" applyBorder="1"/>
    <xf numFmtId="166" fontId="10" fillId="0" borderId="0" xfId="0" applyNumberFormat="1" applyFont="1" applyAlignment="1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3" fontId="3" fillId="8" borderId="13" xfId="1" applyNumberFormat="1" applyFont="1" applyFill="1" applyBorder="1"/>
    <xf numFmtId="166" fontId="3" fillId="8" borderId="13" xfId="1" quotePrefix="1" applyNumberFormat="1" applyFont="1" applyFill="1" applyBorder="1" applyAlignment="1">
      <alignment horizontal="center"/>
    </xf>
    <xf numFmtId="166" fontId="3" fillId="8" borderId="95" xfId="1" quotePrefix="1" applyNumberFormat="1" applyFont="1" applyFill="1" applyBorder="1" applyAlignment="1">
      <alignment horizontal="center"/>
    </xf>
    <xf numFmtId="43" fontId="3" fillId="8" borderId="95" xfId="1" applyNumberFormat="1" applyFont="1" applyFill="1" applyBorder="1"/>
    <xf numFmtId="43" fontId="3" fillId="9" borderId="13" xfId="1" applyNumberFormat="1" applyFont="1" applyFill="1" applyBorder="1"/>
    <xf numFmtId="43" fontId="3" fillId="9" borderId="10" xfId="1" applyNumberFormat="1" applyFont="1" applyFill="1" applyBorder="1"/>
    <xf numFmtId="166" fontId="13" fillId="0" borderId="6" xfId="1" applyNumberFormat="1" applyFont="1" applyFill="1" applyBorder="1" applyAlignment="1"/>
    <xf numFmtId="165" fontId="2" fillId="0" borderId="6" xfId="1" quotePrefix="1" applyNumberFormat="1" applyFont="1" applyFill="1" applyBorder="1" applyAlignment="1">
      <alignment horizontal="center"/>
    </xf>
    <xf numFmtId="165" fontId="2" fillId="0" borderId="4" xfId="1" applyNumberFormat="1" applyFont="1" applyFill="1" applyBorder="1"/>
    <xf numFmtId="166" fontId="3" fillId="9" borderId="13" xfId="1" quotePrefix="1" applyNumberFormat="1" applyFont="1" applyFill="1" applyBorder="1" applyAlignment="1">
      <alignment horizontal="center"/>
    </xf>
    <xf numFmtId="166" fontId="3" fillId="9" borderId="10" xfId="1" quotePrefix="1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54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36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left"/>
    </xf>
    <xf numFmtId="0" fontId="2" fillId="0" borderId="39" xfId="0" applyFont="1" applyBorder="1" applyAlignment="1">
      <alignment horizontal="left"/>
    </xf>
    <xf numFmtId="0" fontId="3" fillId="3" borderId="25" xfId="0" applyFont="1" applyFill="1" applyBorder="1" applyAlignment="1">
      <alignment horizontal="center" vertical="center"/>
    </xf>
    <xf numFmtId="0" fontId="3" fillId="3" borderId="87" xfId="0" applyFont="1" applyFill="1" applyBorder="1" applyAlignment="1">
      <alignment horizontal="center" vertical="center"/>
    </xf>
    <xf numFmtId="0" fontId="4" fillId="5" borderId="28" xfId="0" quotePrefix="1" applyFont="1" applyFill="1" applyBorder="1" applyAlignment="1">
      <alignment horizontal="center" vertical="center"/>
    </xf>
    <xf numFmtId="0" fontId="4" fillId="5" borderId="88" xfId="0" quotePrefix="1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5" borderId="6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60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66" xfId="0" applyFont="1" applyFill="1" applyBorder="1" applyAlignment="1">
      <alignment horizontal="center"/>
    </xf>
    <xf numFmtId="0" fontId="3" fillId="5" borderId="6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62" xfId="0" applyFont="1" applyFill="1" applyBorder="1" applyAlignment="1">
      <alignment horizontal="center" vertical="center" wrapText="1"/>
    </xf>
    <xf numFmtId="0" fontId="3" fillId="5" borderId="81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82" xfId="0" applyFont="1" applyFill="1" applyBorder="1" applyAlignment="1">
      <alignment horizontal="center" vertical="center" wrapText="1"/>
    </xf>
    <xf numFmtId="0" fontId="3" fillId="5" borderId="63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64" xfId="0" applyFont="1" applyFill="1" applyBorder="1" applyAlignment="1">
      <alignment horizontal="center" vertical="center" wrapText="1"/>
    </xf>
    <xf numFmtId="0" fontId="3" fillId="7" borderId="59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3" fillId="7" borderId="5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5" borderId="6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62" xfId="0" applyFont="1" applyFill="1" applyBorder="1" applyAlignment="1">
      <alignment horizontal="center"/>
    </xf>
    <xf numFmtId="0" fontId="3" fillId="5" borderId="63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64" xfId="0" applyFont="1" applyFill="1" applyBorder="1" applyAlignment="1">
      <alignment horizontal="center"/>
    </xf>
    <xf numFmtId="0" fontId="3" fillId="5" borderId="81" xfId="0" quotePrefix="1" applyFont="1" applyFill="1" applyBorder="1" applyAlignment="1">
      <alignment horizontal="center" vertical="top"/>
    </xf>
    <xf numFmtId="0" fontId="3" fillId="5" borderId="9" xfId="0" quotePrefix="1" applyFont="1" applyFill="1" applyBorder="1" applyAlignment="1">
      <alignment horizontal="center" vertical="top"/>
    </xf>
    <xf numFmtId="0" fontId="3" fillId="5" borderId="82" xfId="0" quotePrefix="1" applyFont="1" applyFill="1" applyBorder="1" applyAlignment="1">
      <alignment horizontal="center" vertical="top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3" fillId="5" borderId="56" xfId="0" applyFont="1" applyFill="1" applyBorder="1" applyAlignment="1">
      <alignment horizontal="center" vertical="center"/>
    </xf>
    <xf numFmtId="0" fontId="14" fillId="0" borderId="39" xfId="0" applyFont="1" applyBorder="1"/>
    <xf numFmtId="0" fontId="13" fillId="0" borderId="39" xfId="0" applyFont="1" applyBorder="1"/>
    <xf numFmtId="0" fontId="13" fillId="2" borderId="39" xfId="0" applyFont="1" applyFill="1" applyBorder="1"/>
    <xf numFmtId="0" fontId="14" fillId="0" borderId="41" xfId="0" applyFont="1" applyBorder="1"/>
    <xf numFmtId="0" fontId="14" fillId="0" borderId="39" xfId="0" applyFont="1" applyBorder="1" applyAlignment="1">
      <alignment horizontal="center"/>
    </xf>
    <xf numFmtId="0" fontId="13" fillId="0" borderId="39" xfId="0" applyFont="1" applyFill="1" applyBorder="1" applyAlignment="1">
      <alignment horizontal="left"/>
    </xf>
    <xf numFmtId="0" fontId="13" fillId="2" borderId="39" xfId="0" applyFont="1" applyFill="1" applyBorder="1" applyAlignment="1">
      <alignment horizontal="left"/>
    </xf>
    <xf numFmtId="0" fontId="13" fillId="0" borderId="41" xfId="0" applyFont="1" applyBorder="1" applyAlignment="1"/>
    <xf numFmtId="0" fontId="13" fillId="0" borderId="39" xfId="0" applyFont="1" applyBorder="1" applyAlignment="1"/>
    <xf numFmtId="0" fontId="15" fillId="6" borderId="39" xfId="0" applyFont="1" applyFill="1" applyBorder="1" applyAlignment="1">
      <alignment horizontal="center"/>
    </xf>
    <xf numFmtId="0" fontId="8" fillId="6" borderId="42" xfId="0" applyFont="1" applyFill="1" applyBorder="1"/>
    <xf numFmtId="0" fontId="2" fillId="10" borderId="37" xfId="0" applyFont="1" applyFill="1" applyBorder="1"/>
    <xf numFmtId="0" fontId="2" fillId="10" borderId="38" xfId="0" applyFont="1" applyFill="1" applyBorder="1"/>
    <xf numFmtId="0" fontId="18" fillId="10" borderId="39" xfId="0" applyFont="1" applyFill="1" applyBorder="1"/>
    <xf numFmtId="0" fontId="17" fillId="10" borderId="39" xfId="0" applyFont="1" applyFill="1" applyBorder="1"/>
    <xf numFmtId="164" fontId="2" fillId="10" borderId="73" xfId="1" applyNumberFormat="1" applyFont="1" applyFill="1" applyBorder="1"/>
    <xf numFmtId="43" fontId="2" fillId="10" borderId="41" xfId="1" applyFont="1" applyFill="1" applyBorder="1"/>
    <xf numFmtId="164" fontId="5" fillId="10" borderId="41" xfId="1" applyNumberFormat="1" applyFont="1" applyFill="1" applyBorder="1"/>
    <xf numFmtId="164" fontId="2" fillId="10" borderId="85" xfId="1" applyNumberFormat="1" applyFont="1" applyFill="1" applyBorder="1"/>
    <xf numFmtId="165" fontId="2" fillId="10" borderId="73" xfId="1" quotePrefix="1" applyNumberFormat="1" applyFont="1" applyFill="1" applyBorder="1" applyAlignment="1">
      <alignment horizontal="center"/>
    </xf>
    <xf numFmtId="166" fontId="2" fillId="10" borderId="40" xfId="1" quotePrefix="1" applyNumberFormat="1" applyFont="1" applyFill="1" applyBorder="1" applyAlignment="1">
      <alignment horizontal="center"/>
    </xf>
    <xf numFmtId="165" fontId="2" fillId="10" borderId="40" xfId="1" quotePrefix="1" applyNumberFormat="1" applyFont="1" applyFill="1" applyBorder="1" applyAlignment="1">
      <alignment horizontal="center"/>
    </xf>
    <xf numFmtId="165" fontId="2" fillId="10" borderId="41" xfId="1" quotePrefix="1" applyNumberFormat="1" applyFont="1" applyFill="1" applyBorder="1" applyAlignment="1">
      <alignment horizontal="center"/>
    </xf>
    <xf numFmtId="166" fontId="2" fillId="10" borderId="74" xfId="1" quotePrefix="1" applyNumberFormat="1" applyFont="1" applyFill="1" applyBorder="1" applyAlignment="1">
      <alignment horizontal="center"/>
    </xf>
    <xf numFmtId="164" fontId="9" fillId="10" borderId="38" xfId="0" applyNumberFormat="1" applyFont="1" applyFill="1" applyBorder="1"/>
    <xf numFmtId="164" fontId="2" fillId="10" borderId="41" xfId="1" applyNumberFormat="1" applyFont="1" applyFill="1" applyBorder="1"/>
    <xf numFmtId="166" fontId="2" fillId="10" borderId="41" xfId="1" quotePrefix="1" applyNumberFormat="1" applyFont="1" applyFill="1" applyBorder="1" applyAlignment="1">
      <alignment horizontal="center"/>
    </xf>
    <xf numFmtId="0" fontId="15" fillId="6" borderId="37" xfId="0" applyFont="1" applyFill="1" applyBorder="1"/>
    <xf numFmtId="0" fontId="15" fillId="6" borderId="38" xfId="0" applyFont="1" applyFill="1" applyBorder="1"/>
    <xf numFmtId="0" fontId="15" fillId="6" borderId="39" xfId="0" applyFont="1" applyFill="1" applyBorder="1" applyAlignment="1">
      <alignment horizontal="left"/>
    </xf>
    <xf numFmtId="0" fontId="15" fillId="6" borderId="39" xfId="0" applyFont="1" applyFill="1" applyBorder="1"/>
    <xf numFmtId="165" fontId="15" fillId="6" borderId="73" xfId="1" applyNumberFormat="1" applyFont="1" applyFill="1" applyBorder="1"/>
    <xf numFmtId="43" fontId="15" fillId="6" borderId="41" xfId="1" applyFont="1" applyFill="1" applyBorder="1"/>
    <xf numFmtId="165" fontId="15" fillId="6" borderId="41" xfId="1" applyNumberFormat="1" applyFont="1" applyFill="1" applyBorder="1"/>
    <xf numFmtId="165" fontId="15" fillId="6" borderId="85" xfId="1" applyNumberFormat="1" applyFont="1" applyFill="1" applyBorder="1"/>
    <xf numFmtId="164" fontId="15" fillId="6" borderId="73" xfId="1" applyNumberFormat="1" applyFont="1" applyFill="1" applyBorder="1"/>
    <xf numFmtId="166" fontId="14" fillId="6" borderId="40" xfId="1" quotePrefix="1" applyNumberFormat="1" applyFont="1" applyFill="1" applyBorder="1" applyAlignment="1">
      <alignment horizontal="center"/>
    </xf>
    <xf numFmtId="165" fontId="15" fillId="6" borderId="40" xfId="1" quotePrefix="1" applyNumberFormat="1" applyFont="1" applyFill="1" applyBorder="1" applyAlignment="1">
      <alignment horizontal="center"/>
    </xf>
    <xf numFmtId="166" fontId="15" fillId="6" borderId="40" xfId="1" quotePrefix="1" applyNumberFormat="1" applyFont="1" applyFill="1" applyBorder="1" applyAlignment="1">
      <alignment horizontal="center"/>
    </xf>
    <xf numFmtId="165" fontId="15" fillId="6" borderId="73" xfId="1" quotePrefix="1" applyNumberFormat="1" applyFont="1" applyFill="1" applyBorder="1" applyAlignment="1">
      <alignment horizontal="center"/>
    </xf>
    <xf numFmtId="165" fontId="15" fillId="6" borderId="40" xfId="1" applyNumberFormat="1" applyFont="1" applyFill="1" applyBorder="1"/>
    <xf numFmtId="166" fontId="15" fillId="6" borderId="41" xfId="1" quotePrefix="1" applyNumberFormat="1" applyFont="1" applyFill="1" applyBorder="1" applyAlignment="1">
      <alignment horizontal="center"/>
    </xf>
    <xf numFmtId="166" fontId="15" fillId="6" borderId="74" xfId="1" quotePrefix="1" applyNumberFormat="1" applyFont="1" applyFill="1" applyBorder="1" applyAlignment="1">
      <alignment horizontal="center"/>
    </xf>
    <xf numFmtId="164" fontId="21" fillId="6" borderId="38" xfId="0" applyNumberFormat="1" applyFont="1" applyFill="1" applyBorder="1"/>
    <xf numFmtId="0" fontId="16" fillId="11" borderId="20" xfId="0" applyFont="1" applyFill="1" applyBorder="1"/>
    <xf numFmtId="0" fontId="15" fillId="11" borderId="21" xfId="0" applyFont="1" applyFill="1" applyBorder="1" applyAlignment="1">
      <alignment horizontal="center"/>
    </xf>
    <xf numFmtId="0" fontId="15" fillId="11" borderId="22" xfId="0" applyFont="1" applyFill="1" applyBorder="1" applyAlignment="1">
      <alignment horizontal="center"/>
    </xf>
    <xf numFmtId="165" fontId="15" fillId="11" borderId="79" xfId="1" applyNumberFormat="1" applyFont="1" applyFill="1" applyBorder="1" applyAlignment="1">
      <alignment horizontal="left" vertical="center"/>
    </xf>
    <xf numFmtId="165" fontId="15" fillId="11" borderId="23" xfId="1" applyNumberFormat="1" applyFont="1" applyFill="1" applyBorder="1" applyAlignment="1">
      <alignment horizontal="center" vertical="center"/>
    </xf>
    <xf numFmtId="165" fontId="15" fillId="11" borderId="21" xfId="1" applyNumberFormat="1" applyFont="1" applyFill="1" applyBorder="1" applyAlignment="1">
      <alignment horizontal="left" vertical="center"/>
    </xf>
    <xf numFmtId="165" fontId="15" fillId="11" borderId="90" xfId="1" applyNumberFormat="1" applyFont="1" applyFill="1" applyBorder="1" applyAlignment="1">
      <alignment horizontal="left" vertical="center"/>
    </xf>
    <xf numFmtId="166" fontId="15" fillId="11" borderId="23" xfId="1" applyNumberFormat="1" applyFont="1" applyFill="1" applyBorder="1" applyAlignment="1">
      <alignment horizontal="left"/>
    </xf>
    <xf numFmtId="165" fontId="15" fillId="11" borderId="23" xfId="1" applyNumberFormat="1" applyFont="1" applyFill="1" applyBorder="1" applyAlignment="1">
      <alignment horizontal="left" vertical="center"/>
    </xf>
    <xf numFmtId="166" fontId="15" fillId="11" borderId="23" xfId="1" applyNumberFormat="1" applyFont="1" applyFill="1" applyBorder="1" applyAlignment="1">
      <alignment horizontal="left" vertical="center"/>
    </xf>
    <xf numFmtId="166" fontId="15" fillId="11" borderId="80" xfId="1" applyNumberFormat="1" applyFont="1" applyFill="1" applyBorder="1" applyAlignment="1">
      <alignment horizontal="left" vertical="center"/>
    </xf>
    <xf numFmtId="166" fontId="15" fillId="11" borderId="21" xfId="1" applyNumberFormat="1" applyFont="1" applyFill="1" applyBorder="1" applyAlignment="1">
      <alignment horizontal="left" vertical="center"/>
    </xf>
    <xf numFmtId="164" fontId="22" fillId="11" borderId="20" xfId="0" applyNumberFormat="1" applyFont="1" applyFill="1" applyBorder="1"/>
    <xf numFmtId="0" fontId="8" fillId="11" borderId="24" xfId="0" applyFont="1" applyFill="1" applyBorder="1"/>
    <xf numFmtId="0" fontId="2" fillId="11" borderId="19" xfId="0" applyFont="1" applyFill="1" applyBorder="1"/>
    <xf numFmtId="166" fontId="14" fillId="10" borderId="40" xfId="1" quotePrefix="1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A1:Y70"/>
  <sheetViews>
    <sheetView tabSelected="1" topLeftCell="A13" zoomScale="90" zoomScaleNormal="90" workbookViewId="0">
      <selection activeCell="O56" sqref="O56"/>
    </sheetView>
  </sheetViews>
  <sheetFormatPr defaultRowHeight="15"/>
  <cols>
    <col min="1" max="1" width="2.85546875" customWidth="1"/>
    <col min="2" max="2" width="3.140625" customWidth="1"/>
    <col min="3" max="3" width="1.7109375" customWidth="1"/>
    <col min="4" max="4" width="1.42578125" customWidth="1"/>
    <col min="5" max="5" width="14.28515625" customWidth="1"/>
    <col min="6" max="6" width="1.7109375" customWidth="1"/>
    <col min="7" max="7" width="34" customWidth="1"/>
    <col min="8" max="8" width="10.140625" bestFit="1" customWidth="1"/>
    <col min="9" max="9" width="7.140625" customWidth="1"/>
    <col min="10" max="10" width="4.42578125" bestFit="1" customWidth="1"/>
    <col min="11" max="11" width="11.28515625" bestFit="1" customWidth="1"/>
    <col min="12" max="12" width="4.140625" bestFit="1" customWidth="1"/>
    <col min="13" max="14" width="6.42578125" style="5" bestFit="1" customWidth="1"/>
    <col min="15" max="15" width="10.140625" bestFit="1" customWidth="1"/>
    <col min="16" max="17" width="6.42578125" bestFit="1" customWidth="1"/>
    <col min="18" max="18" width="4.140625" bestFit="1" customWidth="1"/>
    <col min="19" max="19" width="6.42578125" bestFit="1" customWidth="1"/>
    <col min="20" max="20" width="5.7109375" bestFit="1" customWidth="1"/>
    <col min="21" max="21" width="9.28515625" bestFit="1" customWidth="1"/>
    <col min="22" max="23" width="5.7109375" bestFit="1" customWidth="1"/>
    <col min="24" max="24" width="11.5703125" style="154" bestFit="1" customWidth="1"/>
    <col min="25" max="25" width="20.140625" style="154" customWidth="1"/>
    <col min="247" max="247" width="2.85546875" customWidth="1"/>
    <col min="248" max="248" width="3.140625" customWidth="1"/>
    <col min="249" max="249" width="1.7109375" customWidth="1"/>
    <col min="250" max="250" width="1.42578125" customWidth="1"/>
    <col min="253" max="253" width="29.42578125" customWidth="1"/>
    <col min="254" max="254" width="13.5703125" customWidth="1"/>
    <col min="257" max="257" width="7.7109375" customWidth="1"/>
    <col min="259" max="259" width="8" customWidth="1"/>
    <col min="260" max="260" width="10" customWidth="1"/>
    <col min="261" max="261" width="7.7109375" customWidth="1"/>
    <col min="265" max="265" width="8.140625" customWidth="1"/>
    <col min="267" max="267" width="7.42578125" customWidth="1"/>
    <col min="269" max="269" width="8" customWidth="1"/>
    <col min="271" max="271" width="8" customWidth="1"/>
    <col min="273" max="273" width="7.5703125" customWidth="1"/>
    <col min="275" max="275" width="7.85546875" customWidth="1"/>
    <col min="277" max="277" width="7.28515625" customWidth="1"/>
    <col min="279" max="279" width="8" customWidth="1"/>
    <col min="503" max="503" width="2.85546875" customWidth="1"/>
    <col min="504" max="504" width="3.140625" customWidth="1"/>
    <col min="505" max="505" width="1.7109375" customWidth="1"/>
    <col min="506" max="506" width="1.42578125" customWidth="1"/>
    <col min="509" max="509" width="29.42578125" customWidth="1"/>
    <col min="510" max="510" width="13.5703125" customWidth="1"/>
    <col min="513" max="513" width="7.7109375" customWidth="1"/>
    <col min="515" max="515" width="8" customWidth="1"/>
    <col min="516" max="516" width="10" customWidth="1"/>
    <col min="517" max="517" width="7.7109375" customWidth="1"/>
    <col min="521" max="521" width="8.140625" customWidth="1"/>
    <col min="523" max="523" width="7.42578125" customWidth="1"/>
    <col min="525" max="525" width="8" customWidth="1"/>
    <col min="527" max="527" width="8" customWidth="1"/>
    <col min="529" max="529" width="7.5703125" customWidth="1"/>
    <col min="531" max="531" width="7.85546875" customWidth="1"/>
    <col min="533" max="533" width="7.28515625" customWidth="1"/>
    <col min="535" max="535" width="8" customWidth="1"/>
    <col min="759" max="759" width="2.85546875" customWidth="1"/>
    <col min="760" max="760" width="3.140625" customWidth="1"/>
    <col min="761" max="761" width="1.7109375" customWidth="1"/>
    <col min="762" max="762" width="1.42578125" customWidth="1"/>
    <col min="765" max="765" width="29.42578125" customWidth="1"/>
    <col min="766" max="766" width="13.5703125" customWidth="1"/>
    <col min="769" max="769" width="7.7109375" customWidth="1"/>
    <col min="771" max="771" width="8" customWidth="1"/>
    <col min="772" max="772" width="10" customWidth="1"/>
    <col min="773" max="773" width="7.7109375" customWidth="1"/>
    <col min="777" max="777" width="8.140625" customWidth="1"/>
    <col min="779" max="779" width="7.42578125" customWidth="1"/>
    <col min="781" max="781" width="8" customWidth="1"/>
    <col min="783" max="783" width="8" customWidth="1"/>
    <col min="785" max="785" width="7.5703125" customWidth="1"/>
    <col min="787" max="787" width="7.85546875" customWidth="1"/>
    <col min="789" max="789" width="7.28515625" customWidth="1"/>
    <col min="791" max="791" width="8" customWidth="1"/>
    <col min="1015" max="1015" width="2.85546875" customWidth="1"/>
    <col min="1016" max="1016" width="3.140625" customWidth="1"/>
    <col min="1017" max="1017" width="1.7109375" customWidth="1"/>
    <col min="1018" max="1018" width="1.42578125" customWidth="1"/>
    <col min="1021" max="1021" width="29.42578125" customWidth="1"/>
    <col min="1022" max="1022" width="13.5703125" customWidth="1"/>
    <col min="1025" max="1025" width="7.7109375" customWidth="1"/>
    <col min="1027" max="1027" width="8" customWidth="1"/>
    <col min="1028" max="1028" width="10" customWidth="1"/>
    <col min="1029" max="1029" width="7.7109375" customWidth="1"/>
    <col min="1033" max="1033" width="8.140625" customWidth="1"/>
    <col min="1035" max="1035" width="7.42578125" customWidth="1"/>
    <col min="1037" max="1037" width="8" customWidth="1"/>
    <col min="1039" max="1039" width="8" customWidth="1"/>
    <col min="1041" max="1041" width="7.5703125" customWidth="1"/>
    <col min="1043" max="1043" width="7.85546875" customWidth="1"/>
    <col min="1045" max="1045" width="7.28515625" customWidth="1"/>
    <col min="1047" max="1047" width="8" customWidth="1"/>
    <col min="1271" max="1271" width="2.85546875" customWidth="1"/>
    <col min="1272" max="1272" width="3.140625" customWidth="1"/>
    <col min="1273" max="1273" width="1.7109375" customWidth="1"/>
    <col min="1274" max="1274" width="1.42578125" customWidth="1"/>
    <col min="1277" max="1277" width="29.42578125" customWidth="1"/>
    <col min="1278" max="1278" width="13.5703125" customWidth="1"/>
    <col min="1281" max="1281" width="7.7109375" customWidth="1"/>
    <col min="1283" max="1283" width="8" customWidth="1"/>
    <col min="1284" max="1284" width="10" customWidth="1"/>
    <col min="1285" max="1285" width="7.7109375" customWidth="1"/>
    <col min="1289" max="1289" width="8.140625" customWidth="1"/>
    <col min="1291" max="1291" width="7.42578125" customWidth="1"/>
    <col min="1293" max="1293" width="8" customWidth="1"/>
    <col min="1295" max="1295" width="8" customWidth="1"/>
    <col min="1297" max="1297" width="7.5703125" customWidth="1"/>
    <col min="1299" max="1299" width="7.85546875" customWidth="1"/>
    <col min="1301" max="1301" width="7.28515625" customWidth="1"/>
    <col min="1303" max="1303" width="8" customWidth="1"/>
    <col min="1527" max="1527" width="2.85546875" customWidth="1"/>
    <col min="1528" max="1528" width="3.140625" customWidth="1"/>
    <col min="1529" max="1529" width="1.7109375" customWidth="1"/>
    <col min="1530" max="1530" width="1.42578125" customWidth="1"/>
    <col min="1533" max="1533" width="29.42578125" customWidth="1"/>
    <col min="1534" max="1534" width="13.5703125" customWidth="1"/>
    <col min="1537" max="1537" width="7.7109375" customWidth="1"/>
    <col min="1539" max="1539" width="8" customWidth="1"/>
    <col min="1540" max="1540" width="10" customWidth="1"/>
    <col min="1541" max="1541" width="7.7109375" customWidth="1"/>
    <col min="1545" max="1545" width="8.140625" customWidth="1"/>
    <col min="1547" max="1547" width="7.42578125" customWidth="1"/>
    <col min="1549" max="1549" width="8" customWidth="1"/>
    <col min="1551" max="1551" width="8" customWidth="1"/>
    <col min="1553" max="1553" width="7.5703125" customWidth="1"/>
    <col min="1555" max="1555" width="7.85546875" customWidth="1"/>
    <col min="1557" max="1557" width="7.28515625" customWidth="1"/>
    <col min="1559" max="1559" width="8" customWidth="1"/>
    <col min="1783" max="1783" width="2.85546875" customWidth="1"/>
    <col min="1784" max="1784" width="3.140625" customWidth="1"/>
    <col min="1785" max="1785" width="1.7109375" customWidth="1"/>
    <col min="1786" max="1786" width="1.42578125" customWidth="1"/>
    <col min="1789" max="1789" width="29.42578125" customWidth="1"/>
    <col min="1790" max="1790" width="13.5703125" customWidth="1"/>
    <col min="1793" max="1793" width="7.7109375" customWidth="1"/>
    <col min="1795" max="1795" width="8" customWidth="1"/>
    <col min="1796" max="1796" width="10" customWidth="1"/>
    <col min="1797" max="1797" width="7.7109375" customWidth="1"/>
    <col min="1801" max="1801" width="8.140625" customWidth="1"/>
    <col min="1803" max="1803" width="7.42578125" customWidth="1"/>
    <col min="1805" max="1805" width="8" customWidth="1"/>
    <col min="1807" max="1807" width="8" customWidth="1"/>
    <col min="1809" max="1809" width="7.5703125" customWidth="1"/>
    <col min="1811" max="1811" width="7.85546875" customWidth="1"/>
    <col min="1813" max="1813" width="7.28515625" customWidth="1"/>
    <col min="1815" max="1815" width="8" customWidth="1"/>
    <col min="2039" max="2039" width="2.85546875" customWidth="1"/>
    <col min="2040" max="2040" width="3.140625" customWidth="1"/>
    <col min="2041" max="2041" width="1.7109375" customWidth="1"/>
    <col min="2042" max="2042" width="1.42578125" customWidth="1"/>
    <col min="2045" max="2045" width="29.42578125" customWidth="1"/>
    <col min="2046" max="2046" width="13.5703125" customWidth="1"/>
    <col min="2049" max="2049" width="7.7109375" customWidth="1"/>
    <col min="2051" max="2051" width="8" customWidth="1"/>
    <col min="2052" max="2052" width="10" customWidth="1"/>
    <col min="2053" max="2053" width="7.7109375" customWidth="1"/>
    <col min="2057" max="2057" width="8.140625" customWidth="1"/>
    <col min="2059" max="2059" width="7.42578125" customWidth="1"/>
    <col min="2061" max="2061" width="8" customWidth="1"/>
    <col min="2063" max="2063" width="8" customWidth="1"/>
    <col min="2065" max="2065" width="7.5703125" customWidth="1"/>
    <col min="2067" max="2067" width="7.85546875" customWidth="1"/>
    <col min="2069" max="2069" width="7.28515625" customWidth="1"/>
    <col min="2071" max="2071" width="8" customWidth="1"/>
    <col min="2295" max="2295" width="2.85546875" customWidth="1"/>
    <col min="2296" max="2296" width="3.140625" customWidth="1"/>
    <col min="2297" max="2297" width="1.7109375" customWidth="1"/>
    <col min="2298" max="2298" width="1.42578125" customWidth="1"/>
    <col min="2301" max="2301" width="29.42578125" customWidth="1"/>
    <col min="2302" max="2302" width="13.5703125" customWidth="1"/>
    <col min="2305" max="2305" width="7.7109375" customWidth="1"/>
    <col min="2307" max="2307" width="8" customWidth="1"/>
    <col min="2308" max="2308" width="10" customWidth="1"/>
    <col min="2309" max="2309" width="7.7109375" customWidth="1"/>
    <col min="2313" max="2313" width="8.140625" customWidth="1"/>
    <col min="2315" max="2315" width="7.42578125" customWidth="1"/>
    <col min="2317" max="2317" width="8" customWidth="1"/>
    <col min="2319" max="2319" width="8" customWidth="1"/>
    <col min="2321" max="2321" width="7.5703125" customWidth="1"/>
    <col min="2323" max="2323" width="7.85546875" customWidth="1"/>
    <col min="2325" max="2325" width="7.28515625" customWidth="1"/>
    <col min="2327" max="2327" width="8" customWidth="1"/>
    <col min="2551" max="2551" width="2.85546875" customWidth="1"/>
    <col min="2552" max="2552" width="3.140625" customWidth="1"/>
    <col min="2553" max="2553" width="1.7109375" customWidth="1"/>
    <col min="2554" max="2554" width="1.42578125" customWidth="1"/>
    <col min="2557" max="2557" width="29.42578125" customWidth="1"/>
    <col min="2558" max="2558" width="13.5703125" customWidth="1"/>
    <col min="2561" max="2561" width="7.7109375" customWidth="1"/>
    <col min="2563" max="2563" width="8" customWidth="1"/>
    <col min="2564" max="2564" width="10" customWidth="1"/>
    <col min="2565" max="2565" width="7.7109375" customWidth="1"/>
    <col min="2569" max="2569" width="8.140625" customWidth="1"/>
    <col min="2571" max="2571" width="7.42578125" customWidth="1"/>
    <col min="2573" max="2573" width="8" customWidth="1"/>
    <col min="2575" max="2575" width="8" customWidth="1"/>
    <col min="2577" max="2577" width="7.5703125" customWidth="1"/>
    <col min="2579" max="2579" width="7.85546875" customWidth="1"/>
    <col min="2581" max="2581" width="7.28515625" customWidth="1"/>
    <col min="2583" max="2583" width="8" customWidth="1"/>
    <col min="2807" max="2807" width="2.85546875" customWidth="1"/>
    <col min="2808" max="2808" width="3.140625" customWidth="1"/>
    <col min="2809" max="2809" width="1.7109375" customWidth="1"/>
    <col min="2810" max="2810" width="1.42578125" customWidth="1"/>
    <col min="2813" max="2813" width="29.42578125" customWidth="1"/>
    <col min="2814" max="2814" width="13.5703125" customWidth="1"/>
    <col min="2817" max="2817" width="7.7109375" customWidth="1"/>
    <col min="2819" max="2819" width="8" customWidth="1"/>
    <col min="2820" max="2820" width="10" customWidth="1"/>
    <col min="2821" max="2821" width="7.7109375" customWidth="1"/>
    <col min="2825" max="2825" width="8.140625" customWidth="1"/>
    <col min="2827" max="2827" width="7.42578125" customWidth="1"/>
    <col min="2829" max="2829" width="8" customWidth="1"/>
    <col min="2831" max="2831" width="8" customWidth="1"/>
    <col min="2833" max="2833" width="7.5703125" customWidth="1"/>
    <col min="2835" max="2835" width="7.85546875" customWidth="1"/>
    <col min="2837" max="2837" width="7.28515625" customWidth="1"/>
    <col min="2839" max="2839" width="8" customWidth="1"/>
    <col min="3063" max="3063" width="2.85546875" customWidth="1"/>
    <col min="3064" max="3064" width="3.140625" customWidth="1"/>
    <col min="3065" max="3065" width="1.7109375" customWidth="1"/>
    <col min="3066" max="3066" width="1.42578125" customWidth="1"/>
    <col min="3069" max="3069" width="29.42578125" customWidth="1"/>
    <col min="3070" max="3070" width="13.5703125" customWidth="1"/>
    <col min="3073" max="3073" width="7.7109375" customWidth="1"/>
    <col min="3075" max="3075" width="8" customWidth="1"/>
    <col min="3076" max="3076" width="10" customWidth="1"/>
    <col min="3077" max="3077" width="7.7109375" customWidth="1"/>
    <col min="3081" max="3081" width="8.140625" customWidth="1"/>
    <col min="3083" max="3083" width="7.42578125" customWidth="1"/>
    <col min="3085" max="3085" width="8" customWidth="1"/>
    <col min="3087" max="3087" width="8" customWidth="1"/>
    <col min="3089" max="3089" width="7.5703125" customWidth="1"/>
    <col min="3091" max="3091" width="7.85546875" customWidth="1"/>
    <col min="3093" max="3093" width="7.28515625" customWidth="1"/>
    <col min="3095" max="3095" width="8" customWidth="1"/>
    <col min="3319" max="3319" width="2.85546875" customWidth="1"/>
    <col min="3320" max="3320" width="3.140625" customWidth="1"/>
    <col min="3321" max="3321" width="1.7109375" customWidth="1"/>
    <col min="3322" max="3322" width="1.42578125" customWidth="1"/>
    <col min="3325" max="3325" width="29.42578125" customWidth="1"/>
    <col min="3326" max="3326" width="13.5703125" customWidth="1"/>
    <col min="3329" max="3329" width="7.7109375" customWidth="1"/>
    <col min="3331" max="3331" width="8" customWidth="1"/>
    <col min="3332" max="3332" width="10" customWidth="1"/>
    <col min="3333" max="3333" width="7.7109375" customWidth="1"/>
    <col min="3337" max="3337" width="8.140625" customWidth="1"/>
    <col min="3339" max="3339" width="7.42578125" customWidth="1"/>
    <col min="3341" max="3341" width="8" customWidth="1"/>
    <col min="3343" max="3343" width="8" customWidth="1"/>
    <col min="3345" max="3345" width="7.5703125" customWidth="1"/>
    <col min="3347" max="3347" width="7.85546875" customWidth="1"/>
    <col min="3349" max="3349" width="7.28515625" customWidth="1"/>
    <col min="3351" max="3351" width="8" customWidth="1"/>
    <col min="3575" max="3575" width="2.85546875" customWidth="1"/>
    <col min="3576" max="3576" width="3.140625" customWidth="1"/>
    <col min="3577" max="3577" width="1.7109375" customWidth="1"/>
    <col min="3578" max="3578" width="1.42578125" customWidth="1"/>
    <col min="3581" max="3581" width="29.42578125" customWidth="1"/>
    <col min="3582" max="3582" width="13.5703125" customWidth="1"/>
    <col min="3585" max="3585" width="7.7109375" customWidth="1"/>
    <col min="3587" max="3587" width="8" customWidth="1"/>
    <col min="3588" max="3588" width="10" customWidth="1"/>
    <col min="3589" max="3589" width="7.7109375" customWidth="1"/>
    <col min="3593" max="3593" width="8.140625" customWidth="1"/>
    <col min="3595" max="3595" width="7.42578125" customWidth="1"/>
    <col min="3597" max="3597" width="8" customWidth="1"/>
    <col min="3599" max="3599" width="8" customWidth="1"/>
    <col min="3601" max="3601" width="7.5703125" customWidth="1"/>
    <col min="3603" max="3603" width="7.85546875" customWidth="1"/>
    <col min="3605" max="3605" width="7.28515625" customWidth="1"/>
    <col min="3607" max="3607" width="8" customWidth="1"/>
    <col min="3831" max="3831" width="2.85546875" customWidth="1"/>
    <col min="3832" max="3832" width="3.140625" customWidth="1"/>
    <col min="3833" max="3833" width="1.7109375" customWidth="1"/>
    <col min="3834" max="3834" width="1.42578125" customWidth="1"/>
    <col min="3837" max="3837" width="29.42578125" customWidth="1"/>
    <col min="3838" max="3838" width="13.5703125" customWidth="1"/>
    <col min="3841" max="3841" width="7.7109375" customWidth="1"/>
    <col min="3843" max="3843" width="8" customWidth="1"/>
    <col min="3844" max="3844" width="10" customWidth="1"/>
    <col min="3845" max="3845" width="7.7109375" customWidth="1"/>
    <col min="3849" max="3849" width="8.140625" customWidth="1"/>
    <col min="3851" max="3851" width="7.42578125" customWidth="1"/>
    <col min="3853" max="3853" width="8" customWidth="1"/>
    <col min="3855" max="3855" width="8" customWidth="1"/>
    <col min="3857" max="3857" width="7.5703125" customWidth="1"/>
    <col min="3859" max="3859" width="7.85546875" customWidth="1"/>
    <col min="3861" max="3861" width="7.28515625" customWidth="1"/>
    <col min="3863" max="3863" width="8" customWidth="1"/>
    <col min="4087" max="4087" width="2.85546875" customWidth="1"/>
    <col min="4088" max="4088" width="3.140625" customWidth="1"/>
    <col min="4089" max="4089" width="1.7109375" customWidth="1"/>
    <col min="4090" max="4090" width="1.42578125" customWidth="1"/>
    <col min="4093" max="4093" width="29.42578125" customWidth="1"/>
    <col min="4094" max="4094" width="13.5703125" customWidth="1"/>
    <col min="4097" max="4097" width="7.7109375" customWidth="1"/>
    <col min="4099" max="4099" width="8" customWidth="1"/>
    <col min="4100" max="4100" width="10" customWidth="1"/>
    <col min="4101" max="4101" width="7.7109375" customWidth="1"/>
    <col min="4105" max="4105" width="8.140625" customWidth="1"/>
    <col min="4107" max="4107" width="7.42578125" customWidth="1"/>
    <col min="4109" max="4109" width="8" customWidth="1"/>
    <col min="4111" max="4111" width="8" customWidth="1"/>
    <col min="4113" max="4113" width="7.5703125" customWidth="1"/>
    <col min="4115" max="4115" width="7.85546875" customWidth="1"/>
    <col min="4117" max="4117" width="7.28515625" customWidth="1"/>
    <col min="4119" max="4119" width="8" customWidth="1"/>
    <col min="4343" max="4343" width="2.85546875" customWidth="1"/>
    <col min="4344" max="4344" width="3.140625" customWidth="1"/>
    <col min="4345" max="4345" width="1.7109375" customWidth="1"/>
    <col min="4346" max="4346" width="1.42578125" customWidth="1"/>
    <col min="4349" max="4349" width="29.42578125" customWidth="1"/>
    <col min="4350" max="4350" width="13.5703125" customWidth="1"/>
    <col min="4353" max="4353" width="7.7109375" customWidth="1"/>
    <col min="4355" max="4355" width="8" customWidth="1"/>
    <col min="4356" max="4356" width="10" customWidth="1"/>
    <col min="4357" max="4357" width="7.7109375" customWidth="1"/>
    <col min="4361" max="4361" width="8.140625" customWidth="1"/>
    <col min="4363" max="4363" width="7.42578125" customWidth="1"/>
    <col min="4365" max="4365" width="8" customWidth="1"/>
    <col min="4367" max="4367" width="8" customWidth="1"/>
    <col min="4369" max="4369" width="7.5703125" customWidth="1"/>
    <col min="4371" max="4371" width="7.85546875" customWidth="1"/>
    <col min="4373" max="4373" width="7.28515625" customWidth="1"/>
    <col min="4375" max="4375" width="8" customWidth="1"/>
    <col min="4599" max="4599" width="2.85546875" customWidth="1"/>
    <col min="4600" max="4600" width="3.140625" customWidth="1"/>
    <col min="4601" max="4601" width="1.7109375" customWidth="1"/>
    <col min="4602" max="4602" width="1.42578125" customWidth="1"/>
    <col min="4605" max="4605" width="29.42578125" customWidth="1"/>
    <col min="4606" max="4606" width="13.5703125" customWidth="1"/>
    <col min="4609" max="4609" width="7.7109375" customWidth="1"/>
    <col min="4611" max="4611" width="8" customWidth="1"/>
    <col min="4612" max="4612" width="10" customWidth="1"/>
    <col min="4613" max="4613" width="7.7109375" customWidth="1"/>
    <col min="4617" max="4617" width="8.140625" customWidth="1"/>
    <col min="4619" max="4619" width="7.42578125" customWidth="1"/>
    <col min="4621" max="4621" width="8" customWidth="1"/>
    <col min="4623" max="4623" width="8" customWidth="1"/>
    <col min="4625" max="4625" width="7.5703125" customWidth="1"/>
    <col min="4627" max="4627" width="7.85546875" customWidth="1"/>
    <col min="4629" max="4629" width="7.28515625" customWidth="1"/>
    <col min="4631" max="4631" width="8" customWidth="1"/>
    <col min="4855" max="4855" width="2.85546875" customWidth="1"/>
    <col min="4856" max="4856" width="3.140625" customWidth="1"/>
    <col min="4857" max="4857" width="1.7109375" customWidth="1"/>
    <col min="4858" max="4858" width="1.42578125" customWidth="1"/>
    <col min="4861" max="4861" width="29.42578125" customWidth="1"/>
    <col min="4862" max="4862" width="13.5703125" customWidth="1"/>
    <col min="4865" max="4865" width="7.7109375" customWidth="1"/>
    <col min="4867" max="4867" width="8" customWidth="1"/>
    <col min="4868" max="4868" width="10" customWidth="1"/>
    <col min="4869" max="4869" width="7.7109375" customWidth="1"/>
    <col min="4873" max="4873" width="8.140625" customWidth="1"/>
    <col min="4875" max="4875" width="7.42578125" customWidth="1"/>
    <col min="4877" max="4877" width="8" customWidth="1"/>
    <col min="4879" max="4879" width="8" customWidth="1"/>
    <col min="4881" max="4881" width="7.5703125" customWidth="1"/>
    <col min="4883" max="4883" width="7.85546875" customWidth="1"/>
    <col min="4885" max="4885" width="7.28515625" customWidth="1"/>
    <col min="4887" max="4887" width="8" customWidth="1"/>
    <col min="5111" max="5111" width="2.85546875" customWidth="1"/>
    <col min="5112" max="5112" width="3.140625" customWidth="1"/>
    <col min="5113" max="5113" width="1.7109375" customWidth="1"/>
    <col min="5114" max="5114" width="1.42578125" customWidth="1"/>
    <col min="5117" max="5117" width="29.42578125" customWidth="1"/>
    <col min="5118" max="5118" width="13.5703125" customWidth="1"/>
    <col min="5121" max="5121" width="7.7109375" customWidth="1"/>
    <col min="5123" max="5123" width="8" customWidth="1"/>
    <col min="5124" max="5124" width="10" customWidth="1"/>
    <col min="5125" max="5125" width="7.7109375" customWidth="1"/>
    <col min="5129" max="5129" width="8.140625" customWidth="1"/>
    <col min="5131" max="5131" width="7.42578125" customWidth="1"/>
    <col min="5133" max="5133" width="8" customWidth="1"/>
    <col min="5135" max="5135" width="8" customWidth="1"/>
    <col min="5137" max="5137" width="7.5703125" customWidth="1"/>
    <col min="5139" max="5139" width="7.85546875" customWidth="1"/>
    <col min="5141" max="5141" width="7.28515625" customWidth="1"/>
    <col min="5143" max="5143" width="8" customWidth="1"/>
    <col min="5367" max="5367" width="2.85546875" customWidth="1"/>
    <col min="5368" max="5368" width="3.140625" customWidth="1"/>
    <col min="5369" max="5369" width="1.7109375" customWidth="1"/>
    <col min="5370" max="5370" width="1.42578125" customWidth="1"/>
    <col min="5373" max="5373" width="29.42578125" customWidth="1"/>
    <col min="5374" max="5374" width="13.5703125" customWidth="1"/>
    <col min="5377" max="5377" width="7.7109375" customWidth="1"/>
    <col min="5379" max="5379" width="8" customWidth="1"/>
    <col min="5380" max="5380" width="10" customWidth="1"/>
    <col min="5381" max="5381" width="7.7109375" customWidth="1"/>
    <col min="5385" max="5385" width="8.140625" customWidth="1"/>
    <col min="5387" max="5387" width="7.42578125" customWidth="1"/>
    <col min="5389" max="5389" width="8" customWidth="1"/>
    <col min="5391" max="5391" width="8" customWidth="1"/>
    <col min="5393" max="5393" width="7.5703125" customWidth="1"/>
    <col min="5395" max="5395" width="7.85546875" customWidth="1"/>
    <col min="5397" max="5397" width="7.28515625" customWidth="1"/>
    <col min="5399" max="5399" width="8" customWidth="1"/>
    <col min="5623" max="5623" width="2.85546875" customWidth="1"/>
    <col min="5624" max="5624" width="3.140625" customWidth="1"/>
    <col min="5625" max="5625" width="1.7109375" customWidth="1"/>
    <col min="5626" max="5626" width="1.42578125" customWidth="1"/>
    <col min="5629" max="5629" width="29.42578125" customWidth="1"/>
    <col min="5630" max="5630" width="13.5703125" customWidth="1"/>
    <col min="5633" max="5633" width="7.7109375" customWidth="1"/>
    <col min="5635" max="5635" width="8" customWidth="1"/>
    <col min="5636" max="5636" width="10" customWidth="1"/>
    <col min="5637" max="5637" width="7.7109375" customWidth="1"/>
    <col min="5641" max="5641" width="8.140625" customWidth="1"/>
    <col min="5643" max="5643" width="7.42578125" customWidth="1"/>
    <col min="5645" max="5645" width="8" customWidth="1"/>
    <col min="5647" max="5647" width="8" customWidth="1"/>
    <col min="5649" max="5649" width="7.5703125" customWidth="1"/>
    <col min="5651" max="5651" width="7.85546875" customWidth="1"/>
    <col min="5653" max="5653" width="7.28515625" customWidth="1"/>
    <col min="5655" max="5655" width="8" customWidth="1"/>
    <col min="5879" max="5879" width="2.85546875" customWidth="1"/>
    <col min="5880" max="5880" width="3.140625" customWidth="1"/>
    <col min="5881" max="5881" width="1.7109375" customWidth="1"/>
    <col min="5882" max="5882" width="1.42578125" customWidth="1"/>
    <col min="5885" max="5885" width="29.42578125" customWidth="1"/>
    <col min="5886" max="5886" width="13.5703125" customWidth="1"/>
    <col min="5889" max="5889" width="7.7109375" customWidth="1"/>
    <col min="5891" max="5891" width="8" customWidth="1"/>
    <col min="5892" max="5892" width="10" customWidth="1"/>
    <col min="5893" max="5893" width="7.7109375" customWidth="1"/>
    <col min="5897" max="5897" width="8.140625" customWidth="1"/>
    <col min="5899" max="5899" width="7.42578125" customWidth="1"/>
    <col min="5901" max="5901" width="8" customWidth="1"/>
    <col min="5903" max="5903" width="8" customWidth="1"/>
    <col min="5905" max="5905" width="7.5703125" customWidth="1"/>
    <col min="5907" max="5907" width="7.85546875" customWidth="1"/>
    <col min="5909" max="5909" width="7.28515625" customWidth="1"/>
    <col min="5911" max="5911" width="8" customWidth="1"/>
    <col min="6135" max="6135" width="2.85546875" customWidth="1"/>
    <col min="6136" max="6136" width="3.140625" customWidth="1"/>
    <col min="6137" max="6137" width="1.7109375" customWidth="1"/>
    <col min="6138" max="6138" width="1.42578125" customWidth="1"/>
    <col min="6141" max="6141" width="29.42578125" customWidth="1"/>
    <col min="6142" max="6142" width="13.5703125" customWidth="1"/>
    <col min="6145" max="6145" width="7.7109375" customWidth="1"/>
    <col min="6147" max="6147" width="8" customWidth="1"/>
    <col min="6148" max="6148" width="10" customWidth="1"/>
    <col min="6149" max="6149" width="7.7109375" customWidth="1"/>
    <col min="6153" max="6153" width="8.140625" customWidth="1"/>
    <col min="6155" max="6155" width="7.42578125" customWidth="1"/>
    <col min="6157" max="6157" width="8" customWidth="1"/>
    <col min="6159" max="6159" width="8" customWidth="1"/>
    <col min="6161" max="6161" width="7.5703125" customWidth="1"/>
    <col min="6163" max="6163" width="7.85546875" customWidth="1"/>
    <col min="6165" max="6165" width="7.28515625" customWidth="1"/>
    <col min="6167" max="6167" width="8" customWidth="1"/>
    <col min="6391" max="6391" width="2.85546875" customWidth="1"/>
    <col min="6392" max="6392" width="3.140625" customWidth="1"/>
    <col min="6393" max="6393" width="1.7109375" customWidth="1"/>
    <col min="6394" max="6394" width="1.42578125" customWidth="1"/>
    <col min="6397" max="6397" width="29.42578125" customWidth="1"/>
    <col min="6398" max="6398" width="13.5703125" customWidth="1"/>
    <col min="6401" max="6401" width="7.7109375" customWidth="1"/>
    <col min="6403" max="6403" width="8" customWidth="1"/>
    <col min="6404" max="6404" width="10" customWidth="1"/>
    <col min="6405" max="6405" width="7.7109375" customWidth="1"/>
    <col min="6409" max="6409" width="8.140625" customWidth="1"/>
    <col min="6411" max="6411" width="7.42578125" customWidth="1"/>
    <col min="6413" max="6413" width="8" customWidth="1"/>
    <col min="6415" max="6415" width="8" customWidth="1"/>
    <col min="6417" max="6417" width="7.5703125" customWidth="1"/>
    <col min="6419" max="6419" width="7.85546875" customWidth="1"/>
    <col min="6421" max="6421" width="7.28515625" customWidth="1"/>
    <col min="6423" max="6423" width="8" customWidth="1"/>
    <col min="6647" max="6647" width="2.85546875" customWidth="1"/>
    <col min="6648" max="6648" width="3.140625" customWidth="1"/>
    <col min="6649" max="6649" width="1.7109375" customWidth="1"/>
    <col min="6650" max="6650" width="1.42578125" customWidth="1"/>
    <col min="6653" max="6653" width="29.42578125" customWidth="1"/>
    <col min="6654" max="6654" width="13.5703125" customWidth="1"/>
    <col min="6657" max="6657" width="7.7109375" customWidth="1"/>
    <col min="6659" max="6659" width="8" customWidth="1"/>
    <col min="6660" max="6660" width="10" customWidth="1"/>
    <col min="6661" max="6661" width="7.7109375" customWidth="1"/>
    <col min="6665" max="6665" width="8.140625" customWidth="1"/>
    <col min="6667" max="6667" width="7.42578125" customWidth="1"/>
    <col min="6669" max="6669" width="8" customWidth="1"/>
    <col min="6671" max="6671" width="8" customWidth="1"/>
    <col min="6673" max="6673" width="7.5703125" customWidth="1"/>
    <col min="6675" max="6675" width="7.85546875" customWidth="1"/>
    <col min="6677" max="6677" width="7.28515625" customWidth="1"/>
    <col min="6679" max="6679" width="8" customWidth="1"/>
    <col min="6903" max="6903" width="2.85546875" customWidth="1"/>
    <col min="6904" max="6904" width="3.140625" customWidth="1"/>
    <col min="6905" max="6905" width="1.7109375" customWidth="1"/>
    <col min="6906" max="6906" width="1.42578125" customWidth="1"/>
    <col min="6909" max="6909" width="29.42578125" customWidth="1"/>
    <col min="6910" max="6910" width="13.5703125" customWidth="1"/>
    <col min="6913" max="6913" width="7.7109375" customWidth="1"/>
    <col min="6915" max="6915" width="8" customWidth="1"/>
    <col min="6916" max="6916" width="10" customWidth="1"/>
    <col min="6917" max="6917" width="7.7109375" customWidth="1"/>
    <col min="6921" max="6921" width="8.140625" customWidth="1"/>
    <col min="6923" max="6923" width="7.42578125" customWidth="1"/>
    <col min="6925" max="6925" width="8" customWidth="1"/>
    <col min="6927" max="6927" width="8" customWidth="1"/>
    <col min="6929" max="6929" width="7.5703125" customWidth="1"/>
    <col min="6931" max="6931" width="7.85546875" customWidth="1"/>
    <col min="6933" max="6933" width="7.28515625" customWidth="1"/>
    <col min="6935" max="6935" width="8" customWidth="1"/>
    <col min="7159" max="7159" width="2.85546875" customWidth="1"/>
    <col min="7160" max="7160" width="3.140625" customWidth="1"/>
    <col min="7161" max="7161" width="1.7109375" customWidth="1"/>
    <col min="7162" max="7162" width="1.42578125" customWidth="1"/>
    <col min="7165" max="7165" width="29.42578125" customWidth="1"/>
    <col min="7166" max="7166" width="13.5703125" customWidth="1"/>
    <col min="7169" max="7169" width="7.7109375" customWidth="1"/>
    <col min="7171" max="7171" width="8" customWidth="1"/>
    <col min="7172" max="7172" width="10" customWidth="1"/>
    <col min="7173" max="7173" width="7.7109375" customWidth="1"/>
    <col min="7177" max="7177" width="8.140625" customWidth="1"/>
    <col min="7179" max="7179" width="7.42578125" customWidth="1"/>
    <col min="7181" max="7181" width="8" customWidth="1"/>
    <col min="7183" max="7183" width="8" customWidth="1"/>
    <col min="7185" max="7185" width="7.5703125" customWidth="1"/>
    <col min="7187" max="7187" width="7.85546875" customWidth="1"/>
    <col min="7189" max="7189" width="7.28515625" customWidth="1"/>
    <col min="7191" max="7191" width="8" customWidth="1"/>
    <col min="7415" max="7415" width="2.85546875" customWidth="1"/>
    <col min="7416" max="7416" width="3.140625" customWidth="1"/>
    <col min="7417" max="7417" width="1.7109375" customWidth="1"/>
    <col min="7418" max="7418" width="1.42578125" customWidth="1"/>
    <col min="7421" max="7421" width="29.42578125" customWidth="1"/>
    <col min="7422" max="7422" width="13.5703125" customWidth="1"/>
    <col min="7425" max="7425" width="7.7109375" customWidth="1"/>
    <col min="7427" max="7427" width="8" customWidth="1"/>
    <col min="7428" max="7428" width="10" customWidth="1"/>
    <col min="7429" max="7429" width="7.7109375" customWidth="1"/>
    <col min="7433" max="7433" width="8.140625" customWidth="1"/>
    <col min="7435" max="7435" width="7.42578125" customWidth="1"/>
    <col min="7437" max="7437" width="8" customWidth="1"/>
    <col min="7439" max="7439" width="8" customWidth="1"/>
    <col min="7441" max="7441" width="7.5703125" customWidth="1"/>
    <col min="7443" max="7443" width="7.85546875" customWidth="1"/>
    <col min="7445" max="7445" width="7.28515625" customWidth="1"/>
    <col min="7447" max="7447" width="8" customWidth="1"/>
    <col min="7671" max="7671" width="2.85546875" customWidth="1"/>
    <col min="7672" max="7672" width="3.140625" customWidth="1"/>
    <col min="7673" max="7673" width="1.7109375" customWidth="1"/>
    <col min="7674" max="7674" width="1.42578125" customWidth="1"/>
    <col min="7677" max="7677" width="29.42578125" customWidth="1"/>
    <col min="7678" max="7678" width="13.5703125" customWidth="1"/>
    <col min="7681" max="7681" width="7.7109375" customWidth="1"/>
    <col min="7683" max="7683" width="8" customWidth="1"/>
    <col min="7684" max="7684" width="10" customWidth="1"/>
    <col min="7685" max="7685" width="7.7109375" customWidth="1"/>
    <col min="7689" max="7689" width="8.140625" customWidth="1"/>
    <col min="7691" max="7691" width="7.42578125" customWidth="1"/>
    <col min="7693" max="7693" width="8" customWidth="1"/>
    <col min="7695" max="7695" width="8" customWidth="1"/>
    <col min="7697" max="7697" width="7.5703125" customWidth="1"/>
    <col min="7699" max="7699" width="7.85546875" customWidth="1"/>
    <col min="7701" max="7701" width="7.28515625" customWidth="1"/>
    <col min="7703" max="7703" width="8" customWidth="1"/>
    <col min="7927" max="7927" width="2.85546875" customWidth="1"/>
    <col min="7928" max="7928" width="3.140625" customWidth="1"/>
    <col min="7929" max="7929" width="1.7109375" customWidth="1"/>
    <col min="7930" max="7930" width="1.42578125" customWidth="1"/>
    <col min="7933" max="7933" width="29.42578125" customWidth="1"/>
    <col min="7934" max="7934" width="13.5703125" customWidth="1"/>
    <col min="7937" max="7937" width="7.7109375" customWidth="1"/>
    <col min="7939" max="7939" width="8" customWidth="1"/>
    <col min="7940" max="7940" width="10" customWidth="1"/>
    <col min="7941" max="7941" width="7.7109375" customWidth="1"/>
    <col min="7945" max="7945" width="8.140625" customWidth="1"/>
    <col min="7947" max="7947" width="7.42578125" customWidth="1"/>
    <col min="7949" max="7949" width="8" customWidth="1"/>
    <col min="7951" max="7951" width="8" customWidth="1"/>
    <col min="7953" max="7953" width="7.5703125" customWidth="1"/>
    <col min="7955" max="7955" width="7.85546875" customWidth="1"/>
    <col min="7957" max="7957" width="7.28515625" customWidth="1"/>
    <col min="7959" max="7959" width="8" customWidth="1"/>
    <col min="8183" max="8183" width="2.85546875" customWidth="1"/>
    <col min="8184" max="8184" width="3.140625" customWidth="1"/>
    <col min="8185" max="8185" width="1.7109375" customWidth="1"/>
    <col min="8186" max="8186" width="1.42578125" customWidth="1"/>
    <col min="8189" max="8189" width="29.42578125" customWidth="1"/>
    <col min="8190" max="8190" width="13.5703125" customWidth="1"/>
    <col min="8193" max="8193" width="7.7109375" customWidth="1"/>
    <col min="8195" max="8195" width="8" customWidth="1"/>
    <col min="8196" max="8196" width="10" customWidth="1"/>
    <col min="8197" max="8197" width="7.7109375" customWidth="1"/>
    <col min="8201" max="8201" width="8.140625" customWidth="1"/>
    <col min="8203" max="8203" width="7.42578125" customWidth="1"/>
    <col min="8205" max="8205" width="8" customWidth="1"/>
    <col min="8207" max="8207" width="8" customWidth="1"/>
    <col min="8209" max="8209" width="7.5703125" customWidth="1"/>
    <col min="8211" max="8211" width="7.85546875" customWidth="1"/>
    <col min="8213" max="8213" width="7.28515625" customWidth="1"/>
    <col min="8215" max="8215" width="8" customWidth="1"/>
    <col min="8439" max="8439" width="2.85546875" customWidth="1"/>
    <col min="8440" max="8440" width="3.140625" customWidth="1"/>
    <col min="8441" max="8441" width="1.7109375" customWidth="1"/>
    <col min="8442" max="8442" width="1.42578125" customWidth="1"/>
    <col min="8445" max="8445" width="29.42578125" customWidth="1"/>
    <col min="8446" max="8446" width="13.5703125" customWidth="1"/>
    <col min="8449" max="8449" width="7.7109375" customWidth="1"/>
    <col min="8451" max="8451" width="8" customWidth="1"/>
    <col min="8452" max="8452" width="10" customWidth="1"/>
    <col min="8453" max="8453" width="7.7109375" customWidth="1"/>
    <col min="8457" max="8457" width="8.140625" customWidth="1"/>
    <col min="8459" max="8459" width="7.42578125" customWidth="1"/>
    <col min="8461" max="8461" width="8" customWidth="1"/>
    <col min="8463" max="8463" width="8" customWidth="1"/>
    <col min="8465" max="8465" width="7.5703125" customWidth="1"/>
    <col min="8467" max="8467" width="7.85546875" customWidth="1"/>
    <col min="8469" max="8469" width="7.28515625" customWidth="1"/>
    <col min="8471" max="8471" width="8" customWidth="1"/>
    <col min="8695" max="8695" width="2.85546875" customWidth="1"/>
    <col min="8696" max="8696" width="3.140625" customWidth="1"/>
    <col min="8697" max="8697" width="1.7109375" customWidth="1"/>
    <col min="8698" max="8698" width="1.42578125" customWidth="1"/>
    <col min="8701" max="8701" width="29.42578125" customWidth="1"/>
    <col min="8702" max="8702" width="13.5703125" customWidth="1"/>
    <col min="8705" max="8705" width="7.7109375" customWidth="1"/>
    <col min="8707" max="8707" width="8" customWidth="1"/>
    <col min="8708" max="8708" width="10" customWidth="1"/>
    <col min="8709" max="8709" width="7.7109375" customWidth="1"/>
    <col min="8713" max="8713" width="8.140625" customWidth="1"/>
    <col min="8715" max="8715" width="7.42578125" customWidth="1"/>
    <col min="8717" max="8717" width="8" customWidth="1"/>
    <col min="8719" max="8719" width="8" customWidth="1"/>
    <col min="8721" max="8721" width="7.5703125" customWidth="1"/>
    <col min="8723" max="8723" width="7.85546875" customWidth="1"/>
    <col min="8725" max="8725" width="7.28515625" customWidth="1"/>
    <col min="8727" max="8727" width="8" customWidth="1"/>
    <col min="8951" max="8951" width="2.85546875" customWidth="1"/>
    <col min="8952" max="8952" width="3.140625" customWidth="1"/>
    <col min="8953" max="8953" width="1.7109375" customWidth="1"/>
    <col min="8954" max="8954" width="1.42578125" customWidth="1"/>
    <col min="8957" max="8957" width="29.42578125" customWidth="1"/>
    <col min="8958" max="8958" width="13.5703125" customWidth="1"/>
    <col min="8961" max="8961" width="7.7109375" customWidth="1"/>
    <col min="8963" max="8963" width="8" customWidth="1"/>
    <col min="8964" max="8964" width="10" customWidth="1"/>
    <col min="8965" max="8965" width="7.7109375" customWidth="1"/>
    <col min="8969" max="8969" width="8.140625" customWidth="1"/>
    <col min="8971" max="8971" width="7.42578125" customWidth="1"/>
    <col min="8973" max="8973" width="8" customWidth="1"/>
    <col min="8975" max="8975" width="8" customWidth="1"/>
    <col min="8977" max="8977" width="7.5703125" customWidth="1"/>
    <col min="8979" max="8979" width="7.85546875" customWidth="1"/>
    <col min="8981" max="8981" width="7.28515625" customWidth="1"/>
    <col min="8983" max="8983" width="8" customWidth="1"/>
    <col min="9207" max="9207" width="2.85546875" customWidth="1"/>
    <col min="9208" max="9208" width="3.140625" customWidth="1"/>
    <col min="9209" max="9209" width="1.7109375" customWidth="1"/>
    <col min="9210" max="9210" width="1.42578125" customWidth="1"/>
    <col min="9213" max="9213" width="29.42578125" customWidth="1"/>
    <col min="9214" max="9214" width="13.5703125" customWidth="1"/>
    <col min="9217" max="9217" width="7.7109375" customWidth="1"/>
    <col min="9219" max="9219" width="8" customWidth="1"/>
    <col min="9220" max="9220" width="10" customWidth="1"/>
    <col min="9221" max="9221" width="7.7109375" customWidth="1"/>
    <col min="9225" max="9225" width="8.140625" customWidth="1"/>
    <col min="9227" max="9227" width="7.42578125" customWidth="1"/>
    <col min="9229" max="9229" width="8" customWidth="1"/>
    <col min="9231" max="9231" width="8" customWidth="1"/>
    <col min="9233" max="9233" width="7.5703125" customWidth="1"/>
    <col min="9235" max="9235" width="7.85546875" customWidth="1"/>
    <col min="9237" max="9237" width="7.28515625" customWidth="1"/>
    <col min="9239" max="9239" width="8" customWidth="1"/>
    <col min="9463" max="9463" width="2.85546875" customWidth="1"/>
    <col min="9464" max="9464" width="3.140625" customWidth="1"/>
    <col min="9465" max="9465" width="1.7109375" customWidth="1"/>
    <col min="9466" max="9466" width="1.42578125" customWidth="1"/>
    <col min="9469" max="9469" width="29.42578125" customWidth="1"/>
    <col min="9470" max="9470" width="13.5703125" customWidth="1"/>
    <col min="9473" max="9473" width="7.7109375" customWidth="1"/>
    <col min="9475" max="9475" width="8" customWidth="1"/>
    <col min="9476" max="9476" width="10" customWidth="1"/>
    <col min="9477" max="9477" width="7.7109375" customWidth="1"/>
    <col min="9481" max="9481" width="8.140625" customWidth="1"/>
    <col min="9483" max="9483" width="7.42578125" customWidth="1"/>
    <col min="9485" max="9485" width="8" customWidth="1"/>
    <col min="9487" max="9487" width="8" customWidth="1"/>
    <col min="9489" max="9489" width="7.5703125" customWidth="1"/>
    <col min="9491" max="9491" width="7.85546875" customWidth="1"/>
    <col min="9493" max="9493" width="7.28515625" customWidth="1"/>
    <col min="9495" max="9495" width="8" customWidth="1"/>
    <col min="9719" max="9719" width="2.85546875" customWidth="1"/>
    <col min="9720" max="9720" width="3.140625" customWidth="1"/>
    <col min="9721" max="9721" width="1.7109375" customWidth="1"/>
    <col min="9722" max="9722" width="1.42578125" customWidth="1"/>
    <col min="9725" max="9725" width="29.42578125" customWidth="1"/>
    <col min="9726" max="9726" width="13.5703125" customWidth="1"/>
    <col min="9729" max="9729" width="7.7109375" customWidth="1"/>
    <col min="9731" max="9731" width="8" customWidth="1"/>
    <col min="9732" max="9732" width="10" customWidth="1"/>
    <col min="9733" max="9733" width="7.7109375" customWidth="1"/>
    <col min="9737" max="9737" width="8.140625" customWidth="1"/>
    <col min="9739" max="9739" width="7.42578125" customWidth="1"/>
    <col min="9741" max="9741" width="8" customWidth="1"/>
    <col min="9743" max="9743" width="8" customWidth="1"/>
    <col min="9745" max="9745" width="7.5703125" customWidth="1"/>
    <col min="9747" max="9747" width="7.85546875" customWidth="1"/>
    <col min="9749" max="9749" width="7.28515625" customWidth="1"/>
    <col min="9751" max="9751" width="8" customWidth="1"/>
    <col min="9975" max="9975" width="2.85546875" customWidth="1"/>
    <col min="9976" max="9976" width="3.140625" customWidth="1"/>
    <col min="9977" max="9977" width="1.7109375" customWidth="1"/>
    <col min="9978" max="9978" width="1.42578125" customWidth="1"/>
    <col min="9981" max="9981" width="29.42578125" customWidth="1"/>
    <col min="9982" max="9982" width="13.5703125" customWidth="1"/>
    <col min="9985" max="9985" width="7.7109375" customWidth="1"/>
    <col min="9987" max="9987" width="8" customWidth="1"/>
    <col min="9988" max="9988" width="10" customWidth="1"/>
    <col min="9989" max="9989" width="7.7109375" customWidth="1"/>
    <col min="9993" max="9993" width="8.140625" customWidth="1"/>
    <col min="9995" max="9995" width="7.42578125" customWidth="1"/>
    <col min="9997" max="9997" width="8" customWidth="1"/>
    <col min="9999" max="9999" width="8" customWidth="1"/>
    <col min="10001" max="10001" width="7.5703125" customWidth="1"/>
    <col min="10003" max="10003" width="7.85546875" customWidth="1"/>
    <col min="10005" max="10005" width="7.28515625" customWidth="1"/>
    <col min="10007" max="10007" width="8" customWidth="1"/>
    <col min="10231" max="10231" width="2.85546875" customWidth="1"/>
    <col min="10232" max="10232" width="3.140625" customWidth="1"/>
    <col min="10233" max="10233" width="1.7109375" customWidth="1"/>
    <col min="10234" max="10234" width="1.42578125" customWidth="1"/>
    <col min="10237" max="10237" width="29.42578125" customWidth="1"/>
    <col min="10238" max="10238" width="13.5703125" customWidth="1"/>
    <col min="10241" max="10241" width="7.7109375" customWidth="1"/>
    <col min="10243" max="10243" width="8" customWidth="1"/>
    <col min="10244" max="10244" width="10" customWidth="1"/>
    <col min="10245" max="10245" width="7.7109375" customWidth="1"/>
    <col min="10249" max="10249" width="8.140625" customWidth="1"/>
    <col min="10251" max="10251" width="7.42578125" customWidth="1"/>
    <col min="10253" max="10253" width="8" customWidth="1"/>
    <col min="10255" max="10255" width="8" customWidth="1"/>
    <col min="10257" max="10257" width="7.5703125" customWidth="1"/>
    <col min="10259" max="10259" width="7.85546875" customWidth="1"/>
    <col min="10261" max="10261" width="7.28515625" customWidth="1"/>
    <col min="10263" max="10263" width="8" customWidth="1"/>
    <col min="10487" max="10487" width="2.85546875" customWidth="1"/>
    <col min="10488" max="10488" width="3.140625" customWidth="1"/>
    <col min="10489" max="10489" width="1.7109375" customWidth="1"/>
    <col min="10490" max="10490" width="1.42578125" customWidth="1"/>
    <col min="10493" max="10493" width="29.42578125" customWidth="1"/>
    <col min="10494" max="10494" width="13.5703125" customWidth="1"/>
    <col min="10497" max="10497" width="7.7109375" customWidth="1"/>
    <col min="10499" max="10499" width="8" customWidth="1"/>
    <col min="10500" max="10500" width="10" customWidth="1"/>
    <col min="10501" max="10501" width="7.7109375" customWidth="1"/>
    <col min="10505" max="10505" width="8.140625" customWidth="1"/>
    <col min="10507" max="10507" width="7.42578125" customWidth="1"/>
    <col min="10509" max="10509" width="8" customWidth="1"/>
    <col min="10511" max="10511" width="8" customWidth="1"/>
    <col min="10513" max="10513" width="7.5703125" customWidth="1"/>
    <col min="10515" max="10515" width="7.85546875" customWidth="1"/>
    <col min="10517" max="10517" width="7.28515625" customWidth="1"/>
    <col min="10519" max="10519" width="8" customWidth="1"/>
    <col min="10743" max="10743" width="2.85546875" customWidth="1"/>
    <col min="10744" max="10744" width="3.140625" customWidth="1"/>
    <col min="10745" max="10745" width="1.7109375" customWidth="1"/>
    <col min="10746" max="10746" width="1.42578125" customWidth="1"/>
    <col min="10749" max="10749" width="29.42578125" customWidth="1"/>
    <col min="10750" max="10750" width="13.5703125" customWidth="1"/>
    <col min="10753" max="10753" width="7.7109375" customWidth="1"/>
    <col min="10755" max="10755" width="8" customWidth="1"/>
    <col min="10756" max="10756" width="10" customWidth="1"/>
    <col min="10757" max="10757" width="7.7109375" customWidth="1"/>
    <col min="10761" max="10761" width="8.140625" customWidth="1"/>
    <col min="10763" max="10763" width="7.42578125" customWidth="1"/>
    <col min="10765" max="10765" width="8" customWidth="1"/>
    <col min="10767" max="10767" width="8" customWidth="1"/>
    <col min="10769" max="10769" width="7.5703125" customWidth="1"/>
    <col min="10771" max="10771" width="7.85546875" customWidth="1"/>
    <col min="10773" max="10773" width="7.28515625" customWidth="1"/>
    <col min="10775" max="10775" width="8" customWidth="1"/>
    <col min="10999" max="10999" width="2.85546875" customWidth="1"/>
    <col min="11000" max="11000" width="3.140625" customWidth="1"/>
    <col min="11001" max="11001" width="1.7109375" customWidth="1"/>
    <col min="11002" max="11002" width="1.42578125" customWidth="1"/>
    <col min="11005" max="11005" width="29.42578125" customWidth="1"/>
    <col min="11006" max="11006" width="13.5703125" customWidth="1"/>
    <col min="11009" max="11009" width="7.7109375" customWidth="1"/>
    <col min="11011" max="11011" width="8" customWidth="1"/>
    <col min="11012" max="11012" width="10" customWidth="1"/>
    <col min="11013" max="11013" width="7.7109375" customWidth="1"/>
    <col min="11017" max="11017" width="8.140625" customWidth="1"/>
    <col min="11019" max="11019" width="7.42578125" customWidth="1"/>
    <col min="11021" max="11021" width="8" customWidth="1"/>
    <col min="11023" max="11023" width="8" customWidth="1"/>
    <col min="11025" max="11025" width="7.5703125" customWidth="1"/>
    <col min="11027" max="11027" width="7.85546875" customWidth="1"/>
    <col min="11029" max="11029" width="7.28515625" customWidth="1"/>
    <col min="11031" max="11031" width="8" customWidth="1"/>
    <col min="11255" max="11255" width="2.85546875" customWidth="1"/>
    <col min="11256" max="11256" width="3.140625" customWidth="1"/>
    <col min="11257" max="11257" width="1.7109375" customWidth="1"/>
    <col min="11258" max="11258" width="1.42578125" customWidth="1"/>
    <col min="11261" max="11261" width="29.42578125" customWidth="1"/>
    <col min="11262" max="11262" width="13.5703125" customWidth="1"/>
    <col min="11265" max="11265" width="7.7109375" customWidth="1"/>
    <col min="11267" max="11267" width="8" customWidth="1"/>
    <col min="11268" max="11268" width="10" customWidth="1"/>
    <col min="11269" max="11269" width="7.7109375" customWidth="1"/>
    <col min="11273" max="11273" width="8.140625" customWidth="1"/>
    <col min="11275" max="11275" width="7.42578125" customWidth="1"/>
    <col min="11277" max="11277" width="8" customWidth="1"/>
    <col min="11279" max="11279" width="8" customWidth="1"/>
    <col min="11281" max="11281" width="7.5703125" customWidth="1"/>
    <col min="11283" max="11283" width="7.85546875" customWidth="1"/>
    <col min="11285" max="11285" width="7.28515625" customWidth="1"/>
    <col min="11287" max="11287" width="8" customWidth="1"/>
    <col min="11511" max="11511" width="2.85546875" customWidth="1"/>
    <col min="11512" max="11512" width="3.140625" customWidth="1"/>
    <col min="11513" max="11513" width="1.7109375" customWidth="1"/>
    <col min="11514" max="11514" width="1.42578125" customWidth="1"/>
    <col min="11517" max="11517" width="29.42578125" customWidth="1"/>
    <col min="11518" max="11518" width="13.5703125" customWidth="1"/>
    <col min="11521" max="11521" width="7.7109375" customWidth="1"/>
    <col min="11523" max="11523" width="8" customWidth="1"/>
    <col min="11524" max="11524" width="10" customWidth="1"/>
    <col min="11525" max="11525" width="7.7109375" customWidth="1"/>
    <col min="11529" max="11529" width="8.140625" customWidth="1"/>
    <col min="11531" max="11531" width="7.42578125" customWidth="1"/>
    <col min="11533" max="11533" width="8" customWidth="1"/>
    <col min="11535" max="11535" width="8" customWidth="1"/>
    <col min="11537" max="11537" width="7.5703125" customWidth="1"/>
    <col min="11539" max="11539" width="7.85546875" customWidth="1"/>
    <col min="11541" max="11541" width="7.28515625" customWidth="1"/>
    <col min="11543" max="11543" width="8" customWidth="1"/>
    <col min="11767" max="11767" width="2.85546875" customWidth="1"/>
    <col min="11768" max="11768" width="3.140625" customWidth="1"/>
    <col min="11769" max="11769" width="1.7109375" customWidth="1"/>
    <col min="11770" max="11770" width="1.42578125" customWidth="1"/>
    <col min="11773" max="11773" width="29.42578125" customWidth="1"/>
    <col min="11774" max="11774" width="13.5703125" customWidth="1"/>
    <col min="11777" max="11777" width="7.7109375" customWidth="1"/>
    <col min="11779" max="11779" width="8" customWidth="1"/>
    <col min="11780" max="11780" width="10" customWidth="1"/>
    <col min="11781" max="11781" width="7.7109375" customWidth="1"/>
    <col min="11785" max="11785" width="8.140625" customWidth="1"/>
    <col min="11787" max="11787" width="7.42578125" customWidth="1"/>
    <col min="11789" max="11789" width="8" customWidth="1"/>
    <col min="11791" max="11791" width="8" customWidth="1"/>
    <col min="11793" max="11793" width="7.5703125" customWidth="1"/>
    <col min="11795" max="11795" width="7.85546875" customWidth="1"/>
    <col min="11797" max="11797" width="7.28515625" customWidth="1"/>
    <col min="11799" max="11799" width="8" customWidth="1"/>
    <col min="12023" max="12023" width="2.85546875" customWidth="1"/>
    <col min="12024" max="12024" width="3.140625" customWidth="1"/>
    <col min="12025" max="12025" width="1.7109375" customWidth="1"/>
    <col min="12026" max="12026" width="1.42578125" customWidth="1"/>
    <col min="12029" max="12029" width="29.42578125" customWidth="1"/>
    <col min="12030" max="12030" width="13.5703125" customWidth="1"/>
    <col min="12033" max="12033" width="7.7109375" customWidth="1"/>
    <col min="12035" max="12035" width="8" customWidth="1"/>
    <col min="12036" max="12036" width="10" customWidth="1"/>
    <col min="12037" max="12037" width="7.7109375" customWidth="1"/>
    <col min="12041" max="12041" width="8.140625" customWidth="1"/>
    <col min="12043" max="12043" width="7.42578125" customWidth="1"/>
    <col min="12045" max="12045" width="8" customWidth="1"/>
    <col min="12047" max="12047" width="8" customWidth="1"/>
    <col min="12049" max="12049" width="7.5703125" customWidth="1"/>
    <col min="12051" max="12051" width="7.85546875" customWidth="1"/>
    <col min="12053" max="12053" width="7.28515625" customWidth="1"/>
    <col min="12055" max="12055" width="8" customWidth="1"/>
    <col min="12279" max="12279" width="2.85546875" customWidth="1"/>
    <col min="12280" max="12280" width="3.140625" customWidth="1"/>
    <col min="12281" max="12281" width="1.7109375" customWidth="1"/>
    <col min="12282" max="12282" width="1.42578125" customWidth="1"/>
    <col min="12285" max="12285" width="29.42578125" customWidth="1"/>
    <col min="12286" max="12286" width="13.5703125" customWidth="1"/>
    <col min="12289" max="12289" width="7.7109375" customWidth="1"/>
    <col min="12291" max="12291" width="8" customWidth="1"/>
    <col min="12292" max="12292" width="10" customWidth="1"/>
    <col min="12293" max="12293" width="7.7109375" customWidth="1"/>
    <col min="12297" max="12297" width="8.140625" customWidth="1"/>
    <col min="12299" max="12299" width="7.42578125" customWidth="1"/>
    <col min="12301" max="12301" width="8" customWidth="1"/>
    <col min="12303" max="12303" width="8" customWidth="1"/>
    <col min="12305" max="12305" width="7.5703125" customWidth="1"/>
    <col min="12307" max="12307" width="7.85546875" customWidth="1"/>
    <col min="12309" max="12309" width="7.28515625" customWidth="1"/>
    <col min="12311" max="12311" width="8" customWidth="1"/>
    <col min="12535" max="12535" width="2.85546875" customWidth="1"/>
    <col min="12536" max="12536" width="3.140625" customWidth="1"/>
    <col min="12537" max="12537" width="1.7109375" customWidth="1"/>
    <col min="12538" max="12538" width="1.42578125" customWidth="1"/>
    <col min="12541" max="12541" width="29.42578125" customWidth="1"/>
    <col min="12542" max="12542" width="13.5703125" customWidth="1"/>
    <col min="12545" max="12545" width="7.7109375" customWidth="1"/>
    <col min="12547" max="12547" width="8" customWidth="1"/>
    <col min="12548" max="12548" width="10" customWidth="1"/>
    <col min="12549" max="12549" width="7.7109375" customWidth="1"/>
    <col min="12553" max="12553" width="8.140625" customWidth="1"/>
    <col min="12555" max="12555" width="7.42578125" customWidth="1"/>
    <col min="12557" max="12557" width="8" customWidth="1"/>
    <col min="12559" max="12559" width="8" customWidth="1"/>
    <col min="12561" max="12561" width="7.5703125" customWidth="1"/>
    <col min="12563" max="12563" width="7.85546875" customWidth="1"/>
    <col min="12565" max="12565" width="7.28515625" customWidth="1"/>
    <col min="12567" max="12567" width="8" customWidth="1"/>
    <col min="12791" max="12791" width="2.85546875" customWidth="1"/>
    <col min="12792" max="12792" width="3.140625" customWidth="1"/>
    <col min="12793" max="12793" width="1.7109375" customWidth="1"/>
    <col min="12794" max="12794" width="1.42578125" customWidth="1"/>
    <col min="12797" max="12797" width="29.42578125" customWidth="1"/>
    <col min="12798" max="12798" width="13.5703125" customWidth="1"/>
    <col min="12801" max="12801" width="7.7109375" customWidth="1"/>
    <col min="12803" max="12803" width="8" customWidth="1"/>
    <col min="12804" max="12804" width="10" customWidth="1"/>
    <col min="12805" max="12805" width="7.7109375" customWidth="1"/>
    <col min="12809" max="12809" width="8.140625" customWidth="1"/>
    <col min="12811" max="12811" width="7.42578125" customWidth="1"/>
    <col min="12813" max="12813" width="8" customWidth="1"/>
    <col min="12815" max="12815" width="8" customWidth="1"/>
    <col min="12817" max="12817" width="7.5703125" customWidth="1"/>
    <col min="12819" max="12819" width="7.85546875" customWidth="1"/>
    <col min="12821" max="12821" width="7.28515625" customWidth="1"/>
    <col min="12823" max="12823" width="8" customWidth="1"/>
    <col min="13047" max="13047" width="2.85546875" customWidth="1"/>
    <col min="13048" max="13048" width="3.140625" customWidth="1"/>
    <col min="13049" max="13049" width="1.7109375" customWidth="1"/>
    <col min="13050" max="13050" width="1.42578125" customWidth="1"/>
    <col min="13053" max="13053" width="29.42578125" customWidth="1"/>
    <col min="13054" max="13054" width="13.5703125" customWidth="1"/>
    <col min="13057" max="13057" width="7.7109375" customWidth="1"/>
    <col min="13059" max="13059" width="8" customWidth="1"/>
    <col min="13060" max="13060" width="10" customWidth="1"/>
    <col min="13061" max="13061" width="7.7109375" customWidth="1"/>
    <col min="13065" max="13065" width="8.140625" customWidth="1"/>
    <col min="13067" max="13067" width="7.42578125" customWidth="1"/>
    <col min="13069" max="13069" width="8" customWidth="1"/>
    <col min="13071" max="13071" width="8" customWidth="1"/>
    <col min="13073" max="13073" width="7.5703125" customWidth="1"/>
    <col min="13075" max="13075" width="7.85546875" customWidth="1"/>
    <col min="13077" max="13077" width="7.28515625" customWidth="1"/>
    <col min="13079" max="13079" width="8" customWidth="1"/>
    <col min="13303" max="13303" width="2.85546875" customWidth="1"/>
    <col min="13304" max="13304" width="3.140625" customWidth="1"/>
    <col min="13305" max="13305" width="1.7109375" customWidth="1"/>
    <col min="13306" max="13306" width="1.42578125" customWidth="1"/>
    <col min="13309" max="13309" width="29.42578125" customWidth="1"/>
    <col min="13310" max="13310" width="13.5703125" customWidth="1"/>
    <col min="13313" max="13313" width="7.7109375" customWidth="1"/>
    <col min="13315" max="13315" width="8" customWidth="1"/>
    <col min="13316" max="13316" width="10" customWidth="1"/>
    <col min="13317" max="13317" width="7.7109375" customWidth="1"/>
    <col min="13321" max="13321" width="8.140625" customWidth="1"/>
    <col min="13323" max="13323" width="7.42578125" customWidth="1"/>
    <col min="13325" max="13325" width="8" customWidth="1"/>
    <col min="13327" max="13327" width="8" customWidth="1"/>
    <col min="13329" max="13329" width="7.5703125" customWidth="1"/>
    <col min="13331" max="13331" width="7.85546875" customWidth="1"/>
    <col min="13333" max="13333" width="7.28515625" customWidth="1"/>
    <col min="13335" max="13335" width="8" customWidth="1"/>
    <col min="13559" max="13559" width="2.85546875" customWidth="1"/>
    <col min="13560" max="13560" width="3.140625" customWidth="1"/>
    <col min="13561" max="13561" width="1.7109375" customWidth="1"/>
    <col min="13562" max="13562" width="1.42578125" customWidth="1"/>
    <col min="13565" max="13565" width="29.42578125" customWidth="1"/>
    <col min="13566" max="13566" width="13.5703125" customWidth="1"/>
    <col min="13569" max="13569" width="7.7109375" customWidth="1"/>
    <col min="13571" max="13571" width="8" customWidth="1"/>
    <col min="13572" max="13572" width="10" customWidth="1"/>
    <col min="13573" max="13573" width="7.7109375" customWidth="1"/>
    <col min="13577" max="13577" width="8.140625" customWidth="1"/>
    <col min="13579" max="13579" width="7.42578125" customWidth="1"/>
    <col min="13581" max="13581" width="8" customWidth="1"/>
    <col min="13583" max="13583" width="8" customWidth="1"/>
    <col min="13585" max="13585" width="7.5703125" customWidth="1"/>
    <col min="13587" max="13587" width="7.85546875" customWidth="1"/>
    <col min="13589" max="13589" width="7.28515625" customWidth="1"/>
    <col min="13591" max="13591" width="8" customWidth="1"/>
    <col min="13815" max="13815" width="2.85546875" customWidth="1"/>
    <col min="13816" max="13816" width="3.140625" customWidth="1"/>
    <col min="13817" max="13817" width="1.7109375" customWidth="1"/>
    <col min="13818" max="13818" width="1.42578125" customWidth="1"/>
    <col min="13821" max="13821" width="29.42578125" customWidth="1"/>
    <col min="13822" max="13822" width="13.5703125" customWidth="1"/>
    <col min="13825" max="13825" width="7.7109375" customWidth="1"/>
    <col min="13827" max="13827" width="8" customWidth="1"/>
    <col min="13828" max="13828" width="10" customWidth="1"/>
    <col min="13829" max="13829" width="7.7109375" customWidth="1"/>
    <col min="13833" max="13833" width="8.140625" customWidth="1"/>
    <col min="13835" max="13835" width="7.42578125" customWidth="1"/>
    <col min="13837" max="13837" width="8" customWidth="1"/>
    <col min="13839" max="13839" width="8" customWidth="1"/>
    <col min="13841" max="13841" width="7.5703125" customWidth="1"/>
    <col min="13843" max="13843" width="7.85546875" customWidth="1"/>
    <col min="13845" max="13845" width="7.28515625" customWidth="1"/>
    <col min="13847" max="13847" width="8" customWidth="1"/>
    <col min="14071" max="14071" width="2.85546875" customWidth="1"/>
    <col min="14072" max="14072" width="3.140625" customWidth="1"/>
    <col min="14073" max="14073" width="1.7109375" customWidth="1"/>
    <col min="14074" max="14074" width="1.42578125" customWidth="1"/>
    <col min="14077" max="14077" width="29.42578125" customWidth="1"/>
    <col min="14078" max="14078" width="13.5703125" customWidth="1"/>
    <col min="14081" max="14081" width="7.7109375" customWidth="1"/>
    <col min="14083" max="14083" width="8" customWidth="1"/>
    <col min="14084" max="14084" width="10" customWidth="1"/>
    <col min="14085" max="14085" width="7.7109375" customWidth="1"/>
    <col min="14089" max="14089" width="8.140625" customWidth="1"/>
    <col min="14091" max="14091" width="7.42578125" customWidth="1"/>
    <col min="14093" max="14093" width="8" customWidth="1"/>
    <col min="14095" max="14095" width="8" customWidth="1"/>
    <col min="14097" max="14097" width="7.5703125" customWidth="1"/>
    <col min="14099" max="14099" width="7.85546875" customWidth="1"/>
    <col min="14101" max="14101" width="7.28515625" customWidth="1"/>
    <col min="14103" max="14103" width="8" customWidth="1"/>
    <col min="14327" max="14327" width="2.85546875" customWidth="1"/>
    <col min="14328" max="14328" width="3.140625" customWidth="1"/>
    <col min="14329" max="14329" width="1.7109375" customWidth="1"/>
    <col min="14330" max="14330" width="1.42578125" customWidth="1"/>
    <col min="14333" max="14333" width="29.42578125" customWidth="1"/>
    <col min="14334" max="14334" width="13.5703125" customWidth="1"/>
    <col min="14337" max="14337" width="7.7109375" customWidth="1"/>
    <col min="14339" max="14339" width="8" customWidth="1"/>
    <col min="14340" max="14340" width="10" customWidth="1"/>
    <col min="14341" max="14341" width="7.7109375" customWidth="1"/>
    <col min="14345" max="14345" width="8.140625" customWidth="1"/>
    <col min="14347" max="14347" width="7.42578125" customWidth="1"/>
    <col min="14349" max="14349" width="8" customWidth="1"/>
    <col min="14351" max="14351" width="8" customWidth="1"/>
    <col min="14353" max="14353" width="7.5703125" customWidth="1"/>
    <col min="14355" max="14355" width="7.85546875" customWidth="1"/>
    <col min="14357" max="14357" width="7.28515625" customWidth="1"/>
    <col min="14359" max="14359" width="8" customWidth="1"/>
    <col min="14583" max="14583" width="2.85546875" customWidth="1"/>
    <col min="14584" max="14584" width="3.140625" customWidth="1"/>
    <col min="14585" max="14585" width="1.7109375" customWidth="1"/>
    <col min="14586" max="14586" width="1.42578125" customWidth="1"/>
    <col min="14589" max="14589" width="29.42578125" customWidth="1"/>
    <col min="14590" max="14590" width="13.5703125" customWidth="1"/>
    <col min="14593" max="14593" width="7.7109375" customWidth="1"/>
    <col min="14595" max="14595" width="8" customWidth="1"/>
    <col min="14596" max="14596" width="10" customWidth="1"/>
    <col min="14597" max="14597" width="7.7109375" customWidth="1"/>
    <col min="14601" max="14601" width="8.140625" customWidth="1"/>
    <col min="14603" max="14603" width="7.42578125" customWidth="1"/>
    <col min="14605" max="14605" width="8" customWidth="1"/>
    <col min="14607" max="14607" width="8" customWidth="1"/>
    <col min="14609" max="14609" width="7.5703125" customWidth="1"/>
    <col min="14611" max="14611" width="7.85546875" customWidth="1"/>
    <col min="14613" max="14613" width="7.28515625" customWidth="1"/>
    <col min="14615" max="14615" width="8" customWidth="1"/>
    <col min="14839" max="14839" width="2.85546875" customWidth="1"/>
    <col min="14840" max="14840" width="3.140625" customWidth="1"/>
    <col min="14841" max="14841" width="1.7109375" customWidth="1"/>
    <col min="14842" max="14842" width="1.42578125" customWidth="1"/>
    <col min="14845" max="14845" width="29.42578125" customWidth="1"/>
    <col min="14846" max="14846" width="13.5703125" customWidth="1"/>
    <col min="14849" max="14849" width="7.7109375" customWidth="1"/>
    <col min="14851" max="14851" width="8" customWidth="1"/>
    <col min="14852" max="14852" width="10" customWidth="1"/>
    <col min="14853" max="14853" width="7.7109375" customWidth="1"/>
    <col min="14857" max="14857" width="8.140625" customWidth="1"/>
    <col min="14859" max="14859" width="7.42578125" customWidth="1"/>
    <col min="14861" max="14861" width="8" customWidth="1"/>
    <col min="14863" max="14863" width="8" customWidth="1"/>
    <col min="14865" max="14865" width="7.5703125" customWidth="1"/>
    <col min="14867" max="14867" width="7.85546875" customWidth="1"/>
    <col min="14869" max="14869" width="7.28515625" customWidth="1"/>
    <col min="14871" max="14871" width="8" customWidth="1"/>
    <col min="15095" max="15095" width="2.85546875" customWidth="1"/>
    <col min="15096" max="15096" width="3.140625" customWidth="1"/>
    <col min="15097" max="15097" width="1.7109375" customWidth="1"/>
    <col min="15098" max="15098" width="1.42578125" customWidth="1"/>
    <col min="15101" max="15101" width="29.42578125" customWidth="1"/>
    <col min="15102" max="15102" width="13.5703125" customWidth="1"/>
    <col min="15105" max="15105" width="7.7109375" customWidth="1"/>
    <col min="15107" max="15107" width="8" customWidth="1"/>
    <col min="15108" max="15108" width="10" customWidth="1"/>
    <col min="15109" max="15109" width="7.7109375" customWidth="1"/>
    <col min="15113" max="15113" width="8.140625" customWidth="1"/>
    <col min="15115" max="15115" width="7.42578125" customWidth="1"/>
    <col min="15117" max="15117" width="8" customWidth="1"/>
    <col min="15119" max="15119" width="8" customWidth="1"/>
    <col min="15121" max="15121" width="7.5703125" customWidth="1"/>
    <col min="15123" max="15123" width="7.85546875" customWidth="1"/>
    <col min="15125" max="15125" width="7.28515625" customWidth="1"/>
    <col min="15127" max="15127" width="8" customWidth="1"/>
    <col min="15351" max="15351" width="2.85546875" customWidth="1"/>
    <col min="15352" max="15352" width="3.140625" customWidth="1"/>
    <col min="15353" max="15353" width="1.7109375" customWidth="1"/>
    <col min="15354" max="15354" width="1.42578125" customWidth="1"/>
    <col min="15357" max="15357" width="29.42578125" customWidth="1"/>
    <col min="15358" max="15358" width="13.5703125" customWidth="1"/>
    <col min="15361" max="15361" width="7.7109375" customWidth="1"/>
    <col min="15363" max="15363" width="8" customWidth="1"/>
    <col min="15364" max="15364" width="10" customWidth="1"/>
    <col min="15365" max="15365" width="7.7109375" customWidth="1"/>
    <col min="15369" max="15369" width="8.140625" customWidth="1"/>
    <col min="15371" max="15371" width="7.42578125" customWidth="1"/>
    <col min="15373" max="15373" width="8" customWidth="1"/>
    <col min="15375" max="15375" width="8" customWidth="1"/>
    <col min="15377" max="15377" width="7.5703125" customWidth="1"/>
    <col min="15379" max="15379" width="7.85546875" customWidth="1"/>
    <col min="15381" max="15381" width="7.28515625" customWidth="1"/>
    <col min="15383" max="15383" width="8" customWidth="1"/>
    <col min="15607" max="15607" width="2.85546875" customWidth="1"/>
    <col min="15608" max="15608" width="3.140625" customWidth="1"/>
    <col min="15609" max="15609" width="1.7109375" customWidth="1"/>
    <col min="15610" max="15610" width="1.42578125" customWidth="1"/>
    <col min="15613" max="15613" width="29.42578125" customWidth="1"/>
    <col min="15614" max="15614" width="13.5703125" customWidth="1"/>
    <col min="15617" max="15617" width="7.7109375" customWidth="1"/>
    <col min="15619" max="15619" width="8" customWidth="1"/>
    <col min="15620" max="15620" width="10" customWidth="1"/>
    <col min="15621" max="15621" width="7.7109375" customWidth="1"/>
    <col min="15625" max="15625" width="8.140625" customWidth="1"/>
    <col min="15627" max="15627" width="7.42578125" customWidth="1"/>
    <col min="15629" max="15629" width="8" customWidth="1"/>
    <col min="15631" max="15631" width="8" customWidth="1"/>
    <col min="15633" max="15633" width="7.5703125" customWidth="1"/>
    <col min="15635" max="15635" width="7.85546875" customWidth="1"/>
    <col min="15637" max="15637" width="7.28515625" customWidth="1"/>
    <col min="15639" max="15639" width="8" customWidth="1"/>
    <col min="15863" max="15863" width="2.85546875" customWidth="1"/>
    <col min="15864" max="15864" width="3.140625" customWidth="1"/>
    <col min="15865" max="15865" width="1.7109375" customWidth="1"/>
    <col min="15866" max="15866" width="1.42578125" customWidth="1"/>
    <col min="15869" max="15869" width="29.42578125" customWidth="1"/>
    <col min="15870" max="15870" width="13.5703125" customWidth="1"/>
    <col min="15873" max="15873" width="7.7109375" customWidth="1"/>
    <col min="15875" max="15875" width="8" customWidth="1"/>
    <col min="15876" max="15876" width="10" customWidth="1"/>
    <col min="15877" max="15877" width="7.7109375" customWidth="1"/>
    <col min="15881" max="15881" width="8.140625" customWidth="1"/>
    <col min="15883" max="15883" width="7.42578125" customWidth="1"/>
    <col min="15885" max="15885" width="8" customWidth="1"/>
    <col min="15887" max="15887" width="8" customWidth="1"/>
    <col min="15889" max="15889" width="7.5703125" customWidth="1"/>
    <col min="15891" max="15891" width="7.85546875" customWidth="1"/>
    <col min="15893" max="15893" width="7.28515625" customWidth="1"/>
    <col min="15895" max="15895" width="8" customWidth="1"/>
    <col min="16119" max="16119" width="2.85546875" customWidth="1"/>
    <col min="16120" max="16120" width="3.140625" customWidth="1"/>
    <col min="16121" max="16121" width="1.7109375" customWidth="1"/>
    <col min="16122" max="16122" width="1.42578125" customWidth="1"/>
    <col min="16125" max="16125" width="29.42578125" customWidth="1"/>
    <col min="16126" max="16126" width="13.5703125" customWidth="1"/>
    <col min="16129" max="16129" width="7.7109375" customWidth="1"/>
    <col min="16131" max="16131" width="8" customWidth="1"/>
    <col min="16132" max="16132" width="10" customWidth="1"/>
    <col min="16133" max="16133" width="7.7109375" customWidth="1"/>
    <col min="16137" max="16137" width="8.140625" customWidth="1"/>
    <col min="16139" max="16139" width="7.42578125" customWidth="1"/>
    <col min="16141" max="16141" width="8" customWidth="1"/>
    <col min="16143" max="16143" width="8" customWidth="1"/>
    <col min="16145" max="16145" width="7.5703125" customWidth="1"/>
    <col min="16147" max="16147" width="7.85546875" customWidth="1"/>
    <col min="16149" max="16149" width="7.28515625" customWidth="1"/>
    <col min="16151" max="16151" width="8" customWidth="1"/>
  </cols>
  <sheetData>
    <row r="1" spans="1:25">
      <c r="A1" s="252" t="s">
        <v>58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</row>
    <row r="2" spans="1:25">
      <c r="A2" s="252" t="s">
        <v>0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</row>
    <row r="3" spans="1:25" s="154" customFormat="1" ht="12">
      <c r="A3" s="152" t="s">
        <v>9</v>
      </c>
      <c r="B3" s="153" t="s">
        <v>64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</row>
    <row r="4" spans="1:25" s="157" customFormat="1" ht="12">
      <c r="A4" s="156"/>
      <c r="B4" s="155" t="s">
        <v>65</v>
      </c>
      <c r="C4" s="156" t="s">
        <v>66</v>
      </c>
      <c r="D4" s="156"/>
      <c r="E4" s="156"/>
      <c r="F4" s="156" t="s">
        <v>74</v>
      </c>
      <c r="G4" s="158" t="s">
        <v>79</v>
      </c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</row>
    <row r="5" spans="1:25" s="157" customFormat="1" ht="12">
      <c r="A5" s="156"/>
      <c r="B5" s="155" t="s">
        <v>67</v>
      </c>
      <c r="C5" s="156" t="s">
        <v>73</v>
      </c>
      <c r="D5" s="156"/>
      <c r="E5" s="156"/>
      <c r="F5" s="156" t="s">
        <v>74</v>
      </c>
      <c r="G5" s="156" t="s">
        <v>95</v>
      </c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</row>
    <row r="6" spans="1:25" s="157" customFormat="1" ht="12">
      <c r="A6" s="156"/>
      <c r="B6" s="155" t="s">
        <v>68</v>
      </c>
      <c r="C6" s="156" t="s">
        <v>75</v>
      </c>
      <c r="D6" s="156"/>
      <c r="E6" s="156"/>
      <c r="F6" s="156" t="s">
        <v>74</v>
      </c>
      <c r="G6" s="156" t="s">
        <v>80</v>
      </c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</row>
    <row r="7" spans="1:25" s="157" customFormat="1" ht="12">
      <c r="A7" s="156"/>
      <c r="B7" s="155" t="s">
        <v>69</v>
      </c>
      <c r="C7" s="156" t="s">
        <v>81</v>
      </c>
      <c r="D7" s="156"/>
      <c r="E7" s="156"/>
      <c r="F7" s="156" t="s">
        <v>74</v>
      </c>
      <c r="G7" s="156" t="s">
        <v>82</v>
      </c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</row>
    <row r="8" spans="1:25" s="157" customFormat="1" ht="12">
      <c r="A8" s="156"/>
      <c r="B8" s="155" t="s">
        <v>70</v>
      </c>
      <c r="C8" s="156" t="s">
        <v>76</v>
      </c>
      <c r="D8" s="156"/>
      <c r="E8" s="156"/>
      <c r="F8" s="156" t="s">
        <v>74</v>
      </c>
      <c r="G8" s="156" t="s">
        <v>92</v>
      </c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</row>
    <row r="9" spans="1:25" s="157" customFormat="1" ht="12">
      <c r="A9" s="156"/>
      <c r="B9" s="155" t="s">
        <v>71</v>
      </c>
      <c r="C9" s="156" t="s">
        <v>77</v>
      </c>
      <c r="D9" s="156"/>
      <c r="E9" s="156"/>
      <c r="F9" s="156" t="s">
        <v>74</v>
      </c>
      <c r="G9" s="156" t="s">
        <v>93</v>
      </c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</row>
    <row r="10" spans="1:25" s="157" customFormat="1" ht="12">
      <c r="A10" s="156"/>
      <c r="B10" s="155" t="s">
        <v>72</v>
      </c>
      <c r="C10" s="156" t="s">
        <v>78</v>
      </c>
      <c r="D10" s="156"/>
      <c r="E10" s="156"/>
      <c r="F10" s="156" t="s">
        <v>74</v>
      </c>
      <c r="G10" s="156" t="s">
        <v>83</v>
      </c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</row>
    <row r="11" spans="1:25" s="162" customFormat="1" ht="16.5" customHeight="1" thickBot="1">
      <c r="A11" s="159" t="s">
        <v>84</v>
      </c>
      <c r="B11" s="159" t="s">
        <v>85</v>
      </c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1"/>
      <c r="N11" s="161"/>
      <c r="O11" s="160"/>
      <c r="P11" s="160"/>
      <c r="Q11" s="160"/>
      <c r="R11" s="160"/>
      <c r="S11" s="160"/>
      <c r="T11" s="160"/>
      <c r="U11" s="160"/>
      <c r="V11" s="160"/>
      <c r="W11" s="160"/>
      <c r="X11" s="227"/>
      <c r="Y11" s="227"/>
    </row>
    <row r="12" spans="1:25" ht="24" customHeight="1" thickTop="1">
      <c r="A12" s="304" t="s">
        <v>1</v>
      </c>
      <c r="B12" s="253"/>
      <c r="C12" s="265" t="s">
        <v>2</v>
      </c>
      <c r="D12" s="266"/>
      <c r="E12" s="266"/>
      <c r="F12" s="266"/>
      <c r="G12" s="266"/>
      <c r="H12" s="295" t="s">
        <v>57</v>
      </c>
      <c r="I12" s="296"/>
      <c r="J12" s="296"/>
      <c r="K12" s="297"/>
      <c r="L12" s="278" t="s">
        <v>59</v>
      </c>
      <c r="M12" s="279"/>
      <c r="N12" s="279"/>
      <c r="O12" s="279"/>
      <c r="P12" s="279"/>
      <c r="Q12" s="280"/>
      <c r="R12" s="278" t="s">
        <v>48</v>
      </c>
      <c r="S12" s="279"/>
      <c r="T12" s="279"/>
      <c r="U12" s="279"/>
      <c r="V12" s="279"/>
      <c r="W12" s="280"/>
      <c r="X12" s="253" t="s">
        <v>49</v>
      </c>
      <c r="Y12" s="255" t="s">
        <v>50</v>
      </c>
    </row>
    <row r="13" spans="1:25" ht="18.75" customHeight="1">
      <c r="A13" s="305"/>
      <c r="B13" s="254"/>
      <c r="C13" s="267"/>
      <c r="D13" s="268"/>
      <c r="E13" s="268"/>
      <c r="F13" s="268"/>
      <c r="G13" s="268"/>
      <c r="H13" s="298"/>
      <c r="I13" s="299"/>
      <c r="J13" s="299"/>
      <c r="K13" s="300"/>
      <c r="L13" s="281"/>
      <c r="M13" s="282"/>
      <c r="N13" s="282"/>
      <c r="O13" s="282"/>
      <c r="P13" s="282"/>
      <c r="Q13" s="283"/>
      <c r="R13" s="284"/>
      <c r="S13" s="285"/>
      <c r="T13" s="285"/>
      <c r="U13" s="285"/>
      <c r="V13" s="285"/>
      <c r="W13" s="286"/>
      <c r="X13" s="254"/>
      <c r="Y13" s="256"/>
    </row>
    <row r="14" spans="1:25" ht="18.75" customHeight="1">
      <c r="A14" s="305"/>
      <c r="B14" s="254"/>
      <c r="C14" s="267"/>
      <c r="D14" s="268"/>
      <c r="E14" s="268"/>
      <c r="F14" s="268"/>
      <c r="G14" s="268"/>
      <c r="H14" s="301"/>
      <c r="I14" s="302"/>
      <c r="J14" s="302"/>
      <c r="K14" s="303"/>
      <c r="L14" s="273" t="s">
        <v>45</v>
      </c>
      <c r="M14" s="274"/>
      <c r="N14" s="275"/>
      <c r="O14" s="276" t="s">
        <v>46</v>
      </c>
      <c r="P14" s="274"/>
      <c r="Q14" s="277"/>
      <c r="R14" s="273" t="s">
        <v>45</v>
      </c>
      <c r="S14" s="274"/>
      <c r="T14" s="275"/>
      <c r="U14" s="276" t="s">
        <v>46</v>
      </c>
      <c r="V14" s="274"/>
      <c r="W14" s="277"/>
      <c r="X14" s="254"/>
      <c r="Y14" s="256"/>
    </row>
    <row r="15" spans="1:25" ht="15.75" thickBot="1">
      <c r="A15" s="306"/>
      <c r="B15" s="307"/>
      <c r="C15" s="269"/>
      <c r="D15" s="270"/>
      <c r="E15" s="270"/>
      <c r="F15" s="270"/>
      <c r="G15" s="270"/>
      <c r="H15" s="139" t="s">
        <v>3</v>
      </c>
      <c r="I15" s="140" t="s">
        <v>61</v>
      </c>
      <c r="J15" s="259" t="s">
        <v>47</v>
      </c>
      <c r="K15" s="260"/>
      <c r="L15" s="141" t="s">
        <v>47</v>
      </c>
      <c r="M15" s="142" t="s">
        <v>4</v>
      </c>
      <c r="N15" s="145" t="s">
        <v>62</v>
      </c>
      <c r="O15" s="144" t="s">
        <v>3</v>
      </c>
      <c r="P15" s="142" t="s">
        <v>4</v>
      </c>
      <c r="Q15" s="143" t="s">
        <v>62</v>
      </c>
      <c r="R15" s="141" t="s">
        <v>47</v>
      </c>
      <c r="S15" s="142" t="s">
        <v>4</v>
      </c>
      <c r="T15" s="145" t="s">
        <v>62</v>
      </c>
      <c r="U15" s="144" t="s">
        <v>3</v>
      </c>
      <c r="V15" s="142" t="s">
        <v>4</v>
      </c>
      <c r="W15" s="226" t="s">
        <v>62</v>
      </c>
      <c r="X15" s="254"/>
      <c r="Y15" s="256"/>
    </row>
    <row r="16" spans="1:25" s="183" customFormat="1" ht="16.5" thickTop="1" thickBot="1">
      <c r="A16" s="289">
        <v>1</v>
      </c>
      <c r="B16" s="290"/>
      <c r="C16" s="263">
        <v>2</v>
      </c>
      <c r="D16" s="264"/>
      <c r="E16" s="264"/>
      <c r="F16" s="264"/>
      <c r="G16" s="264"/>
      <c r="H16" s="146">
        <v>3</v>
      </c>
      <c r="I16" s="205">
        <v>4</v>
      </c>
      <c r="J16" s="261">
        <v>5</v>
      </c>
      <c r="K16" s="262"/>
      <c r="L16" s="147">
        <v>6</v>
      </c>
      <c r="M16" s="148">
        <v>7</v>
      </c>
      <c r="N16" s="148">
        <v>8</v>
      </c>
      <c r="O16" s="149">
        <v>9</v>
      </c>
      <c r="P16" s="149">
        <v>10</v>
      </c>
      <c r="Q16" s="150">
        <v>11</v>
      </c>
      <c r="R16" s="151">
        <v>12</v>
      </c>
      <c r="S16" s="149">
        <v>13</v>
      </c>
      <c r="T16" s="149">
        <v>14</v>
      </c>
      <c r="U16" s="149">
        <v>15</v>
      </c>
      <c r="V16" s="206">
        <v>16</v>
      </c>
      <c r="W16" s="150">
        <v>17</v>
      </c>
      <c r="X16" s="151">
        <v>18</v>
      </c>
      <c r="Y16" s="191">
        <v>19</v>
      </c>
    </row>
    <row r="17" spans="1:25" ht="6" customHeight="1" thickTop="1">
      <c r="A17" s="6"/>
      <c r="B17" s="1"/>
      <c r="C17" s="2"/>
      <c r="D17" s="2"/>
      <c r="E17" s="2"/>
      <c r="F17" s="2"/>
      <c r="G17" s="2"/>
      <c r="H17" s="112"/>
      <c r="I17" s="3"/>
      <c r="J17" s="3"/>
      <c r="K17" s="113"/>
      <c r="L17" s="84"/>
      <c r="M17" s="4"/>
      <c r="N17" s="4"/>
      <c r="O17" s="1"/>
      <c r="P17" s="1"/>
      <c r="Q17" s="102"/>
      <c r="R17" s="84"/>
      <c r="S17" s="1"/>
      <c r="T17" s="1"/>
      <c r="U17" s="1"/>
      <c r="V17" s="2"/>
      <c r="W17" s="85"/>
      <c r="X17" s="228"/>
      <c r="Y17" s="229"/>
    </row>
    <row r="18" spans="1:25" s="209" customFormat="1">
      <c r="A18" s="7"/>
      <c r="B18" s="8"/>
      <c r="C18" s="9" t="s">
        <v>97</v>
      </c>
      <c r="D18" s="10"/>
      <c r="E18" s="10"/>
      <c r="F18" s="10"/>
      <c r="G18" s="10"/>
      <c r="H18" s="114"/>
      <c r="I18" s="11"/>
      <c r="J18" s="11"/>
      <c r="K18" s="115"/>
      <c r="L18" s="86"/>
      <c r="M18" s="12"/>
      <c r="N18" s="12"/>
      <c r="O18" s="8"/>
      <c r="P18" s="8"/>
      <c r="Q18" s="103"/>
      <c r="R18" s="86"/>
      <c r="S18" s="8"/>
      <c r="T18" s="8"/>
      <c r="U18" s="8"/>
      <c r="V18" s="13"/>
      <c r="W18" s="87"/>
      <c r="X18" s="207"/>
      <c r="Y18" s="208"/>
    </row>
    <row r="19" spans="1:25" s="209" customFormat="1">
      <c r="A19" s="14"/>
      <c r="B19" s="15"/>
      <c r="C19" s="16" t="s">
        <v>5</v>
      </c>
      <c r="D19" s="17"/>
      <c r="E19" s="17"/>
      <c r="F19" s="17"/>
      <c r="G19" s="17"/>
      <c r="H19" s="104"/>
      <c r="I19" s="18"/>
      <c r="J19" s="18"/>
      <c r="K19" s="105"/>
      <c r="L19" s="104"/>
      <c r="M19" s="19"/>
      <c r="N19" s="19"/>
      <c r="O19" s="15"/>
      <c r="P19" s="15"/>
      <c r="Q19" s="105"/>
      <c r="R19" s="88"/>
      <c r="S19" s="20"/>
      <c r="T19" s="20"/>
      <c r="U19" s="20"/>
      <c r="V19" s="21"/>
      <c r="W19" s="89"/>
      <c r="X19" s="210"/>
      <c r="Y19" s="211"/>
    </row>
    <row r="20" spans="1:25" s="209" customFormat="1">
      <c r="A20" s="14"/>
      <c r="B20" s="15"/>
      <c r="C20" s="16" t="s">
        <v>96</v>
      </c>
      <c r="D20" s="17"/>
      <c r="E20" s="17"/>
      <c r="F20" s="17"/>
      <c r="G20" s="17"/>
      <c r="H20" s="164"/>
      <c r="I20" s="165"/>
      <c r="J20" s="165"/>
      <c r="K20" s="166"/>
      <c r="L20" s="116"/>
      <c r="M20" s="167"/>
      <c r="N20" s="167"/>
      <c r="O20" s="59"/>
      <c r="P20" s="59"/>
      <c r="Q20" s="117"/>
      <c r="R20" s="168"/>
      <c r="S20" s="169"/>
      <c r="T20" s="169"/>
      <c r="U20" s="169"/>
      <c r="V20" s="170"/>
      <c r="W20" s="91"/>
      <c r="X20" s="210"/>
      <c r="Y20" s="211"/>
    </row>
    <row r="21" spans="1:25" s="209" customFormat="1">
      <c r="A21" s="14"/>
      <c r="B21" s="15"/>
      <c r="C21" s="16" t="s">
        <v>6</v>
      </c>
      <c r="D21" s="17"/>
      <c r="E21" s="17"/>
      <c r="F21" s="17"/>
      <c r="G21" s="17"/>
      <c r="H21" s="212">
        <f>H23+H35</f>
        <v>500200000</v>
      </c>
      <c r="I21" s="213">
        <f>SUM(I23+I35)</f>
        <v>99.999999999999986</v>
      </c>
      <c r="J21" s="214"/>
      <c r="K21" s="215"/>
      <c r="L21" s="212">
        <v>0</v>
      </c>
      <c r="M21" s="216"/>
      <c r="N21" s="216">
        <f>M21*$I$21/100</f>
        <v>0</v>
      </c>
      <c r="O21" s="217">
        <f>O23+O35</f>
        <v>114890000</v>
      </c>
      <c r="P21" s="236">
        <f>SUM(P23,P35)</f>
        <v>296.87098312333831</v>
      </c>
      <c r="Q21" s="236">
        <f>SUM(Q23,Q35)</f>
        <v>22.968812475009994</v>
      </c>
      <c r="R21" s="212">
        <f>R23+R35</f>
        <v>42</v>
      </c>
      <c r="S21" s="216">
        <f>R21/H21*100</f>
        <v>8.3966413434626146E-6</v>
      </c>
      <c r="T21" s="216">
        <f>S21*$I$21/100</f>
        <v>8.3966413434626146E-6</v>
      </c>
      <c r="U21" s="217">
        <f>U23+U35</f>
        <v>91905700</v>
      </c>
      <c r="V21" s="218">
        <f>U21/H21*100</f>
        <v>18.373790483806477</v>
      </c>
      <c r="W21" s="239">
        <f>SUM(W23,W35)</f>
        <v>18.373790483806477</v>
      </c>
      <c r="X21" s="219"/>
      <c r="Y21" s="211"/>
    </row>
    <row r="22" spans="1:25" s="209" customFormat="1" ht="13.5" customHeight="1">
      <c r="A22" s="58"/>
      <c r="B22" s="59"/>
      <c r="C22" s="75"/>
      <c r="D22" s="62"/>
      <c r="E22" s="62"/>
      <c r="F22" s="62"/>
      <c r="G22" s="62"/>
      <c r="H22" s="171"/>
      <c r="I22" s="172"/>
      <c r="J22" s="172"/>
      <c r="K22" s="173"/>
      <c r="L22" s="174"/>
      <c r="M22" s="175"/>
      <c r="N22" s="242"/>
      <c r="O22" s="176"/>
      <c r="P22" s="176"/>
      <c r="Q22" s="177"/>
      <c r="R22" s="178"/>
      <c r="S22" s="179"/>
      <c r="T22" s="243"/>
      <c r="U22" s="180"/>
      <c r="V22" s="244"/>
      <c r="W22" s="181"/>
      <c r="X22" s="220"/>
      <c r="Y22" s="221"/>
    </row>
    <row r="23" spans="1:25" s="209" customFormat="1">
      <c r="A23" s="291" t="s">
        <v>7</v>
      </c>
      <c r="B23" s="292"/>
      <c r="C23" s="184" t="s">
        <v>8</v>
      </c>
      <c r="D23" s="185"/>
      <c r="E23" s="185"/>
      <c r="F23" s="185"/>
      <c r="G23" s="185"/>
      <c r="H23" s="186">
        <f>SUM(H24:H34)</f>
        <v>120800000</v>
      </c>
      <c r="I23" s="187">
        <f>SUM(I24:I34)</f>
        <v>24.150339864054374</v>
      </c>
      <c r="J23" s="188">
        <f>SUM(J26:J33)</f>
        <v>61</v>
      </c>
      <c r="K23" s="189"/>
      <c r="L23" s="186">
        <f>SUM(L26:L33)</f>
        <v>11</v>
      </c>
      <c r="M23" s="236">
        <f>SUM(M26:M33)</f>
        <v>166.66666666666663</v>
      </c>
      <c r="N23" s="240">
        <f>SUM(N25:N33)</f>
        <v>7.3570571771291471</v>
      </c>
      <c r="O23" s="190">
        <v>16800000</v>
      </c>
      <c r="P23" s="237">
        <f>SUM(P25:P33)</f>
        <v>66.666666666666657</v>
      </c>
      <c r="Q23" s="236">
        <f>SUM(Q25:Q33)</f>
        <v>3.3586565373850452</v>
      </c>
      <c r="R23" s="186">
        <f>SUM(R25:R33)</f>
        <v>8</v>
      </c>
      <c r="S23" s="236">
        <f>SUM(S25:S33)</f>
        <v>49.999999999999993</v>
      </c>
      <c r="T23" s="240">
        <f>SUM(T25:T33)</f>
        <v>2.6589364254298276</v>
      </c>
      <c r="U23" s="190">
        <v>13300000</v>
      </c>
      <c r="V23" s="241">
        <f>U23/H23*100</f>
        <v>11.009933774834437</v>
      </c>
      <c r="W23" s="236">
        <f>SUM(W25:W33)</f>
        <v>2.6589364254298276</v>
      </c>
      <c r="X23" s="222">
        <f>H23-U23</f>
        <v>107500000</v>
      </c>
      <c r="Y23" s="223"/>
    </row>
    <row r="24" spans="1:25" s="209" customFormat="1">
      <c r="A24" s="293" t="s">
        <v>9</v>
      </c>
      <c r="B24" s="294"/>
      <c r="C24" s="76" t="s">
        <v>10</v>
      </c>
      <c r="D24" s="76"/>
      <c r="E24" s="10"/>
      <c r="F24" s="10"/>
      <c r="G24" s="10"/>
      <c r="H24" s="195"/>
      <c r="I24" s="196"/>
      <c r="J24" s="197"/>
      <c r="K24" s="198"/>
      <c r="L24" s="195"/>
      <c r="M24" s="199"/>
      <c r="N24" s="199"/>
      <c r="O24" s="200"/>
      <c r="P24" s="201"/>
      <c r="Q24" s="202"/>
      <c r="R24" s="195"/>
      <c r="S24" s="203"/>
      <c r="T24" s="203"/>
      <c r="U24" s="200"/>
      <c r="V24" s="196"/>
      <c r="W24" s="204"/>
      <c r="X24" s="207"/>
      <c r="Y24" s="208"/>
    </row>
    <row r="25" spans="1:25" s="209" customFormat="1">
      <c r="A25" s="14"/>
      <c r="B25" s="15" t="s">
        <v>11</v>
      </c>
      <c r="C25" s="27" t="s">
        <v>12</v>
      </c>
      <c r="D25" s="28"/>
      <c r="E25" s="28"/>
      <c r="F25" s="17"/>
      <c r="G25" s="17"/>
      <c r="H25" s="99"/>
      <c r="I25" s="78"/>
      <c r="J25" s="29"/>
      <c r="K25" s="118"/>
      <c r="L25" s="92"/>
      <c r="M25" s="30"/>
      <c r="N25" s="30"/>
      <c r="O25" s="24"/>
      <c r="P25" s="30"/>
      <c r="Q25" s="106"/>
      <c r="R25" s="92"/>
      <c r="S25" s="24"/>
      <c r="T25" s="24"/>
      <c r="U25" s="25"/>
      <c r="V25" s="26"/>
      <c r="W25" s="89"/>
      <c r="X25" s="210"/>
      <c r="Y25" s="211"/>
    </row>
    <row r="26" spans="1:25" s="209" customFormat="1">
      <c r="A26" s="319"/>
      <c r="B26" s="320"/>
      <c r="C26" s="321"/>
      <c r="D26" s="322" t="s">
        <v>13</v>
      </c>
      <c r="E26" s="322" t="s">
        <v>94</v>
      </c>
      <c r="F26" s="322"/>
      <c r="G26" s="322"/>
      <c r="H26" s="323">
        <v>20000000</v>
      </c>
      <c r="I26" s="324">
        <f>H26/$H$21*100</f>
        <v>3.9984006397441028</v>
      </c>
      <c r="J26" s="325">
        <v>1</v>
      </c>
      <c r="K26" s="326" t="s">
        <v>51</v>
      </c>
      <c r="L26" s="327">
        <v>1</v>
      </c>
      <c r="M26" s="328">
        <f>L26/J26*100</f>
        <v>100</v>
      </c>
      <c r="N26" s="328">
        <f>M26*$I$26/100</f>
        <v>3.9984006397441028</v>
      </c>
      <c r="O26" s="329">
        <v>0</v>
      </c>
      <c r="P26" s="328">
        <f>O26/H26*100</f>
        <v>0</v>
      </c>
      <c r="Q26" s="328">
        <f>P26*$I$26/100</f>
        <v>0</v>
      </c>
      <c r="R26" s="327">
        <v>0</v>
      </c>
      <c r="S26" s="328">
        <f>R26/J26*100</f>
        <v>0</v>
      </c>
      <c r="T26" s="328">
        <f>S26*$I$26/100</f>
        <v>0</v>
      </c>
      <c r="U26" s="329">
        <v>0</v>
      </c>
      <c r="V26" s="330">
        <f>U26/H26*100</f>
        <v>0</v>
      </c>
      <c r="W26" s="331">
        <f>V26*$I$26/100</f>
        <v>0</v>
      </c>
      <c r="X26" s="332">
        <f>H26-U26</f>
        <v>20000000</v>
      </c>
      <c r="Y26" s="249" t="s">
        <v>100</v>
      </c>
    </row>
    <row r="27" spans="1:25" s="209" customFormat="1">
      <c r="A27" s="14"/>
      <c r="B27" s="15"/>
      <c r="C27" s="27"/>
      <c r="D27" s="28"/>
      <c r="E27" s="28"/>
      <c r="F27" s="17"/>
      <c r="G27" s="17"/>
      <c r="H27" s="99"/>
      <c r="I27" s="78"/>
      <c r="J27" s="31"/>
      <c r="K27" s="118"/>
      <c r="L27" s="92"/>
      <c r="M27" s="32"/>
      <c r="N27" s="32"/>
      <c r="O27" s="24"/>
      <c r="P27" s="30"/>
      <c r="Q27" s="106"/>
      <c r="R27" s="92"/>
      <c r="S27" s="32"/>
      <c r="T27" s="32"/>
      <c r="U27" s="24"/>
      <c r="V27" s="33"/>
      <c r="W27" s="93"/>
      <c r="X27" s="210"/>
      <c r="Y27" s="250"/>
    </row>
    <row r="28" spans="1:25" s="209" customFormat="1">
      <c r="A28" s="14"/>
      <c r="B28" s="15" t="s">
        <v>14</v>
      </c>
      <c r="C28" s="27" t="s">
        <v>15</v>
      </c>
      <c r="D28" s="28"/>
      <c r="E28" s="28"/>
      <c r="F28" s="17"/>
      <c r="G28" s="17"/>
      <c r="H28" s="99"/>
      <c r="I28" s="78"/>
      <c r="J28" s="29"/>
      <c r="K28" s="118"/>
      <c r="L28" s="92"/>
      <c r="M28" s="32"/>
      <c r="N28" s="32"/>
      <c r="O28" s="24"/>
      <c r="P28" s="30"/>
      <c r="Q28" s="106"/>
      <c r="R28" s="92"/>
      <c r="S28" s="32"/>
      <c r="T28" s="32"/>
      <c r="U28" s="25"/>
      <c r="V28" s="26"/>
      <c r="W28" s="89"/>
      <c r="X28" s="210"/>
      <c r="Y28" s="251"/>
    </row>
    <row r="29" spans="1:25" s="209" customFormat="1">
      <c r="A29" s="14"/>
      <c r="B29" s="15"/>
      <c r="C29" s="309"/>
      <c r="D29" s="309" t="s">
        <v>13</v>
      </c>
      <c r="E29" s="309" t="s">
        <v>16</v>
      </c>
      <c r="F29" s="310"/>
      <c r="G29" s="310"/>
      <c r="H29" s="119">
        <v>30000000</v>
      </c>
      <c r="I29" s="78">
        <f t="shared" ref="I29:I30" si="0">H29/$H$21*100</f>
        <v>5.997600959616153</v>
      </c>
      <c r="J29" s="34">
        <v>12</v>
      </c>
      <c r="K29" s="120" t="s">
        <v>52</v>
      </c>
      <c r="L29" s="92">
        <v>2</v>
      </c>
      <c r="M29" s="32">
        <f>L29/J29*100</f>
        <v>16.666666666666664</v>
      </c>
      <c r="N29" s="32">
        <f>M29*$I$29/100</f>
        <v>0.99960015993602536</v>
      </c>
      <c r="O29" s="24">
        <v>5000000</v>
      </c>
      <c r="P29" s="32">
        <f>O29/H29*100</f>
        <v>16.666666666666664</v>
      </c>
      <c r="Q29" s="107">
        <f t="shared" ref="Q29:Q30" si="1">P29*I29/100</f>
        <v>0.99960015993602536</v>
      </c>
      <c r="R29" s="92">
        <v>2</v>
      </c>
      <c r="S29" s="32">
        <f t="shared" ref="S29:S30" si="2">R29/J29*100</f>
        <v>16.666666666666664</v>
      </c>
      <c r="T29" s="32">
        <f>S29*I29/100</f>
        <v>0.99960015993602536</v>
      </c>
      <c r="U29" s="24">
        <v>5000000</v>
      </c>
      <c r="V29" s="35">
        <f>U29/H29*100</f>
        <v>16.666666666666664</v>
      </c>
      <c r="W29" s="107">
        <f t="shared" ref="W29:W30" si="3">V29*I29/100</f>
        <v>0.99960015993602536</v>
      </c>
      <c r="X29" s="224">
        <f t="shared" ref="X29:X30" si="4">H29-U29</f>
        <v>25000000</v>
      </c>
      <c r="Y29" s="211"/>
    </row>
    <row r="30" spans="1:25" s="209" customFormat="1">
      <c r="A30" s="319"/>
      <c r="B30" s="320"/>
      <c r="C30" s="322"/>
      <c r="D30" s="322" t="s">
        <v>13</v>
      </c>
      <c r="E30" s="322" t="s">
        <v>17</v>
      </c>
      <c r="F30" s="322"/>
      <c r="G30" s="322"/>
      <c r="H30" s="323">
        <v>28800000</v>
      </c>
      <c r="I30" s="324">
        <f t="shared" si="0"/>
        <v>5.7576969212315072</v>
      </c>
      <c r="J30" s="333">
        <v>24</v>
      </c>
      <c r="K30" s="326" t="s">
        <v>52</v>
      </c>
      <c r="L30" s="327">
        <v>4</v>
      </c>
      <c r="M30" s="328">
        <f>L30/J30*100</f>
        <v>16.666666666666664</v>
      </c>
      <c r="N30" s="328">
        <f>M30*$I$30/100</f>
        <v>0.95961615353858432</v>
      </c>
      <c r="O30" s="329">
        <v>4800000</v>
      </c>
      <c r="P30" s="328">
        <f>O30/H30*100</f>
        <v>16.666666666666664</v>
      </c>
      <c r="Q30" s="331">
        <f t="shared" si="1"/>
        <v>0.95961615353858432</v>
      </c>
      <c r="R30" s="327">
        <v>4</v>
      </c>
      <c r="S30" s="328">
        <f t="shared" si="2"/>
        <v>16.666666666666664</v>
      </c>
      <c r="T30" s="328">
        <f t="shared" ref="T30" si="5">S30*I30/100</f>
        <v>0.95961615353858432</v>
      </c>
      <c r="U30" s="329">
        <v>4800000</v>
      </c>
      <c r="V30" s="334">
        <f>U30/H30*100</f>
        <v>16.666666666666664</v>
      </c>
      <c r="W30" s="331">
        <f t="shared" si="3"/>
        <v>0.95961615353858432</v>
      </c>
      <c r="X30" s="332">
        <f t="shared" si="4"/>
        <v>24000000</v>
      </c>
      <c r="Y30" s="211"/>
    </row>
    <row r="31" spans="1:25" s="209" customFormat="1">
      <c r="A31" s="14"/>
      <c r="B31" s="15" t="s">
        <v>18</v>
      </c>
      <c r="C31" s="27" t="s">
        <v>19</v>
      </c>
      <c r="D31" s="27"/>
      <c r="E31" s="27"/>
      <c r="F31" s="16"/>
      <c r="G31" s="16"/>
      <c r="H31" s="121"/>
      <c r="I31" s="79"/>
      <c r="J31" s="36"/>
      <c r="K31" s="122"/>
      <c r="L31" s="92"/>
      <c r="M31" s="32"/>
      <c r="N31" s="32"/>
      <c r="O31" s="24"/>
      <c r="P31" s="30"/>
      <c r="Q31" s="106"/>
      <c r="R31" s="92"/>
      <c r="S31" s="32"/>
      <c r="T31" s="32"/>
      <c r="U31" s="25"/>
      <c r="V31" s="37"/>
      <c r="W31" s="94"/>
      <c r="X31" s="210"/>
      <c r="Y31" s="211"/>
    </row>
    <row r="32" spans="1:25" s="209" customFormat="1">
      <c r="A32" s="14"/>
      <c r="B32" s="15"/>
      <c r="C32" s="309"/>
      <c r="D32" s="309" t="s">
        <v>13</v>
      </c>
      <c r="E32" s="309" t="s">
        <v>20</v>
      </c>
      <c r="F32" s="310"/>
      <c r="G32" s="310"/>
      <c r="H32" s="121">
        <v>21000000</v>
      </c>
      <c r="I32" s="78">
        <f t="shared" ref="I32:I33" si="6">H32/$H$21*100</f>
        <v>4.1983206717313069</v>
      </c>
      <c r="J32" s="36">
        <v>12</v>
      </c>
      <c r="K32" s="122" t="s">
        <v>52</v>
      </c>
      <c r="L32" s="92">
        <v>2</v>
      </c>
      <c r="M32" s="32">
        <f>L32/J32*100</f>
        <v>16.666666666666664</v>
      </c>
      <c r="N32" s="32">
        <f>M32*$I$32/100</f>
        <v>0.69972011195521777</v>
      </c>
      <c r="O32" s="24">
        <v>3500000</v>
      </c>
      <c r="P32" s="32">
        <f>O32/H32*100</f>
        <v>16.666666666666664</v>
      </c>
      <c r="Q32" s="107">
        <f t="shared" ref="Q32:Q33" si="7">P32*I32/100</f>
        <v>0.69972011195521777</v>
      </c>
      <c r="R32" s="92">
        <v>0</v>
      </c>
      <c r="S32" s="32">
        <f>R32/J32*100</f>
        <v>0</v>
      </c>
      <c r="T32" s="32">
        <f t="shared" ref="T32:T33" si="8">S32*I32/100</f>
        <v>0</v>
      </c>
      <c r="U32" s="24">
        <v>0</v>
      </c>
      <c r="V32" s="33">
        <f>U32/H32*100</f>
        <v>0</v>
      </c>
      <c r="W32" s="107">
        <f t="shared" ref="W32:W33" si="9">V32*I32/100</f>
        <v>0</v>
      </c>
      <c r="X32" s="224">
        <f t="shared" ref="X32:X33" si="10">H32-U32</f>
        <v>21000000</v>
      </c>
      <c r="Y32" s="225" t="s">
        <v>60</v>
      </c>
    </row>
    <row r="33" spans="1:25" s="209" customFormat="1">
      <c r="A33" s="14"/>
      <c r="B33" s="15"/>
      <c r="C33" s="308"/>
      <c r="D33" s="309" t="s">
        <v>13</v>
      </c>
      <c r="E33" s="309" t="s">
        <v>21</v>
      </c>
      <c r="F33" s="310"/>
      <c r="G33" s="310"/>
      <c r="H33" s="99">
        <v>21000000</v>
      </c>
      <c r="I33" s="78">
        <f t="shared" si="6"/>
        <v>4.1983206717313069</v>
      </c>
      <c r="J33" s="29">
        <v>12</v>
      </c>
      <c r="K33" s="118" t="s">
        <v>52</v>
      </c>
      <c r="L33" s="92">
        <v>2</v>
      </c>
      <c r="M33" s="32">
        <f>L33/J33*100</f>
        <v>16.666666666666664</v>
      </c>
      <c r="N33" s="32">
        <f>M33*$I$33/100</f>
        <v>0.69972011195521777</v>
      </c>
      <c r="O33" s="24">
        <v>3500000</v>
      </c>
      <c r="P33" s="32">
        <f>O33/H33*100</f>
        <v>16.666666666666664</v>
      </c>
      <c r="Q33" s="107">
        <f t="shared" si="7"/>
        <v>0.69972011195521777</v>
      </c>
      <c r="R33" s="92">
        <v>2</v>
      </c>
      <c r="S33" s="32">
        <f>R33/J33*100</f>
        <v>16.666666666666664</v>
      </c>
      <c r="T33" s="32">
        <f t="shared" si="8"/>
        <v>0.69972011195521777</v>
      </c>
      <c r="U33" s="24">
        <v>3500000</v>
      </c>
      <c r="V33" s="35">
        <f>U33/H33*100</f>
        <v>16.666666666666664</v>
      </c>
      <c r="W33" s="107">
        <f t="shared" si="9"/>
        <v>0.69972011195521777</v>
      </c>
      <c r="X33" s="224">
        <f t="shared" si="10"/>
        <v>17500000</v>
      </c>
      <c r="Y33" s="211"/>
    </row>
    <row r="34" spans="1:25" s="209" customFormat="1">
      <c r="A34" s="58"/>
      <c r="B34" s="59"/>
      <c r="C34" s="60"/>
      <c r="D34" s="61"/>
      <c r="E34" s="61"/>
      <c r="F34" s="62"/>
      <c r="G34" s="62"/>
      <c r="H34" s="123"/>
      <c r="I34" s="80"/>
      <c r="J34" s="63"/>
      <c r="K34" s="124"/>
      <c r="L34" s="90"/>
      <c r="M34" s="65"/>
      <c r="N34" s="65"/>
      <c r="O34" s="64"/>
      <c r="P34" s="66"/>
      <c r="Q34" s="108"/>
      <c r="R34" s="90"/>
      <c r="S34" s="64"/>
      <c r="T34" s="64"/>
      <c r="U34" s="64"/>
      <c r="V34" s="67"/>
      <c r="W34" s="95"/>
      <c r="X34" s="220"/>
      <c r="Y34" s="221"/>
    </row>
    <row r="35" spans="1:25" s="209" customFormat="1">
      <c r="A35" s="287" t="s">
        <v>86</v>
      </c>
      <c r="B35" s="288"/>
      <c r="C35" s="184" t="s">
        <v>22</v>
      </c>
      <c r="D35" s="184"/>
      <c r="E35" s="184"/>
      <c r="F35" s="184"/>
      <c r="G35" s="184"/>
      <c r="H35" s="186">
        <f>SUM(H37:H57)</f>
        <v>379400000</v>
      </c>
      <c r="I35" s="192">
        <f>H35/H21*100</f>
        <v>75.849660135945612</v>
      </c>
      <c r="J35" s="188">
        <f>SUM(J36:J57)</f>
        <v>122</v>
      </c>
      <c r="K35" s="189"/>
      <c r="L35" s="193">
        <f>SUM(L37:L57)</f>
        <v>35</v>
      </c>
      <c r="M35" s="245">
        <f>SUM(M37:M57)</f>
        <v>238.21428571428569</v>
      </c>
      <c r="N35" s="245">
        <f>SUM(N37:N57)</f>
        <v>19.950019992003199</v>
      </c>
      <c r="O35" s="190">
        <f>SUM(O37:O57)</f>
        <v>98090000</v>
      </c>
      <c r="P35" s="237">
        <f>SUM(P36:P57)</f>
        <v>230.20431645667168</v>
      </c>
      <c r="Q35" s="238">
        <f>SUM(Q37:Q57)</f>
        <v>19.610155937624949</v>
      </c>
      <c r="R35" s="193">
        <f>SUM(R37:R57)</f>
        <v>34</v>
      </c>
      <c r="S35" s="245">
        <f>SUM(S37:S57)</f>
        <v>247.14285714285717</v>
      </c>
      <c r="T35" s="245">
        <f>SUM(T37:T57)</f>
        <v>20.386988061918089</v>
      </c>
      <c r="U35" s="190">
        <f>SUM(U37:U57)</f>
        <v>78605700</v>
      </c>
      <c r="V35" s="246">
        <f>U35/H35*100</f>
        <v>20.718423827095414</v>
      </c>
      <c r="W35" s="238">
        <f>SUM(W37:W57)</f>
        <v>15.71485405837665</v>
      </c>
      <c r="X35" s="222">
        <f>H35-U35</f>
        <v>300794300</v>
      </c>
      <c r="Y35" s="223"/>
    </row>
    <row r="36" spans="1:25" s="209" customFormat="1">
      <c r="A36" s="68"/>
      <c r="B36" s="69" t="s">
        <v>11</v>
      </c>
      <c r="C36" s="70" t="s">
        <v>23</v>
      </c>
      <c r="D36" s="70"/>
      <c r="E36" s="70"/>
      <c r="F36" s="10"/>
      <c r="G36" s="10"/>
      <c r="H36" s="125"/>
      <c r="I36" s="81"/>
      <c r="J36" s="71"/>
      <c r="K36" s="126"/>
      <c r="L36" s="109"/>
      <c r="M36" s="72"/>
      <c r="N36" s="72"/>
      <c r="O36" s="73"/>
      <c r="P36" s="73" t="s">
        <v>63</v>
      </c>
      <c r="Q36" s="97"/>
      <c r="R36" s="96"/>
      <c r="S36" s="73"/>
      <c r="T36" s="73"/>
      <c r="U36" s="73"/>
      <c r="V36" s="74"/>
      <c r="W36" s="97"/>
      <c r="X36" s="207"/>
      <c r="Y36" s="208"/>
    </row>
    <row r="37" spans="1:25" s="209" customFormat="1">
      <c r="A37" s="14"/>
      <c r="B37" s="15"/>
      <c r="C37" s="309"/>
      <c r="D37" s="309" t="s">
        <v>13</v>
      </c>
      <c r="E37" s="309" t="s">
        <v>24</v>
      </c>
      <c r="F37" s="310"/>
      <c r="G37" s="310"/>
      <c r="H37" s="119">
        <v>30000000</v>
      </c>
      <c r="I37" s="78">
        <f>H37/$H$21*100</f>
        <v>5.997600959616153</v>
      </c>
      <c r="J37" s="34">
        <v>6</v>
      </c>
      <c r="K37" s="120" t="s">
        <v>53</v>
      </c>
      <c r="L37" s="92">
        <v>2</v>
      </c>
      <c r="M37" s="32">
        <f>L37/$J$37*100</f>
        <v>33.333333333333329</v>
      </c>
      <c r="N37" s="32">
        <f>M37*$I$37/100</f>
        <v>1.9992003198720507</v>
      </c>
      <c r="O37" s="24">
        <v>10000000</v>
      </c>
      <c r="P37" s="32">
        <f>O37/H37*100</f>
        <v>33.333333333333329</v>
      </c>
      <c r="Q37" s="32">
        <f>P37*$I$37/100</f>
        <v>1.9992003198720507</v>
      </c>
      <c r="R37" s="92">
        <v>2</v>
      </c>
      <c r="S37" s="32">
        <f>R37/$J$37*100</f>
        <v>33.333333333333329</v>
      </c>
      <c r="T37" s="32">
        <f>S37*$I$37/100</f>
        <v>1.9992003198720507</v>
      </c>
      <c r="U37" s="24">
        <v>8965000</v>
      </c>
      <c r="V37" s="194">
        <f>U37/H37*100</f>
        <v>29.883333333333333</v>
      </c>
      <c r="W37" s="107">
        <f>V37*$I$37/100</f>
        <v>1.7922830867652937</v>
      </c>
      <c r="X37" s="224">
        <f>H37-U37</f>
        <v>21035000</v>
      </c>
      <c r="Y37" s="211"/>
    </row>
    <row r="38" spans="1:25" s="209" customFormat="1">
      <c r="A38" s="14"/>
      <c r="B38" s="15" t="s">
        <v>14</v>
      </c>
      <c r="C38" s="28" t="s">
        <v>25</v>
      </c>
      <c r="D38" s="28"/>
      <c r="E38" s="28"/>
      <c r="F38" s="17"/>
      <c r="G38" s="17"/>
      <c r="H38" s="119"/>
      <c r="I38" s="79"/>
      <c r="J38" s="34"/>
      <c r="K38" s="120"/>
      <c r="L38" s="110"/>
      <c r="M38" s="32"/>
      <c r="N38" s="32"/>
      <c r="O38" s="24"/>
      <c r="P38" s="24"/>
      <c r="Q38" s="32"/>
      <c r="R38" s="92"/>
      <c r="S38" s="24"/>
      <c r="T38" s="32"/>
      <c r="U38" s="24"/>
      <c r="V38" s="33"/>
      <c r="W38" s="107"/>
      <c r="X38" s="210"/>
      <c r="Y38" s="211"/>
    </row>
    <row r="39" spans="1:25" s="209" customFormat="1">
      <c r="A39" s="14"/>
      <c r="B39" s="15"/>
      <c r="C39" s="309"/>
      <c r="D39" s="309" t="s">
        <v>13</v>
      </c>
      <c r="E39" s="309" t="s">
        <v>26</v>
      </c>
      <c r="F39" s="310"/>
      <c r="G39" s="310"/>
      <c r="H39" s="119">
        <v>1200000</v>
      </c>
      <c r="I39" s="78">
        <f>H39/$H$21*100</f>
        <v>0.23990403838464613</v>
      </c>
      <c r="J39" s="34">
        <v>1</v>
      </c>
      <c r="K39" s="120" t="s">
        <v>51</v>
      </c>
      <c r="L39" s="92"/>
      <c r="M39" s="32">
        <f>L39/J39*100</f>
        <v>0</v>
      </c>
      <c r="N39" s="32">
        <f>M39*$I$39/100</f>
        <v>0</v>
      </c>
      <c r="O39" s="24">
        <v>0</v>
      </c>
      <c r="P39" s="32">
        <f>O39/H39*100</f>
        <v>0</v>
      </c>
      <c r="Q39" s="32">
        <f>P39*$I$39/100</f>
        <v>0</v>
      </c>
      <c r="R39" s="92">
        <v>0</v>
      </c>
      <c r="S39" s="24">
        <f>R39/H39*100</f>
        <v>0</v>
      </c>
      <c r="T39" s="32">
        <f>S39*$I$39/100</f>
        <v>0</v>
      </c>
      <c r="U39" s="24">
        <v>0</v>
      </c>
      <c r="V39" s="35">
        <f>U39/H39*100</f>
        <v>0</v>
      </c>
      <c r="W39" s="107">
        <f>V39*$I$39/100</f>
        <v>0</v>
      </c>
      <c r="X39" s="224">
        <f>H39-U39</f>
        <v>1200000</v>
      </c>
      <c r="Y39" s="211"/>
    </row>
    <row r="40" spans="1:25" s="209" customFormat="1">
      <c r="A40" s="14"/>
      <c r="B40" s="15" t="s">
        <v>18</v>
      </c>
      <c r="C40" s="28" t="s">
        <v>27</v>
      </c>
      <c r="D40" s="28"/>
      <c r="E40" s="28"/>
      <c r="F40" s="17"/>
      <c r="G40" s="17"/>
      <c r="H40" s="121"/>
      <c r="I40" s="79"/>
      <c r="J40" s="36"/>
      <c r="K40" s="122"/>
      <c r="L40" s="92"/>
      <c r="M40" s="32"/>
      <c r="N40" s="32"/>
      <c r="O40" s="24"/>
      <c r="P40" s="24"/>
      <c r="Q40" s="32"/>
      <c r="R40" s="92"/>
      <c r="S40" s="24"/>
      <c r="T40" s="32"/>
      <c r="U40" s="24"/>
      <c r="V40" s="33"/>
      <c r="W40" s="107"/>
      <c r="X40" s="210"/>
      <c r="Y40" s="211"/>
    </row>
    <row r="41" spans="1:25" s="209" customFormat="1">
      <c r="A41" s="14"/>
      <c r="B41" s="15"/>
      <c r="C41" s="311"/>
      <c r="D41" s="309" t="s">
        <v>13</v>
      </c>
      <c r="E41" s="309" t="s">
        <v>98</v>
      </c>
      <c r="F41" s="310"/>
      <c r="G41" s="310"/>
      <c r="H41" s="99">
        <v>45600000</v>
      </c>
      <c r="I41" s="78">
        <f>H41/$H$21*100</f>
        <v>9.1163534586165529</v>
      </c>
      <c r="J41" s="29">
        <v>24</v>
      </c>
      <c r="K41" s="118" t="s">
        <v>52</v>
      </c>
      <c r="L41" s="92">
        <v>4</v>
      </c>
      <c r="M41" s="32">
        <f>L41/J41*100</f>
        <v>16.666666666666664</v>
      </c>
      <c r="N41" s="32">
        <f>M41*$I$41/100</f>
        <v>1.5193922431027584</v>
      </c>
      <c r="O41" s="24">
        <v>7600000</v>
      </c>
      <c r="P41" s="32">
        <f>O41/H41*100</f>
        <v>16.666666666666664</v>
      </c>
      <c r="Q41" s="32">
        <f>P41*$I$41/100</f>
        <v>1.5193922431027584</v>
      </c>
      <c r="R41" s="92">
        <v>4</v>
      </c>
      <c r="S41" s="32">
        <f>R41/J41*100</f>
        <v>16.666666666666664</v>
      </c>
      <c r="T41" s="32">
        <f>S41*$I$41/100</f>
        <v>1.5193922431027584</v>
      </c>
      <c r="U41" s="24">
        <v>7400000</v>
      </c>
      <c r="V41" s="35">
        <f>U41/H41*100</f>
        <v>16.228070175438596</v>
      </c>
      <c r="W41" s="107">
        <f>V41*$I$41/100</f>
        <v>1.4794082367053178</v>
      </c>
      <c r="X41" s="224">
        <f>H41-U41</f>
        <v>38200000</v>
      </c>
      <c r="Y41" s="211"/>
    </row>
    <row r="42" spans="1:25" s="209" customFormat="1">
      <c r="A42" s="271"/>
      <c r="B42" s="272"/>
      <c r="C42" s="27"/>
      <c r="D42" s="38"/>
      <c r="E42" s="38"/>
      <c r="F42" s="17"/>
      <c r="G42" s="17"/>
      <c r="H42" s="98"/>
      <c r="I42" s="77"/>
      <c r="J42" s="40"/>
      <c r="K42" s="127"/>
      <c r="L42" s="98"/>
      <c r="M42" s="41"/>
      <c r="N42" s="41"/>
      <c r="O42" s="39"/>
      <c r="P42" s="39"/>
      <c r="Q42" s="41"/>
      <c r="R42" s="98"/>
      <c r="S42" s="39"/>
      <c r="T42" s="41"/>
      <c r="U42" s="39"/>
      <c r="V42" s="40"/>
      <c r="W42" s="137"/>
      <c r="X42" s="210"/>
      <c r="Y42" s="211"/>
    </row>
    <row r="43" spans="1:25" s="209" customFormat="1">
      <c r="A43" s="14"/>
      <c r="B43" s="15" t="s">
        <v>28</v>
      </c>
      <c r="C43" s="28" t="s">
        <v>29</v>
      </c>
      <c r="D43" s="38"/>
      <c r="E43" s="38"/>
      <c r="F43" s="17"/>
      <c r="G43" s="17"/>
      <c r="H43" s="99"/>
      <c r="I43" s="78"/>
      <c r="J43" s="29"/>
      <c r="K43" s="118"/>
      <c r="L43" s="110"/>
      <c r="M43" s="32"/>
      <c r="N43" s="32"/>
      <c r="O43" s="24"/>
      <c r="P43" s="24"/>
      <c r="Q43" s="32"/>
      <c r="R43" s="92"/>
      <c r="S43" s="24"/>
      <c r="T43" s="32"/>
      <c r="U43" s="25"/>
      <c r="V43" s="26"/>
      <c r="W43" s="107"/>
      <c r="X43" s="210"/>
      <c r="Y43" s="211"/>
    </row>
    <row r="44" spans="1:25" s="209" customFormat="1">
      <c r="A44" s="14"/>
      <c r="B44" s="15"/>
      <c r="C44" s="312"/>
      <c r="D44" s="313" t="s">
        <v>13</v>
      </c>
      <c r="E44" s="313" t="s">
        <v>30</v>
      </c>
      <c r="F44" s="310"/>
      <c r="G44" s="310"/>
      <c r="H44" s="128">
        <v>24600000</v>
      </c>
      <c r="I44" s="78">
        <f t="shared" ref="I44:I45" si="11">H44/$H$21*100</f>
        <v>4.918032786885246</v>
      </c>
      <c r="J44" s="44">
        <v>5</v>
      </c>
      <c r="K44" s="129" t="s">
        <v>53</v>
      </c>
      <c r="L44" s="92">
        <v>2</v>
      </c>
      <c r="M44" s="32">
        <f>L44/$J$44*100</f>
        <v>40</v>
      </c>
      <c r="N44" s="32">
        <f>M44*$I$44/100</f>
        <v>1.9672131147540983</v>
      </c>
      <c r="O44" s="24">
        <v>10000000</v>
      </c>
      <c r="P44" s="32">
        <f>O44/H44*100</f>
        <v>40.650406504065039</v>
      </c>
      <c r="Q44" s="32">
        <f>P44*$I$44/100</f>
        <v>1.9992003198720512</v>
      </c>
      <c r="R44" s="92">
        <v>2</v>
      </c>
      <c r="S44" s="32">
        <f>R44/$J$44*100</f>
        <v>40</v>
      </c>
      <c r="T44" s="32">
        <f>S44*$I$44/100</f>
        <v>1.9672131147540983</v>
      </c>
      <c r="U44" s="24">
        <v>7695000</v>
      </c>
      <c r="V44" s="194">
        <f>U44/H44*100</f>
        <v>31.280487804878049</v>
      </c>
      <c r="W44" s="107">
        <f>V44*$I$44/100</f>
        <v>1.5383846461415434</v>
      </c>
      <c r="X44" s="224">
        <f t="shared" ref="X44:X45" si="12">H44-U44</f>
        <v>16905000</v>
      </c>
      <c r="Y44" s="211"/>
    </row>
    <row r="45" spans="1:25" s="209" customFormat="1">
      <c r="A45" s="14"/>
      <c r="B45" s="15"/>
      <c r="C45" s="314"/>
      <c r="D45" s="313" t="s">
        <v>13</v>
      </c>
      <c r="E45" s="313" t="s">
        <v>31</v>
      </c>
      <c r="F45" s="310"/>
      <c r="G45" s="310"/>
      <c r="H45" s="128">
        <v>30000000</v>
      </c>
      <c r="I45" s="78">
        <f t="shared" si="11"/>
        <v>5.997600959616153</v>
      </c>
      <c r="J45" s="44">
        <v>7</v>
      </c>
      <c r="K45" s="129" t="s">
        <v>53</v>
      </c>
      <c r="L45" s="92">
        <v>3</v>
      </c>
      <c r="M45" s="32">
        <f>L45/$J$45*100</f>
        <v>42.857142857142854</v>
      </c>
      <c r="N45" s="32">
        <f>M45*$I$45/100</f>
        <v>2.5704004112640657</v>
      </c>
      <c r="O45" s="24">
        <v>10000000</v>
      </c>
      <c r="P45" s="32">
        <f>O45/H45*100</f>
        <v>33.333333333333329</v>
      </c>
      <c r="Q45" s="32">
        <f>P45*$I$45/100</f>
        <v>1.9992003198720507</v>
      </c>
      <c r="R45" s="92">
        <v>3</v>
      </c>
      <c r="S45" s="32">
        <f>R45/$J$45*100</f>
        <v>42.857142857142854</v>
      </c>
      <c r="T45" s="32">
        <f>S45*$I$45/100</f>
        <v>2.5704004112640657</v>
      </c>
      <c r="U45" s="25">
        <v>9986200</v>
      </c>
      <c r="V45" s="194">
        <f>U45/H45*100</f>
        <v>33.287333333333336</v>
      </c>
      <c r="W45" s="107">
        <f>V45*$I$45/100</f>
        <v>1.9964414234306278</v>
      </c>
      <c r="X45" s="224">
        <f t="shared" si="12"/>
        <v>20013800</v>
      </c>
      <c r="Y45" s="211"/>
    </row>
    <row r="46" spans="1:25" s="209" customFormat="1">
      <c r="A46" s="14"/>
      <c r="B46" s="15"/>
      <c r="C46" s="42"/>
      <c r="D46" s="43"/>
      <c r="E46" s="43"/>
      <c r="F46" s="17"/>
      <c r="G46" s="17"/>
      <c r="H46" s="128"/>
      <c r="I46" s="79"/>
      <c r="J46" s="44"/>
      <c r="K46" s="129"/>
      <c r="L46" s="110"/>
      <c r="M46" s="32"/>
      <c r="N46" s="32"/>
      <c r="O46" s="24"/>
      <c r="P46" s="24"/>
      <c r="Q46" s="32"/>
      <c r="R46" s="92"/>
      <c r="S46" s="24"/>
      <c r="T46" s="32"/>
      <c r="U46" s="24"/>
      <c r="V46" s="33"/>
      <c r="W46" s="107"/>
      <c r="X46" s="210"/>
      <c r="Y46" s="211"/>
    </row>
    <row r="47" spans="1:25" s="209" customFormat="1">
      <c r="A47" s="14"/>
      <c r="B47" s="15" t="s">
        <v>32</v>
      </c>
      <c r="C47" s="45" t="s">
        <v>33</v>
      </c>
      <c r="D47" s="43"/>
      <c r="E47" s="43"/>
      <c r="F47" s="17"/>
      <c r="G47" s="17"/>
      <c r="H47" s="128"/>
      <c r="I47" s="79"/>
      <c r="J47" s="44"/>
      <c r="K47" s="129"/>
      <c r="L47" s="110"/>
      <c r="M47" s="32"/>
      <c r="N47" s="32"/>
      <c r="O47" s="24"/>
      <c r="P47" s="24"/>
      <c r="Q47" s="32"/>
      <c r="R47" s="92"/>
      <c r="S47" s="24"/>
      <c r="T47" s="182"/>
      <c r="U47" s="25"/>
      <c r="V47" s="26"/>
      <c r="W47" s="107"/>
      <c r="X47" s="210"/>
      <c r="Y47" s="211"/>
    </row>
    <row r="48" spans="1:25" s="209" customFormat="1">
      <c r="A48" s="335"/>
      <c r="B48" s="336"/>
      <c r="C48" s="317"/>
      <c r="D48" s="337" t="s">
        <v>13</v>
      </c>
      <c r="E48" s="337" t="s">
        <v>34</v>
      </c>
      <c r="F48" s="338"/>
      <c r="G48" s="338"/>
      <c r="H48" s="339">
        <v>5000000</v>
      </c>
      <c r="I48" s="340">
        <f>H48/$H$21*100</f>
        <v>0.99960015993602569</v>
      </c>
      <c r="J48" s="341">
        <v>6</v>
      </c>
      <c r="K48" s="342" t="s">
        <v>53</v>
      </c>
      <c r="L48" s="343">
        <v>2</v>
      </c>
      <c r="M48" s="367">
        <f>P48</f>
        <v>50</v>
      </c>
      <c r="N48" s="344">
        <f>M48*$I$48/100</f>
        <v>0.49980007996801284</v>
      </c>
      <c r="O48" s="345">
        <v>2500000</v>
      </c>
      <c r="P48" s="346">
        <f>O48/H48*100</f>
        <v>50</v>
      </c>
      <c r="Q48" s="346">
        <f>P48*$I$48/100</f>
        <v>0.49980007996801284</v>
      </c>
      <c r="R48" s="347">
        <v>2</v>
      </c>
      <c r="S48" s="367">
        <f>M48</f>
        <v>50</v>
      </c>
      <c r="T48" s="344">
        <f>S48*$I$48/100</f>
        <v>0.49980007996801284</v>
      </c>
      <c r="U48" s="348">
        <v>2120000</v>
      </c>
      <c r="V48" s="349">
        <f>U48/H48*100</f>
        <v>42.4</v>
      </c>
      <c r="W48" s="350">
        <f>V48*$I$48/100</f>
        <v>0.42383046781287492</v>
      </c>
      <c r="X48" s="351">
        <f>H48-U48</f>
        <v>2880000</v>
      </c>
      <c r="Y48" s="318"/>
    </row>
    <row r="49" spans="1:25" s="209" customFormat="1">
      <c r="A49" s="14"/>
      <c r="B49" s="15"/>
      <c r="C49" s="42"/>
      <c r="D49" s="43"/>
      <c r="E49" s="43"/>
      <c r="F49" s="17"/>
      <c r="G49" s="17"/>
      <c r="H49" s="88"/>
      <c r="I49" s="78"/>
      <c r="J49" s="26"/>
      <c r="K49" s="130"/>
      <c r="L49" s="99"/>
      <c r="M49" s="23"/>
      <c r="N49" s="23"/>
      <c r="O49" s="22"/>
      <c r="P49" s="22"/>
      <c r="Q49" s="23"/>
      <c r="R49" s="99"/>
      <c r="S49" s="22"/>
      <c r="T49" s="23"/>
      <c r="U49" s="22"/>
      <c r="V49" s="29"/>
      <c r="W49" s="138"/>
      <c r="X49" s="210"/>
      <c r="Y49" s="211"/>
    </row>
    <row r="50" spans="1:25" s="209" customFormat="1">
      <c r="A50" s="14"/>
      <c r="B50" s="15" t="s">
        <v>35</v>
      </c>
      <c r="C50" s="46" t="s">
        <v>36</v>
      </c>
      <c r="D50" s="47"/>
      <c r="E50" s="47"/>
      <c r="F50" s="47"/>
      <c r="G50" s="47"/>
      <c r="H50" s="128"/>
      <c r="I50" s="79"/>
      <c r="J50" s="44"/>
      <c r="K50" s="129"/>
      <c r="L50" s="99"/>
      <c r="M50" s="23"/>
      <c r="N50" s="23"/>
      <c r="O50" s="22"/>
      <c r="P50" s="22"/>
      <c r="Q50" s="23"/>
      <c r="R50" s="98"/>
      <c r="S50" s="39"/>
      <c r="T50" s="23"/>
      <c r="U50" s="22"/>
      <c r="V50" s="29"/>
      <c r="W50" s="138"/>
      <c r="X50" s="210"/>
      <c r="Y50" s="211"/>
    </row>
    <row r="51" spans="1:25" s="209" customFormat="1">
      <c r="A51" s="14"/>
      <c r="B51" s="15"/>
      <c r="C51" s="312"/>
      <c r="D51" s="313" t="s">
        <v>13</v>
      </c>
      <c r="E51" s="313" t="s">
        <v>99</v>
      </c>
      <c r="F51" s="310"/>
      <c r="G51" s="310"/>
      <c r="H51" s="131">
        <v>50000000</v>
      </c>
      <c r="I51" s="78">
        <f t="shared" ref="I51:I53" si="13">H51/$H$21*100</f>
        <v>9.9960015993602553</v>
      </c>
      <c r="J51" s="48">
        <v>1</v>
      </c>
      <c r="K51" s="132" t="s">
        <v>51</v>
      </c>
      <c r="L51" s="99"/>
      <c r="M51" s="32">
        <f t="shared" ref="M51:M53" si="14">L51/J51*100</f>
        <v>0</v>
      </c>
      <c r="N51" s="32">
        <f>M51*$I$51/100</f>
        <v>0</v>
      </c>
      <c r="O51" s="22">
        <v>0</v>
      </c>
      <c r="P51" s="32">
        <f t="shared" ref="P51:P53" si="15">O51/H51*100</f>
        <v>0</v>
      </c>
      <c r="Q51" s="32">
        <f>P51*$I$51/100</f>
        <v>0</v>
      </c>
      <c r="R51" s="99">
        <v>0</v>
      </c>
      <c r="S51" s="32">
        <f t="shared" ref="S51:S53" si="16">R51/J51*100</f>
        <v>0</v>
      </c>
      <c r="T51" s="32">
        <f>S51*$I$51/100</f>
        <v>0</v>
      </c>
      <c r="U51" s="22">
        <v>0</v>
      </c>
      <c r="V51" s="35">
        <f>U51/H51*100</f>
        <v>0</v>
      </c>
      <c r="W51" s="107">
        <f>V51*$I$51/100</f>
        <v>0</v>
      </c>
      <c r="X51" s="224">
        <f t="shared" ref="X51:X53" si="17">H51-U51</f>
        <v>50000000</v>
      </c>
      <c r="Y51" s="211"/>
    </row>
    <row r="52" spans="1:25" s="209" customFormat="1">
      <c r="A52" s="14"/>
      <c r="B52" s="15"/>
      <c r="C52" s="315"/>
      <c r="D52" s="313" t="s">
        <v>13</v>
      </c>
      <c r="E52" s="313" t="s">
        <v>37</v>
      </c>
      <c r="F52" s="316"/>
      <c r="G52" s="316"/>
      <c r="H52" s="131">
        <v>1000000</v>
      </c>
      <c r="I52" s="78">
        <f t="shared" si="13"/>
        <v>0.19992003198720512</v>
      </c>
      <c r="J52" s="48">
        <v>1</v>
      </c>
      <c r="K52" s="132" t="s">
        <v>54</v>
      </c>
      <c r="L52" s="99"/>
      <c r="M52" s="32">
        <f t="shared" si="14"/>
        <v>0</v>
      </c>
      <c r="N52" s="32">
        <f>M52*$I$52/100</f>
        <v>0</v>
      </c>
      <c r="O52" s="22">
        <v>0</v>
      </c>
      <c r="P52" s="32">
        <f t="shared" si="15"/>
        <v>0</v>
      </c>
      <c r="Q52" s="32">
        <f>P52*$I$52/100</f>
        <v>0</v>
      </c>
      <c r="R52" s="99">
        <v>0</v>
      </c>
      <c r="S52" s="32">
        <f t="shared" si="16"/>
        <v>0</v>
      </c>
      <c r="T52" s="32">
        <f>S52*$I$52/100</f>
        <v>0</v>
      </c>
      <c r="U52" s="22">
        <v>0</v>
      </c>
      <c r="V52" s="35">
        <f>U52/H52*100</f>
        <v>0</v>
      </c>
      <c r="W52" s="107">
        <f>V52*$I$52/100</f>
        <v>0</v>
      </c>
      <c r="X52" s="224">
        <f t="shared" si="17"/>
        <v>1000000</v>
      </c>
      <c r="Y52" s="211"/>
    </row>
    <row r="53" spans="1:25" s="209" customFormat="1">
      <c r="A53" s="14"/>
      <c r="B53" s="15"/>
      <c r="C53" s="312"/>
      <c r="D53" s="313" t="s">
        <v>13</v>
      </c>
      <c r="E53" s="313" t="s">
        <v>38</v>
      </c>
      <c r="F53" s="310"/>
      <c r="G53" s="310"/>
      <c r="H53" s="131">
        <v>700000</v>
      </c>
      <c r="I53" s="78">
        <f t="shared" si="13"/>
        <v>0.13994402239104359</v>
      </c>
      <c r="J53" s="48">
        <v>1</v>
      </c>
      <c r="K53" s="132" t="s">
        <v>54</v>
      </c>
      <c r="L53" s="99"/>
      <c r="M53" s="32">
        <f t="shared" si="14"/>
        <v>0</v>
      </c>
      <c r="N53" s="32">
        <f>M53*$I$53/100</f>
        <v>0</v>
      </c>
      <c r="O53" s="22">
        <v>0</v>
      </c>
      <c r="P53" s="32">
        <f t="shared" si="15"/>
        <v>0</v>
      </c>
      <c r="Q53" s="32">
        <f>P53*$I$53/100</f>
        <v>0</v>
      </c>
      <c r="R53" s="99">
        <v>0</v>
      </c>
      <c r="S53" s="32">
        <f t="shared" si="16"/>
        <v>0</v>
      </c>
      <c r="T53" s="32">
        <f>S53*$I$53/100</f>
        <v>0</v>
      </c>
      <c r="U53" s="22">
        <v>0</v>
      </c>
      <c r="V53" s="35">
        <f>U53/H53*100</f>
        <v>0</v>
      </c>
      <c r="W53" s="107">
        <f>V53*$I$53/100</f>
        <v>0</v>
      </c>
      <c r="X53" s="224">
        <f t="shared" si="17"/>
        <v>700000</v>
      </c>
      <c r="Y53" s="211"/>
    </row>
    <row r="54" spans="1:25" s="209" customFormat="1">
      <c r="A54" s="14"/>
      <c r="B54" s="15"/>
      <c r="C54" s="42"/>
      <c r="D54" s="43"/>
      <c r="E54" s="43"/>
      <c r="F54" s="17"/>
      <c r="G54" s="17"/>
      <c r="H54" s="131"/>
      <c r="I54" s="82"/>
      <c r="J54" s="48"/>
      <c r="K54" s="132"/>
      <c r="L54" s="99"/>
      <c r="M54" s="23"/>
      <c r="N54" s="23"/>
      <c r="O54" s="22"/>
      <c r="P54" s="22"/>
      <c r="Q54" s="23"/>
      <c r="R54" s="99"/>
      <c r="S54" s="22"/>
      <c r="T54" s="23"/>
      <c r="U54" s="22"/>
      <c r="V54" s="29"/>
      <c r="W54" s="138"/>
      <c r="X54" s="210"/>
      <c r="Y54" s="211"/>
    </row>
    <row r="55" spans="1:25" s="209" customFormat="1">
      <c r="A55" s="14"/>
      <c r="B55" s="15" t="s">
        <v>39</v>
      </c>
      <c r="C55" s="257" t="s">
        <v>40</v>
      </c>
      <c r="D55" s="258"/>
      <c r="E55" s="258"/>
      <c r="F55" s="258"/>
      <c r="G55" s="258"/>
      <c r="H55" s="133"/>
      <c r="I55" s="83"/>
      <c r="J55" s="49"/>
      <c r="K55" s="134"/>
      <c r="L55" s="99"/>
      <c r="M55" s="23"/>
      <c r="N55" s="23"/>
      <c r="O55" s="22"/>
      <c r="P55" s="22"/>
      <c r="Q55" s="23"/>
      <c r="R55" s="99"/>
      <c r="S55" s="22"/>
      <c r="T55" s="23"/>
      <c r="U55" s="22"/>
      <c r="V55" s="29"/>
      <c r="W55" s="138"/>
      <c r="X55" s="210"/>
      <c r="Y55" s="211"/>
    </row>
    <row r="56" spans="1:25" s="209" customFormat="1">
      <c r="A56" s="14"/>
      <c r="B56" s="15"/>
      <c r="C56" s="315"/>
      <c r="D56" s="313" t="s">
        <v>13</v>
      </c>
      <c r="E56" s="313" t="s">
        <v>41</v>
      </c>
      <c r="F56" s="310"/>
      <c r="G56" s="310"/>
      <c r="H56" s="133">
        <v>128000000</v>
      </c>
      <c r="I56" s="78">
        <f t="shared" ref="I56:I57" si="18">H56/$H$21*100</f>
        <v>25.589764094362256</v>
      </c>
      <c r="J56" s="49">
        <v>56</v>
      </c>
      <c r="K56" s="134" t="s">
        <v>55</v>
      </c>
      <c r="L56" s="99">
        <v>19</v>
      </c>
      <c r="M56" s="32">
        <f>L56/J56*100</f>
        <v>33.928571428571431</v>
      </c>
      <c r="N56" s="32">
        <f>M56*$I$56/100</f>
        <v>8.682241389158623</v>
      </c>
      <c r="O56" s="22">
        <v>44320000</v>
      </c>
      <c r="P56" s="32">
        <f t="shared" ref="P56:P57" si="19">O56/H56*100</f>
        <v>34.625</v>
      </c>
      <c r="Q56" s="32">
        <f>P56*$I$56/100</f>
        <v>8.860455817672932</v>
      </c>
      <c r="R56" s="99">
        <v>16</v>
      </c>
      <c r="S56" s="32">
        <f>R56/J56*100</f>
        <v>28.571428571428569</v>
      </c>
      <c r="T56" s="32">
        <f>S56*$I$56/100</f>
        <v>7.3113611698177863</v>
      </c>
      <c r="U56" s="22">
        <v>23725000</v>
      </c>
      <c r="V56" s="35">
        <f>U56/H56*100</f>
        <v>18.53515625</v>
      </c>
      <c r="W56" s="107">
        <f>V56*$I$56/100</f>
        <v>4.7431027588964421</v>
      </c>
      <c r="X56" s="224">
        <f t="shared" ref="X56" si="20">H56-U56</f>
        <v>104275000</v>
      </c>
      <c r="Y56" s="211"/>
    </row>
    <row r="57" spans="1:25" s="209" customFormat="1">
      <c r="A57" s="14"/>
      <c r="B57" s="15"/>
      <c r="C57" s="315"/>
      <c r="D57" s="313" t="s">
        <v>13</v>
      </c>
      <c r="E57" s="313" t="s">
        <v>42</v>
      </c>
      <c r="F57" s="310"/>
      <c r="G57" s="310"/>
      <c r="H57" s="133">
        <v>63300000</v>
      </c>
      <c r="I57" s="78">
        <f t="shared" si="18"/>
        <v>12.654938024790082</v>
      </c>
      <c r="J57" s="49">
        <v>14</v>
      </c>
      <c r="K57" s="134" t="s">
        <v>56</v>
      </c>
      <c r="L57" s="99">
        <v>3</v>
      </c>
      <c r="M57" s="32">
        <f>L57/J57*100</f>
        <v>21.428571428571427</v>
      </c>
      <c r="N57" s="32">
        <f>M57*$I$57/100</f>
        <v>2.7117724338835889</v>
      </c>
      <c r="O57" s="22">
        <v>13670000</v>
      </c>
      <c r="P57" s="32">
        <f t="shared" si="19"/>
        <v>21.595576619273302</v>
      </c>
      <c r="Q57" s="32">
        <f>P57*$I$57/100</f>
        <v>2.7329068372650935</v>
      </c>
      <c r="R57" s="99">
        <v>5</v>
      </c>
      <c r="S57" s="32">
        <f>R57/J57*100</f>
        <v>35.714285714285715</v>
      </c>
      <c r="T57" s="32">
        <f>S57*$I$57/100</f>
        <v>4.5196207231393153</v>
      </c>
      <c r="U57" s="22">
        <v>18714500</v>
      </c>
      <c r="V57" s="35">
        <f>U57/H57*100</f>
        <v>29.564770932069511</v>
      </c>
      <c r="W57" s="107">
        <f>V57*$I$57/100</f>
        <v>3.74140343862455</v>
      </c>
      <c r="X57" s="224">
        <f>H57-U57</f>
        <v>44585500</v>
      </c>
      <c r="Y57" s="211"/>
    </row>
    <row r="58" spans="1:25">
      <c r="A58" s="50"/>
      <c r="B58" s="51"/>
      <c r="C58" s="52"/>
      <c r="D58" s="53"/>
      <c r="E58" s="53"/>
      <c r="F58" s="53"/>
      <c r="G58" s="53"/>
      <c r="H58" s="135"/>
      <c r="I58" s="54"/>
      <c r="J58" s="54"/>
      <c r="K58" s="136"/>
      <c r="L58" s="100"/>
      <c r="M58" s="55"/>
      <c r="N58" s="55"/>
      <c r="O58" s="56"/>
      <c r="P58" s="56"/>
      <c r="Q58" s="111"/>
      <c r="R58" s="100"/>
      <c r="S58" s="56"/>
      <c r="T58" s="56"/>
      <c r="U58" s="57"/>
      <c r="V58" s="163"/>
      <c r="W58" s="101"/>
      <c r="X58" s="230"/>
      <c r="Y58" s="231"/>
    </row>
    <row r="59" spans="1:25" ht="15.75" thickBot="1">
      <c r="A59" s="366"/>
      <c r="B59" s="352"/>
      <c r="C59" s="353" t="s">
        <v>43</v>
      </c>
      <c r="D59" s="354"/>
      <c r="E59" s="354"/>
      <c r="F59" s="354"/>
      <c r="G59" s="354"/>
      <c r="H59" s="355">
        <f>SUM(H23,H35)</f>
        <v>500200000</v>
      </c>
      <c r="I59" s="356">
        <f>SUM(I23,I35)</f>
        <v>99.999999999999986</v>
      </c>
      <c r="J59" s="357"/>
      <c r="K59" s="358"/>
      <c r="L59" s="355">
        <v>0</v>
      </c>
      <c r="M59" s="359">
        <f>SUM(M23,M35)</f>
        <v>404.88095238095229</v>
      </c>
      <c r="N59" s="359">
        <f>SUM(N23,N35)</f>
        <v>27.307077169132345</v>
      </c>
      <c r="O59" s="360">
        <f>SUM(O23,O35)</f>
        <v>114890000</v>
      </c>
      <c r="P59" s="361">
        <f>SUM(P23,P35)</f>
        <v>296.87098312333831</v>
      </c>
      <c r="Q59" s="362">
        <f>SUM(Q23,Q35)</f>
        <v>22.968812475009994</v>
      </c>
      <c r="R59" s="355">
        <f>R23+R35</f>
        <v>42</v>
      </c>
      <c r="S59" s="361">
        <f>SUM(S23,S35)</f>
        <v>297.14285714285717</v>
      </c>
      <c r="T59" s="361">
        <f>SUM(T23,T35)</f>
        <v>23.045924487347918</v>
      </c>
      <c r="U59" s="360">
        <f>SUM(U23,U35)</f>
        <v>91905700</v>
      </c>
      <c r="V59" s="363">
        <f>U59/H59*100</f>
        <v>18.373790483806477</v>
      </c>
      <c r="W59" s="362">
        <f>SUM(W23,W35)</f>
        <v>18.373790483806477</v>
      </c>
      <c r="X59" s="364">
        <f>SUM(X23,X35)</f>
        <v>408294300</v>
      </c>
      <c r="Y59" s="365"/>
    </row>
    <row r="60" spans="1:25" ht="15.75" thickTop="1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32"/>
      <c r="N60" s="232"/>
      <c r="O60" s="209"/>
      <c r="P60" s="209"/>
      <c r="Q60" s="209"/>
      <c r="R60" s="209"/>
      <c r="S60" s="209"/>
      <c r="T60" s="209"/>
      <c r="U60" s="209"/>
      <c r="V60" s="209"/>
      <c r="W60" s="209"/>
      <c r="X60" s="233"/>
      <c r="Y60" s="233"/>
    </row>
    <row r="61" spans="1:25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32"/>
      <c r="N61" s="232"/>
      <c r="O61" s="209"/>
      <c r="P61" s="209"/>
      <c r="Q61" s="209"/>
      <c r="R61" s="209"/>
      <c r="S61" s="209"/>
      <c r="T61" s="209"/>
      <c r="U61" s="209"/>
      <c r="V61" s="209"/>
      <c r="W61" s="209"/>
      <c r="X61" s="233"/>
      <c r="Y61" s="233"/>
    </row>
    <row r="62" spans="1:25">
      <c r="A62" s="209"/>
      <c r="B62" s="209"/>
      <c r="C62" s="209"/>
      <c r="D62" s="209"/>
      <c r="E62" s="209"/>
      <c r="F62" s="209"/>
      <c r="G62" s="234" t="s">
        <v>44</v>
      </c>
      <c r="H62" s="209"/>
      <c r="I62" s="209"/>
      <c r="J62" s="209"/>
      <c r="K62" s="209"/>
      <c r="L62" s="209"/>
      <c r="M62" s="232"/>
      <c r="N62" s="232"/>
      <c r="O62" s="209"/>
      <c r="P62" s="209"/>
      <c r="Q62" s="209"/>
      <c r="R62" s="247" t="s">
        <v>91</v>
      </c>
      <c r="S62" s="247"/>
      <c r="T62" s="247"/>
      <c r="U62" s="247"/>
      <c r="V62" s="247"/>
      <c r="W62" s="247"/>
      <c r="X62" s="233"/>
      <c r="Y62" s="233"/>
    </row>
    <row r="63" spans="1:25">
      <c r="A63" s="209"/>
      <c r="B63" s="209"/>
      <c r="C63" s="209"/>
      <c r="D63" s="209"/>
      <c r="E63" s="209"/>
      <c r="F63" s="209"/>
      <c r="G63" s="234" t="s">
        <v>87</v>
      </c>
      <c r="H63" s="209"/>
      <c r="I63" s="209"/>
      <c r="J63" s="209"/>
      <c r="K63" s="209"/>
      <c r="L63" s="209"/>
      <c r="M63" s="232"/>
      <c r="N63" s="232"/>
      <c r="O63" s="209"/>
      <c r="P63" s="209"/>
      <c r="Q63" s="209"/>
      <c r="R63" s="247" t="s">
        <v>88</v>
      </c>
      <c r="S63" s="247"/>
      <c r="T63" s="247"/>
      <c r="U63" s="247"/>
      <c r="V63" s="247"/>
      <c r="W63" s="247"/>
      <c r="X63" s="233"/>
      <c r="Y63" s="233"/>
    </row>
    <row r="64" spans="1:25">
      <c r="A64" s="209"/>
      <c r="B64" s="209"/>
      <c r="C64" s="209"/>
      <c r="D64" s="209"/>
      <c r="E64" s="209"/>
      <c r="F64" s="209"/>
      <c r="G64" s="234"/>
      <c r="H64" s="209"/>
      <c r="I64" s="209"/>
      <c r="J64" s="209"/>
      <c r="K64" s="209"/>
      <c r="L64" s="209"/>
      <c r="M64" s="232"/>
      <c r="N64" s="232"/>
      <c r="O64" s="209"/>
      <c r="P64" s="209"/>
      <c r="Q64" s="209"/>
      <c r="R64" s="209"/>
      <c r="S64" s="209"/>
      <c r="T64" s="209"/>
      <c r="U64" s="209"/>
      <c r="V64" s="209"/>
      <c r="W64" s="209"/>
      <c r="X64" s="233"/>
      <c r="Y64" s="233"/>
    </row>
    <row r="65" spans="1:25">
      <c r="A65" s="209"/>
      <c r="B65" s="209"/>
      <c r="C65" s="209"/>
      <c r="D65" s="209"/>
      <c r="E65" s="209"/>
      <c r="F65" s="209"/>
      <c r="G65" s="234"/>
      <c r="H65" s="209"/>
      <c r="I65" s="209"/>
      <c r="J65" s="209"/>
      <c r="K65" s="209"/>
      <c r="L65" s="209"/>
      <c r="M65" s="232"/>
      <c r="N65" s="232"/>
      <c r="O65" s="209"/>
      <c r="P65" s="209"/>
      <c r="Q65" s="209"/>
      <c r="R65" s="209"/>
      <c r="S65" s="209"/>
      <c r="T65" s="209"/>
      <c r="U65" s="209"/>
      <c r="V65" s="209"/>
      <c r="W65" s="209"/>
      <c r="X65" s="233"/>
      <c r="Y65" s="233"/>
    </row>
    <row r="66" spans="1:25">
      <c r="A66" s="209"/>
      <c r="B66" s="209"/>
      <c r="C66" s="209"/>
      <c r="D66" s="209"/>
      <c r="E66" s="209"/>
      <c r="F66" s="209"/>
      <c r="G66" s="234"/>
      <c r="H66" s="209"/>
      <c r="I66" s="209"/>
      <c r="J66" s="209"/>
      <c r="K66" s="209"/>
      <c r="L66" s="209"/>
      <c r="M66" s="232"/>
      <c r="N66" s="232"/>
      <c r="O66" s="209"/>
      <c r="P66" s="209"/>
      <c r="Q66" s="209"/>
      <c r="R66" s="209"/>
      <c r="S66" s="209"/>
      <c r="T66" s="209"/>
      <c r="U66" s="209"/>
      <c r="V66" s="209"/>
      <c r="W66" s="209"/>
      <c r="X66" s="233"/>
      <c r="Y66" s="233"/>
    </row>
    <row r="67" spans="1:25">
      <c r="A67" s="209"/>
      <c r="B67" s="209"/>
      <c r="C67" s="209"/>
      <c r="D67" s="209"/>
      <c r="E67" s="209"/>
      <c r="F67" s="209"/>
      <c r="G67" s="234"/>
      <c r="H67" s="209"/>
      <c r="I67" s="209"/>
      <c r="J67" s="209"/>
      <c r="K67" s="209"/>
      <c r="L67" s="209"/>
      <c r="M67" s="232"/>
      <c r="N67" s="232"/>
      <c r="O67" s="209"/>
      <c r="P67" s="209"/>
      <c r="Q67" s="209"/>
      <c r="R67" s="209"/>
      <c r="S67" s="209"/>
      <c r="T67" s="209"/>
      <c r="U67" s="209"/>
      <c r="V67" s="209"/>
      <c r="W67" s="209"/>
      <c r="X67" s="233"/>
      <c r="Y67" s="233"/>
    </row>
    <row r="68" spans="1:25">
      <c r="A68" s="209"/>
      <c r="B68" s="209"/>
      <c r="C68" s="209"/>
      <c r="D68" s="209"/>
      <c r="E68" s="209"/>
      <c r="F68" s="209"/>
      <c r="G68" s="235" t="s">
        <v>92</v>
      </c>
      <c r="H68" s="209"/>
      <c r="I68" s="209"/>
      <c r="J68" s="209"/>
      <c r="K68" s="209"/>
      <c r="L68" s="209"/>
      <c r="M68" s="232"/>
      <c r="N68" s="232"/>
      <c r="O68" s="209"/>
      <c r="P68" s="209"/>
      <c r="Q68" s="209"/>
      <c r="R68" s="248" t="s">
        <v>93</v>
      </c>
      <c r="S68" s="248"/>
      <c r="T68" s="248"/>
      <c r="U68" s="248"/>
      <c r="V68" s="248"/>
      <c r="W68" s="248"/>
      <c r="X68" s="233"/>
      <c r="Y68" s="233"/>
    </row>
    <row r="69" spans="1:25">
      <c r="A69" s="209"/>
      <c r="B69" s="209"/>
      <c r="C69" s="209"/>
      <c r="D69" s="209"/>
      <c r="E69" s="209"/>
      <c r="F69" s="209"/>
      <c r="G69" s="234" t="s">
        <v>89</v>
      </c>
      <c r="H69" s="209"/>
      <c r="I69" s="209"/>
      <c r="J69" s="209"/>
      <c r="K69" s="209"/>
      <c r="L69" s="209"/>
      <c r="M69" s="232"/>
      <c r="N69" s="232"/>
      <c r="O69" s="209"/>
      <c r="P69" s="209"/>
      <c r="Q69" s="209"/>
      <c r="R69" s="247" t="s">
        <v>90</v>
      </c>
      <c r="S69" s="247"/>
      <c r="T69" s="247"/>
      <c r="U69" s="247"/>
      <c r="V69" s="247"/>
      <c r="W69" s="247"/>
      <c r="X69" s="233"/>
      <c r="Y69" s="233"/>
    </row>
    <row r="70" spans="1:25">
      <c r="A70" s="209"/>
      <c r="B70" s="209"/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32"/>
      <c r="N70" s="232"/>
      <c r="O70" s="209"/>
      <c r="P70" s="209"/>
      <c r="Q70" s="209"/>
      <c r="R70" s="209"/>
      <c r="S70" s="209"/>
      <c r="T70" s="209"/>
      <c r="U70" s="209"/>
      <c r="V70" s="209"/>
      <c r="W70" s="209"/>
      <c r="X70" s="233"/>
      <c r="Y70" s="233"/>
    </row>
  </sheetData>
  <mergeCells count="29">
    <mergeCell ref="A35:B35"/>
    <mergeCell ref="A16:B16"/>
    <mergeCell ref="A23:B23"/>
    <mergeCell ref="A24:B24"/>
    <mergeCell ref="H12:K13"/>
    <mergeCell ref="H14:K14"/>
    <mergeCell ref="A12:B15"/>
    <mergeCell ref="L14:N14"/>
    <mergeCell ref="O14:Q14"/>
    <mergeCell ref="L12:Q13"/>
    <mergeCell ref="R12:W13"/>
    <mergeCell ref="U14:W14"/>
    <mergeCell ref="R14:T14"/>
    <mergeCell ref="R63:W63"/>
    <mergeCell ref="R68:W68"/>
    <mergeCell ref="R69:W69"/>
    <mergeCell ref="Y26:Y28"/>
    <mergeCell ref="A1:Y1"/>
    <mergeCell ref="A2:Y2"/>
    <mergeCell ref="X12:X15"/>
    <mergeCell ref="Y12:Y15"/>
    <mergeCell ref="R62:W62"/>
    <mergeCell ref="C55:G55"/>
    <mergeCell ref="C59:G59"/>
    <mergeCell ref="J15:K15"/>
    <mergeCell ref="J16:K16"/>
    <mergeCell ref="C16:G16"/>
    <mergeCell ref="C12:G15"/>
    <mergeCell ref="A42:B42"/>
  </mergeCells>
  <printOptions horizontalCentered="1"/>
  <pageMargins left="0.32" right="0.28999999999999998" top="0.24" bottom="0.54" header="0.14000000000000001" footer="0.3"/>
  <pageSetup paperSize="256" scale="70" orientation="landscape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file</vt:lpstr>
      <vt:lpstr>file!Print_Titles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robbie</cp:lastModifiedBy>
  <cp:lastPrinted>2015-03-31T23:48:02Z</cp:lastPrinted>
  <dcterms:created xsi:type="dcterms:W3CDTF">2015-03-24T06:48:53Z</dcterms:created>
  <dcterms:modified xsi:type="dcterms:W3CDTF">2015-07-24T11:21:35Z</dcterms:modified>
</cp:coreProperties>
</file>