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<sst xmlns="http://schemas.openxmlformats.org/spreadsheetml/2006/main" count="63" uniqueCount="48">
  <si>
    <t>Id</t>
  </si>
  <si>
    <t>Name</t>
  </si>
  <si>
    <t>Phone</t>
  </si>
  <si>
    <t>Email</t>
  </si>
  <si>
    <t>City</t>
  </si>
  <si>
    <t>BHK Configuration</t>
  </si>
  <si>
    <t>Expected Rent</t>
  </si>
  <si>
    <t>TNC Acceptance</t>
  </si>
  <si>
    <t>Comments</t>
  </si>
  <si>
    <t>Date</t>
  </si>
  <si>
    <t>Vijay Khandge</t>
  </si>
  <si>
    <t>vijaykhandge17@gmail.com</t>
  </si>
  <si>
    <t>Pune</t>
  </si>
  <si>
    <t>1 BHK</t>
  </si>
  <si>
    <t xml:space="preserve">For family </t>
  </si>
  <si>
    <t>13/08/2021 07:15:16</t>
  </si>
  <si>
    <t>Vijaykumar Dalvi</t>
  </si>
  <si>
    <t>dalvivijaykumar@rediffmail.com</t>
  </si>
  <si>
    <t xml:space="preserve">As per market </t>
  </si>
  <si>
    <t xml:space="preserve">Independent building for commercial rental </t>
  </si>
  <si>
    <t>13/08/2021 21:01:25</t>
  </si>
  <si>
    <t>Satish T Chavan</t>
  </si>
  <si>
    <t>chavan.t.satish@gmail.com</t>
  </si>
  <si>
    <t>2 BHK</t>
  </si>
  <si>
    <t>Rs 6500/-</t>
  </si>
  <si>
    <t>also avail for sell</t>
  </si>
  <si>
    <t>13/08/2021 21:31:28</t>
  </si>
  <si>
    <t>Pawan Ruikar</t>
  </si>
  <si>
    <t>pawan_ruikar@hotmail.com</t>
  </si>
  <si>
    <t xml:space="preserve"> </t>
  </si>
  <si>
    <t>14/08/2021 01:54:56</t>
  </si>
  <si>
    <t>Janardhan Jadhav</t>
  </si>
  <si>
    <t>janardhan.jadhav85@gmail.com</t>
  </si>
  <si>
    <t>Call me so that I can share flat details.</t>
  </si>
  <si>
    <t>14/08/2021 07:57:56</t>
  </si>
  <si>
    <t xml:space="preserve">Ram Ojha </t>
  </si>
  <si>
    <t>raojha1905@gmail.com</t>
  </si>
  <si>
    <t>14/08/2021 23:23:51</t>
  </si>
  <si>
    <t>Anil Gaikwad</t>
  </si>
  <si>
    <t>anilsgaikwad1977@gmail.com</t>
  </si>
  <si>
    <t>3 BHK</t>
  </si>
  <si>
    <t>15/08/2021 19:51:47</t>
  </si>
  <si>
    <t>ashish khangar</t>
  </si>
  <si>
    <t>ashish.khangar@gmail.com</t>
  </si>
  <si>
    <t>15/08/2021 22:21:10</t>
  </si>
  <si>
    <t>Padmaram Godara</t>
  </si>
  <si>
    <t>Rampadmagodara@27gmail.com</t>
  </si>
  <si>
    <t>17/08/2021 00:13:29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</si>
</sst>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shrinkToFit="0" vertical="bottom" wrapText="0"/>
    </xf>
    <xf borderId="0" fillId="2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13.29"/>
    <col customWidth="1" min="4" max="4" width="27.86"/>
    <col customWidth="1" min="6" max="6" width="21.29"/>
    <col customWidth="1" min="7" max="7" width="17.86"/>
    <col customWidth="1" min="8" max="8" width="20.14"/>
    <col customWidth="1" min="9" max="9" width="22.71"/>
    <col customWidth="1" min="10" max="10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2757.0</v>
      </c>
      <c r="B2" s="3" t="s">
        <v>10</v>
      </c>
      <c r="C2" s="2">
        <v>9.766446703E9</v>
      </c>
      <c r="D2" s="3" t="s">
        <v>11</v>
      </c>
      <c r="E2" s="3" t="s">
        <v>12</v>
      </c>
      <c r="F2" s="4" t="s">
        <v>13</v>
      </c>
      <c r="G2" s="5">
        <v>7000.0</v>
      </c>
      <c r="H2" s="6" t="b">
        <v>1</v>
      </c>
      <c r="I2" s="4" t="s">
        <v>14</v>
      </c>
      <c r="J2" s="4" t="s">
        <v>15</v>
      </c>
    </row>
    <row r="3">
      <c r="A3" s="2">
        <v>2773.0</v>
      </c>
      <c r="B3" s="3" t="s">
        <v>16</v>
      </c>
      <c r="C3" s="2">
        <v>9.881470679E9</v>
      </c>
      <c r="D3" s="3" t="s">
        <v>17</v>
      </c>
      <c r="E3" s="3" t="s">
        <v>12</v>
      </c>
      <c r="F3" s="4" t="s">
        <v>13</v>
      </c>
      <c r="G3" s="4" t="s">
        <v>18</v>
      </c>
      <c r="H3" s="6" t="b">
        <v>1</v>
      </c>
      <c r="I3" s="4" t="s">
        <v>19</v>
      </c>
      <c r="J3" s="4" t="s">
        <v>20</v>
      </c>
    </row>
    <row r="4">
      <c r="A4" s="2">
        <v>2776.0</v>
      </c>
      <c r="B4" s="3" t="s">
        <v>21</v>
      </c>
      <c r="C4" s="2">
        <v>7.276074635E9</v>
      </c>
      <c r="D4" s="3" t="s">
        <v>22</v>
      </c>
      <c r="E4" s="3" t="s">
        <v>12</v>
      </c>
      <c r="F4" s="4" t="s">
        <v>23</v>
      </c>
      <c r="G4" s="4" t="s">
        <v>24</v>
      </c>
      <c r="H4" s="6" t="b">
        <v>1</v>
      </c>
      <c r="I4" s="4" t="s">
        <v>25</v>
      </c>
      <c r="J4" s="4" t="s">
        <v>26</v>
      </c>
    </row>
    <row r="5">
      <c r="A5" s="2">
        <v>2790.0</v>
      </c>
      <c r="B5" s="3" t="s">
        <v>27</v>
      </c>
      <c r="C5" s="2">
        <v>9.42292321E9</v>
      </c>
      <c r="D5" s="3" t="s">
        <v>28</v>
      </c>
      <c r="E5" s="3" t="s">
        <v>12</v>
      </c>
      <c r="F5" s="4" t="s">
        <v>23</v>
      </c>
      <c r="G5" s="5">
        <v>14000.0</v>
      </c>
      <c r="H5" s="6" t="b">
        <v>1</v>
      </c>
      <c r="I5" s="4" t="s">
        <v>29</v>
      </c>
      <c r="J5" s="4" t="s">
        <v>30</v>
      </c>
    </row>
    <row r="6">
      <c r="A6" s="2">
        <v>2795.0</v>
      </c>
      <c r="B6" s="3" t="s">
        <v>31</v>
      </c>
      <c r="C6" s="2">
        <v>9.049009345E9</v>
      </c>
      <c r="D6" s="3" t="s">
        <v>32</v>
      </c>
      <c r="E6" s="3" t="s">
        <v>12</v>
      </c>
      <c r="F6" s="4" t="s">
        <v>23</v>
      </c>
      <c r="G6" s="5">
        <v>20000.0</v>
      </c>
      <c r="H6" s="6" t="b">
        <v>1</v>
      </c>
      <c r="I6" s="4" t="s">
        <v>33</v>
      </c>
      <c r="J6" s="4" t="s">
        <v>34</v>
      </c>
    </row>
    <row r="7">
      <c r="A7" s="2">
        <v>2811.0</v>
      </c>
      <c r="B7" s="3" t="s">
        <v>35</v>
      </c>
      <c r="C7" s="2">
        <v>8.38008781E9</v>
      </c>
      <c r="D7" s="3" t="s">
        <v>36</v>
      </c>
      <c r="E7" s="3" t="s">
        <v>12</v>
      </c>
      <c r="F7" s="4" t="s">
        <v>13</v>
      </c>
      <c r="G7" s="5">
        <v>7000.0</v>
      </c>
      <c r="H7" s="6" t="b">
        <v>1</v>
      </c>
      <c r="I7" s="4" t="s">
        <v>29</v>
      </c>
      <c r="J7" s="4" t="s">
        <v>37</v>
      </c>
    </row>
    <row r="8">
      <c r="A8" s="2">
        <v>2822.0</v>
      </c>
      <c r="B8" s="3" t="s">
        <v>38</v>
      </c>
      <c r="C8" s="2">
        <v>9.6901988E9</v>
      </c>
      <c r="D8" s="3" t="s">
        <v>39</v>
      </c>
      <c r="E8" s="3" t="s">
        <v>12</v>
      </c>
      <c r="F8" s="4" t="s">
        <v>40</v>
      </c>
      <c r="H8" s="6" t="b">
        <v>1</v>
      </c>
      <c r="I8" s="7"/>
      <c r="J8" s="7" t="s">
        <v>41</v>
      </c>
    </row>
    <row r="9">
      <c r="A9" s="2">
        <v>2826.0</v>
      </c>
      <c r="B9" s="3" t="s">
        <v>42</v>
      </c>
      <c r="C9" s="2">
        <v>9.168400123E9</v>
      </c>
      <c r="D9" s="3" t="s">
        <v>43</v>
      </c>
      <c r="E9" s="3" t="s">
        <v>12</v>
      </c>
      <c r="F9" s="4" t="s">
        <v>23</v>
      </c>
      <c r="G9" s="5">
        <v>15000.0</v>
      </c>
      <c r="H9" s="6" t="b">
        <v>1</v>
      </c>
      <c r="I9" s="4"/>
      <c r="J9" s="4" t="s">
        <v>44</v>
      </c>
    </row>
    <row r="10">
      <c r="A10" s="2">
        <v>2842.0</v>
      </c>
      <c r="B10" s="3" t="s">
        <v>45</v>
      </c>
      <c r="C10" s="2">
        <v>9.95022879E9</v>
      </c>
      <c r="D10" s="3" t="s">
        <v>46</v>
      </c>
      <c r="E10" s="3" t="s">
        <v>12</v>
      </c>
      <c r="F10" s="4" t="s">
        <v>13</v>
      </c>
      <c r="H10" s="6" t="b">
        <v>1</v>
      </c>
      <c r="I10" s="7"/>
      <c r="J10" s="7" t="s">
        <v>47</v>
      </c>
    </row>
    <row r="11">
      <c r="A11" s="8">
        <f>IFERROR(__xludf.DUMMYFUNCTION("IMPORTRANGE(""https://docs.google.com/spreadsheets/d/1B_fWaO0O1l7UMqbwfN_R8uisOkLsW8Aeo0FCcYaGr9A/edit#gid=0"",""Sheet1!A12:T10000000"")"),2862.0)</f>
        <v>2862</v>
      </c>
      <c r="B11" s="3" t="str">
        <f>IFERROR(__xludf.DUMMYFUNCTION("""COMPUTED_VALUE"""),"Pramod Karhade")</f>
        <v>Pramod Karhade</v>
      </c>
      <c r="C11" s="2">
        <f>IFERROR(__xludf.DUMMYFUNCTION("""COMPUTED_VALUE"""),8.237393413E9)</f>
        <v>8237393413</v>
      </c>
      <c r="D11" s="3" t="str">
        <f>IFERROR(__xludf.DUMMYFUNCTION("""COMPUTED_VALUE"""),"pramodk158@gmail.com")</f>
        <v>pramodk158@gmail.com</v>
      </c>
      <c r="E11" s="3" t="str">
        <f>IFERROR(__xludf.DUMMYFUNCTION("""COMPUTED_VALUE"""),"Pune")</f>
        <v>Pune</v>
      </c>
      <c r="F11" s="4" t="str">
        <f>IFERROR(__xludf.DUMMYFUNCTION("""COMPUTED_VALUE"""),"2 BHK")</f>
        <v>2 BHK</v>
      </c>
      <c r="G11" s="5">
        <f>IFERROR(__xludf.DUMMYFUNCTION("""COMPUTED_VALUE"""),25000.0)</f>
        <v>25000</v>
      </c>
      <c r="H11" s="6" t="b">
        <f>IFERROR(__xludf.DUMMYFUNCTION("""COMPUTED_VALUE"""),TRUE)</f>
        <v>1</v>
      </c>
      <c r="I11" s="4" t="str">
        <f>IFERROR(__xludf.DUMMYFUNCTION("""COMPUTED_VALUE"""),"Nil")</f>
        <v>Nil</v>
      </c>
      <c r="J11" s="4" t="str">
        <f>IFERROR(__xludf.DUMMYFUNCTION("""COMPUTED_VALUE"""),"18/08/2021 16:46:43")</f>
        <v>18/08/2021 16:46:43</v>
      </c>
      <c r="K11" s="9"/>
      <c r="L11" s="9"/>
      <c r="M11" s="9"/>
      <c r="N11" s="9"/>
      <c r="O11" s="9"/>
      <c r="P11" s="9"/>
      <c r="Q11" s="9"/>
      <c r="R11" s="9"/>
      <c r="S11" s="9"/>
      <c r="T11" s="9"/>
    </row>
    <row r="12">
      <c r="A12" s="2">
        <f>IFERROR(__xludf.DUMMYFUNCTION("""COMPUTED_VALUE"""),2863.0)</f>
        <v>2863</v>
      </c>
      <c r="B12" s="3" t="str">
        <f>IFERROR(__xludf.DUMMYFUNCTION("""COMPUTED_VALUE"""),"Pramod Karhade")</f>
        <v>Pramod Karhade</v>
      </c>
      <c r="C12" s="2">
        <f>IFERROR(__xludf.DUMMYFUNCTION("""COMPUTED_VALUE"""),8.237393413E9)</f>
        <v>8237393413</v>
      </c>
      <c r="D12" s="3" t="str">
        <f>IFERROR(__xludf.DUMMYFUNCTION("""COMPUTED_VALUE"""),"pramodk158@gmail.com")</f>
        <v>pramodk158@gmail.com</v>
      </c>
      <c r="E12" s="3" t="str">
        <f>IFERROR(__xludf.DUMMYFUNCTION("""COMPUTED_VALUE"""),"Pune")</f>
        <v>Pune</v>
      </c>
      <c r="F12" s="4" t="str">
        <f>IFERROR(__xludf.DUMMYFUNCTION("""COMPUTED_VALUE"""),"2 BHK")</f>
        <v>2 BHK</v>
      </c>
      <c r="G12" s="5">
        <f>IFERROR(__xludf.DUMMYFUNCTION("""COMPUTED_VALUE"""),25000.0)</f>
        <v>25000</v>
      </c>
      <c r="H12" s="6" t="b">
        <f>IFERROR(__xludf.DUMMYFUNCTION("""COMPUTED_VALUE"""),TRUE)</f>
        <v>1</v>
      </c>
      <c r="I12" s="4" t="str">
        <f>IFERROR(__xludf.DUMMYFUNCTION("""COMPUTED_VALUE"""),"Nil")</f>
        <v>Nil</v>
      </c>
      <c r="J12" s="4" t="str">
        <f>IFERROR(__xludf.DUMMYFUNCTION("""COMPUTED_VALUE"""),"18/08/2021 16:48:13")</f>
        <v>18/08/2021 16:48:13</v>
      </c>
      <c r="K12" s="9"/>
      <c r="L12" s="9"/>
      <c r="M12" s="9"/>
      <c r="N12" s="9"/>
      <c r="O12" s="9"/>
      <c r="P12" s="9"/>
      <c r="Q12" s="9"/>
      <c r="R12" s="9"/>
      <c r="S12" s="9"/>
      <c r="T12" s="9"/>
    </row>
    <row r="13">
      <c r="A13" s="9">
        <f>IFERROR(__xludf.DUMMYFUNCTION("""COMPUTED_VALUE"""),2884.0)</f>
        <v>2884</v>
      </c>
      <c r="B13" s="9" t="str">
        <f>IFERROR(__xludf.DUMMYFUNCTION("""COMPUTED_VALUE"""),"Pratik")</f>
        <v>Pratik</v>
      </c>
      <c r="C13" s="9">
        <f>IFERROR(__xludf.DUMMYFUNCTION("""COMPUTED_VALUE"""),7.204166833E9)</f>
        <v>7204166833</v>
      </c>
      <c r="D13" s="9" t="str">
        <f>IFERROR(__xludf.DUMMYFUNCTION("""COMPUTED_VALUE"""),"pratiksharma172009@gmail.com")</f>
        <v>pratiksharma172009@gmail.com</v>
      </c>
      <c r="E13" s="9" t="str">
        <f>IFERROR(__xludf.DUMMYFUNCTION("""COMPUTED_VALUE"""),"Pune")</f>
        <v>Pune</v>
      </c>
      <c r="F13" s="9" t="str">
        <f>IFERROR(__xludf.DUMMYFUNCTION("""COMPUTED_VALUE"""),"2 BHK")</f>
        <v>2 BHK</v>
      </c>
      <c r="G13" s="9">
        <f>IFERROR(__xludf.DUMMYFUNCTION("""COMPUTED_VALUE"""),30000.0)</f>
        <v>30000</v>
      </c>
      <c r="H13" s="9" t="b">
        <f>IFERROR(__xludf.DUMMYFUNCTION("""COMPUTED_VALUE"""),TRUE)</f>
        <v>1</v>
      </c>
      <c r="I13" s="9" t="str">
        <f>IFERROR(__xludf.DUMMYFUNCTION("""COMPUTED_VALUE"""),"Kindly call. Property in posh area for family. ")</f>
        <v>Kindly call. Property in posh area for family. </v>
      </c>
      <c r="J13" s="9" t="str">
        <f>IFERROR(__xludf.DUMMYFUNCTION("""COMPUTED_VALUE"""),"20/08/2021 20:33:05")</f>
        <v>20/08/2021 20:33:05</v>
      </c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9">
        <f>IFERROR(__xludf.DUMMYFUNCTION("""COMPUTED_VALUE"""),2907.0)</f>
        <v>2907</v>
      </c>
      <c r="B14" s="9" t="str">
        <f>IFERROR(__xludf.DUMMYFUNCTION("""COMPUTED_VALUE"""),"Ravi Oggar")</f>
        <v>Ravi Oggar</v>
      </c>
      <c r="C14" s="9">
        <f>IFERROR(__xludf.DUMMYFUNCTION("""COMPUTED_VALUE"""),9.42357788E9)</f>
        <v>9423577880</v>
      </c>
      <c r="D14" s="9" t="str">
        <f>IFERROR(__xludf.DUMMYFUNCTION("""COMPUTED_VALUE"""),"ravi_oggar@hotmail.com")</f>
        <v>ravi_oggar@hotmail.com</v>
      </c>
      <c r="E14" s="9" t="str">
        <f>IFERROR(__xludf.DUMMYFUNCTION("""COMPUTED_VALUE"""),"Pune")</f>
        <v>Pune</v>
      </c>
      <c r="F14" s="9" t="str">
        <f>IFERROR(__xludf.DUMMYFUNCTION("""COMPUTED_VALUE"""),"2.5 BHK")</f>
        <v>2.5 BHK</v>
      </c>
      <c r="G14" s="9">
        <f>IFERROR(__xludf.DUMMYFUNCTION("""COMPUTED_VALUE"""),17000.0)</f>
        <v>17000</v>
      </c>
      <c r="H14" s="9" t="b">
        <f>IFERROR(__xludf.DUMMYFUNCTION("""COMPUTED_VALUE"""),TRUE)</f>
        <v>1</v>
      </c>
      <c r="I14" s="9" t="str">
        <f>IFERROR(__xludf.DUMMYFUNCTION("""COMPUTED_VALUE""")," ")</f>
        <v> </v>
      </c>
      <c r="J14" s="9" t="str">
        <f>IFERROR(__xludf.DUMMYFUNCTION("""COMPUTED_VALUE"""),"22/08/2021 19:50:46")</f>
        <v>22/08/2021 19:50:46</v>
      </c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9">
        <f>IFERROR(__xludf.DUMMYFUNCTION("""COMPUTED_VALUE"""),2920.0)</f>
        <v>2920</v>
      </c>
      <c r="B15" s="9" t="str">
        <f>IFERROR(__xludf.DUMMYFUNCTION("""COMPUTED_VALUE"""),"Prakash")</f>
        <v>Prakash</v>
      </c>
      <c r="C15" s="9">
        <f>IFERROR(__xludf.DUMMYFUNCTION("""COMPUTED_VALUE"""),8.770042037E9)</f>
        <v>8770042037</v>
      </c>
      <c r="D15" s="9" t="str">
        <f>IFERROR(__xludf.DUMMYFUNCTION("""COMPUTED_VALUE"""),"thedhoot@gmail.com")</f>
        <v>thedhoot@gmail.com</v>
      </c>
      <c r="E15" s="9" t="str">
        <f>IFERROR(__xludf.DUMMYFUNCTION("""COMPUTED_VALUE"""),"Pune")</f>
        <v>Pune</v>
      </c>
      <c r="F15" s="9" t="str">
        <f>IFERROR(__xludf.DUMMYFUNCTION("""COMPUTED_VALUE"""),"2 BHK")</f>
        <v>2 BHK</v>
      </c>
      <c r="G15" s="9">
        <f>IFERROR(__xludf.DUMMYFUNCTION("""COMPUTED_VALUE"""),25000.0)</f>
        <v>25000</v>
      </c>
      <c r="H15" s="9" t="b">
        <f>IFERROR(__xludf.DUMMYFUNCTION("""COMPUTED_VALUE"""),TRUE)</f>
        <v>1</v>
      </c>
      <c r="I15" s="9" t="str">
        <f>IFERROR(__xludf.DUMMYFUNCTION("""COMPUTED_VALUE""")," ")</f>
        <v> </v>
      </c>
      <c r="J15" s="9" t="str">
        <f>IFERROR(__xludf.DUMMYFUNCTION("""COMPUTED_VALUE"""),"23/08/2021 21:09:18")</f>
        <v>23/08/2021 21:09:18</v>
      </c>
      <c r="K15" s="9"/>
      <c r="L15" s="9"/>
      <c r="M15" s="9"/>
      <c r="N15" s="9"/>
      <c r="O15" s="9"/>
      <c r="P15" s="9"/>
      <c r="Q15" s="9"/>
      <c r="R15" s="9"/>
      <c r="S15" s="9"/>
      <c r="T15" s="9"/>
    </row>
    <row r="16">
      <c r="A16" s="9">
        <f>IFERROR(__xludf.DUMMYFUNCTION("""COMPUTED_VALUE"""),2922.0)</f>
        <v>2922</v>
      </c>
      <c r="B16" s="9" t="str">
        <f>IFERROR(__xludf.DUMMYFUNCTION("""COMPUTED_VALUE"""),"Manish Morey")</f>
        <v>Manish Morey</v>
      </c>
      <c r="C16" s="9">
        <f>IFERROR(__xludf.DUMMYFUNCTION("""COMPUTED_VALUE"""),9.850645771E9)</f>
        <v>9850645771</v>
      </c>
      <c r="D16" s="9" t="str">
        <f>IFERROR(__xludf.DUMMYFUNCTION("""COMPUTED_VALUE"""),"manish.morey@gmail.com")</f>
        <v>manish.morey@gmail.com</v>
      </c>
      <c r="E16" s="9" t="str">
        <f>IFERROR(__xludf.DUMMYFUNCTION("""COMPUTED_VALUE"""),"Pune")</f>
        <v>Pune</v>
      </c>
      <c r="F16" s="9" t="str">
        <f>IFERROR(__xludf.DUMMYFUNCTION("""COMPUTED_VALUE"""),"2 BHK")</f>
        <v>2 BHK</v>
      </c>
      <c r="G16" s="9">
        <f>IFERROR(__xludf.DUMMYFUNCTION("""COMPUTED_VALUE"""),14000.0)</f>
        <v>14000</v>
      </c>
      <c r="H16" s="9" t="b">
        <f>IFERROR(__xludf.DUMMYFUNCTION("""COMPUTED_VALUE"""),TRUE)</f>
        <v>1</v>
      </c>
      <c r="I16" s="9" t="str">
        <f>IFERROR(__xludf.DUMMYFUNCTION("""COMPUTED_VALUE""")," ")</f>
        <v> </v>
      </c>
      <c r="J16" s="9" t="str">
        <f>IFERROR(__xludf.DUMMYFUNCTION("""COMPUTED_VALUE"""),"23/08/2021 22:24:59")</f>
        <v>23/08/2021 22:24:59</v>
      </c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</sheetData>
  <drawing r:id="rId1"/>
</worksheet>
</file>