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eveloper/SLApension/data/"/>
    </mc:Choice>
  </mc:AlternateContent>
  <xr:revisionPtr revIDLastSave="0" documentId="13_ncr:1_{358D8C76-CE12-D841-AF05-255A53EEC4BA}" xr6:coauthVersionLast="47" xr6:coauthVersionMax="47" xr10:uidLastSave="{00000000-0000-0000-0000-000000000000}"/>
  <bookViews>
    <workbookView xWindow="0" yWindow="760" windowWidth="34560" windowHeight="21580" activeTab="1" xr2:uid="{AE877B65-6F4C-FC44-9DA3-88B22A03405B}"/>
  </bookViews>
  <sheets>
    <sheet name="Raw data" sheetId="3" r:id="rId1"/>
    <sheet name="MPT" sheetId="1" r:id="rId2"/>
  </sheets>
  <definedNames>
    <definedName name="solver_adj" localSheetId="1" hidden="1">MPT!$I$2:$N$2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MPT!$I$21</definedName>
    <definedName name="solver_lhs2" localSheetId="1" hidden="1">MPT!$I$23</definedName>
    <definedName name="solver_lhs3" localSheetId="1" hidden="1">MPT!$M$2</definedName>
    <definedName name="solver_lhs4" localSheetId="1" hidden="1">MPT!$N$2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opt" localSheetId="1" hidden="1">MPT!$I$22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el4" localSheetId="1" hidden="1">1</definedName>
    <definedName name="solver_rhs1" localSheetId="1" hidden="1">MPT!$M$25</definedName>
    <definedName name="solver_rhs2" localSheetId="1" hidden="1">1</definedName>
    <definedName name="solver_rhs3" localSheetId="1" hidden="1">MPT!$J$2*0.3</definedName>
    <definedName name="solver_rhs4" localSheetId="1" hidden="1">0.2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I1" i="1"/>
  <c r="J3" i="1"/>
  <c r="K3" i="1"/>
  <c r="L3" i="1"/>
  <c r="N3" i="1"/>
  <c r="N11" i="1"/>
  <c r="N19" i="1" s="1"/>
  <c r="F9" i="1"/>
  <c r="F10" i="1"/>
  <c r="F11" i="1"/>
  <c r="F12" i="1"/>
  <c r="F19" i="1"/>
  <c r="F20" i="1"/>
  <c r="F21" i="1"/>
  <c r="F22" i="1"/>
  <c r="F29" i="1"/>
  <c r="F30" i="1"/>
  <c r="F31" i="1"/>
  <c r="F32" i="1"/>
  <c r="F39" i="1"/>
  <c r="F40" i="1"/>
  <c r="F41" i="1"/>
  <c r="F42" i="1"/>
  <c r="F49" i="1"/>
  <c r="F50" i="1"/>
  <c r="F51" i="1"/>
  <c r="F52" i="1"/>
  <c r="F59" i="1"/>
  <c r="F60" i="1"/>
  <c r="F61" i="1"/>
  <c r="F62" i="1"/>
  <c r="F69" i="1"/>
  <c r="F70" i="1"/>
  <c r="F71" i="1"/>
  <c r="F72" i="1"/>
  <c r="F79" i="1"/>
  <c r="F80" i="1"/>
  <c r="F81" i="1"/>
  <c r="F82" i="1"/>
  <c r="F89" i="1"/>
  <c r="F90" i="1"/>
  <c r="F91" i="1"/>
  <c r="F92" i="1"/>
  <c r="F2" i="1"/>
  <c r="B3" i="1"/>
  <c r="C3" i="1"/>
  <c r="J7" i="1" s="1"/>
  <c r="J15" i="1" s="1"/>
  <c r="D3" i="1"/>
  <c r="K8" i="1" s="1"/>
  <c r="E3" i="1"/>
  <c r="B4" i="1"/>
  <c r="C4" i="1"/>
  <c r="F4" i="1" s="1"/>
  <c r="D4" i="1"/>
  <c r="E4" i="1"/>
  <c r="B5" i="1"/>
  <c r="C5" i="1"/>
  <c r="F5" i="1" s="1"/>
  <c r="D5" i="1"/>
  <c r="E5" i="1"/>
  <c r="L9" i="1" s="1"/>
  <c r="B6" i="1"/>
  <c r="I6" i="1" s="1"/>
  <c r="C6" i="1"/>
  <c r="F6" i="1" s="1"/>
  <c r="D6" i="1"/>
  <c r="E6" i="1"/>
  <c r="B7" i="1"/>
  <c r="C7" i="1"/>
  <c r="F7" i="1" s="1"/>
  <c r="D7" i="1"/>
  <c r="E7" i="1"/>
  <c r="B8" i="1"/>
  <c r="C8" i="1"/>
  <c r="F8" i="1" s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F13" i="1" s="1"/>
  <c r="D13" i="1"/>
  <c r="E13" i="1"/>
  <c r="B14" i="1"/>
  <c r="C14" i="1"/>
  <c r="F14" i="1" s="1"/>
  <c r="D14" i="1"/>
  <c r="E14" i="1"/>
  <c r="B15" i="1"/>
  <c r="C15" i="1"/>
  <c r="F15" i="1" s="1"/>
  <c r="D15" i="1"/>
  <c r="E15" i="1"/>
  <c r="B16" i="1"/>
  <c r="C16" i="1"/>
  <c r="F16" i="1" s="1"/>
  <c r="D16" i="1"/>
  <c r="E16" i="1"/>
  <c r="B17" i="1"/>
  <c r="C17" i="1"/>
  <c r="F17" i="1" s="1"/>
  <c r="D17" i="1"/>
  <c r="E17" i="1"/>
  <c r="B18" i="1"/>
  <c r="C18" i="1"/>
  <c r="F18" i="1" s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F23" i="1" s="1"/>
  <c r="D23" i="1"/>
  <c r="E23" i="1"/>
  <c r="B24" i="1"/>
  <c r="C24" i="1"/>
  <c r="F24" i="1" s="1"/>
  <c r="D24" i="1"/>
  <c r="E24" i="1"/>
  <c r="B25" i="1"/>
  <c r="C25" i="1"/>
  <c r="F25" i="1" s="1"/>
  <c r="D25" i="1"/>
  <c r="E25" i="1"/>
  <c r="B26" i="1"/>
  <c r="C26" i="1"/>
  <c r="F26" i="1" s="1"/>
  <c r="D26" i="1"/>
  <c r="E26" i="1"/>
  <c r="B27" i="1"/>
  <c r="C27" i="1"/>
  <c r="F27" i="1" s="1"/>
  <c r="D27" i="1"/>
  <c r="E27" i="1"/>
  <c r="B28" i="1"/>
  <c r="C28" i="1"/>
  <c r="F28" i="1" s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F33" i="1" s="1"/>
  <c r="D33" i="1"/>
  <c r="E33" i="1"/>
  <c r="B34" i="1"/>
  <c r="C34" i="1"/>
  <c r="F34" i="1" s="1"/>
  <c r="D34" i="1"/>
  <c r="E34" i="1"/>
  <c r="B35" i="1"/>
  <c r="C35" i="1"/>
  <c r="F35" i="1" s="1"/>
  <c r="D35" i="1"/>
  <c r="E35" i="1"/>
  <c r="B36" i="1"/>
  <c r="C36" i="1"/>
  <c r="F36" i="1" s="1"/>
  <c r="D36" i="1"/>
  <c r="E36" i="1"/>
  <c r="B37" i="1"/>
  <c r="C37" i="1"/>
  <c r="F37" i="1" s="1"/>
  <c r="D37" i="1"/>
  <c r="E37" i="1"/>
  <c r="B38" i="1"/>
  <c r="C38" i="1"/>
  <c r="F38" i="1" s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F43" i="1" s="1"/>
  <c r="D43" i="1"/>
  <c r="E43" i="1"/>
  <c r="B44" i="1"/>
  <c r="C44" i="1"/>
  <c r="F44" i="1" s="1"/>
  <c r="D44" i="1"/>
  <c r="E44" i="1"/>
  <c r="B45" i="1"/>
  <c r="C45" i="1"/>
  <c r="F45" i="1" s="1"/>
  <c r="D45" i="1"/>
  <c r="E45" i="1"/>
  <c r="B46" i="1"/>
  <c r="C46" i="1"/>
  <c r="F46" i="1" s="1"/>
  <c r="D46" i="1"/>
  <c r="E46" i="1"/>
  <c r="B47" i="1"/>
  <c r="C47" i="1"/>
  <c r="F47" i="1" s="1"/>
  <c r="D47" i="1"/>
  <c r="E47" i="1"/>
  <c r="B48" i="1"/>
  <c r="C48" i="1"/>
  <c r="F48" i="1" s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F53" i="1" s="1"/>
  <c r="D53" i="1"/>
  <c r="E53" i="1"/>
  <c r="B54" i="1"/>
  <c r="C54" i="1"/>
  <c r="F54" i="1" s="1"/>
  <c r="D54" i="1"/>
  <c r="E54" i="1"/>
  <c r="B55" i="1"/>
  <c r="C55" i="1"/>
  <c r="F55" i="1" s="1"/>
  <c r="D55" i="1"/>
  <c r="E55" i="1"/>
  <c r="B56" i="1"/>
  <c r="C56" i="1"/>
  <c r="F56" i="1" s="1"/>
  <c r="D56" i="1"/>
  <c r="E56" i="1"/>
  <c r="B57" i="1"/>
  <c r="C57" i="1"/>
  <c r="F57" i="1" s="1"/>
  <c r="D57" i="1"/>
  <c r="E57" i="1"/>
  <c r="B58" i="1"/>
  <c r="C58" i="1"/>
  <c r="F58" i="1" s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F63" i="1" s="1"/>
  <c r="D63" i="1"/>
  <c r="E63" i="1"/>
  <c r="B64" i="1"/>
  <c r="C64" i="1"/>
  <c r="F64" i="1" s="1"/>
  <c r="D64" i="1"/>
  <c r="E64" i="1"/>
  <c r="B65" i="1"/>
  <c r="C65" i="1"/>
  <c r="F65" i="1" s="1"/>
  <c r="D65" i="1"/>
  <c r="E65" i="1"/>
  <c r="B66" i="1"/>
  <c r="C66" i="1"/>
  <c r="F66" i="1" s="1"/>
  <c r="D66" i="1"/>
  <c r="E66" i="1"/>
  <c r="B67" i="1"/>
  <c r="C67" i="1"/>
  <c r="F67" i="1" s="1"/>
  <c r="D67" i="1"/>
  <c r="E67" i="1"/>
  <c r="B68" i="1"/>
  <c r="C68" i="1"/>
  <c r="F68" i="1" s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F73" i="1" s="1"/>
  <c r="D73" i="1"/>
  <c r="E73" i="1"/>
  <c r="B74" i="1"/>
  <c r="C74" i="1"/>
  <c r="F74" i="1" s="1"/>
  <c r="D74" i="1"/>
  <c r="E74" i="1"/>
  <c r="B75" i="1"/>
  <c r="C75" i="1"/>
  <c r="F75" i="1" s="1"/>
  <c r="D75" i="1"/>
  <c r="E75" i="1"/>
  <c r="B76" i="1"/>
  <c r="C76" i="1"/>
  <c r="F76" i="1" s="1"/>
  <c r="D76" i="1"/>
  <c r="E76" i="1"/>
  <c r="B77" i="1"/>
  <c r="C77" i="1"/>
  <c r="F77" i="1" s="1"/>
  <c r="D77" i="1"/>
  <c r="E77" i="1"/>
  <c r="B78" i="1"/>
  <c r="C78" i="1"/>
  <c r="F78" i="1" s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F83" i="1" s="1"/>
  <c r="D83" i="1"/>
  <c r="E83" i="1"/>
  <c r="B84" i="1"/>
  <c r="C84" i="1"/>
  <c r="F84" i="1" s="1"/>
  <c r="D84" i="1"/>
  <c r="E84" i="1"/>
  <c r="B85" i="1"/>
  <c r="C85" i="1"/>
  <c r="F85" i="1" s="1"/>
  <c r="D85" i="1"/>
  <c r="E85" i="1"/>
  <c r="B86" i="1"/>
  <c r="C86" i="1"/>
  <c r="F86" i="1" s="1"/>
  <c r="D86" i="1"/>
  <c r="E86" i="1"/>
  <c r="B87" i="1"/>
  <c r="C87" i="1"/>
  <c r="F87" i="1" s="1"/>
  <c r="D87" i="1"/>
  <c r="E87" i="1"/>
  <c r="B88" i="1"/>
  <c r="C88" i="1"/>
  <c r="F88" i="1" s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F93" i="1" s="1"/>
  <c r="D93" i="1"/>
  <c r="E93" i="1"/>
  <c r="B94" i="1"/>
  <c r="C94" i="1"/>
  <c r="F94" i="1" s="1"/>
  <c r="D94" i="1"/>
  <c r="E94" i="1"/>
  <c r="B95" i="1"/>
  <c r="C95" i="1"/>
  <c r="F95" i="1" s="1"/>
  <c r="D95" i="1"/>
  <c r="E95" i="1"/>
  <c r="B96" i="1"/>
  <c r="C96" i="1"/>
  <c r="F96" i="1" s="1"/>
  <c r="D96" i="1"/>
  <c r="E96" i="1"/>
  <c r="B97" i="1"/>
  <c r="C97" i="1"/>
  <c r="F97" i="1" s="1"/>
  <c r="D97" i="1"/>
  <c r="E97" i="1"/>
  <c r="B98" i="1"/>
  <c r="C98" i="1"/>
  <c r="F98" i="1" s="1"/>
  <c r="D98" i="1"/>
  <c r="E98" i="1"/>
  <c r="C2" i="1"/>
  <c r="D2" i="1"/>
  <c r="E2" i="1"/>
  <c r="B2" i="1"/>
  <c r="B1" i="1"/>
  <c r="I3" i="1" s="1"/>
  <c r="C1" i="1"/>
  <c r="J1" i="1" s="1"/>
  <c r="D1" i="1"/>
  <c r="K1" i="1" s="1"/>
  <c r="E1" i="1"/>
  <c r="L1" i="1" s="1"/>
  <c r="F1" i="1"/>
  <c r="A1" i="1"/>
  <c r="I23" i="1"/>
  <c r="J14" i="1" a="1"/>
  <c r="J14" i="1" s="1"/>
  <c r="I15" i="1"/>
  <c r="I16" i="1"/>
  <c r="J16" i="1"/>
  <c r="I17" i="1"/>
  <c r="J17" i="1"/>
  <c r="K17" i="1"/>
  <c r="I18" i="1"/>
  <c r="J18" i="1"/>
  <c r="K18" i="1"/>
  <c r="L18" i="1"/>
  <c r="M17" i="1" s="1" a="1"/>
  <c r="M17" i="1" s="1"/>
  <c r="I19" i="1"/>
  <c r="J19" i="1"/>
  <c r="K19" i="1"/>
  <c r="L19" i="1"/>
  <c r="M19" i="1"/>
  <c r="N18" i="1" s="1"/>
  <c r="J13" i="1"/>
  <c r="N13" i="1"/>
  <c r="K13" i="1" l="1"/>
  <c r="F3" i="1"/>
  <c r="M10" i="1" s="1"/>
  <c r="M18" i="1" s="1"/>
  <c r="K16" i="1"/>
  <c r="I13" i="1"/>
  <c r="L17" i="1"/>
  <c r="I14" i="1"/>
  <c r="M13" i="1"/>
  <c r="L13" i="1"/>
  <c r="H14" i="1" a="1"/>
  <c r="H14" i="1" s="1"/>
  <c r="L16" i="1" a="1"/>
  <c r="L16" i="1" s="1"/>
  <c r="K15" i="1" a="1"/>
  <c r="K15" i="1" s="1"/>
  <c r="I22" i="1" l="1" a="1"/>
  <c r="I22" i="1" s="1"/>
  <c r="M3" i="1"/>
  <c r="I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<sst xmlns="http://schemas.openxmlformats.org/spreadsheetml/2006/main" count="223" uniqueCount="113">
  <si>
    <t>Date</t>
  </si>
  <si>
    <t>Weight</t>
  </si>
  <si>
    <t>Expected return</t>
  </si>
  <si>
    <t>Cash</t>
  </si>
  <si>
    <t>Data analysis Output</t>
  </si>
  <si>
    <t>Target return</t>
  </si>
  <si>
    <t>Optimized portfolio variance</t>
  </si>
  <si>
    <t>Portfolio return</t>
  </si>
  <si>
    <t>Portfolio variance</t>
  </si>
  <si>
    <t>weight sum</t>
  </si>
  <si>
    <t>Real Estate</t>
  </si>
  <si>
    <t>Equity</t>
  </si>
  <si>
    <t>Gold future</t>
  </si>
  <si>
    <t>FI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</si>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</sst>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2" borderId="1" xfId="0" applyFill="1" applyBorder="1"/>
    <xf numFmtId="9" fontId="0" fillId="3" borderId="1" xfId="1" applyFont="1" applyFill="1" applyBorder="1"/>
    <xf numFmtId="10" fontId="0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MPT!$M$21</c:f>
              <c:strCache>
                <c:ptCount val="1"/>
                <c:pt idx="0">
                  <c:v>Target return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MPT!$L$22:$L$25</c:f>
              <c:numCache>
                <c:formatCode>General</c:formatCode>
                <c:ptCount val="4"/>
                <c:pt idx="0">
                  <c:v>2.8866522372237864E-4</c:v>
                </c:pt>
                <c:pt idx="1">
                  <c:v>2.1208155028409827E-4</c:v>
                </c:pt>
                <c:pt idx="2">
                  <c:v>1.472788541511186E-4</c:v>
                </c:pt>
                <c:pt idx="3">
                  <c:v>9.4258466631160108E-5</c:v>
                </c:pt>
              </c:numCache>
            </c:numRef>
          </c:xVal>
          <c:yVal>
            <c:numRef>
              <c:f>MPT!$M$22:$M$25</c:f>
              <c:numCache>
                <c:formatCode>General</c:formatCode>
                <c:ptCount val="4"/>
                <c:pt idx="0">
                  <c:v>7.0000000000000007E-2</c:v>
                </c:pt>
                <c:pt idx="1">
                  <c:v>0.06</c:v>
                </c:pt>
                <c:pt idx="2">
                  <c:v>0.05</c:v>
                </c:pt>
                <c:pt idx="3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A-3F43-BB68-591F080E5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73743"/>
        <c:axId val="1416223887"/>
      </c:scatterChart>
      <c:valAx>
        <c:axId val="13977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23887"/>
        <c:crosses val="autoZero"/>
        <c:crossBetween val="midCat"/>
      </c:valAx>
      <c:valAx>
        <c:axId val="14162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83904</xdr:rowOff>
    </xdr:from>
    <xdr:to>
      <xdr:col>5</xdr:col>
      <xdr:colOff>433798</xdr:colOff>
      <xdr:row>27</xdr:row>
      <xdr:rowOff>15981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4BA7E6-F6F9-6716-AFE4-6A32D5FB9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BCA-D2CF-A248-8E42-A7BDAD4A80D7}">
  <dimension ref="A1:F99"/>
  <sheetViews>
    <sheetView zoomScale="125" workbookViewId="0">
      <selection activeCell="A2" sqref="A2:E2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112</v>
      </c>
    </row>
    <row r="2" spans="1:6" x14ac:dyDescent="0.2">
      <c r="A2" t="s">
        <v>14</v>
      </c>
      <c r="B2">
        <v>1000</v>
      </c>
      <c r="C2">
        <v>1356.042377</v>
      </c>
      <c r="D2">
        <v>1316.5</v>
      </c>
      <c r="E2">
        <v>2038.18</v>
      </c>
    </row>
    <row r="3" spans="1:6" x14ac:dyDescent="0.2">
      <c r="A3" t="s">
        <v>15</v>
      </c>
      <c r="B3">
        <v>984.80570799999998</v>
      </c>
      <c r="C3">
        <v>1366.5346549999999</v>
      </c>
      <c r="D3">
        <v>1326</v>
      </c>
      <c r="E3">
        <v>2036.98</v>
      </c>
    </row>
    <row r="4" spans="1:6" x14ac:dyDescent="0.2">
      <c r="A4" t="s">
        <v>16</v>
      </c>
      <c r="B4">
        <v>933.46906999999999</v>
      </c>
      <c r="C4">
        <v>1340.3943870000001</v>
      </c>
      <c r="D4">
        <v>1273.0999999999999</v>
      </c>
      <c r="E4">
        <v>2021.4</v>
      </c>
    </row>
    <row r="5" spans="1:6" x14ac:dyDescent="0.2">
      <c r="A5" t="s">
        <v>17</v>
      </c>
      <c r="B5">
        <v>914.62017300000002</v>
      </c>
      <c r="C5">
        <v>1355.606546</v>
      </c>
      <c r="D5">
        <v>1190.8</v>
      </c>
      <c r="E5">
        <v>1973.59</v>
      </c>
    </row>
    <row r="6" spans="1:6" x14ac:dyDescent="0.2">
      <c r="A6" t="s">
        <v>18</v>
      </c>
      <c r="B6">
        <v>954.68816200000003</v>
      </c>
      <c r="C6">
        <v>1385.3681799999999</v>
      </c>
      <c r="D6">
        <v>1158.0999999999999</v>
      </c>
      <c r="E6">
        <v>1976.37</v>
      </c>
    </row>
    <row r="7" spans="1:6" x14ac:dyDescent="0.2">
      <c r="A7" t="s">
        <v>19</v>
      </c>
      <c r="B7">
        <v>955.57101699999998</v>
      </c>
      <c r="C7">
        <v>1423.17651</v>
      </c>
      <c r="D7">
        <v>1196</v>
      </c>
      <c r="E7">
        <v>1980.25</v>
      </c>
    </row>
    <row r="8" spans="1:6" x14ac:dyDescent="0.2">
      <c r="A8" t="s">
        <v>20</v>
      </c>
      <c r="B8">
        <v>995.43655699999999</v>
      </c>
      <c r="C8">
        <v>1462.997089</v>
      </c>
      <c r="D8">
        <v>1258.8</v>
      </c>
      <c r="E8">
        <v>1993.56</v>
      </c>
    </row>
    <row r="9" spans="1:6" x14ac:dyDescent="0.2">
      <c r="A9" t="s">
        <v>21</v>
      </c>
      <c r="B9">
        <v>980.30535199999997</v>
      </c>
      <c r="C9">
        <v>1481.288841</v>
      </c>
      <c r="D9">
        <v>1248</v>
      </c>
      <c r="E9">
        <v>1992.51</v>
      </c>
    </row>
    <row r="10" spans="1:6" x14ac:dyDescent="0.2">
      <c r="A10" t="s">
        <v>22</v>
      </c>
      <c r="B10">
        <v>985.088977</v>
      </c>
      <c r="C10">
        <v>1505.741755</v>
      </c>
      <c r="D10">
        <v>1265.9000000000001</v>
      </c>
      <c r="E10">
        <v>2007.89</v>
      </c>
    </row>
    <row r="11" spans="1:6" x14ac:dyDescent="0.2">
      <c r="A11" t="s">
        <v>23</v>
      </c>
      <c r="B11">
        <v>983.84349499999996</v>
      </c>
      <c r="C11">
        <v>1537.057963</v>
      </c>
      <c r="D11">
        <v>1265.7</v>
      </c>
      <c r="E11">
        <v>2023.34</v>
      </c>
    </row>
    <row r="12" spans="1:6" x14ac:dyDescent="0.2">
      <c r="A12" t="s">
        <v>24</v>
      </c>
      <c r="B12">
        <v>1003.746482</v>
      </c>
      <c r="C12">
        <v>1546.7844399999999</v>
      </c>
      <c r="D12">
        <v>1245.8</v>
      </c>
      <c r="E12">
        <v>2021.31</v>
      </c>
    </row>
    <row r="13" spans="1:6" x14ac:dyDescent="0.2">
      <c r="A13" t="s">
        <v>25</v>
      </c>
      <c r="B13">
        <v>1016.989435</v>
      </c>
      <c r="C13">
        <v>1589.750401</v>
      </c>
      <c r="D13">
        <v>1273.4000000000001</v>
      </c>
      <c r="E13">
        <v>2030.01</v>
      </c>
    </row>
    <row r="14" spans="1:6" x14ac:dyDescent="0.2">
      <c r="A14" t="s">
        <v>26</v>
      </c>
      <c r="B14">
        <v>1022.364569</v>
      </c>
      <c r="C14">
        <v>1596.1082839999999</v>
      </c>
      <c r="D14">
        <v>1314.1</v>
      </c>
      <c r="E14">
        <v>2048.21</v>
      </c>
    </row>
    <row r="15" spans="1:6" x14ac:dyDescent="0.2">
      <c r="A15" t="s">
        <v>27</v>
      </c>
      <c r="B15">
        <v>1015.134835</v>
      </c>
      <c r="C15">
        <v>1630.929993</v>
      </c>
      <c r="D15">
        <v>1288.7</v>
      </c>
      <c r="E15">
        <v>2038.46</v>
      </c>
    </row>
    <row r="16" spans="1:6" x14ac:dyDescent="0.2">
      <c r="A16" t="s">
        <v>28</v>
      </c>
      <c r="B16">
        <v>1017.215478</v>
      </c>
      <c r="C16">
        <v>1664.266938</v>
      </c>
      <c r="D16">
        <v>1277.7</v>
      </c>
      <c r="E16">
        <v>2039.64</v>
      </c>
    </row>
    <row r="17" spans="1:5" x14ac:dyDescent="0.2">
      <c r="A17" t="s">
        <v>29</v>
      </c>
      <c r="B17">
        <v>1044.389848</v>
      </c>
      <c r="C17">
        <v>1697.658365</v>
      </c>
      <c r="D17">
        <v>1286.2</v>
      </c>
      <c r="E17">
        <v>2037.02</v>
      </c>
    </row>
    <row r="18" spans="1:5" x14ac:dyDescent="0.2">
      <c r="A18" t="s">
        <v>30</v>
      </c>
      <c r="B18">
        <v>1041.1029129999999</v>
      </c>
      <c r="C18">
        <v>1725.932673</v>
      </c>
      <c r="D18">
        <v>1297.2</v>
      </c>
      <c r="E18">
        <v>2046.37</v>
      </c>
    </row>
    <row r="19" spans="1:5" x14ac:dyDescent="0.2">
      <c r="A19" t="s">
        <v>31</v>
      </c>
      <c r="B19">
        <v>1012.88761</v>
      </c>
      <c r="C19">
        <v>1819.344002</v>
      </c>
      <c r="D19">
        <v>1340</v>
      </c>
      <c r="E19">
        <v>2022.8</v>
      </c>
    </row>
    <row r="20" spans="1:5" x14ac:dyDescent="0.2">
      <c r="A20" t="s">
        <v>32</v>
      </c>
      <c r="B20">
        <v>942.34670500000004</v>
      </c>
      <c r="C20">
        <v>1744.0494619999999</v>
      </c>
      <c r="D20">
        <v>1315.5</v>
      </c>
      <c r="E20">
        <v>2003.63</v>
      </c>
    </row>
    <row r="21" spans="1:5" x14ac:dyDescent="0.2">
      <c r="A21" t="s">
        <v>33</v>
      </c>
      <c r="B21">
        <v>977.48434899999995</v>
      </c>
      <c r="C21">
        <v>1712.500051</v>
      </c>
      <c r="D21">
        <v>1327.3</v>
      </c>
      <c r="E21">
        <v>2016.48</v>
      </c>
    </row>
    <row r="22" spans="1:5" x14ac:dyDescent="0.2">
      <c r="A22" t="s">
        <v>34</v>
      </c>
      <c r="B22">
        <v>980.48616500000003</v>
      </c>
      <c r="C22">
        <v>1729.417506</v>
      </c>
      <c r="D22">
        <v>1319.2</v>
      </c>
      <c r="E22">
        <v>2001.48</v>
      </c>
    </row>
    <row r="23" spans="1:5" x14ac:dyDescent="0.2">
      <c r="A23" t="s">
        <v>35</v>
      </c>
      <c r="B23">
        <v>1014.481867</v>
      </c>
      <c r="C23">
        <v>1737.6470059999999</v>
      </c>
      <c r="D23">
        <v>1306.5</v>
      </c>
      <c r="E23">
        <v>2015.76</v>
      </c>
    </row>
    <row r="24" spans="1:5" x14ac:dyDescent="0.2">
      <c r="A24" t="s">
        <v>36</v>
      </c>
      <c r="B24">
        <v>1056.2739340000001</v>
      </c>
      <c r="C24">
        <v>1727.926303</v>
      </c>
      <c r="D24">
        <v>1251</v>
      </c>
      <c r="E24">
        <v>2013.28</v>
      </c>
    </row>
    <row r="25" spans="1:5" x14ac:dyDescent="0.2">
      <c r="A25" t="s">
        <v>37</v>
      </c>
      <c r="B25">
        <v>1063.6580550000001</v>
      </c>
      <c r="C25">
        <v>1776.3403249999999</v>
      </c>
      <c r="D25">
        <v>1231.5</v>
      </c>
      <c r="E25">
        <v>2013.76</v>
      </c>
    </row>
    <row r="26" spans="1:5" x14ac:dyDescent="0.2">
      <c r="A26" t="s">
        <v>38</v>
      </c>
      <c r="B26">
        <v>1090.248611</v>
      </c>
      <c r="C26">
        <v>1793.4243100000001</v>
      </c>
      <c r="D26">
        <v>1205</v>
      </c>
      <c r="E26">
        <v>2026.72</v>
      </c>
    </row>
    <row r="27" spans="1:5" x14ac:dyDescent="0.2">
      <c r="A27" t="s">
        <v>39</v>
      </c>
      <c r="B27">
        <v>1061.652094</v>
      </c>
      <c r="C27">
        <v>1797.0132450000001</v>
      </c>
      <c r="D27">
        <v>1182.3</v>
      </c>
      <c r="E27">
        <v>2013.67</v>
      </c>
    </row>
    <row r="28" spans="1:5" x14ac:dyDescent="0.2">
      <c r="A28" t="s">
        <v>40</v>
      </c>
      <c r="B28">
        <v>1030.417365</v>
      </c>
      <c r="C28">
        <v>1656.821694</v>
      </c>
      <c r="D28">
        <v>1225.3</v>
      </c>
      <c r="E28">
        <v>1997.76</v>
      </c>
    </row>
    <row r="29" spans="1:5" x14ac:dyDescent="0.2">
      <c r="A29" t="s">
        <v>41</v>
      </c>
      <c r="B29">
        <v>1079.203935</v>
      </c>
      <c r="C29">
        <v>1680.976864</v>
      </c>
      <c r="D29">
        <v>1230.4000000000001</v>
      </c>
      <c r="E29">
        <v>2009.68</v>
      </c>
    </row>
    <row r="30" spans="1:5" x14ac:dyDescent="0.2">
      <c r="A30" t="s">
        <v>42</v>
      </c>
      <c r="B30">
        <v>993.28708400000005</v>
      </c>
      <c r="C30">
        <v>1560.053416</v>
      </c>
      <c r="D30">
        <v>1281.3</v>
      </c>
      <c r="E30">
        <v>2046.6</v>
      </c>
    </row>
    <row r="31" spans="1:5" x14ac:dyDescent="0.2">
      <c r="A31" t="s">
        <v>43</v>
      </c>
      <c r="B31">
        <v>1110.0610059999999</v>
      </c>
      <c r="C31">
        <v>1687.454563</v>
      </c>
      <c r="D31">
        <v>1315.5</v>
      </c>
      <c r="E31">
        <v>2068.34</v>
      </c>
    </row>
    <row r="32" spans="1:5" x14ac:dyDescent="0.2">
      <c r="A32" t="s">
        <v>44</v>
      </c>
      <c r="B32">
        <v>1118.081056</v>
      </c>
      <c r="C32">
        <v>1735.1269910000001</v>
      </c>
      <c r="D32">
        <v>1317.7</v>
      </c>
      <c r="E32">
        <v>2067.14</v>
      </c>
    </row>
    <row r="33" spans="1:5" x14ac:dyDescent="0.2">
      <c r="A33" t="s">
        <v>45</v>
      </c>
      <c r="B33">
        <v>1164.8820820000001</v>
      </c>
      <c r="C33">
        <v>1754.1191289999999</v>
      </c>
      <c r="D33">
        <v>1295.3</v>
      </c>
      <c r="E33">
        <v>2106.83</v>
      </c>
    </row>
    <row r="34" spans="1:5" x14ac:dyDescent="0.2">
      <c r="A34" t="s">
        <v>46</v>
      </c>
      <c r="B34">
        <v>1163.942581</v>
      </c>
      <c r="C34">
        <v>1813.0241120000001</v>
      </c>
      <c r="D34">
        <v>1281.5</v>
      </c>
      <c r="E34">
        <v>2107.37</v>
      </c>
    </row>
    <row r="35" spans="1:5" x14ac:dyDescent="0.2">
      <c r="A35" t="s">
        <v>47</v>
      </c>
      <c r="B35">
        <v>1165.2903220000001</v>
      </c>
      <c r="C35">
        <v>1705.9187199999999</v>
      </c>
      <c r="D35">
        <v>1287.0999999999999</v>
      </c>
      <c r="E35">
        <v>2144.7800000000002</v>
      </c>
    </row>
    <row r="36" spans="1:5" x14ac:dyDescent="0.2">
      <c r="A36" t="s">
        <v>48</v>
      </c>
      <c r="B36">
        <v>1185.3414720000001</v>
      </c>
      <c r="C36">
        <v>1816.4361449999999</v>
      </c>
      <c r="D36">
        <v>1412</v>
      </c>
      <c r="E36">
        <v>2171.71</v>
      </c>
    </row>
    <row r="37" spans="1:5" x14ac:dyDescent="0.2">
      <c r="A37" t="s">
        <v>49</v>
      </c>
      <c r="B37">
        <v>1204.332496</v>
      </c>
      <c r="C37">
        <v>1822.526114</v>
      </c>
      <c r="D37">
        <v>1441.8</v>
      </c>
      <c r="E37">
        <v>2176.4899999999998</v>
      </c>
    </row>
    <row r="38" spans="1:5" x14ac:dyDescent="0.2">
      <c r="A38" t="s">
        <v>50</v>
      </c>
      <c r="B38">
        <v>1249.7215619999999</v>
      </c>
      <c r="C38">
        <v>1777.372001</v>
      </c>
      <c r="D38">
        <v>1536.9</v>
      </c>
      <c r="E38">
        <v>2232.89</v>
      </c>
    </row>
    <row r="39" spans="1:5" x14ac:dyDescent="0.2">
      <c r="A39" t="s">
        <v>51</v>
      </c>
      <c r="B39">
        <v>1273.3819579999999</v>
      </c>
      <c r="C39">
        <v>1815.4762049999999</v>
      </c>
      <c r="D39">
        <v>1472.9</v>
      </c>
      <c r="E39">
        <v>2221</v>
      </c>
    </row>
    <row r="40" spans="1:5" x14ac:dyDescent="0.2">
      <c r="A40" t="s">
        <v>52</v>
      </c>
      <c r="B40">
        <v>1287.176166</v>
      </c>
      <c r="C40">
        <v>1865.915536</v>
      </c>
      <c r="D40">
        <v>1493.2</v>
      </c>
      <c r="E40">
        <v>2227.69</v>
      </c>
    </row>
    <row r="41" spans="1:5" x14ac:dyDescent="0.2">
      <c r="A41" t="s">
        <v>53</v>
      </c>
      <c r="B41">
        <v>1271.1244340000001</v>
      </c>
      <c r="C41">
        <v>1913.165622</v>
      </c>
      <c r="D41">
        <v>1472.7</v>
      </c>
      <c r="E41">
        <v>2226.5500000000002</v>
      </c>
    </row>
    <row r="42" spans="1:5" x14ac:dyDescent="0.2">
      <c r="A42" t="s">
        <v>54</v>
      </c>
      <c r="B42">
        <v>1281.602529</v>
      </c>
      <c r="C42">
        <v>1981.8286479999999</v>
      </c>
      <c r="D42">
        <v>1518.6</v>
      </c>
      <c r="E42">
        <v>2225</v>
      </c>
    </row>
    <row r="43" spans="1:5" x14ac:dyDescent="0.2">
      <c r="A43" t="s">
        <v>55</v>
      </c>
      <c r="B43">
        <v>1296.76731</v>
      </c>
      <c r="C43">
        <v>1956.079943</v>
      </c>
      <c r="D43">
        <v>1589.2</v>
      </c>
      <c r="E43">
        <v>2267.8200000000002</v>
      </c>
    </row>
    <row r="44" spans="1:5" x14ac:dyDescent="0.2">
      <c r="A44" t="s">
        <v>56</v>
      </c>
      <c r="B44">
        <v>1205.110756</v>
      </c>
      <c r="C44">
        <v>1796.7155760000001</v>
      </c>
      <c r="D44">
        <v>1642.5</v>
      </c>
      <c r="E44">
        <v>2308.64</v>
      </c>
    </row>
    <row r="45" spans="1:5" x14ac:dyDescent="0.2">
      <c r="A45" t="s">
        <v>57</v>
      </c>
      <c r="B45">
        <v>973.05987800000003</v>
      </c>
      <c r="C45">
        <v>1539.224031</v>
      </c>
      <c r="D45">
        <v>1643.2</v>
      </c>
      <c r="E45">
        <v>2295.0500000000002</v>
      </c>
    </row>
    <row r="46" spans="1:5" x14ac:dyDescent="0.2">
      <c r="A46" t="s">
        <v>58</v>
      </c>
      <c r="B46">
        <v>1059.2606720000001</v>
      </c>
      <c r="C46">
        <v>1709.5023920000001</v>
      </c>
      <c r="D46">
        <v>1703.4</v>
      </c>
      <c r="E46">
        <v>2335.85</v>
      </c>
    </row>
    <row r="47" spans="1:5" x14ac:dyDescent="0.2">
      <c r="A47" t="s">
        <v>59</v>
      </c>
      <c r="B47">
        <v>1077.8736610000001</v>
      </c>
      <c r="C47">
        <v>1789.1166310000001</v>
      </c>
      <c r="D47">
        <v>1728.3</v>
      </c>
      <c r="E47">
        <v>2346.7199999999998</v>
      </c>
    </row>
    <row r="48" spans="1:5" x14ac:dyDescent="0.2">
      <c r="A48" t="s">
        <v>60</v>
      </c>
      <c r="B48">
        <v>1104.4610709999999</v>
      </c>
      <c r="C48">
        <v>1847.0970600000001</v>
      </c>
      <c r="D48">
        <v>1781.2</v>
      </c>
      <c r="E48">
        <v>2361.5100000000002</v>
      </c>
    </row>
    <row r="49" spans="1:5" x14ac:dyDescent="0.2">
      <c r="A49" t="s">
        <v>61</v>
      </c>
      <c r="B49">
        <v>1144.0418070000001</v>
      </c>
      <c r="C49">
        <v>1943.776863</v>
      </c>
      <c r="D49">
        <v>1966.8</v>
      </c>
      <c r="E49">
        <v>2396.7800000000002</v>
      </c>
    </row>
    <row r="50" spans="1:5" x14ac:dyDescent="0.2">
      <c r="A50" t="s">
        <v>62</v>
      </c>
      <c r="B50">
        <v>1149.5677559999999</v>
      </c>
      <c r="C50">
        <v>2062.168236</v>
      </c>
      <c r="D50">
        <v>1978.6</v>
      </c>
      <c r="E50">
        <v>2377.4299999999998</v>
      </c>
    </row>
    <row r="51" spans="1:5" x14ac:dyDescent="0.2">
      <c r="A51" t="s">
        <v>63</v>
      </c>
      <c r="B51">
        <v>1119.3431579999999</v>
      </c>
      <c r="C51">
        <v>1999.027531</v>
      </c>
      <c r="D51">
        <v>1903.2</v>
      </c>
      <c r="E51">
        <v>2376.13</v>
      </c>
    </row>
    <row r="52" spans="1:5" x14ac:dyDescent="0.2">
      <c r="A52" t="s">
        <v>64</v>
      </c>
      <c r="B52">
        <v>1084.9382419999999</v>
      </c>
      <c r="C52">
        <v>1956.2161450000001</v>
      </c>
      <c r="D52">
        <v>1868</v>
      </c>
      <c r="E52">
        <v>2365.52</v>
      </c>
    </row>
    <row r="53" spans="1:5" x14ac:dyDescent="0.2">
      <c r="A53" t="s">
        <v>65</v>
      </c>
      <c r="B53">
        <v>1190.072872</v>
      </c>
      <c r="C53">
        <v>2204.6131070000001</v>
      </c>
      <c r="D53">
        <v>1780.9</v>
      </c>
      <c r="E53">
        <v>2388.73</v>
      </c>
    </row>
    <row r="54" spans="1:5" x14ac:dyDescent="0.2">
      <c r="A54" t="s">
        <v>66</v>
      </c>
      <c r="B54">
        <v>1223.263432</v>
      </c>
      <c r="C54">
        <v>2315.030217</v>
      </c>
      <c r="D54">
        <v>1893.4</v>
      </c>
      <c r="E54">
        <v>2392.02</v>
      </c>
    </row>
    <row r="55" spans="1:5" x14ac:dyDescent="0.2">
      <c r="A55" t="s">
        <v>67</v>
      </c>
      <c r="B55">
        <v>1223.5771400000001</v>
      </c>
      <c r="C55">
        <v>2311.4726500000002</v>
      </c>
      <c r="D55">
        <v>1841.2</v>
      </c>
      <c r="E55">
        <v>2374.87</v>
      </c>
    </row>
    <row r="56" spans="1:5" x14ac:dyDescent="0.2">
      <c r="A56" t="s">
        <v>68</v>
      </c>
      <c r="B56">
        <v>1264.897326</v>
      </c>
      <c r="C56">
        <v>2373.6271459999998</v>
      </c>
      <c r="D56">
        <v>1775.4</v>
      </c>
      <c r="E56">
        <v>2340.58</v>
      </c>
    </row>
    <row r="57" spans="1:5" x14ac:dyDescent="0.2">
      <c r="A57" t="s">
        <v>69</v>
      </c>
      <c r="B57">
        <v>1330.0134419999999</v>
      </c>
      <c r="C57">
        <v>2436.4085</v>
      </c>
      <c r="D57">
        <v>1686</v>
      </c>
      <c r="E57">
        <v>2311.35</v>
      </c>
    </row>
    <row r="58" spans="1:5" x14ac:dyDescent="0.2">
      <c r="A58" t="s">
        <v>70</v>
      </c>
      <c r="B58">
        <v>1436.1289380000001</v>
      </c>
      <c r="C58">
        <v>2543.1338019999998</v>
      </c>
      <c r="D58">
        <v>1768.3</v>
      </c>
      <c r="E58">
        <v>2329.61</v>
      </c>
    </row>
    <row r="59" spans="1:5" x14ac:dyDescent="0.2">
      <c r="A59" t="s">
        <v>71</v>
      </c>
      <c r="B59">
        <v>1447.4329029999999</v>
      </c>
      <c r="C59">
        <v>2582.3950559999998</v>
      </c>
      <c r="D59">
        <v>1905.3</v>
      </c>
      <c r="E59">
        <v>2337.2199999999998</v>
      </c>
    </row>
    <row r="60" spans="1:5" x14ac:dyDescent="0.2">
      <c r="A60" t="s">
        <v>72</v>
      </c>
      <c r="B60">
        <v>1485.5001600000001</v>
      </c>
      <c r="C60">
        <v>2614.4309159999998</v>
      </c>
      <c r="D60">
        <v>1763.6</v>
      </c>
      <c r="E60">
        <v>2353.64</v>
      </c>
    </row>
    <row r="61" spans="1:5" x14ac:dyDescent="0.2">
      <c r="A61" t="s">
        <v>73</v>
      </c>
      <c r="B61">
        <v>1551.938746</v>
      </c>
      <c r="C61">
        <v>2628.354585</v>
      </c>
      <c r="D61">
        <v>1835.8</v>
      </c>
      <c r="E61">
        <v>2379.96</v>
      </c>
    </row>
    <row r="62" spans="1:5" x14ac:dyDescent="0.2">
      <c r="A62" t="s">
        <v>74</v>
      </c>
      <c r="B62">
        <v>1585.4713180000001</v>
      </c>
      <c r="C62">
        <v>2694.2354780000001</v>
      </c>
      <c r="D62">
        <v>1812.2</v>
      </c>
      <c r="E62">
        <v>2375.4299999999998</v>
      </c>
    </row>
    <row r="63" spans="1:5" x14ac:dyDescent="0.2">
      <c r="A63" t="s">
        <v>75</v>
      </c>
      <c r="B63">
        <v>1495.9349520000001</v>
      </c>
      <c r="C63">
        <v>2587.9739890000001</v>
      </c>
      <c r="D63">
        <v>1722.9</v>
      </c>
      <c r="E63">
        <v>2354.86</v>
      </c>
    </row>
    <row r="64" spans="1:5" x14ac:dyDescent="0.2">
      <c r="A64" t="s">
        <v>76</v>
      </c>
      <c r="B64">
        <v>1601.6905770000001</v>
      </c>
      <c r="C64">
        <v>2714.5240140000001</v>
      </c>
      <c r="D64">
        <v>1802.6</v>
      </c>
      <c r="E64">
        <v>2354.21</v>
      </c>
    </row>
    <row r="65" spans="1:5" x14ac:dyDescent="0.2">
      <c r="A65" t="s">
        <v>77</v>
      </c>
      <c r="B65">
        <v>1567.007546</v>
      </c>
      <c r="C65">
        <v>2642.4729750000001</v>
      </c>
      <c r="D65">
        <v>1785.2</v>
      </c>
      <c r="E65">
        <v>2361.1799999999998</v>
      </c>
    </row>
    <row r="66" spans="1:5" x14ac:dyDescent="0.2">
      <c r="A66" t="s">
        <v>78</v>
      </c>
      <c r="B66">
        <v>1719.4011410000001</v>
      </c>
      <c r="C66">
        <v>2748.2669940000001</v>
      </c>
      <c r="D66">
        <v>1814.1</v>
      </c>
      <c r="E66">
        <v>2355.14</v>
      </c>
    </row>
    <row r="67" spans="1:5" x14ac:dyDescent="0.2">
      <c r="A67" t="s">
        <v>79</v>
      </c>
      <c r="B67">
        <v>1578.977523</v>
      </c>
      <c r="C67">
        <v>2606.1505499999998</v>
      </c>
      <c r="D67">
        <v>1796.4</v>
      </c>
      <c r="E67">
        <v>2304.4</v>
      </c>
    </row>
    <row r="68" spans="1:5" x14ac:dyDescent="0.2">
      <c r="A68" t="s">
        <v>80</v>
      </c>
      <c r="B68">
        <v>1520.7833519999999</v>
      </c>
      <c r="C68">
        <v>2547.2793729999999</v>
      </c>
      <c r="D68">
        <v>1900.7</v>
      </c>
      <c r="E68">
        <v>2278.69</v>
      </c>
    </row>
    <row r="69" spans="1:5" x14ac:dyDescent="0.2">
      <c r="A69" t="s">
        <v>81</v>
      </c>
      <c r="B69">
        <v>1617.067278</v>
      </c>
      <c r="C69">
        <v>2600.758609</v>
      </c>
      <c r="D69">
        <v>1939</v>
      </c>
      <c r="E69">
        <v>2215.38</v>
      </c>
    </row>
    <row r="70" spans="1:5" x14ac:dyDescent="0.2">
      <c r="A70" t="s">
        <v>82</v>
      </c>
      <c r="B70">
        <v>1549.524905</v>
      </c>
      <c r="C70">
        <v>2395.224749</v>
      </c>
      <c r="D70">
        <v>1891.3</v>
      </c>
      <c r="E70">
        <v>2131.31</v>
      </c>
    </row>
    <row r="71" spans="1:5" x14ac:dyDescent="0.2">
      <c r="A71" t="s">
        <v>83</v>
      </c>
      <c r="B71">
        <v>1478.1431520000001</v>
      </c>
      <c r="C71">
        <v>2398.255114</v>
      </c>
      <c r="D71">
        <v>1848.4</v>
      </c>
      <c r="E71">
        <v>2145.0500000000002</v>
      </c>
    </row>
    <row r="72" spans="1:5" x14ac:dyDescent="0.2">
      <c r="A72" t="s">
        <v>84</v>
      </c>
      <c r="B72">
        <v>1367.5045030000001</v>
      </c>
      <c r="C72">
        <v>2192.3811479999999</v>
      </c>
      <c r="D72">
        <v>1817.5</v>
      </c>
      <c r="E72">
        <v>2111.4</v>
      </c>
    </row>
    <row r="73" spans="1:5" x14ac:dyDescent="0.2">
      <c r="A73" t="s">
        <v>85</v>
      </c>
      <c r="B73">
        <v>1486.148731</v>
      </c>
      <c r="C73">
        <v>2349.777329</v>
      </c>
      <c r="D73">
        <v>1769.2</v>
      </c>
      <c r="E73">
        <v>2162.9899999999998</v>
      </c>
    </row>
    <row r="74" spans="1:5" x14ac:dyDescent="0.2">
      <c r="A74" t="s">
        <v>86</v>
      </c>
      <c r="B74">
        <v>1396.596166</v>
      </c>
      <c r="C74">
        <v>2267.2638280000001</v>
      </c>
      <c r="D74">
        <v>1736.3</v>
      </c>
      <c r="E74">
        <v>2101.88</v>
      </c>
    </row>
    <row r="75" spans="1:5" x14ac:dyDescent="0.2">
      <c r="A75" t="s">
        <v>87</v>
      </c>
      <c r="B75">
        <v>1217.3884330000001</v>
      </c>
      <c r="C75">
        <v>2049.3834350000002</v>
      </c>
      <c r="D75">
        <v>1668.6</v>
      </c>
      <c r="E75">
        <v>2011.06</v>
      </c>
    </row>
    <row r="76" spans="1:5" x14ac:dyDescent="0.2">
      <c r="A76" t="s">
        <v>88</v>
      </c>
      <c r="B76">
        <v>1260.0561700000001</v>
      </c>
      <c r="C76">
        <v>2175.980513</v>
      </c>
      <c r="D76">
        <v>1648.3</v>
      </c>
      <c r="E76">
        <v>1985.01</v>
      </c>
    </row>
    <row r="77" spans="1:5" x14ac:dyDescent="0.2">
      <c r="A77" t="s">
        <v>89</v>
      </c>
      <c r="B77">
        <v>1338.2661680000001</v>
      </c>
      <c r="C77">
        <v>2342.569892</v>
      </c>
      <c r="D77">
        <v>1763.7</v>
      </c>
      <c r="E77">
        <v>2058.0100000000002</v>
      </c>
    </row>
    <row r="78" spans="1:5" x14ac:dyDescent="0.2">
      <c r="A78" t="s">
        <v>90</v>
      </c>
      <c r="B78">
        <v>1270.3206230000001</v>
      </c>
      <c r="C78">
        <v>2253.5454829999999</v>
      </c>
      <c r="D78">
        <v>1826</v>
      </c>
      <c r="E78">
        <v>2048.73</v>
      </c>
    </row>
    <row r="79" spans="1:5" x14ac:dyDescent="0.2">
      <c r="A79" t="s">
        <v>91</v>
      </c>
      <c r="B79">
        <v>1402.8507669999999</v>
      </c>
      <c r="C79">
        <v>2420.0845330000002</v>
      </c>
      <c r="D79">
        <v>1939.2</v>
      </c>
      <c r="E79">
        <v>2111.7600000000002</v>
      </c>
    </row>
    <row r="80" spans="1:5" x14ac:dyDescent="0.2">
      <c r="A80" t="s">
        <v>92</v>
      </c>
      <c r="B80">
        <v>1320.7338319999999</v>
      </c>
      <c r="C80">
        <v>2353.661544</v>
      </c>
      <c r="D80">
        <v>1824.9</v>
      </c>
      <c r="E80">
        <v>2057.16</v>
      </c>
    </row>
    <row r="81" spans="1:5" x14ac:dyDescent="0.2">
      <c r="A81" t="s">
        <v>93</v>
      </c>
      <c r="B81">
        <v>1293.5801449999999</v>
      </c>
      <c r="C81">
        <v>2413.1890520000002</v>
      </c>
      <c r="D81">
        <v>1980.3</v>
      </c>
      <c r="E81">
        <v>2109.41</v>
      </c>
    </row>
    <row r="82" spans="1:5" x14ac:dyDescent="0.2">
      <c r="A82" t="s">
        <v>94</v>
      </c>
      <c r="B82">
        <v>1297.314429</v>
      </c>
      <c r="C82">
        <v>2445.0462130000001</v>
      </c>
      <c r="D82">
        <v>1999</v>
      </c>
      <c r="E82">
        <v>2122.1999999999998</v>
      </c>
    </row>
    <row r="83" spans="1:5" x14ac:dyDescent="0.2">
      <c r="A83" t="s">
        <v>95</v>
      </c>
      <c r="B83">
        <v>1245.752043</v>
      </c>
      <c r="C83">
        <v>2417.27619</v>
      </c>
      <c r="D83">
        <v>1958</v>
      </c>
      <c r="E83">
        <v>2099.09</v>
      </c>
    </row>
    <row r="84" spans="1:5" x14ac:dyDescent="0.2">
      <c r="A84" t="s">
        <v>96</v>
      </c>
      <c r="B84">
        <v>1315.327595</v>
      </c>
      <c r="C84">
        <v>2559.3555430000001</v>
      </c>
      <c r="D84">
        <v>1917.9</v>
      </c>
      <c r="E84">
        <v>2091.6</v>
      </c>
    </row>
    <row r="85" spans="1:5" x14ac:dyDescent="0.2">
      <c r="A85" t="s">
        <v>97</v>
      </c>
      <c r="B85">
        <v>1342.6649</v>
      </c>
      <c r="C85">
        <v>2657.9861569999998</v>
      </c>
      <c r="D85">
        <v>1970.5</v>
      </c>
      <c r="E85">
        <v>2090.15</v>
      </c>
    </row>
    <row r="86" spans="1:5" x14ac:dyDescent="0.2">
      <c r="A86" t="s">
        <v>98</v>
      </c>
      <c r="B86">
        <v>1298.694029</v>
      </c>
      <c r="C86">
        <v>2582.7173819999998</v>
      </c>
      <c r="D86">
        <v>1973</v>
      </c>
      <c r="E86">
        <v>2076.8000000000002</v>
      </c>
    </row>
    <row r="87" spans="1:5" x14ac:dyDescent="0.2">
      <c r="A87" t="s">
        <v>99</v>
      </c>
      <c r="B87">
        <v>1203.4753800000001</v>
      </c>
      <c r="C87">
        <v>2474.9442519999998</v>
      </c>
      <c r="D87">
        <v>1878.6</v>
      </c>
      <c r="E87">
        <v>2024.02</v>
      </c>
    </row>
    <row r="88" spans="1:5" x14ac:dyDescent="0.2">
      <c r="A88" t="s">
        <v>100</v>
      </c>
      <c r="B88">
        <v>1160.6214239999999</v>
      </c>
      <c r="C88">
        <v>2393.0375800000002</v>
      </c>
      <c r="D88">
        <v>2005.6</v>
      </c>
      <c r="E88">
        <v>1992.08</v>
      </c>
    </row>
    <row r="89" spans="1:5" x14ac:dyDescent="0.2">
      <c r="A89" t="s">
        <v>101</v>
      </c>
      <c r="B89">
        <v>1300.013244</v>
      </c>
      <c r="C89">
        <v>2615.3558250000001</v>
      </c>
      <c r="D89">
        <v>2067.1</v>
      </c>
      <c r="E89">
        <v>2082.29</v>
      </c>
    </row>
    <row r="90" spans="1:5" x14ac:dyDescent="0.2">
      <c r="A90" t="s">
        <v>102</v>
      </c>
      <c r="B90">
        <v>1422.230188</v>
      </c>
      <c r="C90">
        <v>2753.4895620000002</v>
      </c>
      <c r="D90">
        <v>2083.5</v>
      </c>
      <c r="E90">
        <v>2162</v>
      </c>
    </row>
    <row r="91" spans="1:5" x14ac:dyDescent="0.2">
      <c r="A91" t="s">
        <v>103</v>
      </c>
      <c r="B91">
        <v>1352.020604</v>
      </c>
      <c r="C91">
        <v>2760.2852760000001</v>
      </c>
      <c r="D91">
        <v>2050.9</v>
      </c>
      <c r="E91">
        <v>2156.06</v>
      </c>
    </row>
    <row r="92" spans="1:5" x14ac:dyDescent="0.2">
      <c r="A92" t="s">
        <v>104</v>
      </c>
      <c r="B92">
        <v>1379.006891</v>
      </c>
      <c r="C92">
        <v>2876.617573</v>
      </c>
      <c r="D92">
        <v>2042.7</v>
      </c>
      <c r="E92">
        <v>2125.6</v>
      </c>
    </row>
    <row r="93" spans="1:5" x14ac:dyDescent="0.2">
      <c r="A93" t="s">
        <v>105</v>
      </c>
      <c r="B93">
        <v>1405.9002439999999</v>
      </c>
      <c r="C93">
        <v>2969.1902770000002</v>
      </c>
      <c r="D93">
        <v>2238.4</v>
      </c>
      <c r="E93">
        <v>2145.23</v>
      </c>
    </row>
    <row r="94" spans="1:5" x14ac:dyDescent="0.2">
      <c r="A94" t="s">
        <v>106</v>
      </c>
      <c r="B94">
        <v>1293.494533</v>
      </c>
      <c r="C94">
        <v>2869.6587279999999</v>
      </c>
      <c r="D94">
        <v>2357.6999999999998</v>
      </c>
      <c r="E94">
        <v>2091.04</v>
      </c>
    </row>
    <row r="95" spans="1:5" x14ac:dyDescent="0.2">
      <c r="A95" t="s">
        <v>107</v>
      </c>
      <c r="B95">
        <v>1352.748237</v>
      </c>
      <c r="C95">
        <v>2987.7356970000001</v>
      </c>
      <c r="D95">
        <v>2345.8000000000002</v>
      </c>
      <c r="E95">
        <v>2126.4899999999998</v>
      </c>
    </row>
    <row r="96" spans="1:5" x14ac:dyDescent="0.2">
      <c r="A96" t="s">
        <v>108</v>
      </c>
      <c r="B96">
        <v>1379.455031</v>
      </c>
      <c r="C96">
        <v>3044.186119</v>
      </c>
      <c r="D96">
        <v>2339.6</v>
      </c>
      <c r="E96">
        <v>2146.63</v>
      </c>
    </row>
    <row r="97" spans="1:5" x14ac:dyDescent="0.2">
      <c r="A97" t="s">
        <v>109</v>
      </c>
      <c r="B97">
        <v>1486.713763</v>
      </c>
      <c r="C97">
        <v>3107.6545190000002</v>
      </c>
      <c r="D97">
        <v>2473</v>
      </c>
      <c r="E97">
        <v>2196.77</v>
      </c>
    </row>
    <row r="98" spans="1:5" x14ac:dyDescent="0.2">
      <c r="A98" t="s">
        <v>110</v>
      </c>
      <c r="B98">
        <v>1565.4738540000001</v>
      </c>
      <c r="C98">
        <v>3181.292958</v>
      </c>
      <c r="D98">
        <v>2527.6</v>
      </c>
      <c r="E98">
        <v>2228.33</v>
      </c>
    </row>
    <row r="99" spans="1:5" x14ac:dyDescent="0.2">
      <c r="A99" t="s">
        <v>111</v>
      </c>
      <c r="B99">
        <v>1617.2019399999999</v>
      </c>
      <c r="C99">
        <v>3255.7755999999999</v>
      </c>
      <c r="D99">
        <v>2659.4</v>
      </c>
      <c r="E99">
        <v>2258.17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BBEF-4F07-2043-B7E0-12334E2B06F9}">
  <dimension ref="A1:N98"/>
  <sheetViews>
    <sheetView tabSelected="1" zoomScale="178" workbookViewId="0">
      <selection activeCell="H8" sqref="H8"/>
    </sheetView>
  </sheetViews>
  <sheetFormatPr baseColWidth="10" defaultRowHeight="16" x14ac:dyDescent="0.2"/>
  <cols>
    <col min="8" max="8" width="14" bestFit="1" customWidth="1"/>
  </cols>
  <sheetData>
    <row r="1" spans="1:14" x14ac:dyDescent="0.2">
      <c r="A1" t="str">
        <f>'Raw data'!A1</f>
        <v>Date</v>
      </c>
      <c r="B1" t="str">
        <f>'Raw data'!B1</f>
        <v>Real Estate</v>
      </c>
      <c r="C1" t="str">
        <f>'Raw data'!C1</f>
        <v>Equity</v>
      </c>
      <c r="D1" t="str">
        <f>'Raw data'!D1</f>
        <v>Gold future</v>
      </c>
      <c r="E1" t="str">
        <f>'Raw data'!E1</f>
        <v>FI</v>
      </c>
      <c r="F1" t="str">
        <f>'Raw data'!F1</f>
        <v>PE</v>
      </c>
      <c r="G1" t="s">
        <v>3</v>
      </c>
      <c r="H1" s="1"/>
      <c r="I1" s="1" t="str">
        <f>B1</f>
        <v>Real Estate</v>
      </c>
      <c r="J1" s="1" t="str">
        <f t="shared" ref="J1:M1" si="0">C1</f>
        <v>Equity</v>
      </c>
      <c r="K1" s="1" t="str">
        <f t="shared" si="0"/>
        <v>Gold future</v>
      </c>
      <c r="L1" s="1" t="str">
        <f t="shared" si="0"/>
        <v>FI</v>
      </c>
      <c r="M1" s="1" t="str">
        <f t="shared" si="0"/>
        <v>PE</v>
      </c>
      <c r="N1" s="1" t="s">
        <v>3</v>
      </c>
    </row>
    <row r="2" spans="1:14" x14ac:dyDescent="0.2">
      <c r="A2" t="s">
        <v>15</v>
      </c>
      <c r="B2">
        <f>'Raw data'!B3/'Raw data'!B2-1</f>
        <v>-1.5194291999999998E-2</v>
      </c>
      <c r="C2">
        <f>'Raw data'!C3/'Raw data'!C2-1</f>
        <v>7.737426335607811E-3</v>
      </c>
      <c r="D2">
        <f>'Raw data'!D3/'Raw data'!D2-1</f>
        <v>7.2161033042157374E-3</v>
      </c>
      <c r="E2">
        <f>'Raw data'!E3/'Raw data'!E2-1</f>
        <v>-5.8876056089263162E-4</v>
      </c>
      <c r="F2">
        <f>C2+0.03/12</f>
        <v>1.0237426335607811E-2</v>
      </c>
      <c r="G2">
        <v>0</v>
      </c>
      <c r="H2" s="1" t="s">
        <v>1</v>
      </c>
      <c r="I2" s="5">
        <v>0</v>
      </c>
      <c r="J2" s="5">
        <v>0</v>
      </c>
      <c r="K2" s="5">
        <v>0.11466953521238427</v>
      </c>
      <c r="L2" s="5">
        <v>0.55790366939397007</v>
      </c>
      <c r="M2" s="5">
        <v>0.12742679574636109</v>
      </c>
      <c r="N2" s="5">
        <v>0.2</v>
      </c>
    </row>
    <row r="3" spans="1:14" x14ac:dyDescent="0.2">
      <c r="A3" t="s">
        <v>16</v>
      </c>
      <c r="B3">
        <f>'Raw data'!B4/'Raw data'!B3-1</f>
        <v>-5.2128696638301775E-2</v>
      </c>
      <c r="C3">
        <f>'Raw data'!C4/'Raw data'!C3-1</f>
        <v>-1.9128873098355426E-2</v>
      </c>
      <c r="D3">
        <f>'Raw data'!D4/'Raw data'!D3-1</f>
        <v>-3.9894419306184092E-2</v>
      </c>
      <c r="E3">
        <f>'Raw data'!E4/'Raw data'!E3-1</f>
        <v>-7.6485777965419333E-3</v>
      </c>
      <c r="F3">
        <f t="shared" ref="F3:F66" si="1">C3+0.03/12</f>
        <v>-1.6628873098355427E-2</v>
      </c>
      <c r="G3">
        <v>0</v>
      </c>
      <c r="H3" s="1" t="s">
        <v>2</v>
      </c>
      <c r="I3" s="6">
        <f>(AVERAGE(B:B)+1)^12-1</f>
        <v>7.9273353618503073E-2</v>
      </c>
      <c r="J3" s="6">
        <f t="shared" ref="J3:N3" si="2">(AVERAGE(C:C)+1)^12-1</f>
        <v>0.12776924450177529</v>
      </c>
      <c r="K3" s="6">
        <f t="shared" si="2"/>
        <v>0.10013231118964261</v>
      </c>
      <c r="L3" s="6">
        <f t="shared" si="2"/>
        <v>1.4177726657643053E-2</v>
      </c>
      <c r="M3" s="6">
        <f t="shared" si="2"/>
        <v>0.16172476053286333</v>
      </c>
      <c r="N3" s="6">
        <f t="shared" si="2"/>
        <v>0</v>
      </c>
    </row>
    <row r="4" spans="1:14" ht="17" thickBot="1" x14ac:dyDescent="0.25">
      <c r="A4" t="s">
        <v>17</v>
      </c>
      <c r="B4">
        <f>'Raw data'!B5/'Raw data'!B4-1</f>
        <v>-2.0192310174776296E-2</v>
      </c>
      <c r="C4">
        <f>'Raw data'!C5/'Raw data'!C4-1</f>
        <v>1.1349017235178893E-2</v>
      </c>
      <c r="D4">
        <f>'Raw data'!D5/'Raw data'!D4-1</f>
        <v>-6.4645353860655064E-2</v>
      </c>
      <c r="E4">
        <f>'Raw data'!E5/'Raw data'!E4-1</f>
        <v>-2.3651924408825686E-2</v>
      </c>
      <c r="F4">
        <f t="shared" si="1"/>
        <v>1.3849017235178894E-2</v>
      </c>
      <c r="G4">
        <v>0</v>
      </c>
      <c r="H4" t="s">
        <v>4</v>
      </c>
    </row>
    <row r="5" spans="1:14" x14ac:dyDescent="0.2">
      <c r="A5" t="s">
        <v>18</v>
      </c>
      <c r="B5">
        <f>'Raw data'!B6/'Raw data'!B5-1</f>
        <v>4.3808337256082019E-2</v>
      </c>
      <c r="C5">
        <f>'Raw data'!C6/'Raw data'!C5-1</f>
        <v>2.1954477933009198E-2</v>
      </c>
      <c r="D5">
        <f>'Raw data'!D6/'Raw data'!D5-1</f>
        <v>-2.7460530735639921E-2</v>
      </c>
      <c r="E5">
        <f>'Raw data'!E6/'Raw data'!E5-1</f>
        <v>1.4086005705338245E-3</v>
      </c>
      <c r="F5">
        <f t="shared" si="1"/>
        <v>2.4454477933009196E-2</v>
      </c>
      <c r="G5">
        <v>0</v>
      </c>
      <c r="H5" s="3"/>
      <c r="I5" s="3" t="s">
        <v>10</v>
      </c>
      <c r="J5" s="3" t="s">
        <v>11</v>
      </c>
      <c r="K5" s="3" t="s">
        <v>12</v>
      </c>
      <c r="L5" s="3" t="s">
        <v>13</v>
      </c>
      <c r="M5" s="3" t="s">
        <v>112</v>
      </c>
      <c r="N5" s="3" t="s">
        <v>3</v>
      </c>
    </row>
    <row r="6" spans="1:14" x14ac:dyDescent="0.2">
      <c r="A6" t="s">
        <v>19</v>
      </c>
      <c r="B6">
        <f>'Raw data'!B7/'Raw data'!B6-1</f>
        <v>9.2475746022713246E-4</v>
      </c>
      <c r="C6">
        <f>'Raw data'!C7/'Raw data'!C6-1</f>
        <v>2.7291178291679818E-2</v>
      </c>
      <c r="D6">
        <f>'Raw data'!D7/'Raw data'!D6-1</f>
        <v>3.2726016751575937E-2</v>
      </c>
      <c r="E6">
        <f>'Raw data'!E7/'Raw data'!E6-1</f>
        <v>1.9631951507055323E-3</v>
      </c>
      <c r="F6">
        <f t="shared" si="1"/>
        <v>2.9791178291679817E-2</v>
      </c>
      <c r="G6">
        <v>0</v>
      </c>
      <c r="H6" t="s">
        <v>10</v>
      </c>
      <c r="I6">
        <f>VARP(MPT!$B$2:$B$1048576)</f>
        <v>2.7728700012893022E-3</v>
      </c>
    </row>
    <row r="7" spans="1:14" x14ac:dyDescent="0.2">
      <c r="A7" t="s">
        <v>20</v>
      </c>
      <c r="B7">
        <f>'Raw data'!B8/'Raw data'!B7-1</f>
        <v>4.1719076123883703E-2</v>
      </c>
      <c r="C7">
        <f>'Raw data'!C8/'Raw data'!C7-1</f>
        <v>2.7980070441157023E-2</v>
      </c>
      <c r="D7">
        <f>'Raw data'!D8/'Raw data'!D7-1</f>
        <v>5.2508361204013365E-2</v>
      </c>
      <c r="E7">
        <f>'Raw data'!E8/'Raw data'!E7-1</f>
        <v>6.7213735639439776E-3</v>
      </c>
      <c r="F7">
        <f t="shared" si="1"/>
        <v>3.0480070441157022E-2</v>
      </c>
      <c r="G7">
        <v>0</v>
      </c>
      <c r="H7" t="s">
        <v>11</v>
      </c>
      <c r="I7">
        <v>1.9328108212085309E-3</v>
      </c>
      <c r="J7">
        <f>VARP(MPT!$C$2:$C$1048576)</f>
        <v>1.9820246911168332E-3</v>
      </c>
    </row>
    <row r="8" spans="1:14" x14ac:dyDescent="0.2">
      <c r="A8" t="s">
        <v>21</v>
      </c>
      <c r="B8">
        <f>'Raw data'!B9/'Raw data'!B8-1</f>
        <v>-1.5200571943632224E-2</v>
      </c>
      <c r="C8">
        <f>'Raw data'!C9/'Raw data'!C8-1</f>
        <v>1.2502931234472214E-2</v>
      </c>
      <c r="D8">
        <f>'Raw data'!D9/'Raw data'!D8-1</f>
        <v>-8.5795996186843748E-3</v>
      </c>
      <c r="E8">
        <f>'Raw data'!E9/'Raw data'!E8-1</f>
        <v>-5.2669596099441662E-4</v>
      </c>
      <c r="F8">
        <f t="shared" si="1"/>
        <v>1.5002931234472215E-2</v>
      </c>
      <c r="G8">
        <v>0</v>
      </c>
      <c r="H8" t="s">
        <v>12</v>
      </c>
      <c r="I8">
        <v>4.3840006658055664E-4</v>
      </c>
      <c r="J8">
        <v>3.4171745851600994E-4</v>
      </c>
      <c r="K8">
        <f>VARP(MPT!$D$2:$D$1048576)</f>
        <v>1.4403987402654582E-3</v>
      </c>
    </row>
    <row r="9" spans="1:14" x14ac:dyDescent="0.2">
      <c r="A9" t="s">
        <v>22</v>
      </c>
      <c r="B9">
        <f>'Raw data'!B10/'Raw data'!B9-1</f>
        <v>4.879729555939516E-3</v>
      </c>
      <c r="C9">
        <f>'Raw data'!C10/'Raw data'!C9-1</f>
        <v>1.6507863505872411E-2</v>
      </c>
      <c r="D9">
        <f>'Raw data'!D10/'Raw data'!D9-1</f>
        <v>1.4342948717948723E-2</v>
      </c>
      <c r="E9">
        <f>'Raw data'!E10/'Raw data'!E9-1</f>
        <v>7.7189073078680615E-3</v>
      </c>
      <c r="F9">
        <f t="shared" si="1"/>
        <v>1.900786350587241E-2</v>
      </c>
      <c r="G9">
        <v>0</v>
      </c>
      <c r="H9" t="s">
        <v>13</v>
      </c>
      <c r="I9">
        <v>4.6302809817385916E-4</v>
      </c>
      <c r="J9">
        <v>3.1041657541499055E-4</v>
      </c>
      <c r="K9">
        <v>2.6077539146256552E-4</v>
      </c>
      <c r="L9">
        <f>VARP(MPT!$E$2:$E$1048576)</f>
        <v>2.3340365136379201E-4</v>
      </c>
    </row>
    <row r="10" spans="1:14" x14ac:dyDescent="0.2">
      <c r="A10" t="s">
        <v>23</v>
      </c>
      <c r="B10">
        <f>'Raw data'!B11/'Raw data'!B10-1</f>
        <v>-1.2643345211241774E-3</v>
      </c>
      <c r="C10">
        <f>'Raw data'!C11/'Raw data'!C10-1</f>
        <v>2.0797861184370214E-2</v>
      </c>
      <c r="D10">
        <f>'Raw data'!D11/'Raw data'!D10-1</f>
        <v>-1.5799036258790089E-4</v>
      </c>
      <c r="E10">
        <f>'Raw data'!E11/'Raw data'!E10-1</f>
        <v>7.6946446269465785E-3</v>
      </c>
      <c r="F10">
        <f t="shared" si="1"/>
        <v>2.3297861184370213E-2</v>
      </c>
      <c r="G10">
        <v>0</v>
      </c>
      <c r="H10" t="s">
        <v>112</v>
      </c>
      <c r="I10">
        <v>1.9328108212085309E-3</v>
      </c>
      <c r="J10">
        <v>1.9820246911168332E-3</v>
      </c>
      <c r="K10">
        <v>3.4171745851600984E-4</v>
      </c>
      <c r="L10">
        <v>3.1041657541499055E-4</v>
      </c>
      <c r="M10">
        <f>VARP(MPT!$F$2:$F$1048576)</f>
        <v>1.982024691116835E-3</v>
      </c>
    </row>
    <row r="11" spans="1:14" ht="17" thickBot="1" x14ac:dyDescent="0.25">
      <c r="A11" t="s">
        <v>24</v>
      </c>
      <c r="B11">
        <f>'Raw data'!B12/'Raw data'!B11-1</f>
        <v>2.0229830355284362E-2</v>
      </c>
      <c r="C11">
        <f>'Raw data'!C12/'Raw data'!C11-1</f>
        <v>6.3279832212808085E-3</v>
      </c>
      <c r="D11">
        <f>'Raw data'!D12/'Raw data'!D11-1</f>
        <v>-1.5722525084933325E-2</v>
      </c>
      <c r="E11">
        <f>'Raw data'!E12/'Raw data'!E11-1</f>
        <v>-1.0032915871776016E-3</v>
      </c>
      <c r="F11">
        <f t="shared" si="1"/>
        <v>8.827983221280809E-3</v>
      </c>
      <c r="G11">
        <v>0</v>
      </c>
      <c r="H11" s="2" t="s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f>VARP(MPT!$G$2:$G$1048576)</f>
        <v>0</v>
      </c>
    </row>
    <row r="12" spans="1:14" ht="17" thickBot="1" x14ac:dyDescent="0.25">
      <c r="A12" t="s">
        <v>25</v>
      </c>
      <c r="B12">
        <f>'Raw data'!B13/'Raw data'!B12-1</f>
        <v>1.3193523700937737E-2</v>
      </c>
      <c r="C12">
        <f>'Raw data'!C13/'Raw data'!C12-1</f>
        <v>2.7777600995262164E-2</v>
      </c>
      <c r="D12">
        <f>'Raw data'!D13/'Raw data'!D12-1</f>
        <v>2.215443891475366E-2</v>
      </c>
      <c r="E12">
        <f>'Raw data'!E13/'Raw data'!E12-1</f>
        <v>4.3041393947489404E-3</v>
      </c>
      <c r="F12">
        <f t="shared" si="1"/>
        <v>3.0277600995262163E-2</v>
      </c>
      <c r="G12">
        <v>0</v>
      </c>
    </row>
    <row r="13" spans="1:14" x14ac:dyDescent="0.2">
      <c r="A13" t="s">
        <v>26</v>
      </c>
      <c r="B13">
        <f>'Raw data'!B14/'Raw data'!B13-1</f>
        <v>5.2853390753266893E-3</v>
      </c>
      <c r="C13">
        <f>'Raw data'!C14/'Raw data'!C13-1</f>
        <v>3.9992963650146152E-3</v>
      </c>
      <c r="D13">
        <f>'Raw data'!D14/'Raw data'!D13-1</f>
        <v>3.196167739908895E-2</v>
      </c>
      <c r="E13">
        <f>'Raw data'!E14/'Raw data'!E13-1</f>
        <v>8.9654730764874291E-3</v>
      </c>
      <c r="F13">
        <f t="shared" si="1"/>
        <v>6.4992963650146156E-3</v>
      </c>
      <c r="G13">
        <v>0</v>
      </c>
      <c r="H13" s="3"/>
      <c r="I13" s="3" t="str">
        <f>B1</f>
        <v>Real Estate</v>
      </c>
      <c r="J13" s="3" t="str">
        <f t="shared" ref="J13:N13" si="3">C1</f>
        <v>Equity</v>
      </c>
      <c r="K13" s="3" t="str">
        <f t="shared" si="3"/>
        <v>Gold future</v>
      </c>
      <c r="L13" s="3" t="str">
        <f t="shared" si="3"/>
        <v>FI</v>
      </c>
      <c r="M13" s="3" t="str">
        <f t="shared" si="3"/>
        <v>PE</v>
      </c>
      <c r="N13" s="3" t="str">
        <f t="shared" si="3"/>
        <v>Cash</v>
      </c>
    </row>
    <row r="14" spans="1:14" x14ac:dyDescent="0.2">
      <c r="A14" t="s">
        <v>27</v>
      </c>
      <c r="B14">
        <f>'Raw data'!B15/'Raw data'!B14-1</f>
        <v>-7.0715811357504599E-3</v>
      </c>
      <c r="C14">
        <f>'Raw data'!C15/'Raw data'!C14-1</f>
        <v>2.1816633212837777E-2</v>
      </c>
      <c r="D14">
        <f>'Raw data'!D15/'Raw data'!D14-1</f>
        <v>-1.932881820257204E-2</v>
      </c>
      <c r="E14">
        <f>'Raw data'!E15/'Raw data'!E14-1</f>
        <v>-4.7602540755098399E-3</v>
      </c>
      <c r="F14">
        <f t="shared" si="1"/>
        <v>2.4316633212837776E-2</v>
      </c>
      <c r="G14">
        <v>0</v>
      </c>
      <c r="H14" t="str" cm="1">
        <f t="array" ref="H14:H19">TRANSPOSE(B1:G1)</f>
        <v>Real Estate</v>
      </c>
      <c r="I14">
        <f>I6</f>
        <v>2.7728700012893022E-3</v>
      </c>
      <c r="J14" cm="1">
        <f t="array" ref="J14:N14">TRANSPOSE(I7:I11)</f>
        <v>1.9328108212085309E-3</v>
      </c>
      <c r="K14">
        <v>4.3840006658055664E-4</v>
      </c>
      <c r="L14">
        <v>4.6302809817385916E-4</v>
      </c>
      <c r="M14">
        <v>1.9328108212085309E-3</v>
      </c>
      <c r="N14">
        <v>0</v>
      </c>
    </row>
    <row r="15" spans="1:14" x14ac:dyDescent="0.2">
      <c r="A15" t="s">
        <v>28</v>
      </c>
      <c r="B15">
        <f>'Raw data'!B16/'Raw data'!B15-1</f>
        <v>2.0496223046073681E-3</v>
      </c>
      <c r="C15">
        <f>'Raw data'!C16/'Raw data'!C15-1</f>
        <v>2.0440451241367397E-2</v>
      </c>
      <c r="D15">
        <f>'Raw data'!D16/'Raw data'!D15-1</f>
        <v>-8.5357336851090704E-3</v>
      </c>
      <c r="E15">
        <f>'Raw data'!E16/'Raw data'!E15-1</f>
        <v>5.7886836141007869E-4</v>
      </c>
      <c r="F15">
        <f t="shared" si="1"/>
        <v>2.2940451241367395E-2</v>
      </c>
      <c r="G15">
        <v>0</v>
      </c>
      <c r="H15" t="str">
        <v>Equity</v>
      </c>
      <c r="I15">
        <f t="shared" ref="I15:J15" si="4">I7</f>
        <v>1.9328108212085309E-3</v>
      </c>
      <c r="J15">
        <f t="shared" si="4"/>
        <v>1.9820246911168332E-3</v>
      </c>
      <c r="K15" cm="1">
        <f t="array" ref="K15:N15">TRANSPOSE(J16:J19)</f>
        <v>3.4171745851600994E-4</v>
      </c>
      <c r="L15">
        <v>3.1041657541499055E-4</v>
      </c>
      <c r="M15">
        <v>1.9820246911168332E-3</v>
      </c>
      <c r="N15">
        <v>0</v>
      </c>
    </row>
    <row r="16" spans="1:14" x14ac:dyDescent="0.2">
      <c r="A16" t="s">
        <v>29</v>
      </c>
      <c r="B16">
        <f>'Raw data'!B17/'Raw data'!B16-1</f>
        <v>2.671446766955321E-2</v>
      </c>
      <c r="C16">
        <f>'Raw data'!C17/'Raw data'!C16-1</f>
        <v>2.0063744726027899E-2</v>
      </c>
      <c r="D16">
        <f>'Raw data'!D17/'Raw data'!D16-1</f>
        <v>6.6525788526257124E-3</v>
      </c>
      <c r="E16">
        <f>'Raw data'!E17/'Raw data'!E16-1</f>
        <v>-1.2845404090918722E-3</v>
      </c>
      <c r="F16">
        <f t="shared" si="1"/>
        <v>2.2563744726027898E-2</v>
      </c>
      <c r="G16">
        <v>0</v>
      </c>
      <c r="H16" t="str">
        <v>Gold future</v>
      </c>
      <c r="I16">
        <f t="shared" ref="I16:K16" si="5">I8</f>
        <v>4.3840006658055664E-4</v>
      </c>
      <c r="J16">
        <f t="shared" si="5"/>
        <v>3.4171745851600994E-4</v>
      </c>
      <c r="K16">
        <f t="shared" si="5"/>
        <v>1.4403987402654582E-3</v>
      </c>
      <c r="L16" cm="1">
        <f t="array" ref="L16:N16">TRANSPOSE(K17:K19)</f>
        <v>2.6077539146256552E-4</v>
      </c>
      <c r="M16">
        <v>3.4171745851600984E-4</v>
      </c>
      <c r="N16">
        <v>0</v>
      </c>
    </row>
    <row r="17" spans="1:14" x14ac:dyDescent="0.2">
      <c r="A17" t="s">
        <v>30</v>
      </c>
      <c r="B17">
        <f>'Raw data'!B18/'Raw data'!B17-1</f>
        <v>-3.1472299412853566E-3</v>
      </c>
      <c r="C17">
        <f>'Raw data'!C18/'Raw data'!C17-1</f>
        <v>1.6654886862351725E-2</v>
      </c>
      <c r="D17">
        <f>'Raw data'!D18/'Raw data'!D17-1</f>
        <v>8.5523246773440142E-3</v>
      </c>
      <c r="E17">
        <f>'Raw data'!E18/'Raw data'!E17-1</f>
        <v>4.5900383894119656E-3</v>
      </c>
      <c r="F17">
        <f t="shared" si="1"/>
        <v>1.9154886862351724E-2</v>
      </c>
      <c r="G17">
        <v>0</v>
      </c>
      <c r="H17" t="str">
        <v>FI</v>
      </c>
      <c r="I17">
        <f t="shared" ref="I17:L17" si="6">I9</f>
        <v>4.6302809817385916E-4</v>
      </c>
      <c r="J17">
        <f t="shared" si="6"/>
        <v>3.1041657541499055E-4</v>
      </c>
      <c r="K17">
        <f t="shared" si="6"/>
        <v>2.6077539146256552E-4</v>
      </c>
      <c r="L17">
        <f t="shared" si="6"/>
        <v>2.3340365136379201E-4</v>
      </c>
      <c r="M17" cm="1">
        <f t="array" ref="M17:N17">TRANSPOSE(L18:L19)</f>
        <v>3.1041657541499055E-4</v>
      </c>
      <c r="N17">
        <v>0</v>
      </c>
    </row>
    <row r="18" spans="1:14" x14ac:dyDescent="0.2">
      <c r="A18" t="s">
        <v>31</v>
      </c>
      <c r="B18">
        <f>'Raw data'!B19/'Raw data'!B18-1</f>
        <v>-2.7101358230471106E-2</v>
      </c>
      <c r="C18">
        <f>'Raw data'!C19/'Raw data'!C18-1</f>
        <v>5.4122232263923431E-2</v>
      </c>
      <c r="D18">
        <f>'Raw data'!D19/'Raw data'!D18-1</f>
        <v>3.2994141227258744E-2</v>
      </c>
      <c r="E18">
        <f>'Raw data'!E19/'Raw data'!E18-1</f>
        <v>-1.1517956185831513E-2</v>
      </c>
      <c r="F18">
        <f t="shared" si="1"/>
        <v>5.6622232263923433E-2</v>
      </c>
      <c r="G18">
        <v>0</v>
      </c>
      <c r="H18" t="str">
        <v>PE</v>
      </c>
      <c r="I18">
        <f t="shared" ref="I18:M18" si="7">I10</f>
        <v>1.9328108212085309E-3</v>
      </c>
      <c r="J18">
        <f t="shared" si="7"/>
        <v>1.9820246911168332E-3</v>
      </c>
      <c r="K18">
        <f t="shared" si="7"/>
        <v>3.4171745851600984E-4</v>
      </c>
      <c r="L18">
        <f t="shared" si="7"/>
        <v>3.1041657541499055E-4</v>
      </c>
      <c r="M18">
        <f t="shared" si="7"/>
        <v>1.982024691116835E-3</v>
      </c>
      <c r="N18">
        <f>M19</f>
        <v>0</v>
      </c>
    </row>
    <row r="19" spans="1:14" ht="17" thickBot="1" x14ac:dyDescent="0.25">
      <c r="A19" t="s">
        <v>32</v>
      </c>
      <c r="B19">
        <f>'Raw data'!B20/'Raw data'!B19-1</f>
        <v>-6.9643368428605745E-2</v>
      </c>
      <c r="C19">
        <f>'Raw data'!C20/'Raw data'!C19-1</f>
        <v>-4.1385543315188844E-2</v>
      </c>
      <c r="D19">
        <f>'Raw data'!D20/'Raw data'!D19-1</f>
        <v>-1.8283582089552275E-2</v>
      </c>
      <c r="E19">
        <f>'Raw data'!E20/'Raw data'!E19-1</f>
        <v>-9.4769626260627904E-3</v>
      </c>
      <c r="F19">
        <f t="shared" si="1"/>
        <v>-3.8885543315188842E-2</v>
      </c>
      <c r="G19">
        <v>0</v>
      </c>
      <c r="H19" s="2" t="str">
        <v>Cash</v>
      </c>
      <c r="I19">
        <f t="shared" ref="I19:N19" si="8">I11</f>
        <v>0</v>
      </c>
      <c r="J19">
        <f t="shared" si="8"/>
        <v>0</v>
      </c>
      <c r="K19">
        <f t="shared" si="8"/>
        <v>0</v>
      </c>
      <c r="L19">
        <f t="shared" si="8"/>
        <v>0</v>
      </c>
      <c r="M19">
        <f t="shared" si="8"/>
        <v>0</v>
      </c>
      <c r="N19">
        <f t="shared" si="8"/>
        <v>0</v>
      </c>
    </row>
    <row r="20" spans="1:14" x14ac:dyDescent="0.2">
      <c r="A20" t="s">
        <v>33</v>
      </c>
      <c r="B20">
        <f>'Raw data'!B21/'Raw data'!B20-1</f>
        <v>3.7287384583150729E-2</v>
      </c>
      <c r="C20">
        <f>'Raw data'!C21/'Raw data'!C20-1</f>
        <v>-1.8089745553328762E-2</v>
      </c>
      <c r="D20">
        <f>'Raw data'!D21/'Raw data'!D20-1</f>
        <v>8.9699733941466242E-3</v>
      </c>
      <c r="E20">
        <f>'Raw data'!E21/'Raw data'!E20-1</f>
        <v>6.4133597520499297E-3</v>
      </c>
      <c r="F20">
        <f t="shared" si="1"/>
        <v>-1.5589745553328762E-2</v>
      </c>
      <c r="G20">
        <v>0</v>
      </c>
    </row>
    <row r="21" spans="1:14" x14ac:dyDescent="0.2">
      <c r="A21" t="s">
        <v>34</v>
      </c>
      <c r="B21">
        <f>'Raw data'!B22/'Raw data'!B21-1</f>
        <v>3.0709606788805743E-3</v>
      </c>
      <c r="C21">
        <f>'Raw data'!C22/'Raw data'!C21-1</f>
        <v>9.8788055452152523E-3</v>
      </c>
      <c r="D21">
        <f>'Raw data'!D22/'Raw data'!D21-1</f>
        <v>-6.1026143298424929E-3</v>
      </c>
      <c r="E21">
        <f>'Raw data'!E22/'Raw data'!E21-1</f>
        <v>-7.4387050702213742E-3</v>
      </c>
      <c r="F21">
        <f t="shared" si="1"/>
        <v>1.2378805545215253E-2</v>
      </c>
      <c r="G21">
        <v>0</v>
      </c>
      <c r="H21" s="4" t="s">
        <v>7</v>
      </c>
      <c r="I21" s="4">
        <f>SUMPRODUCT(I2:N2,I3:N3)</f>
        <v>3.9999999337372243E-2</v>
      </c>
      <c r="L21" t="s">
        <v>6</v>
      </c>
      <c r="M21" t="s">
        <v>5</v>
      </c>
    </row>
    <row r="22" spans="1:14" x14ac:dyDescent="0.2">
      <c r="A22" t="s">
        <v>35</v>
      </c>
      <c r="B22">
        <f>'Raw data'!B23/'Raw data'!B22-1</f>
        <v>3.4672291372923159E-2</v>
      </c>
      <c r="C22">
        <f>'Raw data'!C23/'Raw data'!C22-1</f>
        <v>4.7585386243915728E-3</v>
      </c>
      <c r="D22">
        <f>'Raw data'!D23/'Raw data'!D22-1</f>
        <v>-9.6270466949667233E-3</v>
      </c>
      <c r="E22">
        <f>'Raw data'!E23/'Raw data'!E22-1</f>
        <v>7.1347203069729304E-3</v>
      </c>
      <c r="F22">
        <f t="shared" si="1"/>
        <v>7.2585386243915733E-3</v>
      </c>
      <c r="G22">
        <v>0</v>
      </c>
      <c r="H22" s="4" t="s">
        <v>8</v>
      </c>
      <c r="I22" s="4" cm="1">
        <f t="array" ref="I22">MMULT(MMULT(I2:N2,I14:N19), TRANSPOSE(I2:N2))</f>
        <v>2.112601603080546E-4</v>
      </c>
      <c r="L22">
        <v>2.8866522372237864E-4</v>
      </c>
      <c r="M22">
        <v>7.0000000000000007E-2</v>
      </c>
    </row>
    <row r="23" spans="1:14" x14ac:dyDescent="0.2">
      <c r="A23" t="s">
        <v>36</v>
      </c>
      <c r="B23">
        <f>'Raw data'!B24/'Raw data'!B23-1</f>
        <v>4.11954795442393E-2</v>
      </c>
      <c r="C23">
        <f>'Raw data'!C24/'Raw data'!C23-1</f>
        <v>-5.5941758978865774E-3</v>
      </c>
      <c r="D23">
        <f>'Raw data'!D24/'Raw data'!D23-1</f>
        <v>-4.2479908151549894E-2</v>
      </c>
      <c r="E23">
        <f>'Raw data'!E24/'Raw data'!E23-1</f>
        <v>-1.2303051950629529E-3</v>
      </c>
      <c r="F23">
        <f t="shared" si="1"/>
        <v>-3.0941758978865774E-3</v>
      </c>
      <c r="G23">
        <v>0</v>
      </c>
      <c r="H23" s="4" t="s">
        <v>9</v>
      </c>
      <c r="I23" s="4">
        <f>SUM(I2:N2)</f>
        <v>1.0000000003527154</v>
      </c>
      <c r="L23">
        <v>2.1208155028409827E-4</v>
      </c>
      <c r="M23">
        <v>0.06</v>
      </c>
    </row>
    <row r="24" spans="1:14" x14ac:dyDescent="0.2">
      <c r="A24" t="s">
        <v>37</v>
      </c>
      <c r="B24">
        <f>'Raw data'!B25/'Raw data'!B24-1</f>
        <v>6.9907253812817594E-3</v>
      </c>
      <c r="C24">
        <f>'Raw data'!C25/'Raw data'!C24-1</f>
        <v>2.8018568798880095E-2</v>
      </c>
      <c r="D24">
        <f>'Raw data'!D25/'Raw data'!D24-1</f>
        <v>-1.5587529976019199E-2</v>
      </c>
      <c r="E24">
        <f>'Raw data'!E25/'Raw data'!E24-1</f>
        <v>2.3841691170622958E-4</v>
      </c>
      <c r="F24">
        <f t="shared" si="1"/>
        <v>3.0518568798880093E-2</v>
      </c>
      <c r="G24">
        <v>0</v>
      </c>
      <c r="L24">
        <v>1.472788541511186E-4</v>
      </c>
      <c r="M24">
        <v>0.05</v>
      </c>
    </row>
    <row r="25" spans="1:14" x14ac:dyDescent="0.2">
      <c r="A25" t="s">
        <v>38</v>
      </c>
      <c r="B25">
        <f>'Raw data'!B26/'Raw data'!B25-1</f>
        <v>2.4999158211611361E-2</v>
      </c>
      <c r="C25">
        <f>'Raw data'!C26/'Raw data'!C25-1</f>
        <v>9.6175179719575343E-3</v>
      </c>
      <c r="D25">
        <f>'Raw data'!D26/'Raw data'!D25-1</f>
        <v>-2.1518473406414995E-2</v>
      </c>
      <c r="E25">
        <f>'Raw data'!E26/'Raw data'!E25-1</f>
        <v>6.4357222310504891E-3</v>
      </c>
      <c r="F25">
        <f t="shared" si="1"/>
        <v>1.2117517971957535E-2</v>
      </c>
      <c r="G25">
        <v>0</v>
      </c>
      <c r="L25">
        <v>9.4258466631160108E-5</v>
      </c>
      <c r="M25">
        <v>0.04</v>
      </c>
    </row>
    <row r="26" spans="1:14" x14ac:dyDescent="0.2">
      <c r="A26" t="s">
        <v>39</v>
      </c>
      <c r="B26">
        <f>'Raw data'!B27/'Raw data'!B26-1</f>
        <v>-2.6229354214696632E-2</v>
      </c>
      <c r="C26">
        <f>'Raw data'!C27/'Raw data'!C26-1</f>
        <v>2.0011633499046333E-3</v>
      </c>
      <c r="D26">
        <f>'Raw data'!D27/'Raw data'!D26-1</f>
        <v>-1.8838174273858921E-2</v>
      </c>
      <c r="E26">
        <f>'Raw data'!E27/'Raw data'!E26-1</f>
        <v>-6.4389752901239383E-3</v>
      </c>
      <c r="F26">
        <f t="shared" si="1"/>
        <v>4.5011633499046338E-3</v>
      </c>
      <c r="G26">
        <v>0</v>
      </c>
      <c r="M26">
        <v>0.03</v>
      </c>
    </row>
    <row r="27" spans="1:14" x14ac:dyDescent="0.2">
      <c r="A27" t="s">
        <v>40</v>
      </c>
      <c r="B27">
        <f>'Raw data'!B28/'Raw data'!B27-1</f>
        <v>-2.9420870713226299E-2</v>
      </c>
      <c r="C27">
        <f>'Raw data'!C28/'Raw data'!C27-1</f>
        <v>-7.8013643689087031E-2</v>
      </c>
      <c r="D27">
        <f>'Raw data'!D28/'Raw data'!D27-1</f>
        <v>3.6369787701936884E-2</v>
      </c>
      <c r="E27">
        <f>'Raw data'!E28/'Raw data'!E27-1</f>
        <v>-7.900996687639994E-3</v>
      </c>
      <c r="F27">
        <f t="shared" si="1"/>
        <v>-7.5513643689087029E-2</v>
      </c>
      <c r="G27">
        <v>0</v>
      </c>
      <c r="M27">
        <v>0.02</v>
      </c>
    </row>
    <row r="28" spans="1:14" x14ac:dyDescent="0.2">
      <c r="A28" t="s">
        <v>41</v>
      </c>
      <c r="B28">
        <f>'Raw data'!B29/'Raw data'!B28-1</f>
        <v>4.7346416759969756E-2</v>
      </c>
      <c r="C28">
        <f>'Raw data'!C29/'Raw data'!C28-1</f>
        <v>1.4579221220651251E-2</v>
      </c>
      <c r="D28">
        <f>'Raw data'!D29/'Raw data'!D28-1</f>
        <v>4.1622459805763512E-3</v>
      </c>
      <c r="E28">
        <f>'Raw data'!E29/'Raw data'!E28-1</f>
        <v>5.9666826846067611E-3</v>
      </c>
      <c r="F28">
        <f t="shared" si="1"/>
        <v>1.7079221220651249E-2</v>
      </c>
      <c r="G28">
        <v>0</v>
      </c>
      <c r="M28">
        <v>9.9999999999998996E-3</v>
      </c>
    </row>
    <row r="29" spans="1:14" x14ac:dyDescent="0.2">
      <c r="A29" t="s">
        <v>42</v>
      </c>
      <c r="B29">
        <f>'Raw data'!B30/'Raw data'!B29-1</f>
        <v>-7.9611321098453924E-2</v>
      </c>
      <c r="C29">
        <f>'Raw data'!C30/'Raw data'!C29-1</f>
        <v>-7.1936414230148515E-2</v>
      </c>
      <c r="D29">
        <f>'Raw data'!D30/'Raw data'!D29-1</f>
        <v>4.1368660598179341E-2</v>
      </c>
      <c r="E29">
        <f>'Raw data'!E30/'Raw data'!E29-1</f>
        <v>1.8371083953664158E-2</v>
      </c>
      <c r="F29">
        <f t="shared" si="1"/>
        <v>-6.9436414230148513E-2</v>
      </c>
      <c r="G29">
        <v>0</v>
      </c>
    </row>
    <row r="30" spans="1:14" x14ac:dyDescent="0.2">
      <c r="A30" t="s">
        <v>43</v>
      </c>
      <c r="B30">
        <f>'Raw data'!B31/'Raw data'!B30-1</f>
        <v>0.11756311330431024</v>
      </c>
      <c r="C30">
        <f>'Raw data'!C31/'Raw data'!C30-1</f>
        <v>8.1664605643221089E-2</v>
      </c>
      <c r="D30">
        <f>'Raw data'!D31/'Raw data'!D30-1</f>
        <v>2.6691641301802793E-2</v>
      </c>
      <c r="E30">
        <f>'Raw data'!E31/'Raw data'!E30-1</f>
        <v>1.0622495846770441E-2</v>
      </c>
      <c r="F30">
        <f t="shared" si="1"/>
        <v>8.4164605643221091E-2</v>
      </c>
      <c r="G30">
        <v>0</v>
      </c>
    </row>
    <row r="31" spans="1:14" x14ac:dyDescent="0.2">
      <c r="A31" t="s">
        <v>44</v>
      </c>
      <c r="B31">
        <f>'Raw data'!B32/'Raw data'!B31-1</f>
        <v>7.2248731886364048E-3</v>
      </c>
      <c r="C31">
        <f>'Raw data'!C32/'Raw data'!C31-1</f>
        <v>2.8251088382046152E-2</v>
      </c>
      <c r="D31">
        <f>'Raw data'!D32/'Raw data'!D31-1</f>
        <v>1.6723679209427189E-3</v>
      </c>
      <c r="E31">
        <f>'Raw data'!E32/'Raw data'!E31-1</f>
        <v>-5.8017540636468024E-4</v>
      </c>
      <c r="F31">
        <f t="shared" si="1"/>
        <v>3.0751088382046151E-2</v>
      </c>
      <c r="G31">
        <v>0</v>
      </c>
    </row>
    <row r="32" spans="1:14" x14ac:dyDescent="0.2">
      <c r="A32" t="s">
        <v>45</v>
      </c>
      <c r="B32">
        <f>'Raw data'!B33/'Raw data'!B32-1</f>
        <v>4.1858348058801287E-2</v>
      </c>
      <c r="C32">
        <f>'Raw data'!C33/'Raw data'!C32-1</f>
        <v>1.0945676079336497E-2</v>
      </c>
      <c r="D32">
        <f>'Raw data'!D33/'Raw data'!D32-1</f>
        <v>-1.6999316991728075E-2</v>
      </c>
      <c r="E32">
        <f>'Raw data'!E33/'Raw data'!E32-1</f>
        <v>1.9200441189276107E-2</v>
      </c>
      <c r="F32">
        <f t="shared" si="1"/>
        <v>1.3445676079336498E-2</v>
      </c>
      <c r="G32">
        <v>0</v>
      </c>
    </row>
    <row r="33" spans="1:7" x14ac:dyDescent="0.2">
      <c r="A33" t="s">
        <v>46</v>
      </c>
      <c r="B33">
        <f>'Raw data'!B34/'Raw data'!B33-1</f>
        <v>-8.0652026030569868E-4</v>
      </c>
      <c r="C33">
        <f>'Raw data'!C34/'Raw data'!C33-1</f>
        <v>3.3580947853627974E-2</v>
      </c>
      <c r="D33">
        <f>'Raw data'!D34/'Raw data'!D33-1</f>
        <v>-1.0653902570832985E-2</v>
      </c>
      <c r="E33">
        <f>'Raw data'!E34/'Raw data'!E33-1</f>
        <v>2.5630924184683046E-4</v>
      </c>
      <c r="F33">
        <f t="shared" si="1"/>
        <v>3.6080947853627976E-2</v>
      </c>
      <c r="G33">
        <v>0</v>
      </c>
    </row>
    <row r="34" spans="1:7" x14ac:dyDescent="0.2">
      <c r="A34" t="s">
        <v>47</v>
      </c>
      <c r="B34">
        <f>'Raw data'!B35/'Raw data'!B34-1</f>
        <v>1.1579102113801198E-3</v>
      </c>
      <c r="C34">
        <f>'Raw data'!C35/'Raw data'!C34-1</f>
        <v>-5.9075547474020662E-2</v>
      </c>
      <c r="D34">
        <f>'Raw data'!D35/'Raw data'!D34-1</f>
        <v>4.3698790479904659E-3</v>
      </c>
      <c r="E34">
        <f>'Raw data'!E35/'Raw data'!E34-1</f>
        <v>1.7751984701310342E-2</v>
      </c>
      <c r="F34">
        <f t="shared" si="1"/>
        <v>-5.657554747402066E-2</v>
      </c>
      <c r="G34">
        <v>0</v>
      </c>
    </row>
    <row r="35" spans="1:7" x14ac:dyDescent="0.2">
      <c r="A35" t="s">
        <v>48</v>
      </c>
      <c r="B35">
        <f>'Raw data'!B36/'Raw data'!B35-1</f>
        <v>1.7206999510290366E-2</v>
      </c>
      <c r="C35">
        <f>'Raw data'!C36/'Raw data'!C35-1</f>
        <v>6.4784695603785858E-2</v>
      </c>
      <c r="D35">
        <f>'Raw data'!D36/'Raw data'!D35-1</f>
        <v>9.7039857042964917E-2</v>
      </c>
      <c r="E35">
        <f>'Raw data'!E36/'Raw data'!E35-1</f>
        <v>1.2556066356456119E-2</v>
      </c>
      <c r="F35">
        <f t="shared" si="1"/>
        <v>6.728469560378586E-2</v>
      </c>
      <c r="G35">
        <v>0</v>
      </c>
    </row>
    <row r="36" spans="1:7" x14ac:dyDescent="0.2">
      <c r="A36" t="s">
        <v>49</v>
      </c>
      <c r="B36">
        <f>'Raw data'!B37/'Raw data'!B36-1</f>
        <v>1.6021563784448301E-2</v>
      </c>
      <c r="C36">
        <f>'Raw data'!C37/'Raw data'!C36-1</f>
        <v>3.3527019470316333E-3</v>
      </c>
      <c r="D36">
        <f>'Raw data'!D37/'Raw data'!D36-1</f>
        <v>2.1104815864022575E-2</v>
      </c>
      <c r="E36">
        <f>'Raw data'!E37/'Raw data'!E36-1</f>
        <v>2.2010305243331807E-3</v>
      </c>
      <c r="F36">
        <f t="shared" si="1"/>
        <v>5.8527019470316338E-3</v>
      </c>
      <c r="G36">
        <v>0</v>
      </c>
    </row>
    <row r="37" spans="1:7" x14ac:dyDescent="0.2">
      <c r="A37" t="s">
        <v>50</v>
      </c>
      <c r="B37">
        <f>'Raw data'!B38/'Raw data'!B37-1</f>
        <v>3.7688151860680197E-2</v>
      </c>
      <c r="C37">
        <f>'Raw data'!C38/'Raw data'!C37-1</f>
        <v>-2.4775564340692946E-2</v>
      </c>
      <c r="D37">
        <f>'Raw data'!D38/'Raw data'!D37-1</f>
        <v>6.5959217644611101E-2</v>
      </c>
      <c r="E37">
        <f>'Raw data'!E38/'Raw data'!E37-1</f>
        <v>2.5913282395048975E-2</v>
      </c>
      <c r="F37">
        <f t="shared" si="1"/>
        <v>-2.2275564340692947E-2</v>
      </c>
      <c r="G37">
        <v>0</v>
      </c>
    </row>
    <row r="38" spans="1:7" x14ac:dyDescent="0.2">
      <c r="A38" t="s">
        <v>51</v>
      </c>
      <c r="B38">
        <f>'Raw data'!B39/'Raw data'!B38-1</f>
        <v>1.8932534029528103E-2</v>
      </c>
      <c r="C38">
        <f>'Raw data'!C39/'Raw data'!C38-1</f>
        <v>2.1438508077409546E-2</v>
      </c>
      <c r="D38">
        <f>'Raw data'!D39/'Raw data'!D38-1</f>
        <v>-4.1642266900904445E-2</v>
      </c>
      <c r="E38">
        <f>'Raw data'!E39/'Raw data'!E38-1</f>
        <v>-5.3249376368741386E-3</v>
      </c>
      <c r="F38">
        <f t="shared" si="1"/>
        <v>2.3938508077409545E-2</v>
      </c>
      <c r="G38">
        <v>0</v>
      </c>
    </row>
    <row r="39" spans="1:7" x14ac:dyDescent="0.2">
      <c r="A39" t="s">
        <v>52</v>
      </c>
      <c r="B39">
        <f>'Raw data'!B40/'Raw data'!B39-1</f>
        <v>1.083273397533091E-2</v>
      </c>
      <c r="C39">
        <f>'Raw data'!C40/'Raw data'!C39-1</f>
        <v>2.7782975541670751E-2</v>
      </c>
      <c r="D39">
        <f>'Raw data'!D40/'Raw data'!D39-1</f>
        <v>1.3782334170683752E-2</v>
      </c>
      <c r="E39">
        <f>'Raw data'!E40/'Raw data'!E39-1</f>
        <v>3.0121566861773807E-3</v>
      </c>
      <c r="F39">
        <f t="shared" si="1"/>
        <v>3.028297554167075E-2</v>
      </c>
      <c r="G39">
        <v>0</v>
      </c>
    </row>
    <row r="40" spans="1:7" x14ac:dyDescent="0.2">
      <c r="A40" t="s">
        <v>53</v>
      </c>
      <c r="B40">
        <f>'Raw data'!B41/'Raw data'!B40-1</f>
        <v>-1.2470501260042677E-2</v>
      </c>
      <c r="C40">
        <f>'Raw data'!C41/'Raw data'!C40-1</f>
        <v>2.5322735723231515E-2</v>
      </c>
      <c r="D40">
        <f>'Raw data'!D41/'Raw data'!D40-1</f>
        <v>-1.3728904366461236E-2</v>
      </c>
      <c r="E40">
        <f>'Raw data'!E41/'Raw data'!E40-1</f>
        <v>-5.1174086160998833E-4</v>
      </c>
      <c r="F40">
        <f t="shared" si="1"/>
        <v>2.7822735723231514E-2</v>
      </c>
      <c r="G40">
        <v>0</v>
      </c>
    </row>
    <row r="41" spans="1:7" x14ac:dyDescent="0.2">
      <c r="A41" t="s">
        <v>54</v>
      </c>
      <c r="B41">
        <f>'Raw data'!B42/'Raw data'!B41-1</f>
        <v>8.2431701568566051E-3</v>
      </c>
      <c r="C41">
        <f>'Raw data'!C42/'Raw data'!C41-1</f>
        <v>3.5889744834647574E-2</v>
      </c>
      <c r="D41">
        <f>'Raw data'!D42/'Raw data'!D41-1</f>
        <v>3.1167243837848746E-2</v>
      </c>
      <c r="E41">
        <f>'Raw data'!E42/'Raw data'!E41-1</f>
        <v>-6.9614425905561994E-4</v>
      </c>
      <c r="F41">
        <f t="shared" si="1"/>
        <v>3.8389744834647577E-2</v>
      </c>
      <c r="G41">
        <v>0</v>
      </c>
    </row>
    <row r="42" spans="1:7" x14ac:dyDescent="0.2">
      <c r="A42" t="s">
        <v>55</v>
      </c>
      <c r="B42">
        <f>'Raw data'!B43/'Raw data'!B42-1</f>
        <v>1.1832670938807022E-2</v>
      </c>
      <c r="C42">
        <f>'Raw data'!C43/'Raw data'!C42-1</f>
        <v>-1.2992397211527229E-2</v>
      </c>
      <c r="D42">
        <f>'Raw data'!D43/'Raw data'!D42-1</f>
        <v>4.6490188331357984E-2</v>
      </c>
      <c r="E42">
        <f>'Raw data'!E43/'Raw data'!E42-1</f>
        <v>1.9244943820224902E-2</v>
      </c>
      <c r="F42">
        <f t="shared" si="1"/>
        <v>-1.0492397211527229E-2</v>
      </c>
      <c r="G42">
        <v>0</v>
      </c>
    </row>
    <row r="43" spans="1:7" x14ac:dyDescent="0.2">
      <c r="A43" t="s">
        <v>56</v>
      </c>
      <c r="B43">
        <f>'Raw data'!B44/'Raw data'!B43-1</f>
        <v>-7.0680802402398601E-2</v>
      </c>
      <c r="C43">
        <f>'Raw data'!C44/'Raw data'!C43-1</f>
        <v>-8.1471295470463279E-2</v>
      </c>
      <c r="D43">
        <f>'Raw data'!D44/'Raw data'!D43-1</f>
        <v>3.3538887490561331E-2</v>
      </c>
      <c r="E43">
        <f>'Raw data'!E44/'Raw data'!E43-1</f>
        <v>1.7999664876400923E-2</v>
      </c>
      <c r="F43">
        <f t="shared" si="1"/>
        <v>-7.8971295470463276E-2</v>
      </c>
      <c r="G43">
        <v>0</v>
      </c>
    </row>
    <row r="44" spans="1:7" x14ac:dyDescent="0.2">
      <c r="A44" t="s">
        <v>57</v>
      </c>
      <c r="B44">
        <f>'Raw data'!B45/'Raw data'!B44-1</f>
        <v>-0.19255564423822968</v>
      </c>
      <c r="C44">
        <f>'Raw data'!C45/'Raw data'!C44-1</f>
        <v>-0.14331235752586369</v>
      </c>
      <c r="D44">
        <f>'Raw data'!D45/'Raw data'!D44-1</f>
        <v>4.2617960426172274E-4</v>
      </c>
      <c r="E44">
        <f>'Raw data'!E45/'Raw data'!E44-1</f>
        <v>-5.8865825767550062E-3</v>
      </c>
      <c r="F44">
        <f t="shared" si="1"/>
        <v>-0.14081235752586369</v>
      </c>
      <c r="G44">
        <v>0</v>
      </c>
    </row>
    <row r="45" spans="1:7" x14ac:dyDescent="0.2">
      <c r="A45" t="s">
        <v>58</v>
      </c>
      <c r="B45">
        <f>'Raw data'!B46/'Raw data'!B45-1</f>
        <v>8.8587347961746055E-2</v>
      </c>
      <c r="C45">
        <f>'Raw data'!C46/'Raw data'!C45-1</f>
        <v>0.11062610612268964</v>
      </c>
      <c r="D45">
        <f>'Raw data'!D46/'Raw data'!D45-1</f>
        <v>3.6635832521908496E-2</v>
      </c>
      <c r="E45">
        <f>'Raw data'!E46/'Raw data'!E45-1</f>
        <v>1.7777390470795629E-2</v>
      </c>
      <c r="F45">
        <f t="shared" si="1"/>
        <v>0.11312610612268964</v>
      </c>
      <c r="G45">
        <v>0</v>
      </c>
    </row>
    <row r="46" spans="1:7" x14ac:dyDescent="0.2">
      <c r="A46" t="s">
        <v>59</v>
      </c>
      <c r="B46">
        <f>'Raw data'!B47/'Raw data'!B46-1</f>
        <v>1.757167946663829E-2</v>
      </c>
      <c r="C46">
        <f>'Raw data'!C47/'Raw data'!C46-1</f>
        <v>4.657158678020723E-2</v>
      </c>
      <c r="D46">
        <f>'Raw data'!D47/'Raw data'!D46-1</f>
        <v>1.4617823177174971E-2</v>
      </c>
      <c r="E46">
        <f>'Raw data'!E47/'Raw data'!E46-1</f>
        <v>4.6535522400839024E-3</v>
      </c>
      <c r="F46">
        <f t="shared" si="1"/>
        <v>4.9071586780207233E-2</v>
      </c>
      <c r="G46">
        <v>0</v>
      </c>
    </row>
    <row r="47" spans="1:7" x14ac:dyDescent="0.2">
      <c r="A47" t="s">
        <v>60</v>
      </c>
      <c r="B47">
        <f>'Raw data'!B48/'Raw data'!B47-1</f>
        <v>2.4666536498659131E-2</v>
      </c>
      <c r="C47">
        <f>'Raw data'!C48/'Raw data'!C47-1</f>
        <v>3.2407294189419344E-2</v>
      </c>
      <c r="D47">
        <f>'Raw data'!D48/'Raw data'!D47-1</f>
        <v>3.0608112017589617E-2</v>
      </c>
      <c r="E47">
        <f>'Raw data'!E48/'Raw data'!E47-1</f>
        <v>6.302413581509736E-3</v>
      </c>
      <c r="F47">
        <f t="shared" si="1"/>
        <v>3.4907294189419347E-2</v>
      </c>
      <c r="G47">
        <v>0</v>
      </c>
    </row>
    <row r="48" spans="1:7" x14ac:dyDescent="0.2">
      <c r="A48" t="s">
        <v>61</v>
      </c>
      <c r="B48">
        <f>'Raw data'!B49/'Raw data'!B48-1</f>
        <v>3.5837149030669702E-2</v>
      </c>
      <c r="C48">
        <f>'Raw data'!C49/'Raw data'!C48-1</f>
        <v>5.2341484967768803E-2</v>
      </c>
      <c r="D48">
        <f>'Raw data'!D49/'Raw data'!D48-1</f>
        <v>0.10419941612396122</v>
      </c>
      <c r="E48">
        <f>'Raw data'!E49/'Raw data'!E48-1</f>
        <v>1.4935359155794359E-2</v>
      </c>
      <c r="F48">
        <f t="shared" si="1"/>
        <v>5.4841484967768805E-2</v>
      </c>
      <c r="G48">
        <v>0</v>
      </c>
    </row>
    <row r="49" spans="1:7" x14ac:dyDescent="0.2">
      <c r="A49" t="s">
        <v>62</v>
      </c>
      <c r="B49">
        <f>'Raw data'!B50/'Raw data'!B49-1</f>
        <v>4.8301984824230537E-3</v>
      </c>
      <c r="C49">
        <f>'Raw data'!C50/'Raw data'!C49-1</f>
        <v>6.0907903192795709E-2</v>
      </c>
      <c r="D49">
        <f>'Raw data'!D50/'Raw data'!D49-1</f>
        <v>5.9995932479153247E-3</v>
      </c>
      <c r="E49">
        <f>'Raw data'!E50/'Raw data'!E49-1</f>
        <v>-8.0733317200578636E-3</v>
      </c>
      <c r="F49">
        <f t="shared" si="1"/>
        <v>6.3407903192795712E-2</v>
      </c>
      <c r="G49">
        <v>0</v>
      </c>
    </row>
    <row r="50" spans="1:7" x14ac:dyDescent="0.2">
      <c r="A50" t="s">
        <v>63</v>
      </c>
      <c r="B50">
        <f>'Raw data'!B51/'Raw data'!B50-1</f>
        <v>-2.6292141409018477E-2</v>
      </c>
      <c r="C50">
        <f>'Raw data'!C51/'Raw data'!C50-1</f>
        <v>-3.0618600314819333E-2</v>
      </c>
      <c r="D50">
        <f>'Raw data'!D51/'Raw data'!D50-1</f>
        <v>-3.8107752956635932E-2</v>
      </c>
      <c r="E50">
        <f>'Raw data'!E51/'Raw data'!E50-1</f>
        <v>-5.4680894915926093E-4</v>
      </c>
      <c r="F50">
        <f t="shared" si="1"/>
        <v>-2.8118600314819334E-2</v>
      </c>
      <c r="G50">
        <v>0</v>
      </c>
    </row>
    <row r="51" spans="1:7" x14ac:dyDescent="0.2">
      <c r="A51" t="s">
        <v>64</v>
      </c>
      <c r="B51">
        <f>'Raw data'!B52/'Raw data'!B51-1</f>
        <v>-3.0736701032303082E-2</v>
      </c>
      <c r="C51">
        <f>'Raw data'!C52/'Raw data'!C51-1</f>
        <v>-2.141610624971424E-2</v>
      </c>
      <c r="D51">
        <f>'Raw data'!D52/'Raw data'!D51-1</f>
        <v>-1.8495166036149646E-2</v>
      </c>
      <c r="E51">
        <f>'Raw data'!E52/'Raw data'!E51-1</f>
        <v>-4.465243905005245E-3</v>
      </c>
      <c r="F51">
        <f t="shared" si="1"/>
        <v>-1.8916106249714241E-2</v>
      </c>
      <c r="G51">
        <v>0</v>
      </c>
    </row>
    <row r="52" spans="1:7" x14ac:dyDescent="0.2">
      <c r="A52" t="s">
        <v>65</v>
      </c>
      <c r="B52">
        <f>'Raw data'!B53/'Raw data'!B52-1</f>
        <v>9.6903792243687947E-2</v>
      </c>
      <c r="C52">
        <f>'Raw data'!C53/'Raw data'!C52-1</f>
        <v>0.12697828030654557</v>
      </c>
      <c r="D52">
        <f>'Raw data'!D53/'Raw data'!D52-1</f>
        <v>-4.6627408993575981E-2</v>
      </c>
      <c r="E52">
        <f>'Raw data'!E53/'Raw data'!E52-1</f>
        <v>9.8117961378469953E-3</v>
      </c>
      <c r="F52">
        <f t="shared" si="1"/>
        <v>0.12947828030654557</v>
      </c>
      <c r="G52">
        <v>0</v>
      </c>
    </row>
    <row r="53" spans="1:7" x14ac:dyDescent="0.2">
      <c r="A53" t="s">
        <v>66</v>
      </c>
      <c r="B53">
        <f>'Raw data'!B54/'Raw data'!B53-1</f>
        <v>2.7889519020983133E-2</v>
      </c>
      <c r="C53">
        <f>'Raw data'!C54/'Raw data'!C53-1</f>
        <v>5.0084574771604107E-2</v>
      </c>
      <c r="D53">
        <f>'Raw data'!D54/'Raw data'!D53-1</f>
        <v>6.3170307148071148E-2</v>
      </c>
      <c r="E53">
        <f>'Raw data'!E54/'Raw data'!E53-1</f>
        <v>1.3773009088511312E-3</v>
      </c>
      <c r="F53">
        <f t="shared" si="1"/>
        <v>5.2584574771604109E-2</v>
      </c>
      <c r="G53">
        <v>0</v>
      </c>
    </row>
    <row r="54" spans="1:7" x14ac:dyDescent="0.2">
      <c r="A54" t="s">
        <v>67</v>
      </c>
      <c r="B54">
        <f>'Raw data'!B55/'Raw data'!B54-1</f>
        <v>2.5645171088561902E-4</v>
      </c>
      <c r="C54">
        <f>'Raw data'!C55/'Raw data'!C54-1</f>
        <v>-1.5367259458971549E-3</v>
      </c>
      <c r="D54">
        <f>'Raw data'!D55/'Raw data'!D54-1</f>
        <v>-2.7569451779866916E-2</v>
      </c>
      <c r="E54">
        <f>'Raw data'!E55/'Raw data'!E54-1</f>
        <v>-7.1696724943771661E-3</v>
      </c>
      <c r="F54">
        <f t="shared" si="1"/>
        <v>9.6327405410284511E-4</v>
      </c>
      <c r="G54">
        <v>0</v>
      </c>
    </row>
    <row r="55" spans="1:7" x14ac:dyDescent="0.2">
      <c r="A55" t="s">
        <v>68</v>
      </c>
      <c r="B55">
        <f>'Raw data'!B56/'Raw data'!B55-1</f>
        <v>3.3769988543591145E-2</v>
      </c>
      <c r="C55">
        <f>'Raw data'!C56/'Raw data'!C55-1</f>
        <v>2.6889565835874985E-2</v>
      </c>
      <c r="D55">
        <f>'Raw data'!D56/'Raw data'!D55-1</f>
        <v>-3.5737562459265626E-2</v>
      </c>
      <c r="E55">
        <f>'Raw data'!E56/'Raw data'!E55-1</f>
        <v>-1.4438685064866674E-2</v>
      </c>
      <c r="F55">
        <f t="shared" si="1"/>
        <v>2.9389565835874983E-2</v>
      </c>
      <c r="G55">
        <v>0</v>
      </c>
    </row>
    <row r="56" spans="1:7" x14ac:dyDescent="0.2">
      <c r="A56" t="s">
        <v>69</v>
      </c>
      <c r="B56">
        <f>'Raw data'!B57/'Raw data'!B56-1</f>
        <v>5.1479368847997753E-2</v>
      </c>
      <c r="C56">
        <f>'Raw data'!C57/'Raw data'!C56-1</f>
        <v>2.644954331003424E-2</v>
      </c>
      <c r="D56">
        <f>'Raw data'!D57/'Raw data'!D56-1</f>
        <v>-5.0354849611355279E-2</v>
      </c>
      <c r="E56">
        <f>'Raw data'!E57/'Raw data'!E56-1</f>
        <v>-1.2488357586581067E-2</v>
      </c>
      <c r="F56">
        <f t="shared" si="1"/>
        <v>2.8949543310034239E-2</v>
      </c>
      <c r="G56">
        <v>0</v>
      </c>
    </row>
    <row r="57" spans="1:7" x14ac:dyDescent="0.2">
      <c r="A57" t="s">
        <v>70</v>
      </c>
      <c r="B57">
        <f>'Raw data'!B58/'Raw data'!B57-1</f>
        <v>7.9785280846808249E-2</v>
      </c>
      <c r="C57">
        <f>'Raw data'!C58/'Raw data'!C57-1</f>
        <v>4.3804354647424715E-2</v>
      </c>
      <c r="D57">
        <f>'Raw data'!D58/'Raw data'!D57-1</f>
        <v>4.8813760379596616E-2</v>
      </c>
      <c r="E57">
        <f>'Raw data'!E58/'Raw data'!E57-1</f>
        <v>7.9001449369417998E-3</v>
      </c>
      <c r="F57">
        <f t="shared" si="1"/>
        <v>4.6304354647424717E-2</v>
      </c>
      <c r="G57">
        <v>0</v>
      </c>
    </row>
    <row r="58" spans="1:7" x14ac:dyDescent="0.2">
      <c r="A58" t="s">
        <v>71</v>
      </c>
      <c r="B58">
        <f>'Raw data'!B59/'Raw data'!B58-1</f>
        <v>7.8711351751898917E-3</v>
      </c>
      <c r="C58">
        <f>'Raw data'!C59/'Raw data'!C58-1</f>
        <v>1.5438139341753754E-2</v>
      </c>
      <c r="D58">
        <f>'Raw data'!D59/'Raw data'!D58-1</f>
        <v>7.747554148051794E-2</v>
      </c>
      <c r="E58">
        <f>'Raw data'!E59/'Raw data'!E58-1</f>
        <v>3.2666411974535681E-3</v>
      </c>
      <c r="F58">
        <f t="shared" si="1"/>
        <v>1.7938139341753753E-2</v>
      </c>
      <c r="G58">
        <v>0</v>
      </c>
    </row>
    <row r="59" spans="1:7" x14ac:dyDescent="0.2">
      <c r="A59" t="s">
        <v>72</v>
      </c>
      <c r="B59">
        <f>'Raw data'!B60/'Raw data'!B59-1</f>
        <v>2.6299842238697746E-2</v>
      </c>
      <c r="C59">
        <f>'Raw data'!C60/'Raw data'!C59-1</f>
        <v>1.2405483787450322E-2</v>
      </c>
      <c r="D59">
        <f>'Raw data'!D60/'Raw data'!D59-1</f>
        <v>-7.4371490054059741E-2</v>
      </c>
      <c r="E59">
        <f>'Raw data'!E60/'Raw data'!E59-1</f>
        <v>7.0254404805709658E-3</v>
      </c>
      <c r="F59">
        <f t="shared" si="1"/>
        <v>1.4905483787450323E-2</v>
      </c>
      <c r="G59">
        <v>0</v>
      </c>
    </row>
    <row r="60" spans="1:7" x14ac:dyDescent="0.2">
      <c r="A60" t="s">
        <v>73</v>
      </c>
      <c r="B60">
        <f>'Raw data'!B61/'Raw data'!B60-1</f>
        <v>4.4724724903429047E-2</v>
      </c>
      <c r="C60">
        <f>'Raw data'!C61/'Raw data'!C60-1</f>
        <v>5.3256978085705065E-3</v>
      </c>
      <c r="D60">
        <f>'Raw data'!D61/'Raw data'!D60-1</f>
        <v>4.0938988432751122E-2</v>
      </c>
      <c r="E60">
        <f>'Raw data'!E61/'Raw data'!E60-1</f>
        <v>1.1182678744412922E-2</v>
      </c>
      <c r="F60">
        <f t="shared" si="1"/>
        <v>7.8256978085705069E-3</v>
      </c>
      <c r="G60">
        <v>0</v>
      </c>
    </row>
    <row r="61" spans="1:7" x14ac:dyDescent="0.2">
      <c r="A61" t="s">
        <v>74</v>
      </c>
      <c r="B61">
        <f>'Raw data'!B62/'Raw data'!B61-1</f>
        <v>2.1606891435907327E-2</v>
      </c>
      <c r="C61">
        <f>'Raw data'!C62/'Raw data'!C61-1</f>
        <v>2.5065450976813342E-2</v>
      </c>
      <c r="D61">
        <f>'Raw data'!D62/'Raw data'!D61-1</f>
        <v>-1.2855430874822882E-2</v>
      </c>
      <c r="E61">
        <f>'Raw data'!E62/'Raw data'!E61-1</f>
        <v>-1.903393334341863E-3</v>
      </c>
      <c r="F61">
        <f t="shared" si="1"/>
        <v>2.756545097681334E-2</v>
      </c>
      <c r="G61">
        <v>0</v>
      </c>
    </row>
    <row r="62" spans="1:7" x14ac:dyDescent="0.2">
      <c r="A62" t="s">
        <v>75</v>
      </c>
      <c r="B62">
        <f>'Raw data'!B63/'Raw data'!B62-1</f>
        <v>-5.6473027915097229E-2</v>
      </c>
      <c r="C62">
        <f>'Raw data'!C63/'Raw data'!C62-1</f>
        <v>-3.9440312425430779E-2</v>
      </c>
      <c r="D62">
        <f>'Raw data'!D63/'Raw data'!D62-1</f>
        <v>-4.9277121730493256E-2</v>
      </c>
      <c r="E62">
        <f>'Raw data'!E63/'Raw data'!E62-1</f>
        <v>-8.659484809065976E-3</v>
      </c>
      <c r="F62">
        <f t="shared" si="1"/>
        <v>-3.6940312425430777E-2</v>
      </c>
      <c r="G62">
        <v>0</v>
      </c>
    </row>
    <row r="63" spans="1:7" x14ac:dyDescent="0.2">
      <c r="A63" t="s">
        <v>76</v>
      </c>
      <c r="B63">
        <f>'Raw data'!B64/'Raw data'!B63-1</f>
        <v>7.0695336624503113E-2</v>
      </c>
      <c r="C63">
        <f>'Raw data'!C64/'Raw data'!C63-1</f>
        <v>4.8899264651766972E-2</v>
      </c>
      <c r="D63">
        <f>'Raw data'!D64/'Raw data'!D63-1</f>
        <v>4.625921411573497E-2</v>
      </c>
      <c r="E63">
        <f>'Raw data'!E64/'Raw data'!E63-1</f>
        <v>-2.7602490169276184E-4</v>
      </c>
      <c r="F63">
        <f t="shared" si="1"/>
        <v>5.1399264651766974E-2</v>
      </c>
      <c r="G63">
        <v>0</v>
      </c>
    </row>
    <row r="64" spans="1:7" x14ac:dyDescent="0.2">
      <c r="A64" t="s">
        <v>77</v>
      </c>
      <c r="B64">
        <f>'Raw data'!B65/'Raw data'!B64-1</f>
        <v>-2.1654014513191489E-2</v>
      </c>
      <c r="C64">
        <f>'Raw data'!C65/'Raw data'!C64-1</f>
        <v>-2.6542789317169801E-2</v>
      </c>
      <c r="D64">
        <f>'Raw data'!D65/'Raw data'!D64-1</f>
        <v>-9.6527238433373741E-3</v>
      </c>
      <c r="E64">
        <f>'Raw data'!E65/'Raw data'!E64-1</f>
        <v>2.9606534676174245E-3</v>
      </c>
      <c r="F64">
        <f t="shared" si="1"/>
        <v>-2.4042789317169803E-2</v>
      </c>
      <c r="G64">
        <v>0</v>
      </c>
    </row>
    <row r="65" spans="1:7" x14ac:dyDescent="0.2">
      <c r="A65" t="s">
        <v>78</v>
      </c>
      <c r="B65">
        <f>'Raw data'!B66/'Raw data'!B65-1</f>
        <v>9.7251347250372433E-2</v>
      </c>
      <c r="C65">
        <f>'Raw data'!C66/'Raw data'!C65-1</f>
        <v>4.0035989015176243E-2</v>
      </c>
      <c r="D65">
        <f>'Raw data'!D66/'Raw data'!D65-1</f>
        <v>1.6188662334752246E-2</v>
      </c>
      <c r="E65">
        <f>'Raw data'!E66/'Raw data'!E65-1</f>
        <v>-2.5580430123920417E-3</v>
      </c>
      <c r="F65">
        <f t="shared" si="1"/>
        <v>4.2535989015176245E-2</v>
      </c>
      <c r="G65">
        <v>0</v>
      </c>
    </row>
    <row r="66" spans="1:7" x14ac:dyDescent="0.2">
      <c r="A66" t="s">
        <v>79</v>
      </c>
      <c r="B66">
        <f>'Raw data'!B67/'Raw data'!B66-1</f>
        <v>-8.1670073755057526E-2</v>
      </c>
      <c r="C66">
        <f>'Raw data'!C67/'Raw data'!C66-1</f>
        <v>-5.1711294539529051E-2</v>
      </c>
      <c r="D66">
        <f>'Raw data'!D67/'Raw data'!D66-1</f>
        <v>-9.7569042500412761E-3</v>
      </c>
      <c r="E66">
        <f>'Raw data'!E67/'Raw data'!E66-1</f>
        <v>-2.1544366789235325E-2</v>
      </c>
      <c r="F66">
        <f t="shared" si="1"/>
        <v>-4.9211294539529049E-2</v>
      </c>
      <c r="G66">
        <v>0</v>
      </c>
    </row>
    <row r="67" spans="1:7" x14ac:dyDescent="0.2">
      <c r="A67" t="s">
        <v>80</v>
      </c>
      <c r="B67">
        <f>'Raw data'!B68/'Raw data'!B67-1</f>
        <v>-3.6855604435352074E-2</v>
      </c>
      <c r="C67">
        <f>'Raw data'!C68/'Raw data'!C67-1</f>
        <v>-2.2589323168609732E-2</v>
      </c>
      <c r="D67">
        <f>'Raw data'!D68/'Raw data'!D67-1</f>
        <v>5.8060565575595691E-2</v>
      </c>
      <c r="E67">
        <f>'Raw data'!E68/'Raw data'!E67-1</f>
        <v>-1.1156917201874728E-2</v>
      </c>
      <c r="F67">
        <f t="shared" ref="F67:F98" si="9">C67+0.03/12</f>
        <v>-2.0089323168609733E-2</v>
      </c>
      <c r="G67">
        <v>0</v>
      </c>
    </row>
    <row r="68" spans="1:7" x14ac:dyDescent="0.2">
      <c r="A68" t="s">
        <v>81</v>
      </c>
      <c r="B68">
        <f>'Raw data'!B69/'Raw data'!B68-1</f>
        <v>6.3312059455001179E-2</v>
      </c>
      <c r="C68">
        <f>'Raw data'!C69/'Raw data'!C68-1</f>
        <v>2.0994648866102361E-2</v>
      </c>
      <c r="D68">
        <f>'Raw data'!D69/'Raw data'!D68-1</f>
        <v>2.0150470879149784E-2</v>
      </c>
      <c r="E68">
        <f>'Raw data'!E69/'Raw data'!E68-1</f>
        <v>-2.7783507190534906E-2</v>
      </c>
      <c r="F68">
        <f t="shared" si="9"/>
        <v>2.349464886610236E-2</v>
      </c>
      <c r="G68">
        <v>0</v>
      </c>
    </row>
    <row r="69" spans="1:7" x14ac:dyDescent="0.2">
      <c r="A69" t="s">
        <v>82</v>
      </c>
      <c r="B69">
        <f>'Raw data'!B70/'Raw data'!B69-1</f>
        <v>-4.1768437169501627E-2</v>
      </c>
      <c r="C69">
        <f>'Raw data'!C70/'Raw data'!C69-1</f>
        <v>-7.9028426278680453E-2</v>
      </c>
      <c r="D69">
        <f>'Raw data'!D70/'Raw data'!D69-1</f>
        <v>-2.4600309437854628E-2</v>
      </c>
      <c r="E69">
        <f>'Raw data'!E70/'Raw data'!E69-1</f>
        <v>-3.7948342947936808E-2</v>
      </c>
      <c r="F69">
        <f t="shared" si="9"/>
        <v>-7.652842627868045E-2</v>
      </c>
      <c r="G69">
        <v>0</v>
      </c>
    </row>
    <row r="70" spans="1:7" x14ac:dyDescent="0.2">
      <c r="A70" t="s">
        <v>83</v>
      </c>
      <c r="B70">
        <f>'Raw data'!B71/'Raw data'!B70-1</f>
        <v>-4.6066863959182358E-2</v>
      </c>
      <c r="C70">
        <f>'Raw data'!C71/'Raw data'!C70-1</f>
        <v>1.2651693755525439E-3</v>
      </c>
      <c r="D70">
        <f>'Raw data'!D71/'Raw data'!D70-1</f>
        <v>-2.2682810765082162E-2</v>
      </c>
      <c r="E70">
        <f>'Raw data'!E71/'Raw data'!E70-1</f>
        <v>6.4467393293328179E-3</v>
      </c>
      <c r="F70">
        <f t="shared" si="9"/>
        <v>3.765169375552544E-3</v>
      </c>
      <c r="G70">
        <v>0</v>
      </c>
    </row>
    <row r="71" spans="1:7" x14ac:dyDescent="0.2">
      <c r="A71" t="s">
        <v>84</v>
      </c>
      <c r="B71">
        <f>'Raw data'!B72/'Raw data'!B71-1</f>
        <v>-7.484975244129799E-2</v>
      </c>
      <c r="C71">
        <f>'Raw data'!C72/'Raw data'!C71-1</f>
        <v>-8.584323027112295E-2</v>
      </c>
      <c r="D71">
        <f>'Raw data'!D72/'Raw data'!D71-1</f>
        <v>-1.6717160787708352E-2</v>
      </c>
      <c r="E71">
        <f>'Raw data'!E72/'Raw data'!E71-1</f>
        <v>-1.5687280016782879E-2</v>
      </c>
      <c r="F71">
        <f t="shared" si="9"/>
        <v>-8.3343230271122948E-2</v>
      </c>
      <c r="G71">
        <v>0</v>
      </c>
    </row>
    <row r="72" spans="1:7" x14ac:dyDescent="0.2">
      <c r="A72" t="s">
        <v>85</v>
      </c>
      <c r="B72">
        <f>'Raw data'!B73/'Raw data'!B72-1</f>
        <v>8.6759661660872789E-2</v>
      </c>
      <c r="C72">
        <f>'Raw data'!C73/'Raw data'!C72-1</f>
        <v>7.1792343746243548E-2</v>
      </c>
      <c r="D72">
        <f>'Raw data'!D73/'Raw data'!D72-1</f>
        <v>-2.6574965612104484E-2</v>
      </c>
      <c r="E72">
        <f>'Raw data'!E73/'Raw data'!E72-1</f>
        <v>2.4434024817656441E-2</v>
      </c>
      <c r="F72">
        <f t="shared" si="9"/>
        <v>7.429234374624355E-2</v>
      </c>
      <c r="G72">
        <v>0</v>
      </c>
    </row>
    <row r="73" spans="1:7" x14ac:dyDescent="0.2">
      <c r="A73" t="s">
        <v>86</v>
      </c>
      <c r="B73">
        <f>'Raw data'!B74/'Raw data'!B73-1</f>
        <v>-6.0258144512724376E-2</v>
      </c>
      <c r="C73">
        <f>'Raw data'!C74/'Raw data'!C73-1</f>
        <v>-3.5115455401518947E-2</v>
      </c>
      <c r="D73">
        <f>'Raw data'!D74/'Raw data'!D73-1</f>
        <v>-1.8595975582184066E-2</v>
      </c>
      <c r="E73">
        <f>'Raw data'!E74/'Raw data'!E73-1</f>
        <v>-2.8252557801931477E-2</v>
      </c>
      <c r="F73">
        <f t="shared" si="9"/>
        <v>-3.2615455401518945E-2</v>
      </c>
      <c r="G73">
        <v>0</v>
      </c>
    </row>
    <row r="74" spans="1:7" x14ac:dyDescent="0.2">
      <c r="A74" t="s">
        <v>87</v>
      </c>
      <c r="B74">
        <f>'Raw data'!B75/'Raw data'!B74-1</f>
        <v>-0.12831750320013402</v>
      </c>
      <c r="C74">
        <f>'Raw data'!C75/'Raw data'!C74-1</f>
        <v>-9.6098385335330216E-2</v>
      </c>
      <c r="D74">
        <f>'Raw data'!D75/'Raw data'!D74-1</f>
        <v>-3.8990957783793134E-2</v>
      </c>
      <c r="E74">
        <f>'Raw data'!E75/'Raw data'!E74-1</f>
        <v>-4.3208936761375605E-2</v>
      </c>
      <c r="F74">
        <f t="shared" si="9"/>
        <v>-9.3598385335330214E-2</v>
      </c>
      <c r="G74">
        <v>0</v>
      </c>
    </row>
    <row r="75" spans="1:7" x14ac:dyDescent="0.2">
      <c r="A75" t="s">
        <v>88</v>
      </c>
      <c r="B75">
        <f>'Raw data'!B76/'Raw data'!B75-1</f>
        <v>3.5048580915833183E-2</v>
      </c>
      <c r="C75">
        <f>'Raw data'!C76/'Raw data'!C75-1</f>
        <v>6.1773251329124701E-2</v>
      </c>
      <c r="D75">
        <f>'Raw data'!D76/'Raw data'!D75-1</f>
        <v>-1.2165887570418255E-2</v>
      </c>
      <c r="E75">
        <f>'Raw data'!E76/'Raw data'!E75-1</f>
        <v>-1.2953367875647603E-2</v>
      </c>
      <c r="F75">
        <f t="shared" si="9"/>
        <v>6.4273251329124703E-2</v>
      </c>
      <c r="G75">
        <v>0</v>
      </c>
    </row>
    <row r="76" spans="1:7" x14ac:dyDescent="0.2">
      <c r="A76" t="s">
        <v>89</v>
      </c>
      <c r="B76">
        <f>'Raw data'!B77/'Raw data'!B76-1</f>
        <v>6.2068660002672749E-2</v>
      </c>
      <c r="C76">
        <f>'Raw data'!C77/'Raw data'!C76-1</f>
        <v>7.6558304637721841E-2</v>
      </c>
      <c r="D76">
        <f>'Raw data'!D77/'Raw data'!D76-1</f>
        <v>7.0011527027846965E-2</v>
      </c>
      <c r="E76">
        <f>'Raw data'!E77/'Raw data'!E76-1</f>
        <v>3.6775633372124084E-2</v>
      </c>
      <c r="F76">
        <f t="shared" si="9"/>
        <v>7.9058304637721843E-2</v>
      </c>
      <c r="G76">
        <v>0</v>
      </c>
    </row>
    <row r="77" spans="1:7" x14ac:dyDescent="0.2">
      <c r="A77" t="s">
        <v>90</v>
      </c>
      <c r="B77">
        <f>'Raw data'!B78/'Raw data'!B77-1</f>
        <v>-5.0771323840266169E-2</v>
      </c>
      <c r="C77">
        <f>'Raw data'!C78/'Raw data'!C77-1</f>
        <v>-3.8002882775887814E-2</v>
      </c>
      <c r="D77">
        <f>'Raw data'!D78/'Raw data'!D77-1</f>
        <v>3.5323467709927892E-2</v>
      </c>
      <c r="E77">
        <f>'Raw data'!E78/'Raw data'!E77-1</f>
        <v>-4.5092103536912287E-3</v>
      </c>
      <c r="F77">
        <f t="shared" si="9"/>
        <v>-3.5502882775887812E-2</v>
      </c>
      <c r="G77">
        <v>0</v>
      </c>
    </row>
    <row r="78" spans="1:7" x14ac:dyDescent="0.2">
      <c r="A78" t="s">
        <v>91</v>
      </c>
      <c r="B78">
        <f>'Raw data'!B79/'Raw data'!B78-1</f>
        <v>0.10432810551954641</v>
      </c>
      <c r="C78">
        <f>'Raw data'!C79/'Raw data'!C78-1</f>
        <v>7.390090471051769E-2</v>
      </c>
      <c r="D78">
        <f>'Raw data'!D79/'Raw data'!D78-1</f>
        <v>6.1993428258488414E-2</v>
      </c>
      <c r="E78">
        <f>'Raw data'!E79/'Raw data'!E78-1</f>
        <v>3.076540100452485E-2</v>
      </c>
      <c r="F78">
        <f t="shared" si="9"/>
        <v>7.6400904710517692E-2</v>
      </c>
      <c r="G78">
        <v>0</v>
      </c>
    </row>
    <row r="79" spans="1:7" x14ac:dyDescent="0.2">
      <c r="A79" t="s">
        <v>92</v>
      </c>
      <c r="B79">
        <f>'Raw data'!B80/'Raw data'!B79-1</f>
        <v>-5.8535759420517142E-2</v>
      </c>
      <c r="C79">
        <f>'Raw data'!C80/'Raw data'!C79-1</f>
        <v>-2.7446557380233494E-2</v>
      </c>
      <c r="D79">
        <f>'Raw data'!D80/'Raw data'!D79-1</f>
        <v>-5.8941831683168244E-2</v>
      </c>
      <c r="E79">
        <f>'Raw data'!E80/'Raw data'!E79-1</f>
        <v>-2.5855210819411445E-2</v>
      </c>
      <c r="F79">
        <f t="shared" si="9"/>
        <v>-2.4946557380233495E-2</v>
      </c>
      <c r="G79">
        <v>0</v>
      </c>
    </row>
    <row r="80" spans="1:7" x14ac:dyDescent="0.2">
      <c r="A80" t="s">
        <v>93</v>
      </c>
      <c r="B80">
        <f>'Raw data'!B81/'Raw data'!B80-1</f>
        <v>-2.0559545263469814E-2</v>
      </c>
      <c r="C80">
        <f>'Raw data'!C81/'Raw data'!C80-1</f>
        <v>2.5291447766459418E-2</v>
      </c>
      <c r="D80">
        <f>'Raw data'!D81/'Raw data'!D80-1</f>
        <v>8.5155350978135758E-2</v>
      </c>
      <c r="E80">
        <f>'Raw data'!E81/'Raw data'!E80-1</f>
        <v>2.5399093896439684E-2</v>
      </c>
      <c r="F80">
        <f t="shared" si="9"/>
        <v>2.7791447766459417E-2</v>
      </c>
      <c r="G80">
        <v>0</v>
      </c>
    </row>
    <row r="81" spans="1:7" x14ac:dyDescent="0.2">
      <c r="A81" t="s">
        <v>94</v>
      </c>
      <c r="B81">
        <f>'Raw data'!B82/'Raw data'!B81-1</f>
        <v>2.8867820942011235E-3</v>
      </c>
      <c r="C81">
        <f>'Raw data'!C82/'Raw data'!C81-1</f>
        <v>1.3201270316387959E-2</v>
      </c>
      <c r="D81">
        <f>'Raw data'!D82/'Raw data'!D81-1</f>
        <v>9.4430136847951651E-3</v>
      </c>
      <c r="E81">
        <f>'Raw data'!E82/'Raw data'!E81-1</f>
        <v>6.0633068014279701E-3</v>
      </c>
      <c r="F81">
        <f t="shared" si="9"/>
        <v>1.5701270316387957E-2</v>
      </c>
      <c r="G81">
        <v>0</v>
      </c>
    </row>
    <row r="82" spans="1:7" x14ac:dyDescent="0.2">
      <c r="A82" t="s">
        <v>95</v>
      </c>
      <c r="B82">
        <f>'Raw data'!B83/'Raw data'!B82-1</f>
        <v>-3.9745481008598316E-2</v>
      </c>
      <c r="C82">
        <f>'Raw data'!C83/'Raw data'!C82-1</f>
        <v>-1.1357667946049643E-2</v>
      </c>
      <c r="D82">
        <f>'Raw data'!D83/'Raw data'!D82-1</f>
        <v>-2.051025512756377E-2</v>
      </c>
      <c r="E82">
        <f>'Raw data'!E83/'Raw data'!E82-1</f>
        <v>-1.0889642823484924E-2</v>
      </c>
      <c r="F82">
        <f t="shared" si="9"/>
        <v>-8.8576679460496428E-3</v>
      </c>
      <c r="G82">
        <v>0</v>
      </c>
    </row>
    <row r="83" spans="1:7" x14ac:dyDescent="0.2">
      <c r="A83" t="s">
        <v>96</v>
      </c>
      <c r="B83">
        <f>'Raw data'!B84/'Raw data'!B83-1</f>
        <v>5.5850241138236001E-2</v>
      </c>
      <c r="C83">
        <f>'Raw data'!C84/'Raw data'!C83-1</f>
        <v>5.8776631974354565E-2</v>
      </c>
      <c r="D83">
        <f>'Raw data'!D84/'Raw data'!D83-1</f>
        <v>-2.0480081716036769E-2</v>
      </c>
      <c r="E83">
        <f>'Raw data'!E84/'Raw data'!E83-1</f>
        <v>-3.5682128922533973E-3</v>
      </c>
      <c r="F83">
        <f t="shared" si="9"/>
        <v>6.1276631974354567E-2</v>
      </c>
      <c r="G83">
        <v>0</v>
      </c>
    </row>
    <row r="84" spans="1:7" x14ac:dyDescent="0.2">
      <c r="A84" t="s">
        <v>97</v>
      </c>
      <c r="B84">
        <f>'Raw data'!B85/'Raw data'!B84-1</f>
        <v>2.0783647438036068E-2</v>
      </c>
      <c r="C84">
        <f>'Raw data'!C85/'Raw data'!C84-1</f>
        <v>3.8537285009017541E-2</v>
      </c>
      <c r="D84">
        <f>'Raw data'!D85/'Raw data'!D84-1</f>
        <v>2.742583033526258E-2</v>
      </c>
      <c r="E84">
        <f>'Raw data'!E85/'Raw data'!E84-1</f>
        <v>-6.9324918722502016E-4</v>
      </c>
      <c r="F84">
        <f t="shared" si="9"/>
        <v>4.1037285009017543E-2</v>
      </c>
      <c r="G84">
        <v>0</v>
      </c>
    </row>
    <row r="85" spans="1:7" x14ac:dyDescent="0.2">
      <c r="A85" t="s">
        <v>98</v>
      </c>
      <c r="B85">
        <f>'Raw data'!B86/'Raw data'!B85-1</f>
        <v>-3.2748953964611749E-2</v>
      </c>
      <c r="C85">
        <f>'Raw data'!C86/'Raw data'!C85-1</f>
        <v>-2.8317971032984612E-2</v>
      </c>
      <c r="D85">
        <f>'Raw data'!D86/'Raw data'!D85-1</f>
        <v>1.2687135244862091E-3</v>
      </c>
      <c r="E85">
        <f>'Raw data'!E86/'Raw data'!E85-1</f>
        <v>-6.3871014042053975E-3</v>
      </c>
      <c r="F85">
        <f t="shared" si="9"/>
        <v>-2.5817971032984614E-2</v>
      </c>
      <c r="G85">
        <v>0</v>
      </c>
    </row>
    <row r="86" spans="1:7" x14ac:dyDescent="0.2">
      <c r="A86" t="s">
        <v>99</v>
      </c>
      <c r="B86">
        <f>'Raw data'!B87/'Raw data'!B86-1</f>
        <v>-7.331877014428001E-2</v>
      </c>
      <c r="C86">
        <f>'Raw data'!C87/'Raw data'!C86-1</f>
        <v>-4.172858042893679E-2</v>
      </c>
      <c r="D86">
        <f>'Raw data'!D87/'Raw data'!D86-1</f>
        <v>-4.78459199189053E-2</v>
      </c>
      <c r="E86">
        <f>'Raw data'!E87/'Raw data'!E86-1</f>
        <v>-2.5414098613251279E-2</v>
      </c>
      <c r="F86">
        <f t="shared" si="9"/>
        <v>-3.9228580428936788E-2</v>
      </c>
      <c r="G86">
        <v>0</v>
      </c>
    </row>
    <row r="87" spans="1:7" x14ac:dyDescent="0.2">
      <c r="A87" t="s">
        <v>100</v>
      </c>
      <c r="B87">
        <f>'Raw data'!B88/'Raw data'!B87-1</f>
        <v>-3.5608502435671041E-2</v>
      </c>
      <c r="C87">
        <f>'Raw data'!C88/'Raw data'!C87-1</f>
        <v>-3.3094350280339024E-2</v>
      </c>
      <c r="D87">
        <f>'Raw data'!D88/'Raw data'!D87-1</f>
        <v>6.7603534547003186E-2</v>
      </c>
      <c r="E87">
        <f>'Raw data'!E88/'Raw data'!E87-1</f>
        <v>-1.5780476477505245E-2</v>
      </c>
      <c r="F87">
        <f t="shared" si="9"/>
        <v>-3.0594350280339026E-2</v>
      </c>
      <c r="G87">
        <v>0</v>
      </c>
    </row>
    <row r="88" spans="1:7" x14ac:dyDescent="0.2">
      <c r="A88" t="s">
        <v>101</v>
      </c>
      <c r="B88">
        <f>'Raw data'!B89/'Raw data'!B88-1</f>
        <v>0.12010102270867606</v>
      </c>
      <c r="C88">
        <f>'Raw data'!C89/'Raw data'!C88-1</f>
        <v>9.2902111884093364E-2</v>
      </c>
      <c r="D88">
        <f>'Raw data'!D89/'Raw data'!D88-1</f>
        <v>3.0664140406860829E-2</v>
      </c>
      <c r="E88">
        <f>'Raw data'!E89/'Raw data'!E88-1</f>
        <v>4.5284325930685432E-2</v>
      </c>
      <c r="F88">
        <f t="shared" si="9"/>
        <v>9.5402111884093366E-2</v>
      </c>
      <c r="G88">
        <v>0</v>
      </c>
    </row>
    <row r="89" spans="1:7" x14ac:dyDescent="0.2">
      <c r="A89" t="s">
        <v>102</v>
      </c>
      <c r="B89">
        <f>'Raw data'!B90/'Raw data'!B89-1</f>
        <v>9.4012076080049578E-2</v>
      </c>
      <c r="C89">
        <f>'Raw data'!C90/'Raw data'!C89-1</f>
        <v>5.281642202548098E-2</v>
      </c>
      <c r="D89">
        <f>'Raw data'!D90/'Raw data'!D89-1</f>
        <v>7.933820327995722E-3</v>
      </c>
      <c r="E89">
        <f>'Raw data'!E90/'Raw data'!E89-1</f>
        <v>3.8279970609281122E-2</v>
      </c>
      <c r="F89">
        <f t="shared" si="9"/>
        <v>5.5316422025480982E-2</v>
      </c>
      <c r="G89">
        <v>0</v>
      </c>
    </row>
    <row r="90" spans="1:7" x14ac:dyDescent="0.2">
      <c r="A90" t="s">
        <v>103</v>
      </c>
      <c r="B90">
        <f>'Raw data'!B91/'Raw data'!B90-1</f>
        <v>-4.9365837255030853E-2</v>
      </c>
      <c r="C90">
        <f>'Raw data'!C91/'Raw data'!C90-1</f>
        <v>2.4680369570981853E-3</v>
      </c>
      <c r="D90">
        <f>'Raw data'!D91/'Raw data'!D90-1</f>
        <v>-1.5646748260139121E-2</v>
      </c>
      <c r="E90">
        <f>'Raw data'!E91/'Raw data'!E90-1</f>
        <v>-2.7474560592044561E-3</v>
      </c>
      <c r="F90">
        <f t="shared" si="9"/>
        <v>4.9680369570981858E-3</v>
      </c>
      <c r="G90">
        <v>0</v>
      </c>
    </row>
    <row r="91" spans="1:7" x14ac:dyDescent="0.2">
      <c r="A91" t="s">
        <v>104</v>
      </c>
      <c r="B91">
        <f>'Raw data'!B92/'Raw data'!B91-1</f>
        <v>1.9959967266889311E-2</v>
      </c>
      <c r="C91">
        <f>'Raw data'!C92/'Raw data'!C91-1</f>
        <v>4.2145026824394138E-2</v>
      </c>
      <c r="D91">
        <f>'Raw data'!D92/'Raw data'!D91-1</f>
        <v>-3.9982446730704169E-3</v>
      </c>
      <c r="E91">
        <f>'Raw data'!E92/'Raw data'!E91-1</f>
        <v>-1.412762168028725E-2</v>
      </c>
      <c r="F91">
        <f t="shared" si="9"/>
        <v>4.4645026824394141E-2</v>
      </c>
      <c r="G91">
        <v>0</v>
      </c>
    </row>
    <row r="92" spans="1:7" x14ac:dyDescent="0.2">
      <c r="A92" t="s">
        <v>105</v>
      </c>
      <c r="B92">
        <f>'Raw data'!B93/'Raw data'!B92-1</f>
        <v>1.9501971437211552E-2</v>
      </c>
      <c r="C92">
        <f>'Raw data'!C93/'Raw data'!C92-1</f>
        <v>3.218109521018353E-2</v>
      </c>
      <c r="D92">
        <f>'Raw data'!D93/'Raw data'!D92-1</f>
        <v>9.5804572379693642E-2</v>
      </c>
      <c r="E92">
        <f>'Raw data'!E93/'Raw data'!E92-1</f>
        <v>9.2350395182536626E-3</v>
      </c>
      <c r="F92">
        <f t="shared" si="9"/>
        <v>3.4681095210183532E-2</v>
      </c>
      <c r="G92">
        <v>0</v>
      </c>
    </row>
    <row r="93" spans="1:7" x14ac:dyDescent="0.2">
      <c r="A93" t="s">
        <v>106</v>
      </c>
      <c r="B93">
        <f>'Raw data'!B94/'Raw data'!B93-1</f>
        <v>-7.9952835544141121E-2</v>
      </c>
      <c r="C93">
        <f>'Raw data'!C94/'Raw data'!C93-1</f>
        <v>-3.3521445146508011E-2</v>
      </c>
      <c r="D93">
        <f>'Raw data'!D94/'Raw data'!D93-1</f>
        <v>5.3296997855611039E-2</v>
      </c>
      <c r="E93">
        <f>'Raw data'!E94/'Raw data'!E93-1</f>
        <v>-2.526069465744929E-2</v>
      </c>
      <c r="F93">
        <f t="shared" si="9"/>
        <v>-3.1021445146508012E-2</v>
      </c>
      <c r="G93">
        <v>0</v>
      </c>
    </row>
    <row r="94" spans="1:7" x14ac:dyDescent="0.2">
      <c r="A94" t="s">
        <v>107</v>
      </c>
      <c r="B94">
        <f>'Raw data'!B95/'Raw data'!B94-1</f>
        <v>4.5809010002209272E-2</v>
      </c>
      <c r="C94">
        <f>'Raw data'!C95/'Raw data'!C94-1</f>
        <v>4.1146693802957435E-2</v>
      </c>
      <c r="D94">
        <f>'Raw data'!D95/'Raw data'!D94-1</f>
        <v>-5.0472918522287413E-3</v>
      </c>
      <c r="E94">
        <f>'Raw data'!E95/'Raw data'!E94-1</f>
        <v>1.695328640293825E-2</v>
      </c>
      <c r="F94">
        <f t="shared" si="9"/>
        <v>4.3646693802957437E-2</v>
      </c>
      <c r="G94">
        <v>0</v>
      </c>
    </row>
    <row r="95" spans="1:7" x14ac:dyDescent="0.2">
      <c r="A95" t="s">
        <v>108</v>
      </c>
      <c r="B95">
        <f>'Raw data'!B96/'Raw data'!B95-1</f>
        <v>1.9742619705221509E-2</v>
      </c>
      <c r="C95">
        <f>'Raw data'!C96/'Raw data'!C95-1</f>
        <v>1.8894048110307038E-2</v>
      </c>
      <c r="D95">
        <f>'Raw data'!D96/'Raw data'!D95-1</f>
        <v>-2.643021570466475E-3</v>
      </c>
      <c r="E95">
        <f>'Raw data'!E96/'Raw data'!E95-1</f>
        <v>9.4710062121150518E-3</v>
      </c>
      <c r="F95">
        <f t="shared" si="9"/>
        <v>2.1394048110307037E-2</v>
      </c>
      <c r="G95">
        <v>0</v>
      </c>
    </row>
    <row r="96" spans="1:7" x14ac:dyDescent="0.2">
      <c r="A96" t="s">
        <v>109</v>
      </c>
      <c r="B96">
        <f>'Raw data'!B97/'Raw data'!B96-1</f>
        <v>7.7754424457204374E-2</v>
      </c>
      <c r="C96">
        <f>'Raw data'!C97/'Raw data'!C96-1</f>
        <v>2.0849053743418722E-2</v>
      </c>
      <c r="D96">
        <f>'Raw data'!D97/'Raw data'!D96-1</f>
        <v>5.7018293725423108E-2</v>
      </c>
      <c r="E96">
        <f>'Raw data'!E97/'Raw data'!E96-1</f>
        <v>2.3357541821366512E-2</v>
      </c>
      <c r="F96">
        <f t="shared" si="9"/>
        <v>2.3349053743418721E-2</v>
      </c>
      <c r="G96">
        <v>0</v>
      </c>
    </row>
    <row r="97" spans="1:7" x14ac:dyDescent="0.2">
      <c r="A97" t="s">
        <v>110</v>
      </c>
      <c r="B97">
        <f>'Raw data'!B98/'Raw data'!B97-1</f>
        <v>5.2975961452776277E-2</v>
      </c>
      <c r="C97">
        <f>'Raw data'!C98/'Raw data'!C97-1</f>
        <v>2.3695825436765627E-2</v>
      </c>
      <c r="D97">
        <f>'Raw data'!D98/'Raw data'!D97-1</f>
        <v>2.2078447230084786E-2</v>
      </c>
      <c r="E97">
        <f>'Raw data'!E98/'Raw data'!E97-1</f>
        <v>1.4366547248915396E-2</v>
      </c>
      <c r="F97">
        <f t="shared" si="9"/>
        <v>2.6195825436765626E-2</v>
      </c>
      <c r="G97">
        <v>0</v>
      </c>
    </row>
    <row r="98" spans="1:7" x14ac:dyDescent="0.2">
      <c r="A98" t="s">
        <v>111</v>
      </c>
      <c r="B98">
        <f>'Raw data'!B99/'Raw data'!B98-1</f>
        <v>3.304308524082189E-2</v>
      </c>
      <c r="C98">
        <f>'Raw data'!C99/'Raw data'!C98-1</f>
        <v>2.3412695084461976E-2</v>
      </c>
      <c r="D98">
        <f>'Raw data'!D99/'Raw data'!D98-1</f>
        <v>5.214432663396118E-2</v>
      </c>
      <c r="E98">
        <f>'Raw data'!E99/'Raw data'!E98-1</f>
        <v>1.339119430245983E-2</v>
      </c>
      <c r="F98">
        <f t="shared" si="9"/>
        <v>2.5912695084461975E-2</v>
      </c>
      <c r="G98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2024-10-05T15:23:11Z</dcterms:created>
  <dcterms:modified xsi:type="dcterms:W3CDTF">2024-10-05T18:49:08Z</dcterms:modified>
</cp:coreProperties>
</file>