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/Documents/study/rutgers/semester 2/financial modelling 1/fin_model_1/final report/data/"/>
    </mc:Choice>
  </mc:AlternateContent>
  <xr:revisionPtr revIDLastSave="0" documentId="13_ncr:1_{154C2470-EFF4-834E-8FD6-FEEC5100DCA8}" xr6:coauthVersionLast="47" xr6:coauthVersionMax="47" xr10:uidLastSave="{00000000-0000-0000-0000-000000000000}"/>
  <bookViews>
    <workbookView xWindow="0" yWindow="500" windowWidth="38400" windowHeight="21100" xr2:uid="{59FA3E77-6D31-314F-933E-2951A66676F8}"/>
  </bookViews>
  <sheets>
    <sheet name="Sheet1" sheetId="1" r:id="rId1"/>
  </sheets>
  <definedNames>
    <definedName name="_xlnm._FilterDatabase" localSheetId="0" hidden="1">Sheet1!$A$1:$G$1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I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I31" i="1" l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<sst xmlns="http://schemas.openxmlformats.org/spreadsheetml/2006/main" count="133" uniqueCount="93">
  <si>
    <t>Company</t>
  </si>
  <si>
    <t>Exchange</t>
  </si>
  <si>
    <t>Symbol</t>
  </si>
  <si>
    <t>Industry</t>
  </si>
  <si>
    <t>3M</t>
  </si>
  <si>
    <t>NYSE</t>
  </si>
  <si>
    <t>MMM</t>
  </si>
  <si>
    <t>Conglomerate</t>
  </si>
  <si>
    <r>
      <t>American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Express</t>
    </r>
  </si>
  <si>
    <t>AXP</t>
  </si>
  <si>
    <r>
      <t>Financial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services</t>
    </r>
  </si>
  <si>
    <t>Amgen</t>
  </si>
  <si>
    <t>NASDAQ</t>
  </si>
  <si>
    <t>AMGN</t>
  </si>
  <si>
    <t>Biopharmaceutical</t>
  </si>
  <si>
    <t>Amazon</t>
  </si>
  <si>
    <t>AMZN</t>
  </si>
  <si>
    <t>Retailing</t>
  </si>
  <si>
    <t>Apple</t>
  </si>
  <si>
    <t>AAPL</t>
  </si>
  <si>
    <r>
      <t>Information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technology</t>
    </r>
  </si>
  <si>
    <t>Boeing</t>
  </si>
  <si>
    <t>BA</t>
  </si>
  <si>
    <r>
      <t>Aerospace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defense</t>
    </r>
  </si>
  <si>
    <t>Caterpillar</t>
  </si>
  <si>
    <t>CAT</t>
  </si>
  <si>
    <r>
      <t>Construction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mining</t>
    </r>
  </si>
  <si>
    <t>Chevron</t>
  </si>
  <si>
    <t>CVX</t>
  </si>
  <si>
    <r>
      <t>Petroleum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</si>
  <si>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t>Cisco</t>
  </si>
  <si>
    <t>CSCO</t>
  </si>
  <si>
    <t>Coca-Cola</t>
  </si>
  <si>
    <t>KO</t>
  </si>
  <si>
    <r>
      <t>Drink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</si>
  <si>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t>Disney</t>
  </si>
  <si>
    <t>DIS</t>
  </si>
  <si>
    <r>
      <t>Broadcasting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Times New Roman"/>
        <family val="1"/>
      </rPr>
      <t>entertainment</t>
    </r>
  </si>
  <si>
    <r>
      <t>Goldman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Sachs</t>
    </r>
  </si>
  <si>
    <t>GS</t>
  </si>
  <si>
    <r>
      <t>Home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Depot</t>
    </r>
  </si>
  <si>
    <t>HD</t>
  </si>
  <si>
    <r>
      <t>Home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Improvement</t>
    </r>
  </si>
  <si>
    <t>Honeywell</t>
  </si>
  <si>
    <t>HON</t>
  </si>
  <si>
    <t>IBM</t>
  </si>
  <si>
    <r>
      <t>Johnson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&amp;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Johnson</t>
    </r>
  </si>
  <si>
    <t>JNJ</t>
  </si>
  <si>
    <r>
      <t>Pharmaceutical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</si>
  <si>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r>
      <t>JPMorgan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Chase</t>
    </r>
  </si>
  <si>
    <t>JPM</t>
  </si>
  <si>
    <t>McDonald&amp;apos;s</t>
  </si>
  <si>
    <t>MCD</t>
  </si>
  <si>
    <r>
      <t>Food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</si>
  <si>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t>Merck</t>
  </si>
  <si>
    <t>MRK</t>
  </si>
  <si>
    <t>Microsoft</t>
  </si>
  <si>
    <t>MSFT</t>
  </si>
  <si>
    <t>Nike</t>
  </si>
  <si>
    <t>NKE</t>
  </si>
  <si>
    <r>
      <t>Clothing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</si>
  <si>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t>Nvidia</t>
  </si>
  <si>
    <t>NVDA</t>
  </si>
  <si>
    <r>
      <t>Procter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&amp;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Gamble</t>
    </r>
  </si>
  <si>
    <t>PG</t>
  </si>
  <si>
    <r>
      <t>Fast-moving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consumer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goods</t>
    </r>
  </si>
  <si>
    <t>Salesforce</t>
  </si>
  <si>
    <t>CRM</t>
  </si>
  <si>
    <t>Sherwin-Williams</t>
  </si>
  <si>
    <t>SHW</t>
  </si>
  <si>
    <r>
      <t>Speciality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chemicals</t>
    </r>
  </si>
  <si>
    <t>Travelers</t>
  </si>
  <si>
    <t>TRV</t>
  </si>
  <si>
    <t>Insurance</t>
  </si>
  <si>
    <r>
      <t>UnitedHealth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Group</t>
    </r>
  </si>
  <si>
    <t>UNH</t>
  </si>
  <si>
    <r>
      <t>Managed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health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care</t>
    </r>
  </si>
  <si>
    <t>Verizon</t>
  </si>
  <si>
    <t>VZ</t>
  </si>
  <si>
    <r>
      <t>Telecommunications</t>
    </r>
    <r>
      <rPr>
        <sz val="10.95"/>
        <color rgb="FF000000"/>
        <rFont val="Helvetica"/>
        <family val="2"/>
      </rPr>
      <t xml:space="preserve"> </t>
    </r>
    <r>
      <rPr>
        <sz val="10.95"/>
        <color rgb="FF000000"/>
        <rFont val="Times New Roman"/>
        <family val="1"/>
      </rPr>
      <t>industry</t>
    </r>
  </si>
  <si>
    <t>Visa</t>
  </si>
  <si>
    <t>V</t>
  </si>
  <si>
    <t>Walmart</t>
  </si>
  <si>
    <t>WMT</t>
  </si>
  <si>
    <t>permno</t>
  </si>
  <si>
    <t>Weight</t>
  </si>
  <si>
    <t>Shares</t>
  </si>
  <si>
    <t>Transaction Cost</t>
  </si>
  <si>
    <t>Value of Shares</t>
  </si>
  <si>
    <t>Target Weight</t>
  </si>
  <si>
    <t>13 WEEK TREASURY BILL</t>
  </si>
  <si>
    <t>^IRX</t>
  </si>
  <si>
    <t>T-bills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</si>
</sst>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.95"/>
      <color rgb="FF000000"/>
      <name val="Times New Roman"/>
      <family val="1"/>
    </font>
    <font>
      <sz val="10.95"/>
      <color rgb="FF000000"/>
      <name val="Helvetica"/>
      <family val="2"/>
    </font>
    <font>
      <sz val="10"/>
      <color rgb="FF000000"/>
      <name val="Times New Roman"/>
      <family val="1"/>
    </font>
    <font>
      <sz val="10"/>
      <color rgb="FF000000"/>
      <name val="Helvetica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370C-9E24-DB43-A6B1-7D879DB15B65}">
  <dimension ref="A1:K32"/>
  <sheetViews>
    <sheetView tabSelected="1" topLeftCell="A13" zoomScale="180" zoomScaleNormal="180" workbookViewId="0">
      <selection activeCell="J31" sqref="J31"/>
    </sheetView>
  </sheetViews>
  <sheetFormatPr baseColWidth="10" defaultRowHeight="16" x14ac:dyDescent="0.2"/>
  <cols>
    <col min="1" max="1" width="24.1640625" bestFit="1" customWidth="1"/>
    <col min="4" max="4" width="24.33203125" bestFit="1" customWidth="1"/>
    <col min="7" max="7" width="9.1640625" bestFit="1" customWidth="1"/>
    <col min="8" max="8" width="8.83203125"/>
    <col min="9" max="9" width="14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>
        <v>20250131</v>
      </c>
      <c r="H1" s="1" t="s">
        <v>86</v>
      </c>
      <c r="I1" s="1" t="s">
        <v>88</v>
      </c>
      <c r="J1" s="1" t="s">
        <v>87</v>
      </c>
      <c r="K1" s="1" t="s">
        <v>89</v>
      </c>
    </row>
    <row r="2" spans="1:11" x14ac:dyDescent="0.2">
      <c r="A2" s="2" t="s">
        <v>18</v>
      </c>
      <c r="B2" s="2" t="s">
        <v>12</v>
      </c>
      <c r="C2" s="2" t="s">
        <v>19</v>
      </c>
      <c r="D2" s="2" t="s">
        <v>20</v>
      </c>
      <c r="E2">
        <v>14593</v>
      </c>
      <c r="F2">
        <f>I2/1000800</f>
        <v>4.0795363709032771E-2</v>
      </c>
      <c r="G2">
        <v>236</v>
      </c>
      <c r="H2">
        <v>173</v>
      </c>
      <c r="I2">
        <f>G2*H2</f>
        <v>40828</v>
      </c>
      <c r="J2">
        <f>I2*0.002</f>
        <v>81.656000000000006</v>
      </c>
      <c r="K2" s="4">
        <v>4.0899999999999999E-2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E3">
        <v>14008</v>
      </c>
      <c r="F3">
        <f t="shared" ref="F3:F32" si="0">I3/1000800</f>
        <v>0</v>
      </c>
      <c r="G3">
        <v>285.42</v>
      </c>
      <c r="H3">
        <v>0</v>
      </c>
      <c r="I3">
        <f t="shared" ref="I3:I31" si="1">G3*H3</f>
        <v>0</v>
      </c>
      <c r="J3">
        <f t="shared" ref="J3:J31" si="2">I3*0.002</f>
        <v>0</v>
      </c>
      <c r="K3" s="4">
        <v>0</v>
      </c>
    </row>
    <row r="4" spans="1:11" x14ac:dyDescent="0.2">
      <c r="A4" s="2" t="s">
        <v>15</v>
      </c>
      <c r="B4" s="2" t="s">
        <v>12</v>
      </c>
      <c r="C4" s="2" t="s">
        <v>16</v>
      </c>
      <c r="D4" s="2" t="s">
        <v>17</v>
      </c>
      <c r="E4">
        <v>84788</v>
      </c>
      <c r="F4">
        <f t="shared" si="0"/>
        <v>0</v>
      </c>
      <c r="G4">
        <v>237.68</v>
      </c>
      <c r="H4">
        <v>0</v>
      </c>
      <c r="I4">
        <f t="shared" si="1"/>
        <v>0</v>
      </c>
      <c r="J4">
        <f t="shared" si="2"/>
        <v>0</v>
      </c>
      <c r="K4" s="4">
        <v>0</v>
      </c>
    </row>
    <row r="5" spans="1:11" x14ac:dyDescent="0.2">
      <c r="A5" s="2" t="s">
        <v>8</v>
      </c>
      <c r="B5" s="2" t="s">
        <v>5</v>
      </c>
      <c r="C5" s="2" t="s">
        <v>9</v>
      </c>
      <c r="D5" s="2" t="s">
        <v>10</v>
      </c>
      <c r="E5">
        <v>59176</v>
      </c>
      <c r="F5">
        <f t="shared" si="0"/>
        <v>4.1869904076738608E-2</v>
      </c>
      <c r="G5">
        <v>317.45</v>
      </c>
      <c r="H5">
        <v>132</v>
      </c>
      <c r="I5">
        <f t="shared" si="1"/>
        <v>41903.4</v>
      </c>
      <c r="J5">
        <f t="shared" si="2"/>
        <v>83.80680000000001</v>
      </c>
      <c r="K5" s="4">
        <v>4.1799999999999997E-2</v>
      </c>
    </row>
    <row r="6" spans="1:11" x14ac:dyDescent="0.2">
      <c r="A6" s="2" t="s">
        <v>21</v>
      </c>
      <c r="B6" s="2" t="s">
        <v>5</v>
      </c>
      <c r="C6" s="2" t="s">
        <v>22</v>
      </c>
      <c r="D6" s="3" t="s">
        <v>23</v>
      </c>
      <c r="E6">
        <v>19561</v>
      </c>
      <c r="F6">
        <f t="shared" si="0"/>
        <v>2.2223741007194243E-2</v>
      </c>
      <c r="G6">
        <v>176.52</v>
      </c>
      <c r="H6">
        <v>126</v>
      </c>
      <c r="I6">
        <f t="shared" si="1"/>
        <v>22241.52</v>
      </c>
      <c r="J6">
        <f t="shared" si="2"/>
        <v>44.483040000000003</v>
      </c>
      <c r="K6" s="4">
        <v>2.23E-2</v>
      </c>
    </row>
    <row r="7" spans="1:11" x14ac:dyDescent="0.2">
      <c r="A7" s="2" t="s">
        <v>24</v>
      </c>
      <c r="B7" s="2" t="s">
        <v>5</v>
      </c>
      <c r="C7" s="2" t="s">
        <v>25</v>
      </c>
      <c r="D7" s="3" t="s">
        <v>26</v>
      </c>
      <c r="E7">
        <v>18542</v>
      </c>
      <c r="F7">
        <f t="shared" si="0"/>
        <v>8.9816626698641086E-2</v>
      </c>
      <c r="G7">
        <v>371.44</v>
      </c>
      <c r="H7">
        <v>242</v>
      </c>
      <c r="I7">
        <f t="shared" si="1"/>
        <v>89888.48</v>
      </c>
      <c r="J7">
        <f t="shared" si="2"/>
        <v>179.77696</v>
      </c>
      <c r="K7" s="4">
        <v>9.0200000000000002E-2</v>
      </c>
    </row>
    <row r="8" spans="1:11" x14ac:dyDescent="0.2">
      <c r="A8" s="2" t="s">
        <v>66</v>
      </c>
      <c r="B8" s="2" t="s">
        <v>5</v>
      </c>
      <c r="C8" s="2" t="s">
        <v>67</v>
      </c>
      <c r="D8" s="2" t="s">
        <v>20</v>
      </c>
      <c r="E8">
        <v>90215</v>
      </c>
      <c r="F8">
        <f t="shared" si="0"/>
        <v>0</v>
      </c>
      <c r="G8">
        <v>341.7</v>
      </c>
      <c r="H8">
        <v>0</v>
      </c>
      <c r="I8">
        <f t="shared" si="1"/>
        <v>0</v>
      </c>
      <c r="J8">
        <f t="shared" si="2"/>
        <v>0</v>
      </c>
      <c r="K8" s="4">
        <v>0</v>
      </c>
    </row>
    <row r="9" spans="1:11" x14ac:dyDescent="0.2">
      <c r="A9" s="2" t="s">
        <v>30</v>
      </c>
      <c r="B9" s="2" t="s">
        <v>12</v>
      </c>
      <c r="C9" s="2" t="s">
        <v>31</v>
      </c>
      <c r="D9" s="2" t="s">
        <v>20</v>
      </c>
      <c r="E9">
        <v>76076</v>
      </c>
      <c r="F9">
        <f t="shared" si="0"/>
        <v>0</v>
      </c>
      <c r="G9">
        <v>60.6</v>
      </c>
      <c r="H9">
        <v>0</v>
      </c>
      <c r="I9">
        <f t="shared" si="1"/>
        <v>0</v>
      </c>
      <c r="J9">
        <f t="shared" si="2"/>
        <v>0</v>
      </c>
      <c r="K9" s="4">
        <v>0</v>
      </c>
    </row>
    <row r="10" spans="1:11" x14ac:dyDescent="0.2">
      <c r="A10" s="2" t="s">
        <v>27</v>
      </c>
      <c r="B10" s="2" t="s">
        <v>5</v>
      </c>
      <c r="C10" s="2" t="s">
        <v>28</v>
      </c>
      <c r="D10" s="2" t="s">
        <v>29</v>
      </c>
      <c r="E10">
        <v>14541</v>
      </c>
      <c r="F10">
        <f t="shared" si="0"/>
        <v>9.9877398081534771E-2</v>
      </c>
      <c r="G10">
        <v>149.19</v>
      </c>
      <c r="H10">
        <v>670</v>
      </c>
      <c r="I10">
        <f t="shared" si="1"/>
        <v>99957.3</v>
      </c>
      <c r="J10">
        <f t="shared" si="2"/>
        <v>199.91460000000001</v>
      </c>
      <c r="K10" s="4">
        <v>0.1</v>
      </c>
    </row>
    <row r="11" spans="1:11" x14ac:dyDescent="0.2">
      <c r="A11" s="2" t="s">
        <v>35</v>
      </c>
      <c r="B11" s="2" t="s">
        <v>5</v>
      </c>
      <c r="C11" s="2" t="s">
        <v>36</v>
      </c>
      <c r="D11" s="3" t="s">
        <v>37</v>
      </c>
      <c r="E11">
        <v>26403</v>
      </c>
      <c r="F11">
        <f t="shared" si="0"/>
        <v>0</v>
      </c>
      <c r="G11">
        <v>113.06</v>
      </c>
      <c r="H11">
        <v>0</v>
      </c>
      <c r="I11">
        <f t="shared" si="1"/>
        <v>0</v>
      </c>
      <c r="J11">
        <f t="shared" si="2"/>
        <v>0</v>
      </c>
      <c r="K11" s="4">
        <v>0</v>
      </c>
    </row>
    <row r="12" spans="1:11" x14ac:dyDescent="0.2">
      <c r="A12" s="2" t="s">
        <v>38</v>
      </c>
      <c r="B12" s="2" t="s">
        <v>5</v>
      </c>
      <c r="C12" s="2" t="s">
        <v>39</v>
      </c>
      <c r="D12" s="2" t="s">
        <v>10</v>
      </c>
      <c r="E12">
        <v>86868</v>
      </c>
      <c r="F12">
        <f t="shared" si="0"/>
        <v>0</v>
      </c>
      <c r="G12">
        <v>640.4</v>
      </c>
      <c r="H12">
        <v>0</v>
      </c>
      <c r="I12">
        <f t="shared" si="1"/>
        <v>0</v>
      </c>
      <c r="J12">
        <f t="shared" si="2"/>
        <v>0</v>
      </c>
      <c r="K12" s="4">
        <v>0</v>
      </c>
    </row>
    <row r="13" spans="1:11" x14ac:dyDescent="0.2">
      <c r="A13" s="2" t="s">
        <v>40</v>
      </c>
      <c r="B13" s="2" t="s">
        <v>5</v>
      </c>
      <c r="C13" s="2" t="s">
        <v>41</v>
      </c>
      <c r="D13" s="2" t="s">
        <v>42</v>
      </c>
      <c r="E13">
        <v>66181</v>
      </c>
      <c r="F13">
        <f t="shared" si="0"/>
        <v>5.3514588329336532E-2</v>
      </c>
      <c r="G13">
        <v>411.98</v>
      </c>
      <c r="H13">
        <v>130</v>
      </c>
      <c r="I13">
        <f t="shared" si="1"/>
        <v>53557.4</v>
      </c>
      <c r="J13">
        <f t="shared" si="2"/>
        <v>107.1148</v>
      </c>
      <c r="K13" s="4">
        <v>5.3900000000000003E-2</v>
      </c>
    </row>
    <row r="14" spans="1:11" x14ac:dyDescent="0.2">
      <c r="A14" s="2" t="s">
        <v>43</v>
      </c>
      <c r="B14" s="2" t="s">
        <v>12</v>
      </c>
      <c r="C14" s="2" t="s">
        <v>44</v>
      </c>
      <c r="D14" s="2" t="s">
        <v>7</v>
      </c>
      <c r="E14">
        <v>10145</v>
      </c>
      <c r="F14">
        <f t="shared" si="0"/>
        <v>0</v>
      </c>
      <c r="G14">
        <v>223.72</v>
      </c>
      <c r="H14">
        <v>0</v>
      </c>
      <c r="I14">
        <f t="shared" si="1"/>
        <v>0</v>
      </c>
      <c r="J14">
        <f t="shared" si="2"/>
        <v>0</v>
      </c>
      <c r="K14" s="4">
        <v>0</v>
      </c>
    </row>
    <row r="15" spans="1:11" x14ac:dyDescent="0.2">
      <c r="A15" s="2" t="s">
        <v>45</v>
      </c>
      <c r="B15" s="2" t="s">
        <v>5</v>
      </c>
      <c r="C15" s="2" t="s">
        <v>45</v>
      </c>
      <c r="D15" s="2" t="s">
        <v>20</v>
      </c>
      <c r="E15">
        <v>12490</v>
      </c>
      <c r="F15">
        <f t="shared" si="0"/>
        <v>0.100154276578737</v>
      </c>
      <c r="G15">
        <v>255.7</v>
      </c>
      <c r="H15">
        <v>392</v>
      </c>
      <c r="I15">
        <f t="shared" si="1"/>
        <v>100234.4</v>
      </c>
      <c r="J15">
        <f t="shared" si="2"/>
        <v>200.46879999999999</v>
      </c>
      <c r="K15" s="4">
        <v>0.1</v>
      </c>
    </row>
    <row r="16" spans="1:11" x14ac:dyDescent="0.2">
      <c r="A16" s="2" t="s">
        <v>46</v>
      </c>
      <c r="B16" s="2" t="s">
        <v>5</v>
      </c>
      <c r="C16" s="2" t="s">
        <v>47</v>
      </c>
      <c r="D16" s="2" t="s">
        <v>48</v>
      </c>
      <c r="E16">
        <v>22111</v>
      </c>
      <c r="F16">
        <f t="shared" si="0"/>
        <v>0</v>
      </c>
      <c r="G16">
        <v>152.15</v>
      </c>
      <c r="H16">
        <v>0</v>
      </c>
      <c r="I16">
        <f t="shared" si="1"/>
        <v>0</v>
      </c>
      <c r="J16">
        <f t="shared" si="2"/>
        <v>0</v>
      </c>
      <c r="K16" s="4">
        <v>0</v>
      </c>
    </row>
    <row r="17" spans="1:11" x14ac:dyDescent="0.2">
      <c r="A17" s="2" t="s">
        <v>49</v>
      </c>
      <c r="B17" s="2" t="s">
        <v>5</v>
      </c>
      <c r="C17" s="2" t="s">
        <v>50</v>
      </c>
      <c r="D17" s="2" t="s">
        <v>10</v>
      </c>
      <c r="E17">
        <v>47896</v>
      </c>
      <c r="F17">
        <f t="shared" si="0"/>
        <v>0</v>
      </c>
      <c r="G17">
        <v>267.3</v>
      </c>
      <c r="H17">
        <v>0</v>
      </c>
      <c r="I17">
        <f t="shared" si="1"/>
        <v>0</v>
      </c>
      <c r="J17">
        <f t="shared" si="2"/>
        <v>0</v>
      </c>
      <c r="K17" s="4">
        <v>0</v>
      </c>
    </row>
    <row r="18" spans="1:11" x14ac:dyDescent="0.2">
      <c r="A18" s="2" t="s">
        <v>32</v>
      </c>
      <c r="B18" s="2" t="s">
        <v>5</v>
      </c>
      <c r="C18" s="2" t="s">
        <v>33</v>
      </c>
      <c r="D18" s="2" t="s">
        <v>34</v>
      </c>
      <c r="E18">
        <v>11308</v>
      </c>
      <c r="F18">
        <f t="shared" si="0"/>
        <v>9.996450839328537E-2</v>
      </c>
      <c r="G18">
        <v>63.48</v>
      </c>
      <c r="H18">
        <v>1576</v>
      </c>
      <c r="I18">
        <f t="shared" si="1"/>
        <v>100044.48</v>
      </c>
      <c r="J18">
        <f t="shared" si="2"/>
        <v>200.08895999999999</v>
      </c>
      <c r="K18" s="4">
        <v>0.1</v>
      </c>
    </row>
    <row r="19" spans="1:11" x14ac:dyDescent="0.2">
      <c r="A19" s="2" t="s">
        <v>51</v>
      </c>
      <c r="B19" s="2" t="s">
        <v>5</v>
      </c>
      <c r="C19" s="2" t="s">
        <v>52</v>
      </c>
      <c r="D19" s="2" t="s">
        <v>53</v>
      </c>
      <c r="E19">
        <v>43449</v>
      </c>
      <c r="F19">
        <f t="shared" si="0"/>
        <v>9.9810351718625095E-2</v>
      </c>
      <c r="G19">
        <v>288.7</v>
      </c>
      <c r="H19">
        <v>346</v>
      </c>
      <c r="I19">
        <f t="shared" si="1"/>
        <v>99890.2</v>
      </c>
      <c r="J19">
        <f t="shared" si="2"/>
        <v>199.78039999999999</v>
      </c>
      <c r="K19" s="4">
        <v>0.1</v>
      </c>
    </row>
    <row r="20" spans="1:11" x14ac:dyDescent="0.2">
      <c r="A20" s="2" t="s">
        <v>4</v>
      </c>
      <c r="B20" s="2" t="s">
        <v>5</v>
      </c>
      <c r="C20" s="2" t="s">
        <v>6</v>
      </c>
      <c r="D20" s="2" t="s">
        <v>7</v>
      </c>
      <c r="E20">
        <v>22592</v>
      </c>
      <c r="F20">
        <f t="shared" si="0"/>
        <v>0</v>
      </c>
      <c r="G20">
        <v>152.19999999999999</v>
      </c>
      <c r="H20">
        <v>0</v>
      </c>
      <c r="I20">
        <f t="shared" si="1"/>
        <v>0</v>
      </c>
      <c r="J20">
        <f t="shared" si="2"/>
        <v>0</v>
      </c>
      <c r="K20" s="4">
        <v>0</v>
      </c>
    </row>
    <row r="21" spans="1:11" x14ac:dyDescent="0.2">
      <c r="A21" s="2" t="s">
        <v>54</v>
      </c>
      <c r="B21" s="2" t="s">
        <v>5</v>
      </c>
      <c r="C21" s="2" t="s">
        <v>55</v>
      </c>
      <c r="D21" s="2" t="s">
        <v>48</v>
      </c>
      <c r="E21">
        <v>22752</v>
      </c>
      <c r="F21">
        <f t="shared" si="0"/>
        <v>9.9728417266187044E-2</v>
      </c>
      <c r="G21">
        <v>98.82</v>
      </c>
      <c r="H21">
        <v>1010</v>
      </c>
      <c r="I21">
        <f t="shared" si="1"/>
        <v>99808.2</v>
      </c>
      <c r="J21">
        <f t="shared" si="2"/>
        <v>199.6164</v>
      </c>
      <c r="K21" s="4">
        <v>0.1</v>
      </c>
    </row>
    <row r="22" spans="1:11" x14ac:dyDescent="0.2">
      <c r="A22" s="2" t="s">
        <v>56</v>
      </c>
      <c r="B22" s="2" t="s">
        <v>12</v>
      </c>
      <c r="C22" s="2" t="s">
        <v>57</v>
      </c>
      <c r="D22" s="2" t="s">
        <v>20</v>
      </c>
      <c r="E22">
        <v>10107</v>
      </c>
      <c r="F22">
        <f t="shared" si="0"/>
        <v>7.3406894484412469E-2</v>
      </c>
      <c r="G22">
        <v>415.06</v>
      </c>
      <c r="H22">
        <v>177</v>
      </c>
      <c r="I22">
        <f t="shared" si="1"/>
        <v>73465.62</v>
      </c>
      <c r="J22">
        <f t="shared" si="2"/>
        <v>146.93124</v>
      </c>
      <c r="K22" s="4">
        <v>7.3599999999999999E-2</v>
      </c>
    </row>
    <row r="23" spans="1:11" x14ac:dyDescent="0.2">
      <c r="A23" s="2" t="s">
        <v>58</v>
      </c>
      <c r="B23" s="2" t="s">
        <v>5</v>
      </c>
      <c r="C23" s="2" t="s">
        <v>59</v>
      </c>
      <c r="D23" s="2" t="s">
        <v>60</v>
      </c>
      <c r="E23">
        <v>57665</v>
      </c>
      <c r="F23">
        <f t="shared" si="0"/>
        <v>0</v>
      </c>
      <c r="G23">
        <v>76.900000000000006</v>
      </c>
      <c r="H23">
        <v>0</v>
      </c>
      <c r="I23">
        <f t="shared" si="1"/>
        <v>0</v>
      </c>
      <c r="J23">
        <f t="shared" si="2"/>
        <v>0</v>
      </c>
      <c r="K23" s="4">
        <v>0</v>
      </c>
    </row>
    <row r="24" spans="1:11" x14ac:dyDescent="0.2">
      <c r="A24" s="2" t="s">
        <v>61</v>
      </c>
      <c r="B24" s="2" t="s">
        <v>12</v>
      </c>
      <c r="C24" s="2" t="s">
        <v>62</v>
      </c>
      <c r="D24" s="2" t="s">
        <v>20</v>
      </c>
      <c r="E24">
        <v>86580</v>
      </c>
      <c r="F24">
        <f t="shared" si="0"/>
        <v>5.0029166666666659E-2</v>
      </c>
      <c r="G24">
        <v>120.07</v>
      </c>
      <c r="H24">
        <v>417</v>
      </c>
      <c r="I24">
        <f t="shared" si="1"/>
        <v>50069.189999999995</v>
      </c>
      <c r="J24">
        <f t="shared" si="2"/>
        <v>100.13838</v>
      </c>
      <c r="K24" s="4">
        <v>5.0099999999999999E-2</v>
      </c>
    </row>
    <row r="25" spans="1:11" x14ac:dyDescent="0.2">
      <c r="A25" s="2" t="s">
        <v>63</v>
      </c>
      <c r="B25" s="2" t="s">
        <v>5</v>
      </c>
      <c r="C25" s="2" t="s">
        <v>64</v>
      </c>
      <c r="D25" s="2" t="s">
        <v>65</v>
      </c>
      <c r="E25">
        <v>18163</v>
      </c>
      <c r="F25">
        <f t="shared" si="0"/>
        <v>0</v>
      </c>
      <c r="G25">
        <v>165.99</v>
      </c>
      <c r="H25">
        <v>0</v>
      </c>
      <c r="I25">
        <f t="shared" si="1"/>
        <v>0</v>
      </c>
      <c r="J25">
        <f t="shared" si="2"/>
        <v>0</v>
      </c>
      <c r="K25" s="4">
        <v>0</v>
      </c>
    </row>
    <row r="26" spans="1:11" x14ac:dyDescent="0.2">
      <c r="A26" s="2" t="s">
        <v>68</v>
      </c>
      <c r="B26" s="2" t="s">
        <v>5</v>
      </c>
      <c r="C26" s="2" t="s">
        <v>69</v>
      </c>
      <c r="D26" s="2" t="s">
        <v>70</v>
      </c>
      <c r="E26">
        <v>36468</v>
      </c>
      <c r="F26">
        <f t="shared" si="0"/>
        <v>0</v>
      </c>
      <c r="G26">
        <v>358.16</v>
      </c>
      <c r="H26">
        <v>0</v>
      </c>
      <c r="I26">
        <f t="shared" si="1"/>
        <v>0</v>
      </c>
      <c r="J26">
        <f t="shared" si="2"/>
        <v>0</v>
      </c>
      <c r="K26" s="4">
        <v>0</v>
      </c>
    </row>
    <row r="27" spans="1:11" x14ac:dyDescent="0.2">
      <c r="A27" s="2" t="s">
        <v>71</v>
      </c>
      <c r="B27" s="2" t="s">
        <v>5</v>
      </c>
      <c r="C27" s="2" t="s">
        <v>72</v>
      </c>
      <c r="D27" s="2" t="s">
        <v>73</v>
      </c>
      <c r="E27">
        <v>59459</v>
      </c>
      <c r="F27">
        <f t="shared" si="0"/>
        <v>9.9708493205435664E-2</v>
      </c>
      <c r="G27">
        <v>245.18</v>
      </c>
      <c r="H27">
        <v>407</v>
      </c>
      <c r="I27">
        <f t="shared" si="1"/>
        <v>99788.260000000009</v>
      </c>
      <c r="J27">
        <f t="shared" si="2"/>
        <v>199.57652000000002</v>
      </c>
      <c r="K27" s="4">
        <v>0.1</v>
      </c>
    </row>
    <row r="28" spans="1:11" x14ac:dyDescent="0.2">
      <c r="A28" s="2" t="s">
        <v>74</v>
      </c>
      <c r="B28" s="2" t="s">
        <v>5</v>
      </c>
      <c r="C28" s="2" t="s">
        <v>75</v>
      </c>
      <c r="D28" s="2" t="s">
        <v>76</v>
      </c>
      <c r="E28">
        <v>92655</v>
      </c>
      <c r="F28">
        <f t="shared" si="0"/>
        <v>2.7102817745803358E-2</v>
      </c>
      <c r="G28">
        <v>542.49</v>
      </c>
      <c r="H28">
        <v>50</v>
      </c>
      <c r="I28">
        <f t="shared" si="1"/>
        <v>27124.5</v>
      </c>
      <c r="J28">
        <f t="shared" si="2"/>
        <v>54.249000000000002</v>
      </c>
      <c r="K28" s="4">
        <v>2.7300000000000001E-2</v>
      </c>
    </row>
    <row r="29" spans="1:11" x14ac:dyDescent="0.2">
      <c r="A29" s="2" t="s">
        <v>80</v>
      </c>
      <c r="B29" s="2" t="s">
        <v>5</v>
      </c>
      <c r="C29" s="2" t="s">
        <v>81</v>
      </c>
      <c r="D29" s="2" t="s">
        <v>10</v>
      </c>
      <c r="E29">
        <v>92611</v>
      </c>
      <c r="F29">
        <f t="shared" si="0"/>
        <v>0</v>
      </c>
      <c r="G29">
        <v>341.8</v>
      </c>
      <c r="H29">
        <v>0</v>
      </c>
      <c r="I29">
        <f t="shared" si="1"/>
        <v>0</v>
      </c>
      <c r="J29">
        <f t="shared" si="2"/>
        <v>0</v>
      </c>
      <c r="K29" s="4">
        <v>0</v>
      </c>
    </row>
    <row r="30" spans="1:11" x14ac:dyDescent="0.2">
      <c r="A30" s="2" t="s">
        <v>77</v>
      </c>
      <c r="B30" s="2" t="s">
        <v>5</v>
      </c>
      <c r="C30" s="2" t="s">
        <v>78</v>
      </c>
      <c r="D30" s="2" t="s">
        <v>79</v>
      </c>
      <c r="E30">
        <v>65875</v>
      </c>
      <c r="F30">
        <f t="shared" si="0"/>
        <v>0</v>
      </c>
      <c r="G30">
        <v>39.39</v>
      </c>
      <c r="H30">
        <v>0</v>
      </c>
      <c r="I30">
        <f t="shared" si="1"/>
        <v>0</v>
      </c>
      <c r="J30">
        <f t="shared" si="2"/>
        <v>0</v>
      </c>
      <c r="K30" s="4">
        <v>0</v>
      </c>
    </row>
    <row r="31" spans="1:11" x14ac:dyDescent="0.2">
      <c r="A31" s="2" t="s">
        <v>82</v>
      </c>
      <c r="B31" s="2" t="s">
        <v>5</v>
      </c>
      <c r="C31" s="2" t="s">
        <v>83</v>
      </c>
      <c r="D31" s="2" t="s">
        <v>17</v>
      </c>
      <c r="E31">
        <v>55976</v>
      </c>
      <c r="F31">
        <f t="shared" si="0"/>
        <v>0</v>
      </c>
      <c r="G31">
        <v>98.16</v>
      </c>
      <c r="H31">
        <v>0</v>
      </c>
      <c r="I31">
        <f t="shared" si="1"/>
        <v>0</v>
      </c>
      <c r="J31">
        <f t="shared" si="2"/>
        <v>0</v>
      </c>
      <c r="K31" s="4">
        <v>0</v>
      </c>
    </row>
    <row r="32" spans="1:11" x14ac:dyDescent="0.2">
      <c r="A32" s="2" t="s">
        <v>90</v>
      </c>
      <c r="C32" s="2" t="s">
        <v>91</v>
      </c>
      <c r="D32" s="2" t="s">
        <v>92</v>
      </c>
      <c r="F32">
        <f t="shared" si="0"/>
        <v>1.4469424462059026E-6</v>
      </c>
      <c r="I32">
        <f>1000800 - SUM(I2:I31)-SUM(J2:J31)</f>
        <v>1.4481000001628672</v>
      </c>
      <c r="K32" s="4">
        <v>0</v>
      </c>
    </row>
  </sheetData>
  <autoFilter ref="A1:G1" xr:uid="{6DC1370C-9E24-DB43-A6B1-7D879DB15B65}">
    <sortState xmlns:xlrd2="http://schemas.microsoft.com/office/spreadsheetml/2017/richdata2" ref="A2:G31">
      <sortCondition ref="C1:C31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Yanzhong Huang</dc:creator>
  <cp:lastModifiedBy>Yanzhong Huang</cp:lastModifiedBy>
  <dcterms:created xsi:type="dcterms:W3CDTF">2025-01-30T23:09:41Z</dcterms:created>
  <dcterms:modified xsi:type="dcterms:W3CDTF">2025-04-20T13:18:54Z</dcterms:modified>
</cp:coreProperties>
</file>