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BAGINDA\Desktop\"/>
    </mc:Choice>
  </mc:AlternateContent>
  <xr:revisionPtr revIDLastSave="0" documentId="13_ncr:1_{4679ED54-9129-48F2-BA7D-AB3BC4DC1806}" xr6:coauthVersionLast="46" xr6:coauthVersionMax="46" xr10:uidLastSave="{00000000-0000-0000-0000-000000000000}"/>
  <bookViews>
    <workbookView xWindow="-120" yWindow="-120" windowWidth="20730" windowHeight="11760" activeTab="1" xr2:uid="{00000000-000D-0000-FFFF-FFFF00000000}"/>
  </bookViews>
  <sheets>
    <sheet name="Bagging" sheetId="1" r:id="rId1"/>
    <sheet name="Boos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0" i="2" l="1"/>
  <c r="X20" i="2"/>
  <c r="AA20" i="2"/>
  <c r="AB20" i="2"/>
  <c r="U20" i="2"/>
  <c r="E21" i="2"/>
  <c r="E22" i="2" s="1"/>
  <c r="I21" i="2"/>
  <c r="I22" i="2" s="1"/>
  <c r="M21" i="2"/>
  <c r="M22" i="2" s="1"/>
  <c r="E20" i="2"/>
  <c r="F20" i="2"/>
  <c r="F21" i="2" s="1"/>
  <c r="F22" i="2" s="1"/>
  <c r="G20" i="2"/>
  <c r="G21" i="2" s="1"/>
  <c r="G22" i="2" s="1"/>
  <c r="H20" i="2"/>
  <c r="H21" i="2" s="1"/>
  <c r="H22" i="2" s="1"/>
  <c r="I20" i="2"/>
  <c r="J20" i="2"/>
  <c r="J21" i="2" s="1"/>
  <c r="J22" i="2" s="1"/>
  <c r="K20" i="2"/>
  <c r="K21" i="2" s="1"/>
  <c r="K22" i="2" s="1"/>
  <c r="L20" i="2"/>
  <c r="L21" i="2" s="1"/>
  <c r="L22" i="2" s="1"/>
  <c r="M20" i="2"/>
  <c r="D20" i="2"/>
  <c r="D21" i="2" s="1"/>
  <c r="E18" i="2"/>
  <c r="F18" i="2"/>
  <c r="G18" i="2"/>
  <c r="H18" i="2"/>
  <c r="I18" i="2"/>
  <c r="J18" i="2"/>
  <c r="K18" i="2"/>
  <c r="L18" i="2"/>
  <c r="M18" i="2"/>
  <c r="D18" i="2"/>
  <c r="E17" i="2"/>
  <c r="F17" i="2"/>
  <c r="G17" i="2"/>
  <c r="H17" i="2"/>
  <c r="I17" i="2"/>
  <c r="J17" i="2"/>
  <c r="K17" i="2"/>
  <c r="L17" i="2"/>
  <c r="M17" i="2"/>
  <c r="D17" i="2"/>
  <c r="V9" i="2"/>
  <c r="Y9" i="2"/>
  <c r="Z9" i="2"/>
  <c r="AC9" i="2"/>
  <c r="AD9" i="2"/>
  <c r="V34" i="2"/>
  <c r="W34" i="2"/>
  <c r="X34" i="2"/>
  <c r="Y34" i="2"/>
  <c r="Z34" i="2"/>
  <c r="AA34" i="2"/>
  <c r="AB34" i="2"/>
  <c r="AC34" i="2"/>
  <c r="AD34" i="2"/>
  <c r="W26" i="2"/>
  <c r="X26" i="2"/>
  <c r="AA26" i="2"/>
  <c r="AB26" i="2"/>
  <c r="V25" i="2"/>
  <c r="W25" i="2"/>
  <c r="X25" i="2"/>
  <c r="Y25" i="2"/>
  <c r="Z25" i="2"/>
  <c r="AA25" i="2"/>
  <c r="AB25" i="2"/>
  <c r="AC25" i="2"/>
  <c r="AD25" i="2"/>
  <c r="V17" i="2"/>
  <c r="V16" i="2"/>
  <c r="V20" i="2" s="1"/>
  <c r="W16" i="2"/>
  <c r="X16" i="2"/>
  <c r="Y16" i="2"/>
  <c r="Y20" i="2" s="1"/>
  <c r="Z16" i="2"/>
  <c r="Z20" i="2" s="1"/>
  <c r="AA16" i="2"/>
  <c r="AB16" i="2"/>
  <c r="AC16" i="2"/>
  <c r="AC20" i="2" s="1"/>
  <c r="AD16" i="2"/>
  <c r="AD20" i="2" s="1"/>
  <c r="U34" i="2"/>
  <c r="U17" i="2"/>
  <c r="U16" i="2"/>
  <c r="U7" i="2"/>
  <c r="U25" i="2"/>
  <c r="W8" i="2"/>
  <c r="X8" i="2"/>
  <c r="AA8" i="2"/>
  <c r="AB8" i="2"/>
  <c r="V7" i="2"/>
  <c r="W7" i="2"/>
  <c r="X7" i="2"/>
  <c r="Y7" i="2"/>
  <c r="Z7" i="2"/>
  <c r="AA7" i="2"/>
  <c r="AB7" i="2"/>
  <c r="AC7" i="2"/>
  <c r="AD7" i="2"/>
  <c r="E11" i="2"/>
  <c r="V11" i="2" s="1"/>
  <c r="F11" i="2"/>
  <c r="W11" i="2" s="1"/>
  <c r="G11" i="2"/>
  <c r="X11" i="2" s="1"/>
  <c r="H11" i="2"/>
  <c r="Y11" i="2" s="1"/>
  <c r="I11" i="2"/>
  <c r="Z11" i="2" s="1"/>
  <c r="J11" i="2"/>
  <c r="AA11" i="2" s="1"/>
  <c r="K11" i="2"/>
  <c r="AB11" i="2" s="1"/>
  <c r="L11" i="2"/>
  <c r="AC11" i="2" s="1"/>
  <c r="M11" i="2"/>
  <c r="AD11" i="2" s="1"/>
  <c r="D11" i="2"/>
  <c r="E9" i="2"/>
  <c r="F9" i="2"/>
  <c r="G9" i="2"/>
  <c r="H9" i="2"/>
  <c r="I9" i="2"/>
  <c r="J9" i="2"/>
  <c r="K9" i="2"/>
  <c r="L9" i="2"/>
  <c r="M9" i="2"/>
  <c r="E8" i="2"/>
  <c r="F8" i="2"/>
  <c r="G8" i="2"/>
  <c r="H8" i="2"/>
  <c r="I8" i="2"/>
  <c r="J8" i="2"/>
  <c r="K8" i="2"/>
  <c r="L8" i="2"/>
  <c r="M8" i="2"/>
  <c r="D9" i="2"/>
  <c r="D8" i="2"/>
  <c r="V4" i="2"/>
  <c r="W4" i="2"/>
  <c r="W9" i="2" s="1"/>
  <c r="X4" i="2"/>
  <c r="Y4" i="2"/>
  <c r="Z4" i="2"/>
  <c r="AA4" i="2"/>
  <c r="AA9" i="2" s="1"/>
  <c r="AB4" i="2"/>
  <c r="AB9" i="2" s="1"/>
  <c r="AC4" i="2"/>
  <c r="AD4" i="2"/>
  <c r="U4" i="2"/>
  <c r="U9" i="2" s="1"/>
  <c r="V3" i="2"/>
  <c r="W3" i="2"/>
  <c r="W35" i="2" s="1"/>
  <c r="X3" i="2"/>
  <c r="X35" i="2" s="1"/>
  <c r="Y3" i="2"/>
  <c r="Y26" i="2" s="1"/>
  <c r="Z3" i="2"/>
  <c r="Z35" i="2" s="1"/>
  <c r="AA3" i="2"/>
  <c r="AA35" i="2" s="1"/>
  <c r="AB3" i="2"/>
  <c r="AB35" i="2" s="1"/>
  <c r="AC3" i="2"/>
  <c r="AC26" i="2" s="1"/>
  <c r="AD3" i="2"/>
  <c r="U3" i="2"/>
  <c r="U26" i="2" s="1"/>
  <c r="E3" i="1"/>
  <c r="F3" i="1"/>
  <c r="G3" i="1"/>
  <c r="H3" i="1"/>
  <c r="I3" i="1"/>
  <c r="J3" i="1"/>
  <c r="K3" i="1"/>
  <c r="L3" i="1"/>
  <c r="M3" i="1"/>
  <c r="D3" i="1"/>
  <c r="U31" i="1"/>
  <c r="V31" i="1"/>
  <c r="W31" i="1"/>
  <c r="X31" i="1"/>
  <c r="Y31" i="1"/>
  <c r="Z31" i="1"/>
  <c r="AA31" i="1"/>
  <c r="AB31" i="1"/>
  <c r="AC31" i="1"/>
  <c r="U30" i="1"/>
  <c r="V30" i="1"/>
  <c r="W30" i="1"/>
  <c r="X30" i="1"/>
  <c r="Y30" i="1"/>
  <c r="Z30" i="1"/>
  <c r="AA30" i="1"/>
  <c r="AB30" i="1"/>
  <c r="AC30" i="1"/>
  <c r="U29" i="1"/>
  <c r="V29" i="1"/>
  <c r="AE29" i="1" s="1"/>
  <c r="W29" i="1"/>
  <c r="X29" i="1"/>
  <c r="Y29" i="1"/>
  <c r="Z29" i="1"/>
  <c r="AA29" i="1"/>
  <c r="AB29" i="1"/>
  <c r="AC29" i="1"/>
  <c r="U28" i="1"/>
  <c r="U32" i="1" s="1"/>
  <c r="U33" i="1" s="1"/>
  <c r="V28" i="1"/>
  <c r="W28" i="1"/>
  <c r="X28" i="1"/>
  <c r="Y28" i="1"/>
  <c r="Z28" i="1"/>
  <c r="AA28" i="1"/>
  <c r="AB28" i="1"/>
  <c r="AC28" i="1"/>
  <c r="T31" i="1"/>
  <c r="T30" i="1"/>
  <c r="T29" i="1"/>
  <c r="T28" i="1"/>
  <c r="U27" i="1"/>
  <c r="V27" i="1"/>
  <c r="W27" i="1"/>
  <c r="X27" i="1"/>
  <c r="Y27" i="1"/>
  <c r="Z27" i="1"/>
  <c r="AA27" i="1"/>
  <c r="AB27" i="1"/>
  <c r="AC27" i="1"/>
  <c r="T27" i="1"/>
  <c r="AC32" i="1"/>
  <c r="AC33" i="1" s="1"/>
  <c r="U22" i="1"/>
  <c r="V22" i="1"/>
  <c r="W22" i="1"/>
  <c r="X22" i="1"/>
  <c r="X23" i="1" s="1"/>
  <c r="Y22" i="1"/>
  <c r="Z22" i="1"/>
  <c r="AA22" i="1"/>
  <c r="AB22" i="1"/>
  <c r="AB23" i="1" s="1"/>
  <c r="AC22" i="1"/>
  <c r="T22" i="1"/>
  <c r="AA19" i="1"/>
  <c r="U18" i="1"/>
  <c r="V18" i="1"/>
  <c r="W18" i="1"/>
  <c r="W19" i="1" s="1"/>
  <c r="X18" i="1"/>
  <c r="X19" i="1" s="1"/>
  <c r="Y18" i="1"/>
  <c r="Z18" i="1"/>
  <c r="AA18" i="1"/>
  <c r="AB18" i="1"/>
  <c r="AB19" i="1" s="1"/>
  <c r="AC18" i="1"/>
  <c r="T18" i="1"/>
  <c r="AA15" i="1"/>
  <c r="U14" i="1"/>
  <c r="V14" i="1"/>
  <c r="W14" i="1"/>
  <c r="W15" i="1" s="1"/>
  <c r="X14" i="1"/>
  <c r="Y14" i="1"/>
  <c r="Z14" i="1"/>
  <c r="AA14" i="1"/>
  <c r="AB14" i="1"/>
  <c r="AC14" i="1"/>
  <c r="T14" i="1"/>
  <c r="AA11" i="1"/>
  <c r="U10" i="1"/>
  <c r="V10" i="1"/>
  <c r="W10" i="1"/>
  <c r="W11" i="1" s="1"/>
  <c r="X10" i="1"/>
  <c r="X11" i="1" s="1"/>
  <c r="Y10" i="1"/>
  <c r="Z10" i="1"/>
  <c r="AA10" i="1"/>
  <c r="AB10" i="1"/>
  <c r="AB11" i="1" s="1"/>
  <c r="AC10" i="1"/>
  <c r="T10" i="1"/>
  <c r="AC6" i="1"/>
  <c r="AB6" i="1"/>
  <c r="AA6" i="1"/>
  <c r="Z6" i="1"/>
  <c r="Y6" i="1"/>
  <c r="X6" i="1"/>
  <c r="W6" i="1"/>
  <c r="V6" i="1"/>
  <c r="U6" i="1"/>
  <c r="D23" i="1"/>
  <c r="E23" i="1"/>
  <c r="F23" i="1"/>
  <c r="T6" i="1"/>
  <c r="G23" i="1"/>
  <c r="W23" i="1" s="1"/>
  <c r="H23" i="1"/>
  <c r="I23" i="1"/>
  <c r="J23" i="1"/>
  <c r="K23" i="1"/>
  <c r="AA23" i="1" s="1"/>
  <c r="L23" i="1"/>
  <c r="M23" i="1"/>
  <c r="E19" i="1"/>
  <c r="F19" i="1"/>
  <c r="G19" i="1"/>
  <c r="H19" i="1"/>
  <c r="I19" i="1"/>
  <c r="J19" i="1"/>
  <c r="K19" i="1"/>
  <c r="L19" i="1"/>
  <c r="M19" i="1"/>
  <c r="D19" i="1"/>
  <c r="E15" i="1"/>
  <c r="F15" i="1"/>
  <c r="G15" i="1"/>
  <c r="H15" i="1"/>
  <c r="I15" i="1"/>
  <c r="J15" i="1"/>
  <c r="K15" i="1"/>
  <c r="L15" i="1"/>
  <c r="M15" i="1"/>
  <c r="D15" i="1"/>
  <c r="E11" i="1"/>
  <c r="F11" i="1"/>
  <c r="G11" i="1"/>
  <c r="H11" i="1"/>
  <c r="I11" i="1"/>
  <c r="J11" i="1"/>
  <c r="K11" i="1"/>
  <c r="L11" i="1"/>
  <c r="M11" i="1"/>
  <c r="D11" i="1"/>
  <c r="E7" i="1"/>
  <c r="F7" i="1"/>
  <c r="G7" i="1"/>
  <c r="H7" i="1"/>
  <c r="X7" i="1" s="1"/>
  <c r="I7" i="1"/>
  <c r="J7" i="1"/>
  <c r="K7" i="1"/>
  <c r="L7" i="1"/>
  <c r="AB7" i="1" s="1"/>
  <c r="M7" i="1"/>
  <c r="D7" i="1"/>
  <c r="X15" i="1" l="1"/>
  <c r="AE27" i="1"/>
  <c r="AD21" i="2"/>
  <c r="V21" i="2"/>
  <c r="AD26" i="2"/>
  <c r="AD8" i="2"/>
  <c r="V26" i="2"/>
  <c r="V8" i="2"/>
  <c r="V35" i="2"/>
  <c r="AG4" i="2"/>
  <c r="X9" i="2"/>
  <c r="Y21" i="2"/>
  <c r="AD17" i="2"/>
  <c r="P20" i="2"/>
  <c r="D22" i="2"/>
  <c r="P21" i="2" s="1"/>
  <c r="R20" i="2" s="1"/>
  <c r="X21" i="2"/>
  <c r="AB15" i="1"/>
  <c r="Z26" i="2"/>
  <c r="Z8" i="2"/>
  <c r="AA32" i="1"/>
  <c r="AA33" i="1" s="1"/>
  <c r="AG9" i="2"/>
  <c r="Z17" i="2"/>
  <c r="Z21" i="2" s="1"/>
  <c r="AD35" i="2"/>
  <c r="U21" i="2"/>
  <c r="T7" i="1"/>
  <c r="T11" i="1"/>
  <c r="Z11" i="1"/>
  <c r="V11" i="1"/>
  <c r="T15" i="1"/>
  <c r="Z15" i="1"/>
  <c r="V15" i="1"/>
  <c r="T19" i="1"/>
  <c r="Z19" i="1"/>
  <c r="V19" i="1"/>
  <c r="T23" i="1"/>
  <c r="Z23" i="1"/>
  <c r="V23" i="1"/>
  <c r="AC17" i="2"/>
  <c r="AC21" i="2" s="1"/>
  <c r="Y17" i="2"/>
  <c r="AC35" i="2"/>
  <c r="Y35" i="2"/>
  <c r="W7" i="1"/>
  <c r="AA7" i="1"/>
  <c r="AC11" i="1"/>
  <c r="Y11" i="1"/>
  <c r="U11" i="1"/>
  <c r="AC15" i="1"/>
  <c r="Y15" i="1"/>
  <c r="U15" i="1"/>
  <c r="AC19" i="1"/>
  <c r="Y19" i="1"/>
  <c r="U19" i="1"/>
  <c r="AC23" i="1"/>
  <c r="Y23" i="1"/>
  <c r="U23" i="1"/>
  <c r="Y32" i="1"/>
  <c r="Y33" i="1" s="1"/>
  <c r="Z32" i="1"/>
  <c r="Z33" i="1" s="1"/>
  <c r="V32" i="1"/>
  <c r="V33" i="1" s="1"/>
  <c r="W32" i="1"/>
  <c r="W33" i="1" s="1"/>
  <c r="U8" i="2"/>
  <c r="U35" i="2"/>
  <c r="AB17" i="2"/>
  <c r="AB21" i="2" s="1"/>
  <c r="X17" i="2"/>
  <c r="D12" i="2"/>
  <c r="AC8" i="2"/>
  <c r="Y8" i="2"/>
  <c r="AA17" i="2"/>
  <c r="AA21" i="2" s="1"/>
  <c r="W17" i="2"/>
  <c r="W21" i="2" s="1"/>
  <c r="H12" i="2"/>
  <c r="H13" i="2" s="1"/>
  <c r="L12" i="2"/>
  <c r="L13" i="2" s="1"/>
  <c r="U12" i="2"/>
  <c r="D13" i="2"/>
  <c r="M12" i="2"/>
  <c r="I12" i="2"/>
  <c r="E12" i="2"/>
  <c r="K12" i="2"/>
  <c r="G12" i="2"/>
  <c r="U11" i="2"/>
  <c r="Y12" i="2"/>
  <c r="J12" i="2"/>
  <c r="F12" i="2"/>
  <c r="AE30" i="1"/>
  <c r="AE28" i="1"/>
  <c r="AE31" i="1"/>
  <c r="U7" i="1"/>
  <c r="V7" i="1"/>
  <c r="Z7" i="1"/>
  <c r="AB32" i="1"/>
  <c r="AB33" i="1" s="1"/>
  <c r="X32" i="1"/>
  <c r="X33" i="1" s="1"/>
  <c r="T32" i="1"/>
  <c r="T33" i="1" s="1"/>
  <c r="AE33" i="1" s="1"/>
  <c r="Y7" i="1"/>
  <c r="AC7" i="1"/>
  <c r="AE14" i="1" l="1"/>
  <c r="AE10" i="1"/>
  <c r="AE18" i="1"/>
  <c r="AE6" i="1"/>
  <c r="AE22" i="1"/>
  <c r="AG20" i="2"/>
  <c r="AC12" i="2"/>
  <c r="X12" i="2"/>
  <c r="G13" i="2"/>
  <c r="AB12" i="2"/>
  <c r="K13" i="2"/>
  <c r="M13" i="2"/>
  <c r="AD12" i="2"/>
  <c r="E13" i="2"/>
  <c r="V12" i="2"/>
  <c r="P12" i="2"/>
  <c r="J13" i="2"/>
  <c r="AA12" i="2"/>
  <c r="F13" i="2"/>
  <c r="W12" i="2"/>
  <c r="I13" i="2"/>
  <c r="Z12" i="2"/>
  <c r="P13" i="2" l="1"/>
  <c r="R12" i="2" s="1"/>
  <c r="U13" i="2" s="1"/>
  <c r="AG11" i="2"/>
  <c r="Z13" i="2"/>
  <c r="AD13" i="2"/>
  <c r="W13" i="2"/>
  <c r="X13" i="2"/>
  <c r="AB13" i="2"/>
  <c r="Y13" i="2"/>
  <c r="AC13" i="2"/>
  <c r="AA13" i="2" l="1"/>
  <c r="V13" i="2"/>
  <c r="AG13" i="2"/>
  <c r="W18" i="2" s="1"/>
  <c r="W22" i="2" s="1"/>
  <c r="U18" i="2" l="1"/>
  <c r="U22" i="2" s="1"/>
  <c r="V18" i="2"/>
  <c r="V22" i="2" s="1"/>
  <c r="AA18" i="2"/>
  <c r="AA22" i="2" s="1"/>
  <c r="AB18" i="2"/>
  <c r="AB22" i="2" s="1"/>
  <c r="Z18" i="2"/>
  <c r="Z22" i="2" s="1"/>
  <c r="AD18" i="2"/>
  <c r="AD22" i="2" s="1"/>
  <c r="X18" i="2"/>
  <c r="X22" i="2" s="1"/>
  <c r="Y18" i="2"/>
  <c r="Y22" i="2" s="1"/>
  <c r="AC18" i="2"/>
  <c r="AC22" i="2" s="1"/>
  <c r="AG22" i="2" l="1"/>
  <c r="AG18" i="2"/>
</calcChain>
</file>

<file path=xl/sharedStrings.xml><?xml version="1.0" encoding="utf-8"?>
<sst xmlns="http://schemas.openxmlformats.org/spreadsheetml/2006/main" count="150" uniqueCount="38">
  <si>
    <t>x</t>
  </si>
  <si>
    <t>y</t>
  </si>
  <si>
    <t>xb</t>
  </si>
  <si>
    <t>yb</t>
  </si>
  <si>
    <t>&gt;</t>
  </si>
  <si>
    <t>&lt;=</t>
  </si>
  <si>
    <t>yb_hat</t>
  </si>
  <si>
    <t>true?</t>
  </si>
  <si>
    <t>Bagging Accuracy</t>
  </si>
  <si>
    <t>accuracy</t>
  </si>
  <si>
    <t>B1</t>
  </si>
  <si>
    <t>B2</t>
  </si>
  <si>
    <t>B3</t>
  </si>
  <si>
    <t>B4</t>
  </si>
  <si>
    <t>B5</t>
  </si>
  <si>
    <t>total</t>
  </si>
  <si>
    <t>y_hat</t>
  </si>
  <si>
    <t>Using Linear Classifier (if-then-else)</t>
  </si>
  <si>
    <t>Bagging 1</t>
  </si>
  <si>
    <t>Bagging 2</t>
  </si>
  <si>
    <t>Bagging 3</t>
  </si>
  <si>
    <t>Bagging 4</t>
  </si>
  <si>
    <t>Bagging 5</t>
  </si>
  <si>
    <t>w</t>
  </si>
  <si>
    <t>wb</t>
  </si>
  <si>
    <t>Error</t>
  </si>
  <si>
    <t>acc</t>
  </si>
  <si>
    <t>w_new</t>
  </si>
  <si>
    <t>alpha</t>
  </si>
  <si>
    <t>Final Classifier</t>
  </si>
  <si>
    <t>Boosting 1</t>
  </si>
  <si>
    <t>Boosting 2</t>
  </si>
  <si>
    <t>Boosting 3</t>
  </si>
  <si>
    <t>Boosting 4</t>
  </si>
  <si>
    <t xml:space="preserve">Baginda </t>
  </si>
  <si>
    <t>IF-41</t>
  </si>
  <si>
    <t>130-</t>
  </si>
  <si>
    <t>Baginda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</si>
</sst>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2" borderId="0" xfId="0" applyNumberFormat="1" applyFill="1" applyBorder="1" applyAlignment="1">
      <alignment horizontal="center" vertical="center"/>
    </xf>
    <xf numFmtId="9" fontId="0" fillId="2" borderId="8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2:AF33"/>
  <sheetViews>
    <sheetView zoomScale="75" zoomScaleNormal="75" workbookViewId="0">
      <selection activeCell="C28" sqref="C28:E28"/>
    </sheetView>
  </sheetViews>
  <sheetFormatPr defaultColWidth="5.7109375" defaultRowHeight="15" x14ac:dyDescent="0.25"/>
  <cols>
    <col min="1" max="18" width="5.7109375" style="1"/>
    <col min="19" max="19" width="7" style="1" bestFit="1" customWidth="1"/>
    <col min="20" max="26" width="6.28515625" style="1" bestFit="1" customWidth="1"/>
    <col min="27" max="27" width="5.7109375" style="1"/>
    <col min="28" max="29" width="6.28515625" style="1" bestFit="1" customWidth="1"/>
    <col min="30" max="30" width="5.7109375" style="1"/>
    <col min="31" max="31" width="8.85546875" style="1" customWidth="1"/>
    <col min="32" max="16384" width="5.7109375" style="1"/>
  </cols>
  <sheetData>
    <row r="2" spans="2:32" x14ac:dyDescent="0.25">
      <c r="C2" s="2" t="s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P2" s="24" t="s">
        <v>17</v>
      </c>
      <c r="Q2" s="24"/>
      <c r="R2" s="24"/>
      <c r="S2" s="24"/>
      <c r="T2" s="24"/>
      <c r="U2" s="24"/>
      <c r="V2" s="24"/>
      <c r="AE2" s="25" t="s">
        <v>8</v>
      </c>
    </row>
    <row r="3" spans="2:32" x14ac:dyDescent="0.25">
      <c r="C3" s="2" t="s">
        <v>1</v>
      </c>
      <c r="D3" s="3">
        <f>IF(D2&lt;=3,1,IF(D2&lt;=7,-1,1))</f>
        <v>1</v>
      </c>
      <c r="E3" s="3">
        <f t="shared" ref="E3:M3" si="0">IF(E2&lt;=3,1,IF(E2&lt;=7,-1,1))</f>
        <v>1</v>
      </c>
      <c r="F3" s="3">
        <f t="shared" si="0"/>
        <v>1</v>
      </c>
      <c r="G3" s="3">
        <f t="shared" si="0"/>
        <v>-1</v>
      </c>
      <c r="H3" s="3">
        <f t="shared" si="0"/>
        <v>-1</v>
      </c>
      <c r="I3" s="3">
        <f t="shared" si="0"/>
        <v>-1</v>
      </c>
      <c r="J3" s="3">
        <f t="shared" si="0"/>
        <v>-1</v>
      </c>
      <c r="K3" s="3">
        <f t="shared" si="0"/>
        <v>1</v>
      </c>
      <c r="L3" s="3">
        <f t="shared" si="0"/>
        <v>1</v>
      </c>
      <c r="M3" s="3">
        <f t="shared" si="0"/>
        <v>1</v>
      </c>
      <c r="P3" s="24"/>
      <c r="Q3" s="24"/>
      <c r="R3" s="24"/>
      <c r="S3" s="24"/>
      <c r="T3" s="24"/>
      <c r="U3" s="24"/>
      <c r="V3" s="24"/>
      <c r="AE3" s="25"/>
    </row>
    <row r="4" spans="2:32" ht="15.75" thickBot="1" x14ac:dyDescent="0.3"/>
    <row r="5" spans="2:32" x14ac:dyDescent="0.25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30" t="s">
        <v>18</v>
      </c>
      <c r="R5" s="30"/>
      <c r="S5" s="30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7"/>
    </row>
    <row r="6" spans="2:32" x14ac:dyDescent="0.25">
      <c r="B6" s="8"/>
      <c r="C6" s="9" t="s">
        <v>2</v>
      </c>
      <c r="D6" s="9">
        <v>2</v>
      </c>
      <c r="E6" s="9">
        <v>4</v>
      </c>
      <c r="F6" s="9">
        <v>5</v>
      </c>
      <c r="G6" s="9">
        <v>6</v>
      </c>
      <c r="H6" s="9">
        <v>7</v>
      </c>
      <c r="I6" s="9">
        <v>7</v>
      </c>
      <c r="J6" s="9">
        <v>7</v>
      </c>
      <c r="K6" s="9">
        <v>8</v>
      </c>
      <c r="L6" s="9">
        <v>9</v>
      </c>
      <c r="M6" s="9">
        <v>10</v>
      </c>
      <c r="N6" s="10"/>
      <c r="O6" s="9" t="s">
        <v>4</v>
      </c>
      <c r="P6" s="26">
        <v>7.5</v>
      </c>
      <c r="Q6" s="9">
        <v>1</v>
      </c>
      <c r="R6" s="10"/>
      <c r="S6" s="9" t="s">
        <v>6</v>
      </c>
      <c r="T6" s="9">
        <f>IF(D6&gt;P6,1,-1)</f>
        <v>-1</v>
      </c>
      <c r="U6" s="11">
        <f>IF(E6&gt;P6,1,-1)</f>
        <v>-1</v>
      </c>
      <c r="V6" s="11">
        <f>IF(F6&gt;P6,1,-1)</f>
        <v>-1</v>
      </c>
      <c r="W6" s="11">
        <f>IF(G6&gt;P6,1,-1)</f>
        <v>-1</v>
      </c>
      <c r="X6" s="11">
        <f>IF(H6&gt;P6,1,-1)</f>
        <v>-1</v>
      </c>
      <c r="Y6" s="11">
        <f>IF(I6&gt;P6,1,-1)</f>
        <v>-1</v>
      </c>
      <c r="Z6" s="11">
        <f>IF(J6&gt;P6,1,-1)</f>
        <v>-1</v>
      </c>
      <c r="AA6" s="11">
        <f>IF(K6&gt;P6,1,-1)</f>
        <v>1</v>
      </c>
      <c r="AB6" s="11">
        <f>IF(L6&gt;P6,1,-1)</f>
        <v>1</v>
      </c>
      <c r="AC6" s="11">
        <f>IF(M6&gt;P6,1,-1)</f>
        <v>1</v>
      </c>
      <c r="AD6" s="12"/>
      <c r="AE6" s="27">
        <f>COUNTIF(T7:AC7,TRUE) / 10</f>
        <v>0.9</v>
      </c>
      <c r="AF6" s="13"/>
    </row>
    <row r="7" spans="2:32" x14ac:dyDescent="0.25">
      <c r="B7" s="8"/>
      <c r="C7" s="9" t="s">
        <v>3</v>
      </c>
      <c r="D7" s="9">
        <f>IF(D6&lt;=3,1,IF(D6&lt;=7,-1,1))</f>
        <v>1</v>
      </c>
      <c r="E7" s="11">
        <f t="shared" ref="E7:M7" si="1">IF(E6&lt;=3,1,IF(E6&lt;=7,-1,1))</f>
        <v>-1</v>
      </c>
      <c r="F7" s="11">
        <f t="shared" si="1"/>
        <v>-1</v>
      </c>
      <c r="G7" s="11">
        <f t="shared" si="1"/>
        <v>-1</v>
      </c>
      <c r="H7" s="11">
        <f t="shared" si="1"/>
        <v>-1</v>
      </c>
      <c r="I7" s="11">
        <f t="shared" si="1"/>
        <v>-1</v>
      </c>
      <c r="J7" s="11">
        <f t="shared" si="1"/>
        <v>-1</v>
      </c>
      <c r="K7" s="11">
        <f t="shared" si="1"/>
        <v>1</v>
      </c>
      <c r="L7" s="11">
        <f t="shared" si="1"/>
        <v>1</v>
      </c>
      <c r="M7" s="11">
        <f t="shared" si="1"/>
        <v>1</v>
      </c>
      <c r="N7" s="10"/>
      <c r="O7" s="9" t="s">
        <v>5</v>
      </c>
      <c r="P7" s="26"/>
      <c r="Q7" s="9">
        <v>-1</v>
      </c>
      <c r="R7" s="10"/>
      <c r="S7" s="9" t="s">
        <v>7</v>
      </c>
      <c r="T7" s="9" t="b">
        <f>IF(T6=D7,TRUE,FALSE)</f>
        <v>0</v>
      </c>
      <c r="U7" s="11" t="b">
        <f t="shared" ref="U7:AC7" si="2">IF(U6=E7,TRUE,FALSE)</f>
        <v>1</v>
      </c>
      <c r="V7" s="11" t="b">
        <f t="shared" si="2"/>
        <v>1</v>
      </c>
      <c r="W7" s="11" t="b">
        <f t="shared" si="2"/>
        <v>1</v>
      </c>
      <c r="X7" s="11" t="b">
        <f t="shared" si="2"/>
        <v>1</v>
      </c>
      <c r="Y7" s="11" t="b">
        <f t="shared" si="2"/>
        <v>1</v>
      </c>
      <c r="Z7" s="11" t="b">
        <f t="shared" si="2"/>
        <v>1</v>
      </c>
      <c r="AA7" s="11" t="b">
        <f t="shared" si="2"/>
        <v>1</v>
      </c>
      <c r="AB7" s="11" t="b">
        <f t="shared" si="2"/>
        <v>1</v>
      </c>
      <c r="AC7" s="11" t="b">
        <f t="shared" si="2"/>
        <v>1</v>
      </c>
      <c r="AD7" s="10"/>
      <c r="AE7" s="27"/>
      <c r="AF7" s="14"/>
    </row>
    <row r="8" spans="2:32" ht="15.75" thickBot="1" x14ac:dyDescent="0.3"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7"/>
    </row>
    <row r="9" spans="2:32" x14ac:dyDescent="0.25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30" t="s">
        <v>19</v>
      </c>
      <c r="R9" s="30"/>
      <c r="S9" s="30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7"/>
    </row>
    <row r="10" spans="2:32" x14ac:dyDescent="0.25">
      <c r="B10" s="8"/>
      <c r="C10" s="9" t="s">
        <v>2</v>
      </c>
      <c r="D10" s="9">
        <v>1</v>
      </c>
      <c r="E10" s="9">
        <v>1</v>
      </c>
      <c r="F10" s="9">
        <v>2</v>
      </c>
      <c r="G10" s="9">
        <v>4</v>
      </c>
      <c r="H10" s="9">
        <v>4</v>
      </c>
      <c r="I10" s="9">
        <v>5</v>
      </c>
      <c r="J10" s="9">
        <v>5</v>
      </c>
      <c r="K10" s="9">
        <v>7</v>
      </c>
      <c r="L10" s="9">
        <v>8</v>
      </c>
      <c r="M10" s="9">
        <v>9</v>
      </c>
      <c r="N10" s="10"/>
      <c r="O10" s="9" t="s">
        <v>4</v>
      </c>
      <c r="P10" s="26">
        <v>3</v>
      </c>
      <c r="Q10" s="9">
        <v>-1</v>
      </c>
      <c r="R10" s="10"/>
      <c r="S10" s="9" t="s">
        <v>6</v>
      </c>
      <c r="T10" s="9">
        <f>IF(D10&gt;$P10,-1,1)</f>
        <v>1</v>
      </c>
      <c r="U10" s="11">
        <f t="shared" ref="U10:AC10" si="3">IF(E10&gt;$P10,-1,1)</f>
        <v>1</v>
      </c>
      <c r="V10" s="11">
        <f t="shared" si="3"/>
        <v>1</v>
      </c>
      <c r="W10" s="11">
        <f t="shared" si="3"/>
        <v>-1</v>
      </c>
      <c r="X10" s="11">
        <f t="shared" si="3"/>
        <v>-1</v>
      </c>
      <c r="Y10" s="11">
        <f t="shared" si="3"/>
        <v>-1</v>
      </c>
      <c r="Z10" s="11">
        <f t="shared" si="3"/>
        <v>-1</v>
      </c>
      <c r="AA10" s="11">
        <f t="shared" si="3"/>
        <v>-1</v>
      </c>
      <c r="AB10" s="11">
        <f t="shared" si="3"/>
        <v>-1</v>
      </c>
      <c r="AC10" s="11">
        <f t="shared" si="3"/>
        <v>-1</v>
      </c>
      <c r="AD10" s="12"/>
      <c r="AE10" s="27">
        <f>COUNTIF(T11:AC11,TRUE) / 10</f>
        <v>0.8</v>
      </c>
      <c r="AF10" s="13"/>
    </row>
    <row r="11" spans="2:32" x14ac:dyDescent="0.25">
      <c r="B11" s="8"/>
      <c r="C11" s="9" t="s">
        <v>3</v>
      </c>
      <c r="D11" s="11">
        <f>IF(D10&lt;=3,1,IF(D10&lt;=7,-1,1))</f>
        <v>1</v>
      </c>
      <c r="E11" s="11">
        <f t="shared" ref="E11:M11" si="4">IF(E10&lt;=3,1,IF(E10&lt;=7,-1,1))</f>
        <v>1</v>
      </c>
      <c r="F11" s="11">
        <f t="shared" si="4"/>
        <v>1</v>
      </c>
      <c r="G11" s="11">
        <f t="shared" si="4"/>
        <v>-1</v>
      </c>
      <c r="H11" s="11">
        <f t="shared" si="4"/>
        <v>-1</v>
      </c>
      <c r="I11" s="11">
        <f t="shared" si="4"/>
        <v>-1</v>
      </c>
      <c r="J11" s="11">
        <f t="shared" si="4"/>
        <v>-1</v>
      </c>
      <c r="K11" s="11">
        <f t="shared" si="4"/>
        <v>-1</v>
      </c>
      <c r="L11" s="11">
        <f t="shared" si="4"/>
        <v>1</v>
      </c>
      <c r="M11" s="11">
        <f t="shared" si="4"/>
        <v>1</v>
      </c>
      <c r="N11" s="10"/>
      <c r="O11" s="9" t="s">
        <v>5</v>
      </c>
      <c r="P11" s="26"/>
      <c r="Q11" s="9">
        <v>1</v>
      </c>
      <c r="R11" s="10"/>
      <c r="S11" s="9" t="s">
        <v>7</v>
      </c>
      <c r="T11" s="9" t="b">
        <f>IF(T10=D11,TRUE,FALSE)</f>
        <v>1</v>
      </c>
      <c r="U11" s="11" t="b">
        <f t="shared" ref="U11:AC11" si="5">IF(U10=E11,TRUE,FALSE)</f>
        <v>1</v>
      </c>
      <c r="V11" s="11" t="b">
        <f t="shared" si="5"/>
        <v>1</v>
      </c>
      <c r="W11" s="11" t="b">
        <f t="shared" si="5"/>
        <v>1</v>
      </c>
      <c r="X11" s="11" t="b">
        <f t="shared" si="5"/>
        <v>1</v>
      </c>
      <c r="Y11" s="11" t="b">
        <f t="shared" si="5"/>
        <v>1</v>
      </c>
      <c r="Z11" s="11" t="b">
        <f t="shared" si="5"/>
        <v>1</v>
      </c>
      <c r="AA11" s="11" t="b">
        <f t="shared" si="5"/>
        <v>1</v>
      </c>
      <c r="AB11" s="11" t="b">
        <f t="shared" si="5"/>
        <v>0</v>
      </c>
      <c r="AC11" s="11" t="b">
        <f t="shared" si="5"/>
        <v>0</v>
      </c>
      <c r="AD11" s="10"/>
      <c r="AE11" s="27"/>
      <c r="AF11" s="14"/>
    </row>
    <row r="12" spans="2:32" ht="15.75" thickBot="1" x14ac:dyDescent="0.3"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7"/>
    </row>
    <row r="13" spans="2:32" x14ac:dyDescent="0.25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30" t="s">
        <v>20</v>
      </c>
      <c r="R13" s="30"/>
      <c r="S13" s="30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7"/>
    </row>
    <row r="14" spans="2:32" x14ac:dyDescent="0.25">
      <c r="B14" s="8"/>
      <c r="C14" s="9" t="s">
        <v>2</v>
      </c>
      <c r="D14" s="9">
        <v>1</v>
      </c>
      <c r="E14" s="9">
        <v>2</v>
      </c>
      <c r="F14" s="9">
        <v>3</v>
      </c>
      <c r="G14" s="9">
        <v>4</v>
      </c>
      <c r="H14" s="9">
        <v>5</v>
      </c>
      <c r="I14" s="9">
        <v>8</v>
      </c>
      <c r="J14" s="9">
        <v>9</v>
      </c>
      <c r="K14" s="9">
        <v>10</v>
      </c>
      <c r="L14" s="9">
        <v>10</v>
      </c>
      <c r="M14" s="9">
        <v>10</v>
      </c>
      <c r="N14" s="10"/>
      <c r="O14" s="9" t="s">
        <v>4</v>
      </c>
      <c r="P14" s="26">
        <v>0</v>
      </c>
      <c r="Q14" s="9">
        <v>1</v>
      </c>
      <c r="R14" s="10"/>
      <c r="S14" s="9" t="s">
        <v>6</v>
      </c>
      <c r="T14" s="9">
        <f>IF(D14&gt;$P14,1,-1)</f>
        <v>1</v>
      </c>
      <c r="U14" s="11">
        <f t="shared" ref="U14:AC14" si="6">IF(E14&gt;$P14,1,-1)</f>
        <v>1</v>
      </c>
      <c r="V14" s="11">
        <f t="shared" si="6"/>
        <v>1</v>
      </c>
      <c r="W14" s="11">
        <f t="shared" si="6"/>
        <v>1</v>
      </c>
      <c r="X14" s="11">
        <f t="shared" si="6"/>
        <v>1</v>
      </c>
      <c r="Y14" s="11">
        <f t="shared" si="6"/>
        <v>1</v>
      </c>
      <c r="Z14" s="11">
        <f t="shared" si="6"/>
        <v>1</v>
      </c>
      <c r="AA14" s="11">
        <f t="shared" si="6"/>
        <v>1</v>
      </c>
      <c r="AB14" s="11">
        <f t="shared" si="6"/>
        <v>1</v>
      </c>
      <c r="AC14" s="11">
        <f t="shared" si="6"/>
        <v>1</v>
      </c>
      <c r="AD14" s="12"/>
      <c r="AE14" s="27">
        <f>COUNTIF(T15:AC15,TRUE) / 10</f>
        <v>0.8</v>
      </c>
      <c r="AF14" s="13"/>
    </row>
    <row r="15" spans="2:32" x14ac:dyDescent="0.25">
      <c r="B15" s="8"/>
      <c r="C15" s="9" t="s">
        <v>3</v>
      </c>
      <c r="D15" s="11">
        <f>IF(D14&lt;=3,1,IF(D14&lt;=7,-1,1))</f>
        <v>1</v>
      </c>
      <c r="E15" s="11">
        <f t="shared" ref="E15:M15" si="7">IF(E14&lt;=3,1,IF(E14&lt;=7,-1,1))</f>
        <v>1</v>
      </c>
      <c r="F15" s="11">
        <f t="shared" si="7"/>
        <v>1</v>
      </c>
      <c r="G15" s="11">
        <f t="shared" si="7"/>
        <v>-1</v>
      </c>
      <c r="H15" s="11">
        <f t="shared" si="7"/>
        <v>-1</v>
      </c>
      <c r="I15" s="11">
        <f t="shared" si="7"/>
        <v>1</v>
      </c>
      <c r="J15" s="11">
        <f t="shared" si="7"/>
        <v>1</v>
      </c>
      <c r="K15" s="11">
        <f t="shared" si="7"/>
        <v>1</v>
      </c>
      <c r="L15" s="11">
        <f t="shared" si="7"/>
        <v>1</v>
      </c>
      <c r="M15" s="11">
        <f t="shared" si="7"/>
        <v>1</v>
      </c>
      <c r="N15" s="10"/>
      <c r="O15" s="9" t="s">
        <v>5</v>
      </c>
      <c r="P15" s="26"/>
      <c r="Q15" s="9">
        <v>-1</v>
      </c>
      <c r="R15" s="10"/>
      <c r="S15" s="9" t="s">
        <v>7</v>
      </c>
      <c r="T15" s="9" t="b">
        <f>IF(T14=D15,TRUE,FALSE)</f>
        <v>1</v>
      </c>
      <c r="U15" s="11" t="b">
        <f t="shared" ref="U15:AC15" si="8">IF(U14=E15,TRUE,FALSE)</f>
        <v>1</v>
      </c>
      <c r="V15" s="11" t="b">
        <f t="shared" si="8"/>
        <v>1</v>
      </c>
      <c r="W15" s="11" t="b">
        <f t="shared" si="8"/>
        <v>0</v>
      </c>
      <c r="X15" s="11" t="b">
        <f t="shared" si="8"/>
        <v>0</v>
      </c>
      <c r="Y15" s="11" t="b">
        <f t="shared" si="8"/>
        <v>1</v>
      </c>
      <c r="Z15" s="11" t="b">
        <f t="shared" si="8"/>
        <v>1</v>
      </c>
      <c r="AA15" s="11" t="b">
        <f t="shared" si="8"/>
        <v>1</v>
      </c>
      <c r="AB15" s="11" t="b">
        <f t="shared" si="8"/>
        <v>1</v>
      </c>
      <c r="AC15" s="11" t="b">
        <f t="shared" si="8"/>
        <v>1</v>
      </c>
      <c r="AD15" s="10"/>
      <c r="AE15" s="27"/>
      <c r="AF15" s="14"/>
    </row>
    <row r="16" spans="2:32" ht="15.75" thickBot="1" x14ac:dyDescent="0.3"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7"/>
    </row>
    <row r="17" spans="2:32" x14ac:dyDescent="0.25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30" t="s">
        <v>21</v>
      </c>
      <c r="R17" s="30"/>
      <c r="S17" s="30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7"/>
    </row>
    <row r="18" spans="2:32" x14ac:dyDescent="0.25">
      <c r="B18" s="8"/>
      <c r="C18" s="9" t="s">
        <v>2</v>
      </c>
      <c r="D18" s="9">
        <v>1</v>
      </c>
      <c r="E18" s="9">
        <v>3</v>
      </c>
      <c r="F18" s="9">
        <v>4</v>
      </c>
      <c r="G18" s="9">
        <v>6</v>
      </c>
      <c r="H18" s="9">
        <v>7</v>
      </c>
      <c r="I18" s="9">
        <v>7</v>
      </c>
      <c r="J18" s="9">
        <v>8</v>
      </c>
      <c r="K18" s="9">
        <v>8</v>
      </c>
      <c r="L18" s="9">
        <v>10</v>
      </c>
      <c r="M18" s="9">
        <v>10</v>
      </c>
      <c r="N18" s="10"/>
      <c r="O18" s="9" t="s">
        <v>4</v>
      </c>
      <c r="P18" s="26">
        <v>7.5</v>
      </c>
      <c r="Q18" s="9">
        <v>1</v>
      </c>
      <c r="R18" s="10"/>
      <c r="S18" s="9" t="s">
        <v>6</v>
      </c>
      <c r="T18" s="9">
        <f>IF(D18&gt;$P18,1,-1)</f>
        <v>-1</v>
      </c>
      <c r="U18" s="11">
        <f t="shared" ref="U18:AC18" si="9">IF(E18&gt;$P18,1,-1)</f>
        <v>-1</v>
      </c>
      <c r="V18" s="11">
        <f t="shared" si="9"/>
        <v>-1</v>
      </c>
      <c r="W18" s="11">
        <f t="shared" si="9"/>
        <v>-1</v>
      </c>
      <c r="X18" s="11">
        <f t="shared" si="9"/>
        <v>-1</v>
      </c>
      <c r="Y18" s="11">
        <f t="shared" si="9"/>
        <v>-1</v>
      </c>
      <c r="Z18" s="11">
        <f t="shared" si="9"/>
        <v>1</v>
      </c>
      <c r="AA18" s="11">
        <f t="shared" si="9"/>
        <v>1</v>
      </c>
      <c r="AB18" s="11">
        <f t="shared" si="9"/>
        <v>1</v>
      </c>
      <c r="AC18" s="11">
        <f t="shared" si="9"/>
        <v>1</v>
      </c>
      <c r="AD18" s="10"/>
      <c r="AE18" s="27">
        <f>COUNTIF(T19:AC19,TRUE) / 10</f>
        <v>0.8</v>
      </c>
      <c r="AF18" s="14"/>
    </row>
    <row r="19" spans="2:32" x14ac:dyDescent="0.25">
      <c r="B19" s="8"/>
      <c r="C19" s="9" t="s">
        <v>3</v>
      </c>
      <c r="D19" s="11">
        <f>IF(D18&lt;=3,1,IF(D18&lt;=7,-1,1))</f>
        <v>1</v>
      </c>
      <c r="E19" s="11">
        <f t="shared" ref="E19:M19" si="10">IF(E18&lt;=3,1,IF(E18&lt;=7,-1,1))</f>
        <v>1</v>
      </c>
      <c r="F19" s="11">
        <f t="shared" si="10"/>
        <v>-1</v>
      </c>
      <c r="G19" s="11">
        <f t="shared" si="10"/>
        <v>-1</v>
      </c>
      <c r="H19" s="11">
        <f t="shared" si="10"/>
        <v>-1</v>
      </c>
      <c r="I19" s="11">
        <f t="shared" si="10"/>
        <v>-1</v>
      </c>
      <c r="J19" s="11">
        <f t="shared" si="10"/>
        <v>1</v>
      </c>
      <c r="K19" s="11">
        <f t="shared" si="10"/>
        <v>1</v>
      </c>
      <c r="L19" s="11">
        <f t="shared" si="10"/>
        <v>1</v>
      </c>
      <c r="M19" s="11">
        <f t="shared" si="10"/>
        <v>1</v>
      </c>
      <c r="N19" s="10"/>
      <c r="O19" s="9" t="s">
        <v>5</v>
      </c>
      <c r="P19" s="26"/>
      <c r="Q19" s="9">
        <v>-1</v>
      </c>
      <c r="R19" s="10"/>
      <c r="S19" s="9" t="s">
        <v>7</v>
      </c>
      <c r="T19" s="9" t="b">
        <f>IF(T18=D19,TRUE,FALSE)</f>
        <v>0</v>
      </c>
      <c r="U19" s="11" t="b">
        <f t="shared" ref="U19:AC19" si="11">IF(U18=E19,TRUE,FALSE)</f>
        <v>0</v>
      </c>
      <c r="V19" s="11" t="b">
        <f t="shared" si="11"/>
        <v>1</v>
      </c>
      <c r="W19" s="11" t="b">
        <f t="shared" si="11"/>
        <v>1</v>
      </c>
      <c r="X19" s="11" t="b">
        <f t="shared" si="11"/>
        <v>1</v>
      </c>
      <c r="Y19" s="11" t="b">
        <f t="shared" si="11"/>
        <v>1</v>
      </c>
      <c r="Z19" s="11" t="b">
        <f t="shared" si="11"/>
        <v>1</v>
      </c>
      <c r="AA19" s="11" t="b">
        <f t="shared" si="11"/>
        <v>1</v>
      </c>
      <c r="AB19" s="11" t="b">
        <f t="shared" si="11"/>
        <v>1</v>
      </c>
      <c r="AC19" s="11" t="b">
        <f t="shared" si="11"/>
        <v>1</v>
      </c>
      <c r="AD19" s="10"/>
      <c r="AE19" s="27"/>
      <c r="AF19" s="14"/>
    </row>
    <row r="20" spans="2:32" ht="15.75" thickBot="1" x14ac:dyDescent="0.3"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7"/>
    </row>
    <row r="21" spans="2:32" x14ac:dyDescent="0.25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30" t="s">
        <v>22</v>
      </c>
      <c r="R21" s="30"/>
      <c r="S21" s="30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7"/>
    </row>
    <row r="22" spans="2:32" x14ac:dyDescent="0.25">
      <c r="B22" s="8"/>
      <c r="C22" s="9" t="s">
        <v>2</v>
      </c>
      <c r="D22" s="9">
        <v>2</v>
      </c>
      <c r="E22" s="9">
        <v>2</v>
      </c>
      <c r="F22" s="9">
        <v>2</v>
      </c>
      <c r="G22" s="9">
        <v>3</v>
      </c>
      <c r="H22" s="9">
        <v>3</v>
      </c>
      <c r="I22" s="9">
        <v>3</v>
      </c>
      <c r="J22" s="9">
        <v>8</v>
      </c>
      <c r="K22" s="9">
        <v>8</v>
      </c>
      <c r="L22" s="9">
        <v>9</v>
      </c>
      <c r="M22" s="9">
        <v>9</v>
      </c>
      <c r="N22" s="10"/>
      <c r="O22" s="9" t="s">
        <v>4</v>
      </c>
      <c r="P22" s="31">
        <v>0</v>
      </c>
      <c r="Q22" s="9">
        <v>1</v>
      </c>
      <c r="R22" s="10"/>
      <c r="S22" s="9" t="s">
        <v>6</v>
      </c>
      <c r="T22" s="9">
        <f>IF(D22&gt;$P22,1,-1)</f>
        <v>1</v>
      </c>
      <c r="U22" s="11">
        <f t="shared" ref="U22:AC22" si="12">IF(E22&gt;$P22,1,-1)</f>
        <v>1</v>
      </c>
      <c r="V22" s="11">
        <f t="shared" si="12"/>
        <v>1</v>
      </c>
      <c r="W22" s="11">
        <f t="shared" si="12"/>
        <v>1</v>
      </c>
      <c r="X22" s="11">
        <f t="shared" si="12"/>
        <v>1</v>
      </c>
      <c r="Y22" s="11">
        <f t="shared" si="12"/>
        <v>1</v>
      </c>
      <c r="Z22" s="11">
        <f t="shared" si="12"/>
        <v>1</v>
      </c>
      <c r="AA22" s="11">
        <f t="shared" si="12"/>
        <v>1</v>
      </c>
      <c r="AB22" s="11">
        <f t="shared" si="12"/>
        <v>1</v>
      </c>
      <c r="AC22" s="11">
        <f t="shared" si="12"/>
        <v>1</v>
      </c>
      <c r="AD22" s="10"/>
      <c r="AE22" s="27">
        <f>COUNTIF(T23:AC23,TRUE) / 10</f>
        <v>1</v>
      </c>
      <c r="AF22" s="14"/>
    </row>
    <row r="23" spans="2:32" x14ac:dyDescent="0.25">
      <c r="B23" s="8"/>
      <c r="C23" s="9" t="s">
        <v>3</v>
      </c>
      <c r="D23" s="11">
        <f t="shared" ref="D23" si="13">IF(D22&lt;=3,1,IF(D22&lt;=7,-1,1))</f>
        <v>1</v>
      </c>
      <c r="E23" s="11">
        <f t="shared" ref="E23" si="14">IF(E22&lt;=3,1,IF(E22&lt;=7,-1,1))</f>
        <v>1</v>
      </c>
      <c r="F23" s="11">
        <f t="shared" ref="F23" si="15">IF(F22&lt;=3,1,IF(F22&lt;=7,-1,1))</f>
        <v>1</v>
      </c>
      <c r="G23" s="11">
        <f t="shared" ref="G23:M23" si="16">IF(G22&lt;=3,1,IF(G22&lt;=7,-1,1))</f>
        <v>1</v>
      </c>
      <c r="H23" s="11">
        <f t="shared" si="16"/>
        <v>1</v>
      </c>
      <c r="I23" s="11">
        <f t="shared" si="16"/>
        <v>1</v>
      </c>
      <c r="J23" s="11">
        <f t="shared" si="16"/>
        <v>1</v>
      </c>
      <c r="K23" s="11">
        <f t="shared" si="16"/>
        <v>1</v>
      </c>
      <c r="L23" s="11">
        <f t="shared" si="16"/>
        <v>1</v>
      </c>
      <c r="M23" s="11">
        <f t="shared" si="16"/>
        <v>1</v>
      </c>
      <c r="N23" s="10"/>
      <c r="O23" s="9" t="s">
        <v>5</v>
      </c>
      <c r="P23" s="32"/>
      <c r="Q23" s="9">
        <v>-1</v>
      </c>
      <c r="R23" s="10"/>
      <c r="S23" s="9" t="s">
        <v>7</v>
      </c>
      <c r="T23" s="9" t="b">
        <f>IF(T22=D23,TRUE,FALSE)</f>
        <v>1</v>
      </c>
      <c r="U23" s="11" t="b">
        <f t="shared" ref="U23:AC23" si="17">IF(U22=E23,TRUE,FALSE)</f>
        <v>1</v>
      </c>
      <c r="V23" s="11" t="b">
        <f t="shared" si="17"/>
        <v>1</v>
      </c>
      <c r="W23" s="11" t="b">
        <f t="shared" si="17"/>
        <v>1</v>
      </c>
      <c r="X23" s="11" t="b">
        <f t="shared" si="17"/>
        <v>1</v>
      </c>
      <c r="Y23" s="11" t="b">
        <f t="shared" si="17"/>
        <v>1</v>
      </c>
      <c r="Z23" s="11" t="b">
        <f t="shared" si="17"/>
        <v>1</v>
      </c>
      <c r="AA23" s="11" t="b">
        <f t="shared" si="17"/>
        <v>1</v>
      </c>
      <c r="AB23" s="11" t="b">
        <f t="shared" si="17"/>
        <v>1</v>
      </c>
      <c r="AC23" s="11" t="b">
        <f t="shared" si="17"/>
        <v>1</v>
      </c>
      <c r="AD23" s="10"/>
      <c r="AE23" s="27"/>
      <c r="AF23" s="14"/>
    </row>
    <row r="24" spans="2:32" ht="15.75" thickBot="1" x14ac:dyDescent="0.3"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7"/>
    </row>
    <row r="26" spans="2:32" x14ac:dyDescent="0.25">
      <c r="O26" s="2" t="s">
        <v>4</v>
      </c>
      <c r="P26" s="2" t="s">
        <v>5</v>
      </c>
      <c r="S26" s="2" t="s">
        <v>0</v>
      </c>
      <c r="T26" s="2">
        <v>1</v>
      </c>
      <c r="U26" s="2">
        <v>2</v>
      </c>
      <c r="V26" s="2">
        <v>3</v>
      </c>
      <c r="W26" s="2">
        <v>4</v>
      </c>
      <c r="X26" s="2">
        <v>5</v>
      </c>
      <c r="Y26" s="2">
        <v>6</v>
      </c>
      <c r="Z26" s="2">
        <v>7</v>
      </c>
      <c r="AA26" s="2">
        <v>8</v>
      </c>
      <c r="AB26" s="2">
        <v>9</v>
      </c>
      <c r="AC26" s="2">
        <v>10</v>
      </c>
      <c r="AE26" s="2" t="s">
        <v>9</v>
      </c>
    </row>
    <row r="27" spans="2:32" x14ac:dyDescent="0.25">
      <c r="C27" s="28" t="s">
        <v>34</v>
      </c>
      <c r="D27" s="28"/>
      <c r="E27" s="28"/>
      <c r="F27" s="28"/>
      <c r="G27" s="28"/>
      <c r="H27" s="18"/>
      <c r="N27" s="2">
        <v>7.5</v>
      </c>
      <c r="O27" s="2">
        <v>1</v>
      </c>
      <c r="P27" s="2">
        <v>-1</v>
      </c>
      <c r="R27" s="29" t="s">
        <v>6</v>
      </c>
      <c r="S27" s="2" t="s">
        <v>10</v>
      </c>
      <c r="T27" s="2">
        <f>IF(T26&gt;$N27,$O27,$P27)</f>
        <v>-1</v>
      </c>
      <c r="U27" s="3">
        <f t="shared" ref="U27:AC27" si="18">IF(U26&gt;$N27,$O27,$P27)</f>
        <v>-1</v>
      </c>
      <c r="V27" s="3">
        <f t="shared" si="18"/>
        <v>-1</v>
      </c>
      <c r="W27" s="3">
        <f t="shared" si="18"/>
        <v>-1</v>
      </c>
      <c r="X27" s="3">
        <f t="shared" si="18"/>
        <v>-1</v>
      </c>
      <c r="Y27" s="3">
        <f t="shared" si="18"/>
        <v>-1</v>
      </c>
      <c r="Z27" s="3">
        <f t="shared" si="18"/>
        <v>-1</v>
      </c>
      <c r="AA27" s="3">
        <f t="shared" si="18"/>
        <v>1</v>
      </c>
      <c r="AB27" s="3">
        <f t="shared" si="18"/>
        <v>1</v>
      </c>
      <c r="AC27" s="3">
        <f t="shared" si="18"/>
        <v>1</v>
      </c>
      <c r="AE27" s="4">
        <f>SUMPRODUCT(--(T27:AC27=D3:M3)) / 10</f>
        <v>0.7</v>
      </c>
    </row>
    <row r="28" spans="2:32" x14ac:dyDescent="0.25">
      <c r="C28" s="28" t="s">
        <v>36</v>
      </c>
      <c r="D28" s="28"/>
      <c r="E28" s="28"/>
      <c r="F28" s="28" t="s">
        <v>35</v>
      </c>
      <c r="G28" s="28"/>
      <c r="H28" s="18"/>
      <c r="N28" s="2">
        <v>3</v>
      </c>
      <c r="O28" s="2">
        <v>-1</v>
      </c>
      <c r="P28" s="2">
        <v>1</v>
      </c>
      <c r="R28" s="29"/>
      <c r="S28" s="2" t="s">
        <v>11</v>
      </c>
      <c r="T28" s="3">
        <f>IF(T26&gt;$N28,$O28,$P28)</f>
        <v>1</v>
      </c>
      <c r="U28" s="3">
        <f t="shared" ref="U28:AC28" si="19">IF(U26&gt;$N28,$O28,$P28)</f>
        <v>1</v>
      </c>
      <c r="V28" s="3">
        <f t="shared" si="19"/>
        <v>1</v>
      </c>
      <c r="W28" s="3">
        <f t="shared" si="19"/>
        <v>-1</v>
      </c>
      <c r="X28" s="3">
        <f t="shared" si="19"/>
        <v>-1</v>
      </c>
      <c r="Y28" s="3">
        <f t="shared" si="19"/>
        <v>-1</v>
      </c>
      <c r="Z28" s="3">
        <f t="shared" si="19"/>
        <v>-1</v>
      </c>
      <c r="AA28" s="3">
        <f t="shared" si="19"/>
        <v>-1</v>
      </c>
      <c r="AB28" s="3">
        <f t="shared" si="19"/>
        <v>-1</v>
      </c>
      <c r="AC28" s="3">
        <f t="shared" si="19"/>
        <v>-1</v>
      </c>
      <c r="AE28" s="4">
        <f>SUMPRODUCT(--(T28:AC28=D3:M3)) / 10</f>
        <v>0.7</v>
      </c>
    </row>
    <row r="29" spans="2:32" x14ac:dyDescent="0.25">
      <c r="N29" s="2">
        <v>0</v>
      </c>
      <c r="O29" s="2">
        <v>1</v>
      </c>
      <c r="P29" s="2">
        <v>-1</v>
      </c>
      <c r="R29" s="29"/>
      <c r="S29" s="2" t="s">
        <v>12</v>
      </c>
      <c r="T29" s="3">
        <f>IF(T26&gt;$N29,$O29,$P29)</f>
        <v>1</v>
      </c>
      <c r="U29" s="3">
        <f t="shared" ref="U29:AC29" si="20">IF(U26&gt;$N29,$O29,$P29)</f>
        <v>1</v>
      </c>
      <c r="V29" s="3">
        <f t="shared" si="20"/>
        <v>1</v>
      </c>
      <c r="W29" s="3">
        <f t="shared" si="20"/>
        <v>1</v>
      </c>
      <c r="X29" s="3">
        <f t="shared" si="20"/>
        <v>1</v>
      </c>
      <c r="Y29" s="3">
        <f t="shared" si="20"/>
        <v>1</v>
      </c>
      <c r="Z29" s="3">
        <f t="shared" si="20"/>
        <v>1</v>
      </c>
      <c r="AA29" s="3">
        <f t="shared" si="20"/>
        <v>1</v>
      </c>
      <c r="AB29" s="3">
        <f t="shared" si="20"/>
        <v>1</v>
      </c>
      <c r="AC29" s="3">
        <f t="shared" si="20"/>
        <v>1</v>
      </c>
      <c r="AE29" s="4">
        <f>SUMPRODUCT(--(T29:AC29=D3:M3)) / 10</f>
        <v>0.6</v>
      </c>
    </row>
    <row r="30" spans="2:32" x14ac:dyDescent="0.25">
      <c r="N30" s="2">
        <v>7.5</v>
      </c>
      <c r="O30" s="2">
        <v>1</v>
      </c>
      <c r="P30" s="2">
        <v>-1</v>
      </c>
      <c r="R30" s="29"/>
      <c r="S30" s="2" t="s">
        <v>13</v>
      </c>
      <c r="T30" s="3">
        <f>IF(T26&gt;$N30,$O30,$P30)</f>
        <v>-1</v>
      </c>
      <c r="U30" s="3">
        <f t="shared" ref="U30:AC30" si="21">IF(U26&gt;$N30,$O30,$P30)</f>
        <v>-1</v>
      </c>
      <c r="V30" s="3">
        <f t="shared" si="21"/>
        <v>-1</v>
      </c>
      <c r="W30" s="3">
        <f t="shared" si="21"/>
        <v>-1</v>
      </c>
      <c r="X30" s="3">
        <f t="shared" si="21"/>
        <v>-1</v>
      </c>
      <c r="Y30" s="3">
        <f t="shared" si="21"/>
        <v>-1</v>
      </c>
      <c r="Z30" s="3">
        <f t="shared" si="21"/>
        <v>-1</v>
      </c>
      <c r="AA30" s="3">
        <f t="shared" si="21"/>
        <v>1</v>
      </c>
      <c r="AB30" s="3">
        <f t="shared" si="21"/>
        <v>1</v>
      </c>
      <c r="AC30" s="3">
        <f t="shared" si="21"/>
        <v>1</v>
      </c>
      <c r="AE30" s="4">
        <f>SUMPRODUCT(--(T30:AC30=D3:M3)) / 10</f>
        <v>0.7</v>
      </c>
    </row>
    <row r="31" spans="2:32" x14ac:dyDescent="0.25">
      <c r="N31" s="2">
        <v>0</v>
      </c>
      <c r="O31" s="2">
        <v>1</v>
      </c>
      <c r="P31" s="2">
        <v>-1</v>
      </c>
      <c r="R31" s="29"/>
      <c r="S31" s="2" t="s">
        <v>14</v>
      </c>
      <c r="T31" s="3">
        <f>IF(T26&gt;$N31,$O31,$P31)</f>
        <v>1</v>
      </c>
      <c r="U31" s="3">
        <f t="shared" ref="U31:AC31" si="22">IF(U26&gt;$N31,$O31,$P31)</f>
        <v>1</v>
      </c>
      <c r="V31" s="3">
        <f t="shared" si="22"/>
        <v>1</v>
      </c>
      <c r="W31" s="3">
        <f t="shared" si="22"/>
        <v>1</v>
      </c>
      <c r="X31" s="3">
        <f t="shared" si="22"/>
        <v>1</v>
      </c>
      <c r="Y31" s="3">
        <f t="shared" si="22"/>
        <v>1</v>
      </c>
      <c r="Z31" s="3">
        <f t="shared" si="22"/>
        <v>1</v>
      </c>
      <c r="AA31" s="3">
        <f t="shared" si="22"/>
        <v>1</v>
      </c>
      <c r="AB31" s="3">
        <f t="shared" si="22"/>
        <v>1</v>
      </c>
      <c r="AC31" s="3">
        <f t="shared" si="22"/>
        <v>1</v>
      </c>
      <c r="AE31" s="4">
        <f>SUMPRODUCT(--(T31:AC31=D3:M3)) / 10</f>
        <v>0.6</v>
      </c>
    </row>
    <row r="32" spans="2:32" x14ac:dyDescent="0.25">
      <c r="S32" s="2" t="s">
        <v>15</v>
      </c>
      <c r="T32" s="2">
        <f>SUM(T27:T31)</f>
        <v>1</v>
      </c>
      <c r="U32" s="3">
        <f t="shared" ref="U32:AC32" si="23">SUM(U27:U31)</f>
        <v>1</v>
      </c>
      <c r="V32" s="3">
        <f t="shared" si="23"/>
        <v>1</v>
      </c>
      <c r="W32" s="3">
        <f t="shared" si="23"/>
        <v>-1</v>
      </c>
      <c r="X32" s="3">
        <f t="shared" si="23"/>
        <v>-1</v>
      </c>
      <c r="Y32" s="3">
        <f t="shared" si="23"/>
        <v>-1</v>
      </c>
      <c r="Z32" s="3">
        <f t="shared" si="23"/>
        <v>-1</v>
      </c>
      <c r="AA32" s="3">
        <f t="shared" si="23"/>
        <v>3</v>
      </c>
      <c r="AB32" s="3">
        <f t="shared" si="23"/>
        <v>3</v>
      </c>
      <c r="AC32" s="3">
        <f t="shared" si="23"/>
        <v>3</v>
      </c>
    </row>
    <row r="33" spans="19:31" x14ac:dyDescent="0.25">
      <c r="S33" s="2" t="s">
        <v>16</v>
      </c>
      <c r="T33" s="2">
        <f>IF(T32&gt;0,1,IF(T32&lt;0,-1,0))</f>
        <v>1</v>
      </c>
      <c r="U33" s="3">
        <f t="shared" ref="U33:AC33" si="24">IF(U32&gt;0,1,IF(U32&lt;0,-1,0))</f>
        <v>1</v>
      </c>
      <c r="V33" s="3">
        <f t="shared" si="24"/>
        <v>1</v>
      </c>
      <c r="W33" s="3">
        <f t="shared" si="24"/>
        <v>-1</v>
      </c>
      <c r="X33" s="3">
        <f t="shared" si="24"/>
        <v>-1</v>
      </c>
      <c r="Y33" s="3">
        <f t="shared" si="24"/>
        <v>-1</v>
      </c>
      <c r="Z33" s="3">
        <f t="shared" si="24"/>
        <v>-1</v>
      </c>
      <c r="AA33" s="3">
        <f t="shared" si="24"/>
        <v>1</v>
      </c>
      <c r="AB33" s="3">
        <f t="shared" si="24"/>
        <v>1</v>
      </c>
      <c r="AC33" s="3">
        <f t="shared" si="24"/>
        <v>1</v>
      </c>
      <c r="AE33" s="4">
        <f>SUMPRODUCT(--(T33:AC33=D3:M3)) / 10</f>
        <v>1</v>
      </c>
    </row>
  </sheetData>
  <mergeCells count="21">
    <mergeCell ref="Q17:S17"/>
    <mergeCell ref="Q13:S13"/>
    <mergeCell ref="Q9:S9"/>
    <mergeCell ref="P22:P23"/>
    <mergeCell ref="P18:P19"/>
    <mergeCell ref="AE18:AE19"/>
    <mergeCell ref="AE22:AE23"/>
    <mergeCell ref="C28:E28"/>
    <mergeCell ref="F28:G28"/>
    <mergeCell ref="C27:G27"/>
    <mergeCell ref="R27:R31"/>
    <mergeCell ref="Q21:S21"/>
    <mergeCell ref="P2:V3"/>
    <mergeCell ref="AE2:AE3"/>
    <mergeCell ref="P6:P7"/>
    <mergeCell ref="P10:P11"/>
    <mergeCell ref="P14:P15"/>
    <mergeCell ref="AE6:AE7"/>
    <mergeCell ref="AE10:AE11"/>
    <mergeCell ref="AE14:AE15"/>
    <mergeCell ref="Q5:S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DE70B-DE85-40AB-B3F7-7E4E2ACA492D}">
  <sheetPr>
    <tabColor theme="5" tint="-0.249977111117893"/>
  </sheetPr>
  <dimension ref="B2:AH46"/>
  <sheetViews>
    <sheetView tabSelected="1" zoomScale="70" zoomScaleNormal="70" workbookViewId="0">
      <selection activeCell="C3" sqref="C3:E3"/>
    </sheetView>
  </sheetViews>
  <sheetFormatPr defaultColWidth="5.7109375" defaultRowHeight="15" x14ac:dyDescent="0.25"/>
  <cols>
    <col min="1" max="2" width="5.7109375" style="1"/>
    <col min="3" max="5" width="7.85546875" style="1" bestFit="1" customWidth="1"/>
    <col min="6" max="10" width="6.42578125" style="1" bestFit="1" customWidth="1"/>
    <col min="11" max="13" width="7.85546875" style="1" bestFit="1" customWidth="1"/>
    <col min="14" max="15" width="5.7109375" style="1"/>
    <col min="16" max="16" width="6.85546875" style="1" bestFit="1" customWidth="1"/>
    <col min="17" max="17" width="6.7109375" style="1" bestFit="1" customWidth="1"/>
    <col min="18" max="18" width="6.85546875" style="1" bestFit="1" customWidth="1"/>
    <col min="19" max="19" width="3.7109375" style="1" customWidth="1"/>
    <col min="20" max="23" width="7.85546875" style="1" bestFit="1" customWidth="1"/>
    <col min="24" max="27" width="6.7109375" style="1" bestFit="1" customWidth="1"/>
    <col min="28" max="30" width="7.85546875" style="1" bestFit="1" customWidth="1"/>
    <col min="31" max="32" width="5.7109375" style="1"/>
    <col min="33" max="33" width="9.5703125" style="1" bestFit="1" customWidth="1"/>
    <col min="34" max="16384" width="5.7109375" style="1"/>
  </cols>
  <sheetData>
    <row r="2" spans="2:34" x14ac:dyDescent="0.25">
      <c r="C2" s="33" t="s">
        <v>37</v>
      </c>
      <c r="D2" s="33"/>
      <c r="E2" s="33"/>
      <c r="F2" s="33"/>
      <c r="G2" s="33"/>
      <c r="T2" s="2" t="s">
        <v>0</v>
      </c>
      <c r="U2" s="2">
        <v>1</v>
      </c>
      <c r="V2" s="2">
        <v>2</v>
      </c>
      <c r="W2" s="2">
        <v>3</v>
      </c>
      <c r="X2" s="2">
        <v>4</v>
      </c>
      <c r="Y2" s="2">
        <v>5</v>
      </c>
      <c r="Z2" s="2">
        <v>6</v>
      </c>
      <c r="AA2" s="2">
        <v>7</v>
      </c>
      <c r="AB2" s="2">
        <v>8</v>
      </c>
      <c r="AC2" s="2">
        <v>9</v>
      </c>
      <c r="AD2" s="2">
        <v>10</v>
      </c>
    </row>
    <row r="3" spans="2:34" x14ac:dyDescent="0.25">
      <c r="C3" s="33" t="s">
        <v>36</v>
      </c>
      <c r="D3" s="33"/>
      <c r="E3" s="33"/>
      <c r="F3" s="33" t="s">
        <v>35</v>
      </c>
      <c r="G3" s="33"/>
      <c r="T3" s="2" t="s">
        <v>1</v>
      </c>
      <c r="U3" s="3">
        <f>IF(U2&lt;=3,1,IF(U2&lt;=7,-1,1))</f>
        <v>1</v>
      </c>
      <c r="V3" s="3">
        <f t="shared" ref="V3:AD3" si="0">IF(V2&lt;=3,1,IF(V2&lt;=7,-1,1))</f>
        <v>1</v>
      </c>
      <c r="W3" s="3">
        <f t="shared" si="0"/>
        <v>1</v>
      </c>
      <c r="X3" s="3">
        <f t="shared" si="0"/>
        <v>-1</v>
      </c>
      <c r="Y3" s="3">
        <f t="shared" si="0"/>
        <v>-1</v>
      </c>
      <c r="Z3" s="3">
        <f t="shared" si="0"/>
        <v>-1</v>
      </c>
      <c r="AA3" s="3">
        <f t="shared" si="0"/>
        <v>-1</v>
      </c>
      <c r="AB3" s="3">
        <f t="shared" si="0"/>
        <v>1</v>
      </c>
      <c r="AC3" s="3">
        <f t="shared" si="0"/>
        <v>1</v>
      </c>
      <c r="AD3" s="3">
        <f t="shared" si="0"/>
        <v>1</v>
      </c>
    </row>
    <row r="4" spans="2:34" x14ac:dyDescent="0.25">
      <c r="T4" s="2" t="s">
        <v>23</v>
      </c>
      <c r="U4" s="2">
        <f>1/10</f>
        <v>0.1</v>
      </c>
      <c r="V4" s="3">
        <f t="shared" ref="V4:AD4" si="1">1/10</f>
        <v>0.1</v>
      </c>
      <c r="W4" s="3">
        <f t="shared" si="1"/>
        <v>0.1</v>
      </c>
      <c r="X4" s="3">
        <f t="shared" si="1"/>
        <v>0.1</v>
      </c>
      <c r="Y4" s="3">
        <f t="shared" si="1"/>
        <v>0.1</v>
      </c>
      <c r="Z4" s="3">
        <f t="shared" si="1"/>
        <v>0.1</v>
      </c>
      <c r="AA4" s="3">
        <f t="shared" si="1"/>
        <v>0.1</v>
      </c>
      <c r="AB4" s="3">
        <f t="shared" si="1"/>
        <v>0.1</v>
      </c>
      <c r="AC4" s="3">
        <f t="shared" si="1"/>
        <v>0.1</v>
      </c>
      <c r="AD4" s="3">
        <f t="shared" si="1"/>
        <v>0.1</v>
      </c>
      <c r="AF4" s="2" t="s">
        <v>15</v>
      </c>
      <c r="AG4" s="2">
        <f>SUM(U4:AD4)</f>
        <v>0.99999999999999989</v>
      </c>
    </row>
    <row r="5" spans="2:34" ht="15.75" thickBot="1" x14ac:dyDescent="0.3"/>
    <row r="6" spans="2:34" x14ac:dyDescent="0.2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30" t="s">
        <v>30</v>
      </c>
      <c r="Q6" s="30"/>
      <c r="R6" s="3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7"/>
    </row>
    <row r="7" spans="2:34" x14ac:dyDescent="0.25">
      <c r="B7" s="8"/>
      <c r="C7" s="9" t="s">
        <v>2</v>
      </c>
      <c r="D7" s="9">
        <v>1</v>
      </c>
      <c r="E7" s="9">
        <v>2</v>
      </c>
      <c r="F7" s="9">
        <v>3</v>
      </c>
      <c r="G7" s="9">
        <v>4</v>
      </c>
      <c r="H7" s="9">
        <v>5</v>
      </c>
      <c r="I7" s="9">
        <v>6</v>
      </c>
      <c r="J7" s="9">
        <v>7</v>
      </c>
      <c r="K7" s="9">
        <v>8</v>
      </c>
      <c r="L7" s="9">
        <v>9</v>
      </c>
      <c r="M7" s="9">
        <v>10</v>
      </c>
      <c r="N7" s="10"/>
      <c r="O7" s="9" t="s">
        <v>4</v>
      </c>
      <c r="P7" s="26">
        <v>3.5</v>
      </c>
      <c r="Q7" s="9">
        <v>-1</v>
      </c>
      <c r="R7" s="10"/>
      <c r="S7" s="10"/>
      <c r="T7" s="9" t="s">
        <v>0</v>
      </c>
      <c r="U7" s="9">
        <f>U2</f>
        <v>1</v>
      </c>
      <c r="V7" s="11">
        <f t="shared" ref="V7:AD7" si="2">(V2)</f>
        <v>2</v>
      </c>
      <c r="W7" s="11">
        <f t="shared" si="2"/>
        <v>3</v>
      </c>
      <c r="X7" s="11">
        <f t="shared" si="2"/>
        <v>4</v>
      </c>
      <c r="Y7" s="11">
        <f t="shared" si="2"/>
        <v>5</v>
      </c>
      <c r="Z7" s="11">
        <f t="shared" si="2"/>
        <v>6</v>
      </c>
      <c r="AA7" s="11">
        <f t="shared" si="2"/>
        <v>7</v>
      </c>
      <c r="AB7" s="11">
        <f t="shared" si="2"/>
        <v>8</v>
      </c>
      <c r="AC7" s="11">
        <f t="shared" si="2"/>
        <v>9</v>
      </c>
      <c r="AD7" s="11">
        <f t="shared" si="2"/>
        <v>10</v>
      </c>
      <c r="AE7" s="10"/>
      <c r="AF7" s="10"/>
      <c r="AG7" s="10"/>
      <c r="AH7" s="14"/>
    </row>
    <row r="8" spans="2:34" x14ac:dyDescent="0.25">
      <c r="B8" s="8"/>
      <c r="C8" s="9" t="s">
        <v>3</v>
      </c>
      <c r="D8" s="11">
        <f>IF(D7&lt;=3,1,IF(D7&lt;=7,-1,1))</f>
        <v>1</v>
      </c>
      <c r="E8" s="11">
        <f t="shared" ref="E8:M8" si="3">IF(E7&lt;=3,1,IF(E7&lt;=7,-1,1))</f>
        <v>1</v>
      </c>
      <c r="F8" s="11">
        <f t="shared" si="3"/>
        <v>1</v>
      </c>
      <c r="G8" s="11">
        <f t="shared" si="3"/>
        <v>-1</v>
      </c>
      <c r="H8" s="11">
        <f t="shared" si="3"/>
        <v>-1</v>
      </c>
      <c r="I8" s="11">
        <f t="shared" si="3"/>
        <v>-1</v>
      </c>
      <c r="J8" s="11">
        <f t="shared" si="3"/>
        <v>-1</v>
      </c>
      <c r="K8" s="11">
        <f t="shared" si="3"/>
        <v>1</v>
      </c>
      <c r="L8" s="11">
        <f t="shared" si="3"/>
        <v>1</v>
      </c>
      <c r="M8" s="11">
        <f t="shared" si="3"/>
        <v>1</v>
      </c>
      <c r="N8" s="10"/>
      <c r="O8" s="9" t="s">
        <v>5</v>
      </c>
      <c r="P8" s="26"/>
      <c r="Q8" s="9">
        <v>1</v>
      </c>
      <c r="R8" s="10"/>
      <c r="S8" s="10"/>
      <c r="T8" s="9" t="s">
        <v>1</v>
      </c>
      <c r="U8" s="9">
        <f>U3</f>
        <v>1</v>
      </c>
      <c r="V8" s="11">
        <f t="shared" ref="V8:AD8" si="4">(V3)</f>
        <v>1</v>
      </c>
      <c r="W8" s="11">
        <f t="shared" si="4"/>
        <v>1</v>
      </c>
      <c r="X8" s="11">
        <f t="shared" si="4"/>
        <v>-1</v>
      </c>
      <c r="Y8" s="11">
        <f t="shared" si="4"/>
        <v>-1</v>
      </c>
      <c r="Z8" s="11">
        <f t="shared" si="4"/>
        <v>-1</v>
      </c>
      <c r="AA8" s="11">
        <f t="shared" si="4"/>
        <v>-1</v>
      </c>
      <c r="AB8" s="11">
        <f t="shared" si="4"/>
        <v>1</v>
      </c>
      <c r="AC8" s="11">
        <f t="shared" si="4"/>
        <v>1</v>
      </c>
      <c r="AD8" s="11">
        <f t="shared" si="4"/>
        <v>1</v>
      </c>
      <c r="AE8" s="10"/>
      <c r="AF8" s="10"/>
      <c r="AG8" s="10"/>
      <c r="AH8" s="14"/>
    </row>
    <row r="9" spans="2:34" x14ac:dyDescent="0.25">
      <c r="B9" s="8"/>
      <c r="C9" s="9" t="s">
        <v>24</v>
      </c>
      <c r="D9" s="19">
        <f>1/10</f>
        <v>0.1</v>
      </c>
      <c r="E9" s="19">
        <f t="shared" ref="E9:M9" si="5">1/10</f>
        <v>0.1</v>
      </c>
      <c r="F9" s="19">
        <f t="shared" si="5"/>
        <v>0.1</v>
      </c>
      <c r="G9" s="19">
        <f t="shared" si="5"/>
        <v>0.1</v>
      </c>
      <c r="H9" s="19">
        <f t="shared" si="5"/>
        <v>0.1</v>
      </c>
      <c r="I9" s="19">
        <f t="shared" si="5"/>
        <v>0.1</v>
      </c>
      <c r="J9" s="19">
        <f t="shared" si="5"/>
        <v>0.1</v>
      </c>
      <c r="K9" s="19">
        <f t="shared" si="5"/>
        <v>0.1</v>
      </c>
      <c r="L9" s="19">
        <f t="shared" si="5"/>
        <v>0.1</v>
      </c>
      <c r="M9" s="19">
        <f t="shared" si="5"/>
        <v>0.1</v>
      </c>
      <c r="N9" s="10"/>
      <c r="O9" s="10"/>
      <c r="P9" s="10"/>
      <c r="Q9" s="10"/>
      <c r="R9" s="10"/>
      <c r="S9" s="10"/>
      <c r="T9" s="9" t="s">
        <v>23</v>
      </c>
      <c r="U9" s="19">
        <f>U4</f>
        <v>0.1</v>
      </c>
      <c r="V9" s="19">
        <f t="shared" ref="V9:AD9" si="6">V4</f>
        <v>0.1</v>
      </c>
      <c r="W9" s="19">
        <f t="shared" si="6"/>
        <v>0.1</v>
      </c>
      <c r="X9" s="19">
        <f t="shared" si="6"/>
        <v>0.1</v>
      </c>
      <c r="Y9" s="19">
        <f t="shared" si="6"/>
        <v>0.1</v>
      </c>
      <c r="Z9" s="19">
        <f t="shared" si="6"/>
        <v>0.1</v>
      </c>
      <c r="AA9" s="19">
        <f t="shared" si="6"/>
        <v>0.1</v>
      </c>
      <c r="AB9" s="19">
        <f t="shared" si="6"/>
        <v>0.1</v>
      </c>
      <c r="AC9" s="19">
        <f t="shared" si="6"/>
        <v>0.1</v>
      </c>
      <c r="AD9" s="19">
        <f t="shared" si="6"/>
        <v>0.1</v>
      </c>
      <c r="AE9" s="10"/>
      <c r="AF9" s="9" t="s">
        <v>15</v>
      </c>
      <c r="AG9" s="23">
        <f>SUM(U9:AD9)</f>
        <v>0.99999999999999989</v>
      </c>
      <c r="AH9" s="14"/>
    </row>
    <row r="10" spans="2:34" x14ac:dyDescent="0.25">
      <c r="B10" s="8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4"/>
    </row>
    <row r="11" spans="2:34" x14ac:dyDescent="0.25">
      <c r="B11" s="8"/>
      <c r="C11" s="9" t="s">
        <v>6</v>
      </c>
      <c r="D11" s="9">
        <f>IF(D7&gt;$P7,-1,1)</f>
        <v>1</v>
      </c>
      <c r="E11" s="11">
        <f t="shared" ref="E11:M11" si="7">IF(E7&gt;$P7,-1,1)</f>
        <v>1</v>
      </c>
      <c r="F11" s="11">
        <f t="shared" si="7"/>
        <v>1</v>
      </c>
      <c r="G11" s="11">
        <f t="shared" si="7"/>
        <v>-1</v>
      </c>
      <c r="H11" s="11">
        <f t="shared" si="7"/>
        <v>-1</v>
      </c>
      <c r="I11" s="11">
        <f t="shared" si="7"/>
        <v>-1</v>
      </c>
      <c r="J11" s="11">
        <f t="shared" si="7"/>
        <v>-1</v>
      </c>
      <c r="K11" s="11">
        <f t="shared" si="7"/>
        <v>-1</v>
      </c>
      <c r="L11" s="11">
        <f t="shared" si="7"/>
        <v>-1</v>
      </c>
      <c r="M11" s="11">
        <f t="shared" si="7"/>
        <v>-1</v>
      </c>
      <c r="N11" s="10"/>
      <c r="O11" s="10"/>
      <c r="P11" s="10"/>
      <c r="Q11" s="10"/>
      <c r="R11" s="10"/>
      <c r="S11" s="10"/>
      <c r="T11" s="9" t="s">
        <v>16</v>
      </c>
      <c r="U11" s="11">
        <f>D11</f>
        <v>1</v>
      </c>
      <c r="V11" s="11">
        <f t="shared" ref="V11:AD12" si="8">E11</f>
        <v>1</v>
      </c>
      <c r="W11" s="11">
        <f t="shared" si="8"/>
        <v>1</v>
      </c>
      <c r="X11" s="11">
        <f t="shared" si="8"/>
        <v>-1</v>
      </c>
      <c r="Y11" s="11">
        <f t="shared" si="8"/>
        <v>-1</v>
      </c>
      <c r="Z11" s="11">
        <f t="shared" si="8"/>
        <v>-1</v>
      </c>
      <c r="AA11" s="11">
        <f t="shared" si="8"/>
        <v>-1</v>
      </c>
      <c r="AB11" s="11">
        <f t="shared" si="8"/>
        <v>-1</v>
      </c>
      <c r="AC11" s="11">
        <f t="shared" si="8"/>
        <v>-1</v>
      </c>
      <c r="AD11" s="11">
        <f t="shared" si="8"/>
        <v>-1</v>
      </c>
      <c r="AE11" s="10"/>
      <c r="AF11" s="26" t="s">
        <v>26</v>
      </c>
      <c r="AG11" s="27">
        <f>COUNTIF(U12:AD12,TRUE) / 10</f>
        <v>0.7</v>
      </c>
      <c r="AH11" s="14"/>
    </row>
    <row r="12" spans="2:34" x14ac:dyDescent="0.25">
      <c r="B12" s="8"/>
      <c r="C12" s="9" t="s">
        <v>7</v>
      </c>
      <c r="D12" s="9" t="b">
        <f>IF(D11=D8,TRUE,FALSE)</f>
        <v>1</v>
      </c>
      <c r="E12" s="11" t="b">
        <f t="shared" ref="E12:M12" si="9">IF(E11=E8,TRUE,FALSE)</f>
        <v>1</v>
      </c>
      <c r="F12" s="11" t="b">
        <f t="shared" si="9"/>
        <v>1</v>
      </c>
      <c r="G12" s="11" t="b">
        <f t="shared" si="9"/>
        <v>1</v>
      </c>
      <c r="H12" s="11" t="b">
        <f t="shared" si="9"/>
        <v>1</v>
      </c>
      <c r="I12" s="11" t="b">
        <f t="shared" si="9"/>
        <v>1</v>
      </c>
      <c r="J12" s="11" t="b">
        <f t="shared" si="9"/>
        <v>1</v>
      </c>
      <c r="K12" s="11" t="b">
        <f t="shared" si="9"/>
        <v>0</v>
      </c>
      <c r="L12" s="11" t="b">
        <f t="shared" si="9"/>
        <v>0</v>
      </c>
      <c r="M12" s="11" t="b">
        <f t="shared" si="9"/>
        <v>0</v>
      </c>
      <c r="N12" s="10"/>
      <c r="O12" s="9" t="s">
        <v>26</v>
      </c>
      <c r="P12" s="20">
        <f>COUNTIF(D12:M12,TRUE) / 10</f>
        <v>0.7</v>
      </c>
      <c r="Q12" s="26" t="s">
        <v>28</v>
      </c>
      <c r="R12" s="34">
        <f>1/2*LN((1-P13)/P13)</f>
        <v>0.42364893019360172</v>
      </c>
      <c r="S12" s="10"/>
      <c r="T12" s="9" t="s">
        <v>7</v>
      </c>
      <c r="U12" s="9" t="b">
        <f>D12</f>
        <v>1</v>
      </c>
      <c r="V12" s="11" t="b">
        <f t="shared" si="8"/>
        <v>1</v>
      </c>
      <c r="W12" s="11" t="b">
        <f t="shared" si="8"/>
        <v>1</v>
      </c>
      <c r="X12" s="11" t="b">
        <f t="shared" si="8"/>
        <v>1</v>
      </c>
      <c r="Y12" s="11" t="b">
        <f t="shared" si="8"/>
        <v>1</v>
      </c>
      <c r="Z12" s="11" t="b">
        <f t="shared" si="8"/>
        <v>1</v>
      </c>
      <c r="AA12" s="11" t="b">
        <f t="shared" si="8"/>
        <v>1</v>
      </c>
      <c r="AB12" s="11" t="b">
        <f t="shared" si="8"/>
        <v>0</v>
      </c>
      <c r="AC12" s="11" t="b">
        <f t="shared" si="8"/>
        <v>0</v>
      </c>
      <c r="AD12" s="11" t="b">
        <f t="shared" si="8"/>
        <v>0</v>
      </c>
      <c r="AE12" s="10"/>
      <c r="AF12" s="26"/>
      <c r="AG12" s="27"/>
      <c r="AH12" s="14"/>
    </row>
    <row r="13" spans="2:34" x14ac:dyDescent="0.25">
      <c r="B13" s="8"/>
      <c r="C13" s="9" t="s">
        <v>25</v>
      </c>
      <c r="D13" s="19">
        <f>IF(D12=TRUE,,0.1)</f>
        <v>0</v>
      </c>
      <c r="E13" s="19">
        <f t="shared" ref="E13:M13" si="10">IF(E12=TRUE,,0.1)</f>
        <v>0</v>
      </c>
      <c r="F13" s="19">
        <f t="shared" si="10"/>
        <v>0</v>
      </c>
      <c r="G13" s="19">
        <f t="shared" si="10"/>
        <v>0</v>
      </c>
      <c r="H13" s="19">
        <f t="shared" si="10"/>
        <v>0</v>
      </c>
      <c r="I13" s="19">
        <f t="shared" si="10"/>
        <v>0</v>
      </c>
      <c r="J13" s="19">
        <f t="shared" si="10"/>
        <v>0</v>
      </c>
      <c r="K13" s="19">
        <f t="shared" si="10"/>
        <v>0.1</v>
      </c>
      <c r="L13" s="19">
        <f t="shared" si="10"/>
        <v>0.1</v>
      </c>
      <c r="M13" s="19">
        <f t="shared" si="10"/>
        <v>0.1</v>
      </c>
      <c r="N13" s="10"/>
      <c r="O13" s="9" t="s">
        <v>15</v>
      </c>
      <c r="P13" s="21">
        <f>SUM(D13:M13)</f>
        <v>0.30000000000000004</v>
      </c>
      <c r="Q13" s="26"/>
      <c r="R13" s="34"/>
      <c r="S13" s="10"/>
      <c r="T13" s="9" t="s">
        <v>27</v>
      </c>
      <c r="U13" s="19">
        <f>U9*EXP(-$R12*U8*U11)</f>
        <v>6.5465367070797725E-2</v>
      </c>
      <c r="V13" s="19">
        <f t="shared" ref="V13:AD13" si="11">V9*EXP(-$R12*V8*V11)</f>
        <v>6.5465367070797725E-2</v>
      </c>
      <c r="W13" s="19">
        <f t="shared" si="11"/>
        <v>6.5465367070797725E-2</v>
      </c>
      <c r="X13" s="19">
        <f t="shared" si="11"/>
        <v>6.5465367070797725E-2</v>
      </c>
      <c r="Y13" s="19">
        <f t="shared" si="11"/>
        <v>6.5465367070797725E-2</v>
      </c>
      <c r="Z13" s="19">
        <f t="shared" si="11"/>
        <v>6.5465367070797725E-2</v>
      </c>
      <c r="AA13" s="19">
        <f t="shared" si="11"/>
        <v>6.5465367070797725E-2</v>
      </c>
      <c r="AB13" s="19">
        <f t="shared" si="11"/>
        <v>0.15275252316519466</v>
      </c>
      <c r="AC13" s="19">
        <f t="shared" si="11"/>
        <v>0.15275252316519466</v>
      </c>
      <c r="AD13" s="19">
        <f t="shared" si="11"/>
        <v>0.15275252316519466</v>
      </c>
      <c r="AE13" s="10"/>
      <c r="AF13" s="9" t="s">
        <v>15</v>
      </c>
      <c r="AG13" s="21">
        <f>SUM(U13:AD13)</f>
        <v>0.91651513899116832</v>
      </c>
      <c r="AH13" s="14"/>
    </row>
    <row r="14" spans="2:34" ht="15.75" thickBot="1" x14ac:dyDescent="0.3"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7"/>
    </row>
    <row r="15" spans="2:34" x14ac:dyDescent="0.25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30" t="s">
        <v>31</v>
      </c>
      <c r="Q15" s="30"/>
      <c r="R15" s="3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7"/>
    </row>
    <row r="16" spans="2:34" x14ac:dyDescent="0.25">
      <c r="B16" s="8"/>
      <c r="C16" s="9" t="s">
        <v>2</v>
      </c>
      <c r="D16" s="9">
        <v>1</v>
      </c>
      <c r="E16" s="9">
        <v>2</v>
      </c>
      <c r="F16" s="9">
        <v>4</v>
      </c>
      <c r="G16" s="9">
        <v>5</v>
      </c>
      <c r="H16" s="9">
        <v>7</v>
      </c>
      <c r="I16" s="9">
        <v>8</v>
      </c>
      <c r="J16" s="9">
        <v>8</v>
      </c>
      <c r="K16" s="9">
        <v>9</v>
      </c>
      <c r="L16" s="9">
        <v>10</v>
      </c>
      <c r="M16" s="9">
        <v>10</v>
      </c>
      <c r="N16" s="10"/>
      <c r="O16" s="9" t="s">
        <v>4</v>
      </c>
      <c r="P16" s="26">
        <v>7.5</v>
      </c>
      <c r="Q16" s="9">
        <v>1</v>
      </c>
      <c r="R16" s="10"/>
      <c r="S16" s="10"/>
      <c r="T16" s="9" t="s">
        <v>0</v>
      </c>
      <c r="U16" s="9">
        <f>U2</f>
        <v>1</v>
      </c>
      <c r="V16" s="11">
        <f t="shared" ref="V16:AD16" si="12">V2</f>
        <v>2</v>
      </c>
      <c r="W16" s="11">
        <f t="shared" si="12"/>
        <v>3</v>
      </c>
      <c r="X16" s="11">
        <f t="shared" si="12"/>
        <v>4</v>
      </c>
      <c r="Y16" s="11">
        <f t="shared" si="12"/>
        <v>5</v>
      </c>
      <c r="Z16" s="11">
        <f t="shared" si="12"/>
        <v>6</v>
      </c>
      <c r="AA16" s="11">
        <f t="shared" si="12"/>
        <v>7</v>
      </c>
      <c r="AB16" s="11">
        <f t="shared" si="12"/>
        <v>8</v>
      </c>
      <c r="AC16" s="11">
        <f t="shared" si="12"/>
        <v>9</v>
      </c>
      <c r="AD16" s="11">
        <f t="shared" si="12"/>
        <v>10</v>
      </c>
      <c r="AE16" s="10"/>
      <c r="AF16" s="10"/>
      <c r="AG16" s="10"/>
      <c r="AH16" s="14"/>
    </row>
    <row r="17" spans="2:34" x14ac:dyDescent="0.25">
      <c r="B17" s="8"/>
      <c r="C17" s="9" t="s">
        <v>3</v>
      </c>
      <c r="D17" s="11">
        <f>IF(D16&lt;=3,1,IF(D16&lt;=7,-1,1))</f>
        <v>1</v>
      </c>
      <c r="E17" s="11">
        <f t="shared" ref="E17:M17" si="13">IF(E16&lt;=3,1,IF(E16&lt;=7,-1,1))</f>
        <v>1</v>
      </c>
      <c r="F17" s="11">
        <f t="shared" si="13"/>
        <v>-1</v>
      </c>
      <c r="G17" s="11">
        <f t="shared" si="13"/>
        <v>-1</v>
      </c>
      <c r="H17" s="11">
        <f t="shared" si="13"/>
        <v>-1</v>
      </c>
      <c r="I17" s="11">
        <f t="shared" si="13"/>
        <v>1</v>
      </c>
      <c r="J17" s="11">
        <f t="shared" si="13"/>
        <v>1</v>
      </c>
      <c r="K17" s="11">
        <f t="shared" si="13"/>
        <v>1</v>
      </c>
      <c r="L17" s="11">
        <f t="shared" si="13"/>
        <v>1</v>
      </c>
      <c r="M17" s="11">
        <f t="shared" si="13"/>
        <v>1</v>
      </c>
      <c r="N17" s="10"/>
      <c r="O17" s="9" t="s">
        <v>5</v>
      </c>
      <c r="P17" s="26"/>
      <c r="Q17" s="9">
        <v>-1</v>
      </c>
      <c r="R17" s="10"/>
      <c r="S17" s="10"/>
      <c r="T17" s="9" t="s">
        <v>1</v>
      </c>
      <c r="U17" s="9">
        <f>U3</f>
        <v>1</v>
      </c>
      <c r="V17" s="11">
        <f t="shared" ref="V17:AD17" si="14">V3</f>
        <v>1</v>
      </c>
      <c r="W17" s="11">
        <f t="shared" si="14"/>
        <v>1</v>
      </c>
      <c r="X17" s="11">
        <f t="shared" si="14"/>
        <v>-1</v>
      </c>
      <c r="Y17" s="11">
        <f t="shared" si="14"/>
        <v>-1</v>
      </c>
      <c r="Z17" s="11">
        <f t="shared" si="14"/>
        <v>-1</v>
      </c>
      <c r="AA17" s="11">
        <f t="shared" si="14"/>
        <v>-1</v>
      </c>
      <c r="AB17" s="11">
        <f t="shared" si="14"/>
        <v>1</v>
      </c>
      <c r="AC17" s="11">
        <f t="shared" si="14"/>
        <v>1</v>
      </c>
      <c r="AD17" s="11">
        <f t="shared" si="14"/>
        <v>1</v>
      </c>
      <c r="AE17" s="10"/>
      <c r="AF17" s="10"/>
      <c r="AG17" s="10"/>
      <c r="AH17" s="14"/>
    </row>
    <row r="18" spans="2:34" x14ac:dyDescent="0.25">
      <c r="B18" s="8"/>
      <c r="C18" s="9" t="s">
        <v>24</v>
      </c>
      <c r="D18" s="19">
        <f>IF(AND(D16&gt;=1,D16&lt;=7),0.07,IF(AND(D16&gt;=8,D16&lt;=10),0.15,0))</f>
        <v>7.0000000000000007E-2</v>
      </c>
      <c r="E18" s="19">
        <f t="shared" ref="E18:M18" si="15">IF(AND(E16&gt;=1,E16&lt;=7),0.07,IF(AND(E16&gt;=8,E16&lt;=10),0.15,0))</f>
        <v>7.0000000000000007E-2</v>
      </c>
      <c r="F18" s="19">
        <f t="shared" si="15"/>
        <v>7.0000000000000007E-2</v>
      </c>
      <c r="G18" s="19">
        <f t="shared" si="15"/>
        <v>7.0000000000000007E-2</v>
      </c>
      <c r="H18" s="19">
        <f t="shared" si="15"/>
        <v>7.0000000000000007E-2</v>
      </c>
      <c r="I18" s="19">
        <f t="shared" si="15"/>
        <v>0.15</v>
      </c>
      <c r="J18" s="19">
        <f t="shared" si="15"/>
        <v>0.15</v>
      </c>
      <c r="K18" s="19">
        <f t="shared" si="15"/>
        <v>0.15</v>
      </c>
      <c r="L18" s="19">
        <f t="shared" si="15"/>
        <v>0.15</v>
      </c>
      <c r="M18" s="19">
        <f t="shared" si="15"/>
        <v>0.15</v>
      </c>
      <c r="N18" s="10"/>
      <c r="O18" s="10"/>
      <c r="P18" s="10"/>
      <c r="Q18" s="10"/>
      <c r="R18" s="10"/>
      <c r="S18" s="10"/>
      <c r="T18" s="9" t="s">
        <v>23</v>
      </c>
      <c r="U18" s="19">
        <f>U13/$AG13</f>
        <v>7.1428571428571411E-2</v>
      </c>
      <c r="V18" s="19">
        <f t="shared" ref="V18:AD18" si="16">V13/$AG13</f>
        <v>7.1428571428571411E-2</v>
      </c>
      <c r="W18" s="19">
        <f t="shared" si="16"/>
        <v>7.1428571428571411E-2</v>
      </c>
      <c r="X18" s="19">
        <f t="shared" si="16"/>
        <v>7.1428571428571411E-2</v>
      </c>
      <c r="Y18" s="19">
        <f t="shared" si="16"/>
        <v>7.1428571428571411E-2</v>
      </c>
      <c r="Z18" s="19">
        <f t="shared" si="16"/>
        <v>7.1428571428571411E-2</v>
      </c>
      <c r="AA18" s="19">
        <f t="shared" si="16"/>
        <v>7.1428571428571411E-2</v>
      </c>
      <c r="AB18" s="19">
        <f t="shared" si="16"/>
        <v>0.1666666666666666</v>
      </c>
      <c r="AC18" s="19">
        <f t="shared" si="16"/>
        <v>0.1666666666666666</v>
      </c>
      <c r="AD18" s="19">
        <f t="shared" si="16"/>
        <v>0.1666666666666666</v>
      </c>
      <c r="AE18" s="10"/>
      <c r="AF18" s="9" t="s">
        <v>15</v>
      </c>
      <c r="AG18" s="23">
        <f>SUM(U18:AD18)</f>
        <v>0.99999999999999967</v>
      </c>
      <c r="AH18" s="14"/>
    </row>
    <row r="19" spans="2:34" x14ac:dyDescent="0.25">
      <c r="B19" s="8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4"/>
    </row>
    <row r="20" spans="2:34" x14ac:dyDescent="0.25">
      <c r="B20" s="8"/>
      <c r="C20" s="9" t="s">
        <v>6</v>
      </c>
      <c r="D20" s="9">
        <f>IF(D16&gt;$P16,1,-1)</f>
        <v>-1</v>
      </c>
      <c r="E20" s="11">
        <f t="shared" ref="E20:M20" si="17">IF(E16&gt;$P16,1,-1)</f>
        <v>-1</v>
      </c>
      <c r="F20" s="11">
        <f t="shared" si="17"/>
        <v>-1</v>
      </c>
      <c r="G20" s="11">
        <f t="shared" si="17"/>
        <v>-1</v>
      </c>
      <c r="H20" s="11">
        <f t="shared" si="17"/>
        <v>-1</v>
      </c>
      <c r="I20" s="11">
        <f t="shared" si="17"/>
        <v>1</v>
      </c>
      <c r="J20" s="11">
        <f t="shared" si="17"/>
        <v>1</v>
      </c>
      <c r="K20" s="11">
        <f t="shared" si="17"/>
        <v>1</v>
      </c>
      <c r="L20" s="11">
        <f t="shared" si="17"/>
        <v>1</v>
      </c>
      <c r="M20" s="11">
        <f t="shared" si="17"/>
        <v>1</v>
      </c>
      <c r="N20" s="10"/>
      <c r="O20" s="9" t="s">
        <v>26</v>
      </c>
      <c r="P20" s="20">
        <f>COUNTIF(D21:M21,TRUE) / 10</f>
        <v>0.8</v>
      </c>
      <c r="Q20" s="26" t="s">
        <v>28</v>
      </c>
      <c r="R20" s="34">
        <f>1/2*LN((1-P21)/P21)</f>
        <v>0.90764498331912447</v>
      </c>
      <c r="S20" s="10"/>
      <c r="T20" s="9" t="s">
        <v>16</v>
      </c>
      <c r="U20" s="9">
        <f>IF(U16&gt;$P16,1,-1)</f>
        <v>-1</v>
      </c>
      <c r="V20" s="11">
        <f t="shared" ref="V20:AD20" si="18">IF(V16&gt;$P16,1,-1)</f>
        <v>-1</v>
      </c>
      <c r="W20" s="11">
        <f t="shared" si="18"/>
        <v>-1</v>
      </c>
      <c r="X20" s="11">
        <f t="shared" si="18"/>
        <v>-1</v>
      </c>
      <c r="Y20" s="11">
        <f t="shared" si="18"/>
        <v>-1</v>
      </c>
      <c r="Z20" s="11">
        <f t="shared" si="18"/>
        <v>-1</v>
      </c>
      <c r="AA20" s="11">
        <f t="shared" si="18"/>
        <v>-1</v>
      </c>
      <c r="AB20" s="11">
        <f t="shared" si="18"/>
        <v>1</v>
      </c>
      <c r="AC20" s="11">
        <f t="shared" si="18"/>
        <v>1</v>
      </c>
      <c r="AD20" s="11">
        <f t="shared" si="18"/>
        <v>1</v>
      </c>
      <c r="AE20" s="10"/>
      <c r="AF20" s="26" t="s">
        <v>26</v>
      </c>
      <c r="AG20" s="27">
        <f>COUNTIF(U21:AD21,TRUE) / 10</f>
        <v>0.7</v>
      </c>
      <c r="AH20" s="14"/>
    </row>
    <row r="21" spans="2:34" x14ac:dyDescent="0.25">
      <c r="B21" s="8"/>
      <c r="C21" s="9" t="s">
        <v>7</v>
      </c>
      <c r="D21" s="9" t="b">
        <f>IF(D20=D17,TRUE,FALSE)</f>
        <v>0</v>
      </c>
      <c r="E21" s="11" t="b">
        <f t="shared" ref="E21:M21" si="19">IF(E20=E17,TRUE,FALSE)</f>
        <v>0</v>
      </c>
      <c r="F21" s="11" t="b">
        <f t="shared" si="19"/>
        <v>1</v>
      </c>
      <c r="G21" s="11" t="b">
        <f t="shared" si="19"/>
        <v>1</v>
      </c>
      <c r="H21" s="11" t="b">
        <f t="shared" si="19"/>
        <v>1</v>
      </c>
      <c r="I21" s="11" t="b">
        <f t="shared" si="19"/>
        <v>1</v>
      </c>
      <c r="J21" s="11" t="b">
        <f t="shared" si="19"/>
        <v>1</v>
      </c>
      <c r="K21" s="11" t="b">
        <f t="shared" si="19"/>
        <v>1</v>
      </c>
      <c r="L21" s="11" t="b">
        <f t="shared" si="19"/>
        <v>1</v>
      </c>
      <c r="M21" s="11" t="b">
        <f t="shared" si="19"/>
        <v>1</v>
      </c>
      <c r="N21" s="10"/>
      <c r="O21" s="9" t="s">
        <v>15</v>
      </c>
      <c r="P21" s="21">
        <f>SUM(D22:M22)</f>
        <v>0.14000000000000001</v>
      </c>
      <c r="Q21" s="26"/>
      <c r="R21" s="34"/>
      <c r="S21" s="10"/>
      <c r="T21" s="9" t="s">
        <v>7</v>
      </c>
      <c r="U21" s="9" t="b">
        <f>IF(U20=U17,TRUE,FALSE)</f>
        <v>0</v>
      </c>
      <c r="V21" s="11" t="b">
        <f t="shared" ref="V21:AD21" si="20">IF(V20=V17,TRUE,FALSE)</f>
        <v>0</v>
      </c>
      <c r="W21" s="11" t="b">
        <f t="shared" si="20"/>
        <v>0</v>
      </c>
      <c r="X21" s="11" t="b">
        <f t="shared" si="20"/>
        <v>1</v>
      </c>
      <c r="Y21" s="11" t="b">
        <f t="shared" si="20"/>
        <v>1</v>
      </c>
      <c r="Z21" s="11" t="b">
        <f t="shared" si="20"/>
        <v>1</v>
      </c>
      <c r="AA21" s="11" t="b">
        <f t="shared" si="20"/>
        <v>1</v>
      </c>
      <c r="AB21" s="11" t="b">
        <f t="shared" si="20"/>
        <v>1</v>
      </c>
      <c r="AC21" s="11" t="b">
        <f t="shared" si="20"/>
        <v>1</v>
      </c>
      <c r="AD21" s="11" t="b">
        <f t="shared" si="20"/>
        <v>1</v>
      </c>
      <c r="AE21" s="10"/>
      <c r="AF21" s="26"/>
      <c r="AG21" s="27"/>
      <c r="AH21" s="14"/>
    </row>
    <row r="22" spans="2:34" x14ac:dyDescent="0.25">
      <c r="B22" s="8"/>
      <c r="C22" s="9" t="s">
        <v>25</v>
      </c>
      <c r="D22" s="19">
        <f>IF(D21=TRUE,,0.07)</f>
        <v>7.0000000000000007E-2</v>
      </c>
      <c r="E22" s="19">
        <f t="shared" ref="E22:M22" si="21">IF(E21=TRUE,,0.07)</f>
        <v>7.0000000000000007E-2</v>
      </c>
      <c r="F22" s="19">
        <f t="shared" si="21"/>
        <v>0</v>
      </c>
      <c r="G22" s="19">
        <f t="shared" si="21"/>
        <v>0</v>
      </c>
      <c r="H22" s="19">
        <f t="shared" si="21"/>
        <v>0</v>
      </c>
      <c r="I22" s="19">
        <f t="shared" si="21"/>
        <v>0</v>
      </c>
      <c r="J22" s="19">
        <f t="shared" si="21"/>
        <v>0</v>
      </c>
      <c r="K22" s="19">
        <f t="shared" si="21"/>
        <v>0</v>
      </c>
      <c r="L22" s="19">
        <f t="shared" si="21"/>
        <v>0</v>
      </c>
      <c r="M22" s="19">
        <f t="shared" si="21"/>
        <v>0</v>
      </c>
      <c r="N22" s="10"/>
      <c r="O22" s="10"/>
      <c r="P22" s="10"/>
      <c r="Q22" s="10"/>
      <c r="R22" s="10"/>
      <c r="S22" s="10"/>
      <c r="T22" s="9" t="s">
        <v>27</v>
      </c>
      <c r="U22" s="19">
        <f>U18*EXP(-$R20*U17*U20)</f>
        <v>0.17703419972344353</v>
      </c>
      <c r="V22" s="19">
        <f t="shared" ref="V22:AD22" si="22">V18*EXP(-$R20*V17*V20)</f>
        <v>0.17703419972344353</v>
      </c>
      <c r="W22" s="19">
        <f t="shared" si="22"/>
        <v>0.17703419972344353</v>
      </c>
      <c r="X22" s="19">
        <f t="shared" si="22"/>
        <v>2.8819520885211745E-2</v>
      </c>
      <c r="Y22" s="19">
        <f t="shared" si="22"/>
        <v>2.8819520885211745E-2</v>
      </c>
      <c r="Z22" s="19">
        <f t="shared" si="22"/>
        <v>2.8819520885211745E-2</v>
      </c>
      <c r="AA22" s="19">
        <f t="shared" si="22"/>
        <v>2.8819520885211745E-2</v>
      </c>
      <c r="AB22" s="19">
        <f t="shared" si="22"/>
        <v>6.7245548732160723E-2</v>
      </c>
      <c r="AC22" s="19">
        <f t="shared" si="22"/>
        <v>6.7245548732160723E-2</v>
      </c>
      <c r="AD22" s="19">
        <f t="shared" si="22"/>
        <v>6.7245548732160723E-2</v>
      </c>
      <c r="AE22" s="10"/>
      <c r="AF22" s="9" t="s">
        <v>15</v>
      </c>
      <c r="AG22" s="21">
        <f>SUM(U22:AD22)</f>
        <v>0.8481173289076599</v>
      </c>
      <c r="AH22" s="14"/>
    </row>
    <row r="23" spans="2:34" ht="15.75" thickBot="1" x14ac:dyDescent="0.3"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7"/>
    </row>
    <row r="24" spans="2:34" x14ac:dyDescent="0.25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30" t="s">
        <v>32</v>
      </c>
      <c r="Q24" s="30"/>
      <c r="R24" s="3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7"/>
    </row>
    <row r="25" spans="2:34" x14ac:dyDescent="0.25">
      <c r="B25" s="8"/>
      <c r="C25" s="9" t="s">
        <v>2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10"/>
      <c r="O25" s="9" t="s">
        <v>4</v>
      </c>
      <c r="P25" s="26">
        <v>3.5</v>
      </c>
      <c r="Q25" s="9">
        <v>-1</v>
      </c>
      <c r="R25" s="10"/>
      <c r="S25" s="10"/>
      <c r="T25" s="9" t="s">
        <v>0</v>
      </c>
      <c r="U25" s="9">
        <f>U2</f>
        <v>1</v>
      </c>
      <c r="V25" s="11">
        <f t="shared" ref="V25:AD25" si="23">V2</f>
        <v>2</v>
      </c>
      <c r="W25" s="11">
        <f t="shared" si="23"/>
        <v>3</v>
      </c>
      <c r="X25" s="11">
        <f t="shared" si="23"/>
        <v>4</v>
      </c>
      <c r="Y25" s="11">
        <f t="shared" si="23"/>
        <v>5</v>
      </c>
      <c r="Z25" s="11">
        <f t="shared" si="23"/>
        <v>6</v>
      </c>
      <c r="AA25" s="11">
        <f t="shared" si="23"/>
        <v>7</v>
      </c>
      <c r="AB25" s="11">
        <f t="shared" si="23"/>
        <v>8</v>
      </c>
      <c r="AC25" s="11">
        <f t="shared" si="23"/>
        <v>9</v>
      </c>
      <c r="AD25" s="11">
        <f t="shared" si="23"/>
        <v>10</v>
      </c>
      <c r="AE25" s="10"/>
      <c r="AF25" s="10"/>
      <c r="AG25" s="10"/>
      <c r="AH25" s="14"/>
    </row>
    <row r="26" spans="2:34" x14ac:dyDescent="0.25">
      <c r="B26" s="8"/>
      <c r="C26" s="9" t="s">
        <v>3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10"/>
      <c r="O26" s="9" t="s">
        <v>5</v>
      </c>
      <c r="P26" s="26"/>
      <c r="Q26" s="9">
        <v>1</v>
      </c>
      <c r="R26" s="10"/>
      <c r="S26" s="10"/>
      <c r="T26" s="9" t="s">
        <v>1</v>
      </c>
      <c r="U26" s="9">
        <f>U3</f>
        <v>1</v>
      </c>
      <c r="V26" s="11">
        <f t="shared" ref="V26:AD26" si="24">V3</f>
        <v>1</v>
      </c>
      <c r="W26" s="11">
        <f t="shared" si="24"/>
        <v>1</v>
      </c>
      <c r="X26" s="11">
        <f t="shared" si="24"/>
        <v>-1</v>
      </c>
      <c r="Y26" s="11">
        <f t="shared" si="24"/>
        <v>-1</v>
      </c>
      <c r="Z26" s="11">
        <f t="shared" si="24"/>
        <v>-1</v>
      </c>
      <c r="AA26" s="11">
        <f t="shared" si="24"/>
        <v>-1</v>
      </c>
      <c r="AB26" s="11">
        <f t="shared" si="24"/>
        <v>1</v>
      </c>
      <c r="AC26" s="11">
        <f t="shared" si="24"/>
        <v>1</v>
      </c>
      <c r="AD26" s="11">
        <f t="shared" si="24"/>
        <v>1</v>
      </c>
      <c r="AE26" s="10"/>
      <c r="AF26" s="10"/>
      <c r="AG26" s="10"/>
      <c r="AH26" s="14"/>
    </row>
    <row r="27" spans="2:34" x14ac:dyDescent="0.25">
      <c r="B27" s="8"/>
      <c r="C27" s="9" t="s">
        <v>24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0"/>
      <c r="O27" s="10"/>
      <c r="P27" s="10"/>
      <c r="Q27" s="10"/>
      <c r="R27" s="10"/>
      <c r="S27" s="10"/>
      <c r="T27" s="9" t="s">
        <v>23</v>
      </c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0"/>
      <c r="AF27" s="9" t="s">
        <v>15</v>
      </c>
      <c r="AG27" s="9"/>
      <c r="AH27" s="14"/>
    </row>
    <row r="28" spans="2:34" x14ac:dyDescent="0.25">
      <c r="B28" s="8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4"/>
    </row>
    <row r="29" spans="2:34" x14ac:dyDescent="0.25">
      <c r="B29" s="8"/>
      <c r="C29" s="9" t="s">
        <v>6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10"/>
      <c r="O29" s="9" t="s">
        <v>26</v>
      </c>
      <c r="P29" s="20"/>
      <c r="Q29" s="26" t="s">
        <v>28</v>
      </c>
      <c r="R29" s="34"/>
      <c r="S29" s="10"/>
      <c r="T29" s="9" t="s">
        <v>16</v>
      </c>
      <c r="U29" s="9"/>
      <c r="V29" s="9"/>
      <c r="W29" s="9"/>
      <c r="X29" s="9"/>
      <c r="Y29" s="9"/>
      <c r="Z29" s="9"/>
      <c r="AA29" s="9"/>
      <c r="AB29" s="9"/>
      <c r="AC29" s="9"/>
      <c r="AD29" s="9"/>
      <c r="AE29" s="10"/>
      <c r="AF29" s="26" t="s">
        <v>26</v>
      </c>
      <c r="AG29" s="27"/>
      <c r="AH29" s="14"/>
    </row>
    <row r="30" spans="2:34" x14ac:dyDescent="0.25">
      <c r="B30" s="8"/>
      <c r="C30" s="9" t="s">
        <v>7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10"/>
      <c r="O30" s="9" t="s">
        <v>15</v>
      </c>
      <c r="P30" s="21"/>
      <c r="Q30" s="26"/>
      <c r="R30" s="34"/>
      <c r="S30" s="10"/>
      <c r="T30" s="9" t="s">
        <v>7</v>
      </c>
      <c r="U30" s="9"/>
      <c r="V30" s="9"/>
      <c r="W30" s="9"/>
      <c r="X30" s="9"/>
      <c r="Y30" s="9"/>
      <c r="Z30" s="9"/>
      <c r="AA30" s="9"/>
      <c r="AB30" s="9"/>
      <c r="AC30" s="9"/>
      <c r="AD30" s="9"/>
      <c r="AE30" s="10"/>
      <c r="AF30" s="26"/>
      <c r="AG30" s="27"/>
      <c r="AH30" s="14"/>
    </row>
    <row r="31" spans="2:34" x14ac:dyDescent="0.25">
      <c r="B31" s="8"/>
      <c r="C31" s="9" t="s">
        <v>25</v>
      </c>
      <c r="D31" s="9"/>
      <c r="E31" s="9"/>
      <c r="F31" s="9"/>
      <c r="G31" s="9"/>
      <c r="H31" s="9"/>
      <c r="I31" s="9"/>
      <c r="J31" s="9"/>
      <c r="K31" s="19"/>
      <c r="L31" s="19"/>
      <c r="M31" s="19"/>
      <c r="N31" s="10"/>
      <c r="O31" s="10"/>
      <c r="P31" s="10"/>
      <c r="Q31" s="10"/>
      <c r="R31" s="10"/>
      <c r="S31" s="10"/>
      <c r="T31" s="9" t="s">
        <v>27</v>
      </c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0"/>
      <c r="AF31" s="9" t="s">
        <v>15</v>
      </c>
      <c r="AG31" s="21"/>
      <c r="AH31" s="14"/>
    </row>
    <row r="32" spans="2:34" ht="15.75" thickBot="1" x14ac:dyDescent="0.3"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7"/>
    </row>
    <row r="33" spans="2:34" x14ac:dyDescent="0.25"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30" t="s">
        <v>33</v>
      </c>
      <c r="Q33" s="30"/>
      <c r="R33" s="30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7"/>
    </row>
    <row r="34" spans="2:34" x14ac:dyDescent="0.25">
      <c r="B34" s="8"/>
      <c r="C34" s="9" t="s">
        <v>2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10"/>
      <c r="O34" s="9" t="s">
        <v>4</v>
      </c>
      <c r="P34" s="26">
        <v>0</v>
      </c>
      <c r="Q34" s="9">
        <v>1</v>
      </c>
      <c r="R34" s="10"/>
      <c r="S34" s="10"/>
      <c r="T34" s="9" t="s">
        <v>0</v>
      </c>
      <c r="U34" s="9">
        <f>U2</f>
        <v>1</v>
      </c>
      <c r="V34" s="11">
        <f t="shared" ref="V34:AD34" si="25">V2</f>
        <v>2</v>
      </c>
      <c r="W34" s="11">
        <f t="shared" si="25"/>
        <v>3</v>
      </c>
      <c r="X34" s="11">
        <f t="shared" si="25"/>
        <v>4</v>
      </c>
      <c r="Y34" s="11">
        <f t="shared" si="25"/>
        <v>5</v>
      </c>
      <c r="Z34" s="11">
        <f t="shared" si="25"/>
        <v>6</v>
      </c>
      <c r="AA34" s="11">
        <f t="shared" si="25"/>
        <v>7</v>
      </c>
      <c r="AB34" s="11">
        <f t="shared" si="25"/>
        <v>8</v>
      </c>
      <c r="AC34" s="11">
        <f t="shared" si="25"/>
        <v>9</v>
      </c>
      <c r="AD34" s="11">
        <f t="shared" si="25"/>
        <v>10</v>
      </c>
      <c r="AE34" s="10"/>
      <c r="AF34" s="10"/>
      <c r="AG34" s="10"/>
      <c r="AH34" s="14"/>
    </row>
    <row r="35" spans="2:34" x14ac:dyDescent="0.25">
      <c r="B35" s="8"/>
      <c r="C35" s="9" t="s">
        <v>3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10"/>
      <c r="O35" s="9" t="s">
        <v>5</v>
      </c>
      <c r="P35" s="26"/>
      <c r="Q35" s="9">
        <v>-1</v>
      </c>
      <c r="R35" s="10"/>
      <c r="S35" s="10"/>
      <c r="T35" s="9" t="s">
        <v>1</v>
      </c>
      <c r="U35" s="9">
        <f>U3</f>
        <v>1</v>
      </c>
      <c r="V35" s="11">
        <f t="shared" ref="V35:AD35" si="26">V3</f>
        <v>1</v>
      </c>
      <c r="W35" s="11">
        <f t="shared" si="26"/>
        <v>1</v>
      </c>
      <c r="X35" s="11">
        <f t="shared" si="26"/>
        <v>-1</v>
      </c>
      <c r="Y35" s="11">
        <f t="shared" si="26"/>
        <v>-1</v>
      </c>
      <c r="Z35" s="11">
        <f t="shared" si="26"/>
        <v>-1</v>
      </c>
      <c r="AA35" s="11">
        <f t="shared" si="26"/>
        <v>-1</v>
      </c>
      <c r="AB35" s="11">
        <f t="shared" si="26"/>
        <v>1</v>
      </c>
      <c r="AC35" s="11">
        <f t="shared" si="26"/>
        <v>1</v>
      </c>
      <c r="AD35" s="11">
        <f t="shared" si="26"/>
        <v>1</v>
      </c>
      <c r="AE35" s="10"/>
      <c r="AF35" s="10"/>
      <c r="AG35" s="10"/>
      <c r="AH35" s="14"/>
    </row>
    <row r="36" spans="2:34" x14ac:dyDescent="0.25">
      <c r="B36" s="8"/>
      <c r="C36" s="9" t="s">
        <v>24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10"/>
      <c r="O36" s="10"/>
      <c r="P36" s="10"/>
      <c r="Q36" s="10"/>
      <c r="R36" s="10"/>
      <c r="S36" s="10"/>
      <c r="T36" s="9" t="s">
        <v>23</v>
      </c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0"/>
      <c r="AF36" s="9" t="s">
        <v>15</v>
      </c>
      <c r="AG36" s="9"/>
      <c r="AH36" s="14"/>
    </row>
    <row r="37" spans="2:34" x14ac:dyDescent="0.25">
      <c r="B37" s="8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4"/>
    </row>
    <row r="38" spans="2:34" x14ac:dyDescent="0.25">
      <c r="B38" s="8"/>
      <c r="C38" s="9" t="s">
        <v>6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10"/>
      <c r="O38" s="9" t="s">
        <v>26</v>
      </c>
      <c r="P38" s="20"/>
      <c r="Q38" s="26" t="s">
        <v>28</v>
      </c>
      <c r="R38" s="34"/>
      <c r="S38" s="10"/>
      <c r="T38" s="9" t="s">
        <v>16</v>
      </c>
      <c r="U38" s="9"/>
      <c r="V38" s="9"/>
      <c r="W38" s="9"/>
      <c r="X38" s="9"/>
      <c r="Y38" s="9"/>
      <c r="Z38" s="9"/>
      <c r="AA38" s="9"/>
      <c r="AB38" s="9"/>
      <c r="AC38" s="9"/>
      <c r="AD38" s="9"/>
      <c r="AE38" s="10"/>
      <c r="AF38" s="26" t="s">
        <v>26</v>
      </c>
      <c r="AG38" s="27"/>
      <c r="AH38" s="14"/>
    </row>
    <row r="39" spans="2:34" x14ac:dyDescent="0.25">
      <c r="B39" s="8"/>
      <c r="C39" s="9" t="s">
        <v>7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10"/>
      <c r="O39" s="9" t="s">
        <v>15</v>
      </c>
      <c r="P39" s="21"/>
      <c r="Q39" s="26"/>
      <c r="R39" s="34"/>
      <c r="S39" s="10"/>
      <c r="T39" s="9" t="s">
        <v>7</v>
      </c>
      <c r="U39" s="9"/>
      <c r="V39" s="9"/>
      <c r="W39" s="9"/>
      <c r="X39" s="9"/>
      <c r="Y39" s="9"/>
      <c r="Z39" s="9"/>
      <c r="AA39" s="9"/>
      <c r="AB39" s="9"/>
      <c r="AC39" s="9"/>
      <c r="AD39" s="9"/>
      <c r="AE39" s="10"/>
      <c r="AF39" s="26"/>
      <c r="AG39" s="27"/>
      <c r="AH39" s="14"/>
    </row>
    <row r="40" spans="2:34" x14ac:dyDescent="0.25">
      <c r="B40" s="8"/>
      <c r="C40" s="9" t="s">
        <v>25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10"/>
      <c r="O40" s="10"/>
      <c r="P40" s="10"/>
      <c r="Q40" s="10"/>
      <c r="R40" s="10"/>
      <c r="S40" s="10"/>
      <c r="T40" s="9" t="s">
        <v>27</v>
      </c>
      <c r="U40" s="9"/>
      <c r="V40" s="9"/>
      <c r="W40" s="9"/>
      <c r="X40" s="22"/>
      <c r="Y40" s="22"/>
      <c r="Z40" s="22"/>
      <c r="AA40" s="22"/>
      <c r="AB40" s="9"/>
      <c r="AC40" s="9"/>
      <c r="AD40" s="9"/>
      <c r="AE40" s="10"/>
      <c r="AF40" s="9" t="s">
        <v>15</v>
      </c>
      <c r="AG40" s="9"/>
      <c r="AH40" s="14"/>
    </row>
    <row r="41" spans="2:34" ht="15.75" thickBot="1" x14ac:dyDescent="0.3">
      <c r="B41" s="15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7"/>
    </row>
    <row r="42" spans="2:34" x14ac:dyDescent="0.25"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7"/>
    </row>
    <row r="43" spans="2:34" x14ac:dyDescent="0.25">
      <c r="B43" s="8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26" t="s">
        <v>29</v>
      </c>
      <c r="Q43" s="26"/>
      <c r="R43" s="26"/>
      <c r="S43" s="10"/>
      <c r="T43" s="9" t="s">
        <v>15</v>
      </c>
      <c r="U43" s="21">
        <v>2.2530000000000001</v>
      </c>
      <c r="V43" s="21">
        <v>2.2530000000000001</v>
      </c>
      <c r="W43" s="21">
        <v>2.2530000000000001</v>
      </c>
      <c r="X43" s="19">
        <v>-0.02</v>
      </c>
      <c r="Y43" s="19">
        <v>-0.02</v>
      </c>
      <c r="Z43" s="19">
        <v>-0.02</v>
      </c>
      <c r="AA43" s="19">
        <v>-0.02</v>
      </c>
      <c r="AB43" s="21">
        <v>1.8740000000000001</v>
      </c>
      <c r="AC43" s="21">
        <v>1.8740000000000001</v>
      </c>
      <c r="AD43" s="21">
        <v>1.8740000000000001</v>
      </c>
      <c r="AE43" s="10"/>
      <c r="AF43" s="26" t="s">
        <v>26</v>
      </c>
      <c r="AG43" s="27">
        <v>1</v>
      </c>
      <c r="AH43" s="14"/>
    </row>
    <row r="44" spans="2:34" x14ac:dyDescent="0.25">
      <c r="B44" s="8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26"/>
      <c r="Q44" s="26"/>
      <c r="R44" s="26"/>
      <c r="S44" s="10"/>
      <c r="T44" s="9" t="s">
        <v>16</v>
      </c>
      <c r="U44" s="9">
        <v>1</v>
      </c>
      <c r="V44" s="9">
        <v>1</v>
      </c>
      <c r="W44" s="9">
        <v>1</v>
      </c>
      <c r="X44" s="9">
        <v>-1</v>
      </c>
      <c r="Y44" s="9">
        <v>-1</v>
      </c>
      <c r="Z44" s="9">
        <v>-1</v>
      </c>
      <c r="AA44" s="9">
        <v>-1</v>
      </c>
      <c r="AB44" s="9">
        <v>1</v>
      </c>
      <c r="AC44" s="9">
        <v>1</v>
      </c>
      <c r="AD44" s="9">
        <v>1</v>
      </c>
      <c r="AE44" s="10"/>
      <c r="AF44" s="26"/>
      <c r="AG44" s="27"/>
      <c r="AH44" s="14"/>
    </row>
    <row r="45" spans="2:34" x14ac:dyDescent="0.25">
      <c r="B45" s="8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26"/>
      <c r="Q45" s="26"/>
      <c r="R45" s="26"/>
      <c r="S45" s="10"/>
      <c r="T45" s="9" t="s">
        <v>7</v>
      </c>
      <c r="U45" s="9"/>
      <c r="V45" s="9"/>
      <c r="W45" s="9"/>
      <c r="X45" s="9"/>
      <c r="Y45" s="9"/>
      <c r="Z45" s="9"/>
      <c r="AA45" s="9"/>
      <c r="AB45" s="9"/>
      <c r="AC45" s="9"/>
      <c r="AD45" s="9"/>
      <c r="AE45" s="10"/>
      <c r="AF45" s="26"/>
      <c r="AG45" s="27"/>
      <c r="AH45" s="14"/>
    </row>
    <row r="46" spans="2:34" ht="15.75" thickBot="1" x14ac:dyDescent="0.3">
      <c r="B46" s="15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7"/>
    </row>
  </sheetData>
  <mergeCells count="30">
    <mergeCell ref="AF11:AF12"/>
    <mergeCell ref="AG11:AG12"/>
    <mergeCell ref="AF20:AF21"/>
    <mergeCell ref="AG20:AG21"/>
    <mergeCell ref="AG29:AG30"/>
    <mergeCell ref="AF29:AF30"/>
    <mergeCell ref="P34:P35"/>
    <mergeCell ref="Q38:Q39"/>
    <mergeCell ref="R38:R39"/>
    <mergeCell ref="AG43:AG45"/>
    <mergeCell ref="P33:R33"/>
    <mergeCell ref="P43:R45"/>
    <mergeCell ref="AF38:AF39"/>
    <mergeCell ref="AG38:AG39"/>
    <mergeCell ref="AF43:AF45"/>
    <mergeCell ref="R12:R13"/>
    <mergeCell ref="P16:P17"/>
    <mergeCell ref="Q20:Q21"/>
    <mergeCell ref="R20:R21"/>
    <mergeCell ref="Q29:Q30"/>
    <mergeCell ref="R29:R30"/>
    <mergeCell ref="P24:R24"/>
    <mergeCell ref="P15:R15"/>
    <mergeCell ref="P25:P26"/>
    <mergeCell ref="C2:G2"/>
    <mergeCell ref="C3:E3"/>
    <mergeCell ref="F3:G3"/>
    <mergeCell ref="P7:P8"/>
    <mergeCell ref="Q12:Q13"/>
    <mergeCell ref="P6:R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Bagging</vt:lpstr>
      <vt:lpstr>Boosting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BAGINDA</dc:creator>
  <cp:lastModifiedBy>BAGINDA</cp:lastModifiedBy>
  <dcterms:created xsi:type="dcterms:W3CDTF">2015-06-05T18:17:20Z</dcterms:created>
  <dcterms:modified xsi:type="dcterms:W3CDTF">2021-07-18T10:57:58Z</dcterms:modified>
</cp:coreProperties>
</file>