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AGINDA\SEKOLAH\SMK TELKOM\X-D TKJ\Semester 1\SISTEM KOMPUTER\"/>
    </mc:Choice>
  </mc:AlternateContent>
  <xr:revisionPtr revIDLastSave="0" documentId="13_ncr:1_{70B3A0EE-53AB-433C-A37F-65E80BD617D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5" i="1"/>
  <c r="F65" i="1"/>
  <c r="F66" i="1"/>
  <c r="F67" i="1"/>
  <c r="E65" i="1"/>
  <c r="E66" i="1"/>
  <c r="E67" i="1"/>
  <c r="H71" i="1"/>
  <c r="H72" i="1"/>
  <c r="H73" i="1"/>
  <c r="H74" i="1"/>
  <c r="H75" i="1"/>
  <c r="H70" i="1"/>
  <c r="G71" i="1"/>
  <c r="G72" i="1"/>
  <c r="G73" i="1"/>
  <c r="G74" i="1"/>
  <c r="G75" i="1"/>
  <c r="G70" i="1"/>
  <c r="F71" i="1"/>
  <c r="F72" i="1"/>
  <c r="F73" i="1"/>
  <c r="F74" i="1"/>
  <c r="F75" i="1"/>
  <c r="F70" i="1"/>
  <c r="H53" i="1"/>
  <c r="H55" i="1"/>
  <c r="H56" i="1"/>
  <c r="H57" i="1"/>
  <c r="H58" i="1"/>
  <c r="G53" i="1"/>
  <c r="G54" i="1"/>
  <c r="G55" i="1"/>
  <c r="G56" i="1"/>
  <c r="G57" i="1"/>
  <c r="G58" i="1"/>
  <c r="G40" i="1"/>
  <c r="G41" i="1"/>
  <c r="G42" i="1"/>
  <c r="G43" i="1"/>
  <c r="G44" i="1"/>
  <c r="H44" i="1"/>
  <c r="H40" i="1"/>
  <c r="H41" i="1"/>
  <c r="H42" i="1"/>
  <c r="H43" i="1"/>
  <c r="H45" i="1"/>
  <c r="G45" i="1"/>
  <c r="K26" i="1"/>
  <c r="G29" i="1"/>
  <c r="G30" i="1"/>
  <c r="G31" i="1"/>
  <c r="G32" i="1"/>
  <c r="G33" i="1"/>
  <c r="G34" i="1"/>
  <c r="G35" i="1"/>
  <c r="G36" i="1"/>
  <c r="J22" i="1"/>
  <c r="J23" i="1"/>
  <c r="J24" i="1"/>
  <c r="J25" i="1"/>
  <c r="J26" i="1"/>
  <c r="J21" i="1"/>
  <c r="I22" i="1"/>
  <c r="I23" i="1"/>
  <c r="I24" i="1"/>
  <c r="I25" i="1"/>
  <c r="I26" i="1"/>
  <c r="I21" i="1"/>
  <c r="H22" i="1"/>
  <c r="H23" i="1"/>
  <c r="H24" i="1"/>
  <c r="H25" i="1"/>
  <c r="H26" i="1"/>
  <c r="H21" i="1"/>
  <c r="G22" i="1"/>
  <c r="G23" i="1"/>
  <c r="G24" i="1"/>
  <c r="G25" i="1"/>
  <c r="G26" i="1"/>
  <c r="G21" i="1"/>
  <c r="F22" i="1"/>
  <c r="L22" i="1" s="1"/>
  <c r="F23" i="1"/>
  <c r="L23" i="1" s="1"/>
  <c r="F24" i="1"/>
  <c r="L24" i="1" s="1"/>
  <c r="F25" i="1"/>
  <c r="L25" i="1" s="1"/>
  <c r="F26" i="1"/>
  <c r="L26" i="1" s="1"/>
  <c r="F21" i="1"/>
  <c r="L21" i="1" s="1"/>
  <c r="E22" i="1"/>
  <c r="K22" i="1" s="1"/>
  <c r="E23" i="1"/>
  <c r="K23" i="1" s="1"/>
  <c r="E24" i="1"/>
  <c r="K24" i="1" s="1"/>
  <c r="E25" i="1"/>
  <c r="K25" i="1" s="1"/>
  <c r="E21" i="1"/>
  <c r="K21" i="1" s="1"/>
  <c r="K16" i="1"/>
  <c r="J11" i="1"/>
  <c r="I11" i="1"/>
  <c r="H11" i="1"/>
  <c r="G11" i="1"/>
  <c r="F11" i="1"/>
  <c r="K11" i="1"/>
  <c r="K12" i="1"/>
  <c r="K13" i="1"/>
  <c r="K14" i="1"/>
  <c r="K15" i="1"/>
  <c r="J12" i="1"/>
  <c r="J13" i="1"/>
  <c r="J14" i="1"/>
  <c r="J15" i="1"/>
  <c r="J16" i="1"/>
  <c r="I12" i="1"/>
  <c r="I13" i="1"/>
  <c r="I14" i="1"/>
  <c r="I15" i="1"/>
  <c r="I16" i="1"/>
  <c r="H12" i="1"/>
  <c r="H13" i="1"/>
  <c r="H14" i="1"/>
  <c r="H15" i="1"/>
  <c r="H16" i="1"/>
  <c r="G12" i="1"/>
  <c r="G13" i="1"/>
  <c r="G14" i="1"/>
  <c r="G15" i="1"/>
  <c r="G16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<sst xmlns="http://schemas.openxmlformats.org/spreadsheetml/2006/main" count="151" uniqueCount="98">
  <si>
    <t>SAKLAR A</t>
  </si>
  <si>
    <t>SAKLAR B</t>
  </si>
  <si>
    <t>OR</t>
  </si>
  <si>
    <t>LAMPU OFF/ON</t>
  </si>
  <si>
    <t>KONDISI</t>
  </si>
  <si>
    <t>ON</t>
  </si>
  <si>
    <t>NYALA</t>
  </si>
  <si>
    <t>OFF</t>
  </si>
  <si>
    <t>MATI</t>
  </si>
  <si>
    <t>LOGIKA</t>
  </si>
  <si>
    <t>A</t>
  </si>
  <si>
    <t>B</t>
  </si>
  <si>
    <t>AND</t>
  </si>
  <si>
    <t>KONDISI OR</t>
  </si>
  <si>
    <t>KONDISI AND</t>
  </si>
  <si>
    <t>LAMPU OR</t>
  </si>
  <si>
    <t>LAMPU AND</t>
  </si>
  <si>
    <t>C</t>
  </si>
  <si>
    <t>D</t>
  </si>
  <si>
    <t>TERANG</t>
  </si>
  <si>
    <t>REDUP</t>
  </si>
  <si>
    <t>SAKLAR</t>
  </si>
  <si>
    <t>JUMLAH IF=JUMLAH KEMUNGKINAN-1</t>
  </si>
  <si>
    <t>WIDDIHERMAWAN.TUGAS@GMAIL.COM =&gt; GROUP SISKOM</t>
  </si>
  <si>
    <t>KELAS: XD</t>
  </si>
  <si>
    <t>NOT OR</t>
  </si>
  <si>
    <t>NOT AND</t>
  </si>
  <si>
    <t>Kode</t>
  </si>
  <si>
    <t>Warna 1 dari kiri</t>
  </si>
  <si>
    <t>Warna 2 dari kanan</t>
  </si>
  <si>
    <t>Kode Refferensi</t>
  </si>
  <si>
    <t>2 Karakter</t>
  </si>
  <si>
    <t>Dari Kiri</t>
  </si>
  <si>
    <t>HI</t>
  </si>
  <si>
    <t>ME</t>
  </si>
  <si>
    <t>UG</t>
  </si>
  <si>
    <t>JI</t>
  </si>
  <si>
    <t>Refferensi</t>
  </si>
  <si>
    <t>Dari Kanan</t>
  </si>
  <si>
    <t>No.</t>
  </si>
  <si>
    <t>HIME</t>
  </si>
  <si>
    <t>UGJI</t>
  </si>
  <si>
    <t>JIME</t>
  </si>
  <si>
    <t>HIJI</t>
  </si>
  <si>
    <t>UGHI</t>
  </si>
  <si>
    <t>JIHI</t>
  </si>
  <si>
    <t>HIJAU</t>
  </si>
  <si>
    <t>MERAH</t>
  </si>
  <si>
    <t>UNGU</t>
  </si>
  <si>
    <t>JINGGA</t>
  </si>
  <si>
    <t>KODE REFFERENSI</t>
  </si>
  <si>
    <t>REFFERENSI</t>
  </si>
  <si>
    <t>2 KARAKTER</t>
  </si>
  <si>
    <t>DARI KIRI</t>
  </si>
  <si>
    <t>DARI</t>
  </si>
  <si>
    <t>PUTIH</t>
  </si>
  <si>
    <t>PU</t>
  </si>
  <si>
    <t>AB</t>
  </si>
  <si>
    <t>ABU-ABU</t>
  </si>
  <si>
    <t>NO.</t>
  </si>
  <si>
    <t>KODE</t>
  </si>
  <si>
    <t>[WARNA 1] 2 HURUF DARI KIRI</t>
  </si>
  <si>
    <t>[WARNA 2] 2 HURUF DARI KANAN</t>
  </si>
  <si>
    <t>ABPU</t>
  </si>
  <si>
    <t>PUAB</t>
  </si>
  <si>
    <t>HIAB</t>
  </si>
  <si>
    <t>MEPU</t>
  </si>
  <si>
    <t>HIJPUTMER</t>
  </si>
  <si>
    <t>3 TENGAH</t>
  </si>
  <si>
    <t>3 KIRI</t>
  </si>
  <si>
    <t>3 KANAN</t>
  </si>
  <si>
    <t>MERPUTHIJ</t>
  </si>
  <si>
    <t>WARNA</t>
  </si>
  <si>
    <t>PUT</t>
  </si>
  <si>
    <t>HIJ</t>
  </si>
  <si>
    <t>MER</t>
  </si>
  <si>
    <t>T</t>
  </si>
  <si>
    <t>COKELAT</t>
  </si>
  <si>
    <t>HITAM</t>
  </si>
  <si>
    <t>M</t>
  </si>
  <si>
    <t>J</t>
  </si>
  <si>
    <t>K</t>
  </si>
  <si>
    <t>H</t>
  </si>
  <si>
    <t>U</t>
  </si>
  <si>
    <t>P</t>
  </si>
  <si>
    <t>BIRU</t>
  </si>
  <si>
    <t>KUNING</t>
  </si>
  <si>
    <t>CMJ</t>
  </si>
  <si>
    <t>CUP</t>
  </si>
  <si>
    <t>JAK</t>
  </si>
  <si>
    <t>AJC</t>
  </si>
  <si>
    <t>UUC</t>
  </si>
  <si>
    <t>CAP</t>
  </si>
  <si>
    <t>WARNA 1 DARI KIRI</t>
  </si>
  <si>
    <t>WARNA 1 DARI TENGAH</t>
  </si>
  <si>
    <t>WARNA 1 DARI KANAN</t>
  </si>
  <si>
    <t>MERHIJMER</t>
  </si>
  <si>
    <t xml:space="preserve">NAMA: BAGINDA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</si>
</sst>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3" borderId="1" xfId="1" applyFont="1" applyFill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DDIHERMAWAN.TUGAS@GMAIL.COM%20=%3E%20GROUP%20SISK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9"/>
  <sheetViews>
    <sheetView tabSelected="1" topLeftCell="D20" workbookViewId="0">
      <selection activeCell="I33" sqref="I33:J33"/>
    </sheetView>
  </sheetViews>
  <sheetFormatPr defaultRowHeight="15" x14ac:dyDescent="0.25"/>
  <cols>
    <col min="1" max="1" width="13.5703125" style="3" customWidth="1"/>
    <col min="2" max="2" width="15.28515625" style="3" bestFit="1" customWidth="1"/>
    <col min="3" max="3" width="15.42578125" style="3" bestFit="1" customWidth="1"/>
    <col min="4" max="4" width="17.85546875" style="3" customWidth="1"/>
    <col min="5" max="5" width="15.42578125" style="3" customWidth="1"/>
    <col min="6" max="6" width="21.7109375" style="3" customWidth="1"/>
    <col min="7" max="7" width="26.5703125" style="3" customWidth="1"/>
    <col min="8" max="8" width="25" style="3" customWidth="1"/>
    <col min="9" max="9" width="19.42578125" style="3" customWidth="1"/>
    <col min="10" max="10" width="20.42578125" style="3" customWidth="1"/>
    <col min="11" max="11" width="21" style="3" customWidth="1"/>
    <col min="12" max="12" width="15.42578125" style="3" customWidth="1"/>
    <col min="13" max="13" width="16" style="3" customWidth="1"/>
    <col min="14" max="14" width="14.140625" style="3" customWidth="1"/>
    <col min="15" max="16384" width="9.140625" style="3"/>
  </cols>
  <sheetData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 x14ac:dyDescent="0.25">
      <c r="A3" s="2">
        <v>1</v>
      </c>
      <c r="B3" s="2">
        <v>0</v>
      </c>
      <c r="C3" s="2">
        <v>1</v>
      </c>
      <c r="D3" s="2" t="s">
        <v>5</v>
      </c>
      <c r="E3" s="2" t="s">
        <v>6</v>
      </c>
    </row>
    <row r="4" spans="1:11" x14ac:dyDescent="0.25">
      <c r="A4" s="2">
        <v>0</v>
      </c>
      <c r="B4" s="2">
        <v>1</v>
      </c>
      <c r="C4" s="2">
        <v>1</v>
      </c>
      <c r="D4" s="2" t="s">
        <v>5</v>
      </c>
      <c r="E4" s="2" t="s">
        <v>6</v>
      </c>
    </row>
    <row r="5" spans="1:11" x14ac:dyDescent="0.25">
      <c r="A5" s="2">
        <v>1</v>
      </c>
      <c r="B5" s="2">
        <v>1</v>
      </c>
      <c r="C5" s="2">
        <v>1</v>
      </c>
      <c r="D5" s="2" t="s">
        <v>5</v>
      </c>
      <c r="E5" s="2" t="s">
        <v>6</v>
      </c>
    </row>
    <row r="6" spans="1:11" x14ac:dyDescent="0.25">
      <c r="A6" s="2">
        <v>0</v>
      </c>
      <c r="B6" s="2">
        <v>0</v>
      </c>
      <c r="C6" s="2">
        <v>0</v>
      </c>
      <c r="D6" s="2" t="s">
        <v>7</v>
      </c>
      <c r="E6" s="2" t="s">
        <v>8</v>
      </c>
    </row>
    <row r="7" spans="1:11" x14ac:dyDescent="0.25">
      <c r="A7" s="1" t="s">
        <v>9</v>
      </c>
      <c r="B7" s="1" t="s">
        <v>3</v>
      </c>
      <c r="C7" s="1" t="s">
        <v>4</v>
      </c>
    </row>
    <row r="8" spans="1:11" x14ac:dyDescent="0.25">
      <c r="A8" s="1">
        <v>0</v>
      </c>
      <c r="B8" s="1" t="s">
        <v>7</v>
      </c>
      <c r="C8" s="1" t="s">
        <v>8</v>
      </c>
    </row>
    <row r="9" spans="1:11" x14ac:dyDescent="0.25">
      <c r="A9" s="1">
        <v>1</v>
      </c>
      <c r="B9" s="1" t="s">
        <v>5</v>
      </c>
      <c r="C9" s="1" t="s">
        <v>6</v>
      </c>
    </row>
    <row r="10" spans="1:11" x14ac:dyDescent="0.25">
      <c r="D10" s="15" t="s">
        <v>10</v>
      </c>
      <c r="E10" s="15" t="s">
        <v>11</v>
      </c>
      <c r="F10" s="15" t="s">
        <v>2</v>
      </c>
      <c r="G10" s="15" t="s">
        <v>12</v>
      </c>
      <c r="H10" s="15" t="s">
        <v>13</v>
      </c>
      <c r="I10" s="15" t="s">
        <v>14</v>
      </c>
      <c r="J10" s="15" t="s">
        <v>15</v>
      </c>
      <c r="K10" s="15" t="s">
        <v>16</v>
      </c>
    </row>
    <row r="11" spans="1:11" x14ac:dyDescent="0.25">
      <c r="D11" s="9">
        <v>1</v>
      </c>
      <c r="E11" s="9">
        <v>1</v>
      </c>
      <c r="F11" s="9">
        <f t="shared" ref="F11:F16" si="0">IF(OR(D11,E11),1,0)</f>
        <v>1</v>
      </c>
      <c r="G11" s="9">
        <f t="shared" ref="G11:G16" si="1">IF(AND(D11,E11),1,0)</f>
        <v>1</v>
      </c>
      <c r="H11" s="9" t="str">
        <f t="shared" ref="H11:H16" si="2">IF(OR(D11,E11),"NYALA","MATI")</f>
        <v>NYALA</v>
      </c>
      <c r="I11" s="9" t="str">
        <f t="shared" ref="I11:I16" si="3">IF(AND(D11,E11),"NYALA","MATI")</f>
        <v>NYALA</v>
      </c>
      <c r="J11" s="9" t="str">
        <f t="shared" ref="J11:J16" si="4">IF(OR(D11,E11),"ON","OFF")</f>
        <v>ON</v>
      </c>
      <c r="K11" s="9" t="str">
        <f t="shared" ref="K11:K16" si="5">IF(AND(D11,E11),"ON","OFF")</f>
        <v>ON</v>
      </c>
    </row>
    <row r="12" spans="1:11" x14ac:dyDescent="0.25">
      <c r="D12" s="9">
        <v>0</v>
      </c>
      <c r="E12" s="9">
        <v>0</v>
      </c>
      <c r="F12" s="9">
        <f t="shared" si="0"/>
        <v>0</v>
      </c>
      <c r="G12" s="9">
        <f t="shared" si="1"/>
        <v>0</v>
      </c>
      <c r="H12" s="9" t="str">
        <f t="shared" si="2"/>
        <v>MATI</v>
      </c>
      <c r="I12" s="9" t="str">
        <f t="shared" si="3"/>
        <v>MATI</v>
      </c>
      <c r="J12" s="9" t="str">
        <f t="shared" si="4"/>
        <v>OFF</v>
      </c>
      <c r="K12" s="9" t="str">
        <f t="shared" si="5"/>
        <v>OFF</v>
      </c>
    </row>
    <row r="13" spans="1:11" x14ac:dyDescent="0.25">
      <c r="D13" s="9">
        <v>1</v>
      </c>
      <c r="E13" s="9">
        <v>0</v>
      </c>
      <c r="F13" s="9">
        <f t="shared" si="0"/>
        <v>1</v>
      </c>
      <c r="G13" s="9">
        <f t="shared" si="1"/>
        <v>0</v>
      </c>
      <c r="H13" s="9" t="str">
        <f t="shared" si="2"/>
        <v>NYALA</v>
      </c>
      <c r="I13" s="9" t="str">
        <f t="shared" si="3"/>
        <v>MATI</v>
      </c>
      <c r="J13" s="9" t="str">
        <f t="shared" si="4"/>
        <v>ON</v>
      </c>
      <c r="K13" s="9" t="str">
        <f t="shared" si="5"/>
        <v>OFF</v>
      </c>
    </row>
    <row r="14" spans="1:11" x14ac:dyDescent="0.25">
      <c r="D14" s="9">
        <v>0</v>
      </c>
      <c r="E14" s="9">
        <v>0</v>
      </c>
      <c r="F14" s="9">
        <f t="shared" si="0"/>
        <v>0</v>
      </c>
      <c r="G14" s="9">
        <f t="shared" si="1"/>
        <v>0</v>
      </c>
      <c r="H14" s="9" t="str">
        <f t="shared" si="2"/>
        <v>MATI</v>
      </c>
      <c r="I14" s="9" t="str">
        <f t="shared" si="3"/>
        <v>MATI</v>
      </c>
      <c r="J14" s="9" t="str">
        <f t="shared" si="4"/>
        <v>OFF</v>
      </c>
      <c r="K14" s="9" t="str">
        <f t="shared" si="5"/>
        <v>OFF</v>
      </c>
    </row>
    <row r="15" spans="1:11" x14ac:dyDescent="0.25">
      <c r="D15" s="9">
        <v>1</v>
      </c>
      <c r="E15" s="9">
        <v>1</v>
      </c>
      <c r="F15" s="9">
        <f t="shared" si="0"/>
        <v>1</v>
      </c>
      <c r="G15" s="9">
        <f t="shared" si="1"/>
        <v>1</v>
      </c>
      <c r="H15" s="9" t="str">
        <f t="shared" si="2"/>
        <v>NYALA</v>
      </c>
      <c r="I15" s="9" t="str">
        <f t="shared" si="3"/>
        <v>NYALA</v>
      </c>
      <c r="J15" s="9" t="str">
        <f t="shared" si="4"/>
        <v>ON</v>
      </c>
      <c r="K15" s="9" t="str">
        <f t="shared" si="5"/>
        <v>ON</v>
      </c>
    </row>
    <row r="16" spans="1:11" x14ac:dyDescent="0.25">
      <c r="D16" s="9">
        <v>0</v>
      </c>
      <c r="E16" s="9">
        <v>1</v>
      </c>
      <c r="F16" s="9">
        <f t="shared" si="0"/>
        <v>1</v>
      </c>
      <c r="G16" s="9">
        <f t="shared" si="1"/>
        <v>0</v>
      </c>
      <c r="H16" s="9" t="str">
        <f t="shared" si="2"/>
        <v>NYALA</v>
      </c>
      <c r="I16" s="9" t="str">
        <f t="shared" si="3"/>
        <v>MATI</v>
      </c>
      <c r="J16" s="9" t="str">
        <f t="shared" si="4"/>
        <v>ON</v>
      </c>
      <c r="K16" s="9" t="str">
        <f t="shared" si="5"/>
        <v>OFF</v>
      </c>
    </row>
    <row r="20" spans="1:12" x14ac:dyDescent="0.25">
      <c r="A20" s="5" t="s">
        <v>10</v>
      </c>
      <c r="B20" s="5" t="s">
        <v>11</v>
      </c>
      <c r="C20" s="5" t="s">
        <v>17</v>
      </c>
      <c r="D20" s="5" t="s">
        <v>18</v>
      </c>
      <c r="E20" s="6" t="s">
        <v>2</v>
      </c>
      <c r="F20" s="6" t="s">
        <v>12</v>
      </c>
      <c r="G20" s="6" t="s">
        <v>13</v>
      </c>
      <c r="H20" s="6" t="s">
        <v>14</v>
      </c>
      <c r="I20" s="6" t="s">
        <v>15</v>
      </c>
      <c r="J20" s="6" t="s">
        <v>16</v>
      </c>
      <c r="K20" s="6" t="s">
        <v>25</v>
      </c>
      <c r="L20" s="6" t="s">
        <v>26</v>
      </c>
    </row>
    <row r="21" spans="1:12" x14ac:dyDescent="0.25">
      <c r="A21" s="2">
        <v>1</v>
      </c>
      <c r="B21" s="2">
        <v>1</v>
      </c>
      <c r="C21" s="2">
        <v>1</v>
      </c>
      <c r="D21" s="2">
        <v>1</v>
      </c>
      <c r="E21" s="2">
        <f>IF(OR(A21,B21,C21,D21),1,0)</f>
        <v>1</v>
      </c>
      <c r="F21" s="2">
        <f>IF(AND(A21,B21,C21,D21),1,0)</f>
        <v>1</v>
      </c>
      <c r="G21" s="2" t="str">
        <f>IF(OR(A21,B21,C21,D21),"NYALA","MATI")</f>
        <v>NYALA</v>
      </c>
      <c r="H21" s="2" t="str">
        <f>IF(AND(A21,B21,C21,D21),"NYALA","MATI")</f>
        <v>NYALA</v>
      </c>
      <c r="I21" s="2" t="str">
        <f>IF(OR(A21,B21,C21,D21),"ON","OFF")</f>
        <v>ON</v>
      </c>
      <c r="J21" s="2" t="str">
        <f>IF(AND(A21,B21,C21,D21),"ON","OFF")</f>
        <v>ON</v>
      </c>
      <c r="K21" s="2">
        <f>IF(NOT(E21),1,0)</f>
        <v>0</v>
      </c>
      <c r="L21" s="2">
        <f>IF(NOT(F21),1,0)</f>
        <v>0</v>
      </c>
    </row>
    <row r="22" spans="1:12" x14ac:dyDescent="0.25">
      <c r="A22" s="2">
        <v>0</v>
      </c>
      <c r="B22" s="2">
        <v>0</v>
      </c>
      <c r="C22" s="2">
        <v>0</v>
      </c>
      <c r="D22" s="2">
        <v>0</v>
      </c>
      <c r="E22" s="2">
        <f t="shared" ref="E22:E25" si="6">IF(OR(A22,B22,C22,D22),1,0)</f>
        <v>0</v>
      </c>
      <c r="F22" s="2">
        <f t="shared" ref="F22:F26" si="7">IF(AND(A22,B22,C22,D22),1,0)</f>
        <v>0</v>
      </c>
      <c r="G22" s="2" t="str">
        <f t="shared" ref="G22:G26" si="8">IF(OR(A22,B22,C22,D22),"NYALA","MATI")</f>
        <v>MATI</v>
      </c>
      <c r="H22" s="2" t="str">
        <f t="shared" ref="H22:H26" si="9">IF(AND(A22,B22,C22,D22),"NYALA","MATI")</f>
        <v>MATI</v>
      </c>
      <c r="I22" s="2" t="str">
        <f t="shared" ref="I22:I26" si="10">IF(OR(A22,B22,C22,D22),"ON","OFF")</f>
        <v>OFF</v>
      </c>
      <c r="J22" s="2" t="str">
        <f t="shared" ref="J22:J26" si="11">IF(AND(A22,B22,C22,D22),"ON","OFF")</f>
        <v>OFF</v>
      </c>
      <c r="K22" s="2">
        <f t="shared" ref="K22:K26" si="12">IF(NOT(E22),1,0)</f>
        <v>1</v>
      </c>
      <c r="L22" s="2">
        <f t="shared" ref="L22:L26" si="13">IF(NOT(F22),1,0)</f>
        <v>1</v>
      </c>
    </row>
    <row r="23" spans="1:12" x14ac:dyDescent="0.25">
      <c r="A23" s="2">
        <v>1</v>
      </c>
      <c r="B23" s="2">
        <v>0</v>
      </c>
      <c r="C23" s="2">
        <v>1</v>
      </c>
      <c r="D23" s="2">
        <v>0</v>
      </c>
      <c r="E23" s="2">
        <f t="shared" si="6"/>
        <v>1</v>
      </c>
      <c r="F23" s="2">
        <f t="shared" si="7"/>
        <v>0</v>
      </c>
      <c r="G23" s="2" t="str">
        <f t="shared" si="8"/>
        <v>NYALA</v>
      </c>
      <c r="H23" s="2" t="str">
        <f t="shared" si="9"/>
        <v>MATI</v>
      </c>
      <c r="I23" s="2" t="str">
        <f t="shared" si="10"/>
        <v>ON</v>
      </c>
      <c r="J23" s="2" t="str">
        <f t="shared" si="11"/>
        <v>OFF</v>
      </c>
      <c r="K23" s="2">
        <f t="shared" si="12"/>
        <v>0</v>
      </c>
      <c r="L23" s="2">
        <f t="shared" si="13"/>
        <v>1</v>
      </c>
    </row>
    <row r="24" spans="1:12" x14ac:dyDescent="0.25">
      <c r="A24" s="2">
        <v>0</v>
      </c>
      <c r="B24" s="2">
        <v>0</v>
      </c>
      <c r="C24" s="2">
        <v>0</v>
      </c>
      <c r="D24" s="2">
        <v>0</v>
      </c>
      <c r="E24" s="2">
        <f t="shared" si="6"/>
        <v>0</v>
      </c>
      <c r="F24" s="2">
        <f t="shared" si="7"/>
        <v>0</v>
      </c>
      <c r="G24" s="2" t="str">
        <f t="shared" si="8"/>
        <v>MATI</v>
      </c>
      <c r="H24" s="2" t="str">
        <f t="shared" si="9"/>
        <v>MATI</v>
      </c>
      <c r="I24" s="2" t="str">
        <f t="shared" si="10"/>
        <v>OFF</v>
      </c>
      <c r="J24" s="2" t="str">
        <f t="shared" si="11"/>
        <v>OFF</v>
      </c>
      <c r="K24" s="2">
        <f t="shared" si="12"/>
        <v>1</v>
      </c>
      <c r="L24" s="2">
        <f t="shared" si="13"/>
        <v>1</v>
      </c>
    </row>
    <row r="25" spans="1:12" x14ac:dyDescent="0.25">
      <c r="A25" s="2">
        <v>1</v>
      </c>
      <c r="B25" s="2">
        <v>1</v>
      </c>
      <c r="C25" s="2">
        <v>1</v>
      </c>
      <c r="D25" s="2">
        <v>1</v>
      </c>
      <c r="E25" s="2">
        <f t="shared" si="6"/>
        <v>1</v>
      </c>
      <c r="F25" s="2">
        <f t="shared" si="7"/>
        <v>1</v>
      </c>
      <c r="G25" s="2" t="str">
        <f t="shared" si="8"/>
        <v>NYALA</v>
      </c>
      <c r="H25" s="2" t="str">
        <f t="shared" si="9"/>
        <v>NYALA</v>
      </c>
      <c r="I25" s="2" t="str">
        <f t="shared" si="10"/>
        <v>ON</v>
      </c>
      <c r="J25" s="2" t="str">
        <f t="shared" si="11"/>
        <v>ON</v>
      </c>
      <c r="K25" s="2">
        <f t="shared" si="12"/>
        <v>0</v>
      </c>
      <c r="L25" s="2">
        <f t="shared" si="13"/>
        <v>0</v>
      </c>
    </row>
    <row r="26" spans="1:12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f t="shared" si="7"/>
        <v>0</v>
      </c>
      <c r="G26" s="2" t="str">
        <f t="shared" si="8"/>
        <v>MATI</v>
      </c>
      <c r="H26" s="2" t="str">
        <f t="shared" si="9"/>
        <v>MATI</v>
      </c>
      <c r="I26" s="2" t="str">
        <f t="shared" si="10"/>
        <v>OFF</v>
      </c>
      <c r="J26" s="2" t="str">
        <f t="shared" si="11"/>
        <v>OFF</v>
      </c>
      <c r="K26" s="2">
        <f t="shared" si="12"/>
        <v>1</v>
      </c>
      <c r="L26" s="2">
        <f t="shared" si="13"/>
        <v>1</v>
      </c>
    </row>
    <row r="28" spans="1:12" x14ac:dyDescent="0.25">
      <c r="C28" s="7" t="s">
        <v>21</v>
      </c>
      <c r="D28" s="7" t="s">
        <v>4</v>
      </c>
      <c r="F28" s="8" t="s">
        <v>21</v>
      </c>
      <c r="G28" s="8" t="s">
        <v>4</v>
      </c>
    </row>
    <row r="29" spans="1:12" x14ac:dyDescent="0.25">
      <c r="C29" s="2">
        <v>0</v>
      </c>
      <c r="D29" s="2" t="s">
        <v>8</v>
      </c>
      <c r="F29" s="9">
        <v>0</v>
      </c>
      <c r="G29" s="9" t="str">
        <f>IF(F29=1,"REDUP",IF(F29=2,"NYALA",IF(F29=3,"TERANG","MATI")))</f>
        <v>MATI</v>
      </c>
    </row>
    <row r="30" spans="1:12" x14ac:dyDescent="0.25">
      <c r="C30" s="2">
        <v>1</v>
      </c>
      <c r="D30" s="2" t="s">
        <v>20</v>
      </c>
      <c r="F30" s="9">
        <v>3</v>
      </c>
      <c r="G30" s="9" t="str">
        <f t="shared" ref="G30:G36" si="14">IF(F30=1,"REDUP",IF(F30=2,"NYALA",IF(F30=3,"TERANG","MATI")))</f>
        <v>TERANG</v>
      </c>
      <c r="I30" s="17" t="s">
        <v>22</v>
      </c>
      <c r="J30" s="17"/>
    </row>
    <row r="31" spans="1:12" x14ac:dyDescent="0.25">
      <c r="C31" s="2">
        <v>2</v>
      </c>
      <c r="D31" s="2" t="s">
        <v>6</v>
      </c>
      <c r="F31" s="9">
        <v>2</v>
      </c>
      <c r="G31" s="9" t="str">
        <f t="shared" si="14"/>
        <v>NYALA</v>
      </c>
    </row>
    <row r="32" spans="1:12" x14ac:dyDescent="0.25">
      <c r="C32" s="2">
        <v>3</v>
      </c>
      <c r="D32" s="2" t="s">
        <v>19</v>
      </c>
      <c r="F32" s="9">
        <v>1</v>
      </c>
      <c r="G32" s="9" t="str">
        <f t="shared" si="14"/>
        <v>REDUP</v>
      </c>
      <c r="I32" s="24" t="s">
        <v>97</v>
      </c>
      <c r="J32" s="24"/>
    </row>
    <row r="33" spans="2:12" x14ac:dyDescent="0.25">
      <c r="F33" s="9">
        <v>1</v>
      </c>
      <c r="G33" s="9" t="str">
        <f t="shared" si="14"/>
        <v>REDUP</v>
      </c>
      <c r="I33" s="24" t="s">
        <v>24</v>
      </c>
      <c r="J33" s="24"/>
    </row>
    <row r="34" spans="2:12" x14ac:dyDescent="0.25">
      <c r="F34" s="9">
        <v>0</v>
      </c>
      <c r="G34" s="9" t="str">
        <f t="shared" si="14"/>
        <v>MATI</v>
      </c>
    </row>
    <row r="35" spans="2:12" x14ac:dyDescent="0.25">
      <c r="F35" s="9">
        <v>2</v>
      </c>
      <c r="G35" s="9" t="str">
        <f t="shared" si="14"/>
        <v>NYALA</v>
      </c>
      <c r="I35" s="23" t="s">
        <v>23</v>
      </c>
      <c r="J35" s="23"/>
      <c r="K35" s="23"/>
      <c r="L35" s="23"/>
    </row>
    <row r="36" spans="2:12" x14ac:dyDescent="0.25">
      <c r="F36" s="9">
        <v>2</v>
      </c>
      <c r="G36" s="9" t="str">
        <f t="shared" si="14"/>
        <v>NYALA</v>
      </c>
    </row>
    <row r="38" spans="2:12" x14ac:dyDescent="0.25">
      <c r="B38" s="25" t="s">
        <v>30</v>
      </c>
      <c r="C38" s="25"/>
    </row>
    <row r="39" spans="2:12" x14ac:dyDescent="0.25">
      <c r="B39" s="18" t="s">
        <v>37</v>
      </c>
      <c r="C39" s="18"/>
      <c r="E39" s="10" t="s">
        <v>39</v>
      </c>
      <c r="F39" s="10" t="s">
        <v>27</v>
      </c>
      <c r="G39" s="10" t="s">
        <v>28</v>
      </c>
      <c r="H39" s="10" t="s">
        <v>29</v>
      </c>
    </row>
    <row r="40" spans="2:12" x14ac:dyDescent="0.25">
      <c r="B40" s="11" t="s">
        <v>31</v>
      </c>
      <c r="C40" s="11" t="s">
        <v>31</v>
      </c>
      <c r="E40" s="12">
        <v>1</v>
      </c>
      <c r="F40" s="9" t="s">
        <v>40</v>
      </c>
      <c r="G40" s="2" t="str">
        <f t="shared" ref="G40:G45" si="15">IF(LEFT(F40,2)="HI","HIJAU",IF(LEFT(F40,2)="ME","MERAH",IF(LEFT(F40,2)="UG","UNGU","JINGGA")))</f>
        <v>HIJAU</v>
      </c>
      <c r="H40" s="13" t="str">
        <f>IF(RIGHT(F40,2)="HI","HIJAU",IF(RIGHT(F40,2)="ME","MERAH",IF(RIGHT(F40,2)="UG","UNGU","JINGGA")))</f>
        <v>MERAH</v>
      </c>
    </row>
    <row r="41" spans="2:12" x14ac:dyDescent="0.25">
      <c r="B41" s="11" t="s">
        <v>32</v>
      </c>
      <c r="C41" s="11" t="s">
        <v>38</v>
      </c>
      <c r="E41" s="12">
        <v>2</v>
      </c>
      <c r="F41" s="9" t="s">
        <v>41</v>
      </c>
      <c r="G41" s="2" t="str">
        <f t="shared" si="15"/>
        <v>UNGU</v>
      </c>
      <c r="H41" s="13" t="str">
        <f t="shared" ref="H41:H45" si="16">IF(RIGHT(F41,2)="HI","HIJAU",IF(RIGHT(F41,2)="ME","MERAH",IF(RIGHT(F41,2)="UG","UNGU","JINGGA")))</f>
        <v>JINGGA</v>
      </c>
    </row>
    <row r="42" spans="2:12" x14ac:dyDescent="0.25">
      <c r="B42" s="2" t="s">
        <v>33</v>
      </c>
      <c r="C42" s="13" t="s">
        <v>46</v>
      </c>
      <c r="E42" s="12">
        <v>3</v>
      </c>
      <c r="F42" s="9" t="s">
        <v>42</v>
      </c>
      <c r="G42" s="2" t="str">
        <f t="shared" si="15"/>
        <v>JINGGA</v>
      </c>
      <c r="H42" s="13" t="str">
        <f t="shared" si="16"/>
        <v>MERAH</v>
      </c>
    </row>
    <row r="43" spans="2:12" x14ac:dyDescent="0.25">
      <c r="B43" s="2" t="s">
        <v>34</v>
      </c>
      <c r="C43" s="13" t="s">
        <v>47</v>
      </c>
      <c r="E43" s="12">
        <v>4</v>
      </c>
      <c r="F43" s="9" t="s">
        <v>43</v>
      </c>
      <c r="G43" s="2" t="str">
        <f t="shared" si="15"/>
        <v>HIJAU</v>
      </c>
      <c r="H43" s="13" t="str">
        <f t="shared" si="16"/>
        <v>JINGGA</v>
      </c>
    </row>
    <row r="44" spans="2:12" x14ac:dyDescent="0.25">
      <c r="B44" s="2" t="s">
        <v>35</v>
      </c>
      <c r="C44" s="13" t="s">
        <v>48</v>
      </c>
      <c r="E44" s="12">
        <v>5</v>
      </c>
      <c r="F44" s="9" t="s">
        <v>44</v>
      </c>
      <c r="G44" s="2" t="str">
        <f t="shared" si="15"/>
        <v>UNGU</v>
      </c>
      <c r="H44" s="13" t="str">
        <f>IF(RIGHT(F44,2)="HI","HIJAU",IF(RIGHT(F44,2)="ME","MERAH",IF(RIGHT(F44,2)="UG","UNGU","JINGGA")))</f>
        <v>HIJAU</v>
      </c>
    </row>
    <row r="45" spans="2:12" x14ac:dyDescent="0.25">
      <c r="B45" s="2" t="s">
        <v>36</v>
      </c>
      <c r="C45" s="13" t="s">
        <v>49</v>
      </c>
      <c r="E45" s="12">
        <v>6</v>
      </c>
      <c r="F45" s="9" t="s">
        <v>45</v>
      </c>
      <c r="G45" s="2" t="str">
        <f t="shared" si="15"/>
        <v>JINGGA</v>
      </c>
      <c r="H45" s="13" t="str">
        <f t="shared" si="16"/>
        <v>HIJAU</v>
      </c>
    </row>
    <row r="46" spans="2:12" x14ac:dyDescent="0.25">
      <c r="B46" s="2"/>
      <c r="C46" s="13"/>
      <c r="E46" s="12">
        <v>7</v>
      </c>
      <c r="F46" s="9"/>
      <c r="G46" s="2"/>
      <c r="H46" s="13"/>
    </row>
    <row r="47" spans="2:12" x14ac:dyDescent="0.25">
      <c r="B47" s="2"/>
      <c r="C47" s="13"/>
      <c r="E47" s="12">
        <v>8</v>
      </c>
      <c r="F47" s="9"/>
      <c r="G47" s="2"/>
      <c r="H47" s="13"/>
    </row>
    <row r="48" spans="2:12" x14ac:dyDescent="0.25">
      <c r="B48" s="2"/>
      <c r="C48" s="13"/>
      <c r="E48" s="12">
        <v>9</v>
      </c>
      <c r="F48" s="9"/>
      <c r="G48" s="2"/>
      <c r="H48" s="13"/>
    </row>
    <row r="49" spans="1:8" x14ac:dyDescent="0.25">
      <c r="B49" s="2"/>
      <c r="C49" s="13"/>
      <c r="E49" s="12">
        <v>10</v>
      </c>
      <c r="F49" s="9"/>
      <c r="G49" s="2"/>
      <c r="H49" s="13"/>
    </row>
    <row r="50" spans="1:8" x14ac:dyDescent="0.25">
      <c r="B50" s="2"/>
      <c r="C50" s="13"/>
      <c r="E50" s="12">
        <v>11</v>
      </c>
      <c r="F50" s="9"/>
      <c r="G50" s="2"/>
      <c r="H50" s="13"/>
    </row>
    <row r="52" spans="1:8" x14ac:dyDescent="0.25">
      <c r="B52" s="22" t="s">
        <v>50</v>
      </c>
      <c r="C52" s="22"/>
      <c r="E52" s="14" t="s">
        <v>59</v>
      </c>
      <c r="F52" s="14" t="s">
        <v>60</v>
      </c>
      <c r="G52" s="14" t="s">
        <v>61</v>
      </c>
      <c r="H52" s="14" t="s">
        <v>62</v>
      </c>
    </row>
    <row r="53" spans="1:8" x14ac:dyDescent="0.25">
      <c r="B53" s="16" t="s">
        <v>51</v>
      </c>
      <c r="C53" s="16"/>
      <c r="E53" s="12">
        <v>1</v>
      </c>
      <c r="F53" s="11" t="s">
        <v>40</v>
      </c>
      <c r="G53" s="2" t="str">
        <f>IF(LEFT(F53,2)="HI","HIJAU",IF(LEFT(F53,2)="UG","UNGU",IF(LEFT(F53,2)="AB","ABU-ABU",IF(LEFT(F53,2)="PU","PUTIH",IF(LEFT(F53,2)="HI","HIJAU","MERAH")))))</f>
        <v>HIJAU</v>
      </c>
      <c r="H53" s="13" t="str">
        <f>IF(RIGHT(F53,2)="ME","MERAH",IF(RIGHT(F53,2)="JI","JINGGA",IF(RIGHT(F53,2)="PU","PUTIH",IF(RIGHT(F53,2)="AB","ABU-ABU","PUTIH"))))</f>
        <v>MERAH</v>
      </c>
    </row>
    <row r="54" spans="1:8" x14ac:dyDescent="0.25">
      <c r="B54" s="11" t="s">
        <v>52</v>
      </c>
      <c r="C54" s="11" t="s">
        <v>52</v>
      </c>
      <c r="E54" s="12">
        <v>2</v>
      </c>
      <c r="F54" s="11" t="s">
        <v>41</v>
      </c>
      <c r="G54" s="2" t="str">
        <f t="shared" ref="G54:G58" si="17">IF(LEFT(F54,2)="HI","HIJAU",IF(LEFT(F54,2)="UG","UNGU",IF(LEFT(F54,2)="AB","ABU-ABU",IF(LEFT(F54,2)="PU","PUTIH",IF(LEFT(F54,2)="HI","HIJAU","MERAH")))))</f>
        <v>UNGU</v>
      </c>
      <c r="H54" s="13" t="s">
        <v>49</v>
      </c>
    </row>
    <row r="55" spans="1:8" x14ac:dyDescent="0.25">
      <c r="B55" s="11" t="s">
        <v>53</v>
      </c>
      <c r="C55" s="11" t="s">
        <v>54</v>
      </c>
      <c r="E55" s="12">
        <v>3</v>
      </c>
      <c r="F55" s="11" t="s">
        <v>63</v>
      </c>
      <c r="G55" s="2" t="str">
        <f t="shared" si="17"/>
        <v>ABU-ABU</v>
      </c>
      <c r="H55" s="13" t="str">
        <f t="shared" ref="H55:H58" si="18">IF(RIGHT(F55,2)="HI","HIJAU",IF(RIGHT(F55,2)="UG","UNGU",IF(RIGHT(F55,2)="AB","ABU-ABU",IF(RIGHT(F55,2)="PU","PUTIH",IF(RIGHT(F55,2)="HI","HIJAU","MERAH")))))</f>
        <v>PUTIH</v>
      </c>
    </row>
    <row r="56" spans="1:8" x14ac:dyDescent="0.25">
      <c r="B56" s="2" t="s">
        <v>33</v>
      </c>
      <c r="C56" s="13" t="s">
        <v>46</v>
      </c>
      <c r="E56" s="12">
        <v>4</v>
      </c>
      <c r="F56" s="11" t="s">
        <v>64</v>
      </c>
      <c r="G56" s="2" t="str">
        <f t="shared" si="17"/>
        <v>PUTIH</v>
      </c>
      <c r="H56" s="13" t="str">
        <f t="shared" si="18"/>
        <v>ABU-ABU</v>
      </c>
    </row>
    <row r="57" spans="1:8" x14ac:dyDescent="0.25">
      <c r="B57" s="2" t="s">
        <v>34</v>
      </c>
      <c r="C57" s="13" t="s">
        <v>47</v>
      </c>
      <c r="E57" s="12">
        <v>5</v>
      </c>
      <c r="F57" s="11" t="s">
        <v>65</v>
      </c>
      <c r="G57" s="2" t="str">
        <f t="shared" si="17"/>
        <v>HIJAU</v>
      </c>
      <c r="H57" s="13" t="str">
        <f t="shared" si="18"/>
        <v>ABU-ABU</v>
      </c>
    </row>
    <row r="58" spans="1:8" x14ac:dyDescent="0.25">
      <c r="B58" s="2" t="s">
        <v>35</v>
      </c>
      <c r="C58" s="13" t="s">
        <v>48</v>
      </c>
      <c r="E58" s="12">
        <v>6</v>
      </c>
      <c r="F58" s="11" t="s">
        <v>66</v>
      </c>
      <c r="G58" s="2" t="str">
        <f t="shared" si="17"/>
        <v>MERAH</v>
      </c>
      <c r="H58" s="13" t="str">
        <f t="shared" si="18"/>
        <v>PUTIH</v>
      </c>
    </row>
    <row r="59" spans="1:8" x14ac:dyDescent="0.25">
      <c r="B59" s="2" t="s">
        <v>36</v>
      </c>
      <c r="C59" s="13" t="s">
        <v>49</v>
      </c>
      <c r="E59" s="12">
        <v>7</v>
      </c>
      <c r="F59" s="11"/>
      <c r="G59" s="2"/>
      <c r="H59" s="13"/>
    </row>
    <row r="60" spans="1:8" x14ac:dyDescent="0.25">
      <c r="B60" s="2" t="s">
        <v>56</v>
      </c>
      <c r="C60" s="13" t="s">
        <v>55</v>
      </c>
      <c r="E60" s="12">
        <v>8</v>
      </c>
      <c r="F60" s="11"/>
      <c r="G60" s="2"/>
      <c r="H60" s="13"/>
    </row>
    <row r="61" spans="1:8" x14ac:dyDescent="0.25">
      <c r="B61" s="2" t="s">
        <v>57</v>
      </c>
      <c r="C61" s="13" t="s">
        <v>58</v>
      </c>
      <c r="E61" s="12">
        <v>9</v>
      </c>
      <c r="F61" s="11"/>
      <c r="G61" s="2"/>
      <c r="H61" s="13"/>
    </row>
    <row r="62" spans="1:8" x14ac:dyDescent="0.25">
      <c r="E62" s="12">
        <v>10</v>
      </c>
      <c r="F62" s="11"/>
      <c r="G62" s="2"/>
      <c r="H62" s="13"/>
    </row>
    <row r="64" spans="1:8" x14ac:dyDescent="0.25">
      <c r="A64" s="13" t="s">
        <v>60</v>
      </c>
      <c r="B64" s="13" t="s">
        <v>72</v>
      </c>
      <c r="C64" s="19"/>
      <c r="D64" s="19" t="s">
        <v>68</v>
      </c>
      <c r="E64" s="19" t="s">
        <v>69</v>
      </c>
      <c r="F64" s="19" t="s">
        <v>70</v>
      </c>
    </row>
    <row r="65" spans="1:8" x14ac:dyDescent="0.25">
      <c r="A65" s="2" t="s">
        <v>73</v>
      </c>
      <c r="B65" s="2" t="s">
        <v>55</v>
      </c>
      <c r="C65" s="4" t="s">
        <v>96</v>
      </c>
      <c r="D65" s="4" t="str">
        <f>VLOOKUP(MID(C65,4,3),$A$65:$B$67,2,0)</f>
        <v>HIJAU</v>
      </c>
      <c r="E65" s="4" t="str">
        <f>VLOOKUP(LEFT(C65,3),$A$65:$B$67,2,0)</f>
        <v>MERAH</v>
      </c>
      <c r="F65" s="4" t="str">
        <f>VLOOKUP(RIGHT(C65,3),$A$65:$B$67,2,0)</f>
        <v>MERAH</v>
      </c>
    </row>
    <row r="66" spans="1:8" x14ac:dyDescent="0.25">
      <c r="A66" s="2" t="s">
        <v>74</v>
      </c>
      <c r="B66" s="2" t="s">
        <v>46</v>
      </c>
      <c r="C66" s="4" t="s">
        <v>71</v>
      </c>
      <c r="D66" s="4" t="str">
        <f t="shared" ref="D66:D67" si="19">VLOOKUP(MID(C66,4,3),$A$65:$B$67,2,0)</f>
        <v>PUTIH</v>
      </c>
      <c r="E66" s="4" t="str">
        <f t="shared" ref="E66:E67" si="20">VLOOKUP(LEFT(C66,3),$A$65:$B$67,2,0)</f>
        <v>MERAH</v>
      </c>
      <c r="F66" s="4" t="str">
        <f t="shared" ref="F66:F67" si="21">VLOOKUP(RIGHT(C66,3),$A$65:$B$67,2,0)</f>
        <v>HIJAU</v>
      </c>
    </row>
    <row r="67" spans="1:8" x14ac:dyDescent="0.25">
      <c r="A67" s="2" t="s">
        <v>75</v>
      </c>
      <c r="B67" s="2" t="s">
        <v>47</v>
      </c>
      <c r="C67" s="4" t="s">
        <v>67</v>
      </c>
      <c r="D67" s="4" t="str">
        <f t="shared" si="19"/>
        <v>PUTIH</v>
      </c>
      <c r="E67" s="4" t="str">
        <f t="shared" si="20"/>
        <v>HIJAU</v>
      </c>
      <c r="F67" s="4" t="str">
        <f t="shared" si="21"/>
        <v>MERAH</v>
      </c>
    </row>
    <row r="69" spans="1:8" x14ac:dyDescent="0.25">
      <c r="B69" s="13" t="s">
        <v>60</v>
      </c>
      <c r="C69" s="13" t="s">
        <v>72</v>
      </c>
      <c r="E69" s="21" t="s">
        <v>60</v>
      </c>
      <c r="F69" s="21" t="s">
        <v>93</v>
      </c>
      <c r="G69" s="21" t="s">
        <v>94</v>
      </c>
      <c r="H69" s="21" t="s">
        <v>95</v>
      </c>
    </row>
    <row r="70" spans="1:8" x14ac:dyDescent="0.25">
      <c r="B70" s="20" t="s">
        <v>76</v>
      </c>
      <c r="C70" s="20" t="s">
        <v>78</v>
      </c>
      <c r="E70" s="2" t="s">
        <v>87</v>
      </c>
      <c r="F70" s="2" t="str">
        <f>VLOOKUP(LEFT(E70,1),$B$70:$C$79,2,0)</f>
        <v>COKELAT</v>
      </c>
      <c r="G70" s="2" t="str">
        <f>VLOOKUP(MID(E70,2,1),$B$70:$C$79,2,0)</f>
        <v>MERAH</v>
      </c>
      <c r="H70" s="2" t="str">
        <f>VLOOKUP(RIGHT(E70,1),$B$70:$C$79,2,0)</f>
        <v>JINGGA</v>
      </c>
    </row>
    <row r="71" spans="1:8" x14ac:dyDescent="0.25">
      <c r="B71" s="20" t="s">
        <v>17</v>
      </c>
      <c r="C71" s="20" t="s">
        <v>77</v>
      </c>
      <c r="E71" s="2" t="s">
        <v>88</v>
      </c>
      <c r="F71" s="2" t="str">
        <f t="shared" ref="F71:F75" si="22">VLOOKUP(LEFT(E71,1),$B$70:$C$79,2,0)</f>
        <v>COKELAT</v>
      </c>
      <c r="G71" s="2" t="str">
        <f t="shared" ref="G71:G75" si="23">VLOOKUP(MID(E71,2,1),$B$70:$C$79,2,0)</f>
        <v>UNGU</v>
      </c>
      <c r="H71" s="2" t="str">
        <f t="shared" ref="H71:H75" si="24">VLOOKUP(RIGHT(E71,1),$B$70:$C$79,2,0)</f>
        <v>PUTIH</v>
      </c>
    </row>
    <row r="72" spans="1:8" x14ac:dyDescent="0.25">
      <c r="B72" s="20" t="s">
        <v>79</v>
      </c>
      <c r="C72" s="20" t="s">
        <v>47</v>
      </c>
      <c r="E72" s="2" t="s">
        <v>89</v>
      </c>
      <c r="F72" s="2" t="str">
        <f t="shared" si="22"/>
        <v>JINGGA</v>
      </c>
      <c r="G72" s="2" t="str">
        <f t="shared" si="23"/>
        <v>ABU-ABU</v>
      </c>
      <c r="H72" s="2" t="str">
        <f t="shared" si="24"/>
        <v>KUNING</v>
      </c>
    </row>
    <row r="73" spans="1:8" x14ac:dyDescent="0.25">
      <c r="B73" s="20" t="s">
        <v>80</v>
      </c>
      <c r="C73" s="20" t="s">
        <v>49</v>
      </c>
      <c r="E73" s="2" t="s">
        <v>90</v>
      </c>
      <c r="F73" s="2" t="str">
        <f t="shared" si="22"/>
        <v>ABU-ABU</v>
      </c>
      <c r="G73" s="2" t="str">
        <f t="shared" si="23"/>
        <v>JINGGA</v>
      </c>
      <c r="H73" s="2" t="str">
        <f t="shared" si="24"/>
        <v>COKELAT</v>
      </c>
    </row>
    <row r="74" spans="1:8" x14ac:dyDescent="0.25">
      <c r="B74" s="20" t="s">
        <v>81</v>
      </c>
      <c r="C74" s="20" t="s">
        <v>86</v>
      </c>
      <c r="E74" s="2" t="s">
        <v>91</v>
      </c>
      <c r="F74" s="2" t="str">
        <f t="shared" si="22"/>
        <v>UNGU</v>
      </c>
      <c r="G74" s="2" t="str">
        <f t="shared" si="23"/>
        <v>UNGU</v>
      </c>
      <c r="H74" s="2" t="str">
        <f t="shared" si="24"/>
        <v>COKELAT</v>
      </c>
    </row>
    <row r="75" spans="1:8" x14ac:dyDescent="0.25">
      <c r="B75" s="20" t="s">
        <v>82</v>
      </c>
      <c r="C75" s="20" t="s">
        <v>46</v>
      </c>
      <c r="E75" s="2" t="s">
        <v>92</v>
      </c>
      <c r="F75" s="2" t="str">
        <f t="shared" si="22"/>
        <v>COKELAT</v>
      </c>
      <c r="G75" s="2" t="str">
        <f t="shared" si="23"/>
        <v>ABU-ABU</v>
      </c>
      <c r="H75" s="2" t="str">
        <f t="shared" si="24"/>
        <v>PUTIH</v>
      </c>
    </row>
    <row r="76" spans="1:8" x14ac:dyDescent="0.25">
      <c r="B76" s="20" t="s">
        <v>11</v>
      </c>
      <c r="C76" s="20" t="s">
        <v>85</v>
      </c>
    </row>
    <row r="77" spans="1:8" x14ac:dyDescent="0.25">
      <c r="B77" s="20" t="s">
        <v>83</v>
      </c>
      <c r="C77" s="20" t="s">
        <v>48</v>
      </c>
    </row>
    <row r="78" spans="1:8" x14ac:dyDescent="0.25">
      <c r="B78" s="20" t="s">
        <v>10</v>
      </c>
      <c r="C78" s="20" t="s">
        <v>58</v>
      </c>
    </row>
    <row r="79" spans="1:8" x14ac:dyDescent="0.25">
      <c r="B79" s="20" t="s">
        <v>84</v>
      </c>
      <c r="C79" s="20" t="s">
        <v>55</v>
      </c>
    </row>
  </sheetData>
  <mergeCells count="5">
    <mergeCell ref="B52:C52"/>
    <mergeCell ref="I35:L35"/>
    <mergeCell ref="I33:J33"/>
    <mergeCell ref="I32:J32"/>
    <mergeCell ref="B38:C38"/>
  </mergeCells>
  <hyperlinks>
    <hyperlink ref="I35" r:id="rId1" xr:uid="{00000000-0004-0000-00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BAGINDA</cp:lastModifiedBy>
  <dcterms:created xsi:type="dcterms:W3CDTF">2014-10-30T02:05:46Z</dcterms:created>
  <dcterms:modified xsi:type="dcterms:W3CDTF">2021-07-15T07:58:03Z</dcterms:modified>
</cp:coreProperties>
</file>