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erşey\R_projects\GTFS_for_Athens\data\ohio\"/>
    </mc:Choice>
  </mc:AlternateContent>
  <xr:revisionPtr revIDLastSave="0" documentId="13_ncr:1_{38504944-9479-4B7E-B7EA-E3C95059808E}" xr6:coauthVersionLast="45" xr6:coauthVersionMax="45" xr10:uidLastSave="{00000000-0000-0000-0000-000000000000}"/>
  <bookViews>
    <workbookView xWindow="-110" yWindow="-110" windowWidth="19420" windowHeight="10460" activeTab="2" xr2:uid="{C1864C25-24E0-4499-B200-D409B322D391}"/>
  </bookViews>
  <sheets>
    <sheet name="stops" sheetId="6" r:id="rId1"/>
    <sheet name="routes" sheetId="1" r:id="rId2"/>
    <sheet name="different texts for same statio" sheetId="3" r:id="rId3"/>
  </sheets>
  <externalReferences>
    <externalReference r:id="rId4"/>
  </externalReferences>
  <definedNames>
    <definedName name="_xlnm._FilterDatabase" localSheetId="1" hidden="1">routes!$A$1:$J$114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L8" i="1"/>
  <c r="K9" i="1"/>
  <c r="L9" i="1"/>
  <c r="K10" i="1"/>
  <c r="L10" i="1"/>
  <c r="K13" i="1"/>
  <c r="L13" i="1"/>
  <c r="K14" i="1"/>
  <c r="L14" i="1"/>
  <c r="K15" i="1"/>
  <c r="L15" i="1"/>
  <c r="K23" i="1"/>
  <c r="L23" i="1"/>
  <c r="K42" i="1"/>
  <c r="L42" i="1"/>
  <c r="K48" i="1"/>
  <c r="L48" i="1"/>
  <c r="K61" i="1"/>
  <c r="L61" i="1"/>
  <c r="K67" i="1"/>
  <c r="L67" i="1"/>
  <c r="K68" i="1"/>
  <c r="L68" i="1"/>
  <c r="K100" i="1"/>
  <c r="L100" i="1"/>
  <c r="K101" i="1"/>
  <c r="L101" i="1"/>
  <c r="K106" i="1"/>
  <c r="L106" i="1"/>
  <c r="K108" i="1"/>
  <c r="L108" i="1"/>
  <c r="K109" i="1"/>
  <c r="L109" i="1"/>
  <c r="K111" i="1"/>
  <c r="L111" i="1"/>
  <c r="F7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1" i="1"/>
  <c r="F32" i="1"/>
  <c r="F33" i="1"/>
  <c r="F34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1" i="1"/>
  <c r="F52" i="1"/>
  <c r="F54" i="1"/>
  <c r="F55" i="1"/>
  <c r="F57" i="1"/>
  <c r="F58" i="1"/>
  <c r="F60" i="1"/>
  <c r="F61" i="1"/>
  <c r="F62" i="1"/>
  <c r="F63" i="1"/>
  <c r="F64" i="1"/>
  <c r="F65" i="1"/>
  <c r="F66" i="1"/>
  <c r="F67" i="1"/>
  <c r="F68" i="1"/>
  <c r="F69" i="1"/>
  <c r="F70" i="1"/>
  <c r="F71" i="1"/>
  <c r="F73" i="1"/>
  <c r="F76" i="1"/>
  <c r="F80" i="1"/>
  <c r="F82" i="1"/>
  <c r="F83" i="1"/>
  <c r="F84" i="1"/>
  <c r="F85" i="1"/>
  <c r="F86" i="1"/>
  <c r="F87" i="1"/>
  <c r="F90" i="1"/>
  <c r="F91" i="1"/>
  <c r="F93" i="1"/>
  <c r="F96" i="1"/>
  <c r="F98" i="1"/>
  <c r="F99" i="1"/>
  <c r="F100" i="1"/>
  <c r="F101" i="1"/>
  <c r="F102" i="1"/>
  <c r="F104" i="1"/>
  <c r="F105" i="1"/>
  <c r="F106" i="1"/>
  <c r="F107" i="1"/>
  <c r="F108" i="1"/>
  <c r="F109" i="1"/>
  <c r="F110" i="1"/>
  <c r="F111" i="1"/>
  <c r="F112" i="1"/>
  <c r="F113" i="1"/>
  <c r="F2" i="1"/>
  <c r="I95" i="1"/>
  <c r="L95" i="1" s="1"/>
  <c r="H95" i="1"/>
  <c r="K95" i="1" s="1"/>
  <c r="I90" i="1"/>
  <c r="L90" i="1" s="1"/>
  <c r="H90" i="1"/>
  <c r="K90" i="1" s="1"/>
  <c r="I94" i="1"/>
  <c r="L94" i="1" s="1"/>
  <c r="H94" i="1"/>
  <c r="K94" i="1" s="1"/>
  <c r="I91" i="1"/>
  <c r="L91" i="1" s="1"/>
  <c r="H91" i="1"/>
  <c r="K91" i="1" s="1"/>
  <c r="I97" i="1"/>
  <c r="L97" i="1" s="1"/>
  <c r="H97" i="1"/>
  <c r="K97" i="1" s="1"/>
  <c r="I102" i="1"/>
  <c r="L102" i="1" s="1"/>
  <c r="H102" i="1"/>
  <c r="K102" i="1" s="1"/>
  <c r="I89" i="1"/>
  <c r="L89" i="1" s="1"/>
  <c r="H89" i="1"/>
  <c r="K89" i="1" s="1"/>
  <c r="I92" i="1"/>
  <c r="L92" i="1" s="1"/>
  <c r="H92" i="1"/>
  <c r="K92" i="1" s="1"/>
  <c r="I99" i="1"/>
  <c r="L99" i="1" s="1"/>
  <c r="H99" i="1"/>
  <c r="K99" i="1" s="1"/>
  <c r="I88" i="1"/>
  <c r="L88" i="1" s="1"/>
  <c r="H88" i="1"/>
  <c r="K88" i="1" s="1"/>
  <c r="I98" i="1"/>
  <c r="L98" i="1" s="1"/>
  <c r="H98" i="1"/>
  <c r="K98" i="1" s="1"/>
  <c r="I93" i="1"/>
  <c r="L93" i="1" s="1"/>
  <c r="H93" i="1"/>
  <c r="K93" i="1" s="1"/>
  <c r="I96" i="1"/>
  <c r="L96" i="1" s="1"/>
  <c r="H96" i="1"/>
  <c r="K96" i="1" s="1"/>
  <c r="I85" i="1"/>
  <c r="L85" i="1" s="1"/>
  <c r="H85" i="1"/>
  <c r="K85" i="1" s="1"/>
  <c r="I87" i="1"/>
  <c r="L87" i="1" s="1"/>
  <c r="H87" i="1"/>
  <c r="K87" i="1" s="1"/>
  <c r="I86" i="1"/>
  <c r="L86" i="1" s="1"/>
  <c r="H86" i="1"/>
  <c r="K86" i="1" s="1"/>
  <c r="H5" i="1"/>
  <c r="K5" i="1" s="1"/>
  <c r="I5" i="1"/>
  <c r="L5" i="1" s="1"/>
  <c r="H11" i="1"/>
  <c r="K11" i="1" s="1"/>
  <c r="I11" i="1"/>
  <c r="L11" i="1" s="1"/>
  <c r="H3" i="1"/>
  <c r="K3" i="1" s="1"/>
  <c r="I3" i="1"/>
  <c r="L3" i="1" s="1"/>
  <c r="H7" i="1"/>
  <c r="K7" i="1" s="1"/>
  <c r="I7" i="1"/>
  <c r="L7" i="1" s="1"/>
  <c r="H6" i="1"/>
  <c r="K6" i="1" s="1"/>
  <c r="I6" i="1"/>
  <c r="L6" i="1" s="1"/>
  <c r="H2" i="1"/>
  <c r="K2" i="1" s="1"/>
  <c r="I2" i="1"/>
  <c r="L2" i="1" s="1"/>
  <c r="H30" i="1"/>
  <c r="K30" i="1" s="1"/>
  <c r="I30" i="1"/>
  <c r="L30" i="1" s="1"/>
  <c r="H31" i="1"/>
  <c r="K31" i="1" s="1"/>
  <c r="I31" i="1"/>
  <c r="L31" i="1" s="1"/>
  <c r="H32" i="1"/>
  <c r="K32" i="1" s="1"/>
  <c r="I32" i="1"/>
  <c r="L32" i="1" s="1"/>
  <c r="H25" i="1"/>
  <c r="K25" i="1" s="1"/>
  <c r="I25" i="1"/>
  <c r="L25" i="1" s="1"/>
  <c r="H24" i="1"/>
  <c r="K24" i="1" s="1"/>
  <c r="I24" i="1"/>
  <c r="L24" i="1" s="1"/>
  <c r="H29" i="1"/>
  <c r="K29" i="1" s="1"/>
  <c r="I29" i="1"/>
  <c r="L29" i="1" s="1"/>
  <c r="H27" i="1"/>
  <c r="K27" i="1" s="1"/>
  <c r="I27" i="1"/>
  <c r="L27" i="1" s="1"/>
  <c r="H28" i="1"/>
  <c r="K28" i="1" s="1"/>
  <c r="I28" i="1"/>
  <c r="L28" i="1" s="1"/>
  <c r="H26" i="1"/>
  <c r="K26" i="1" s="1"/>
  <c r="I26" i="1"/>
  <c r="L26" i="1" s="1"/>
  <c r="H52" i="1"/>
  <c r="K52" i="1" s="1"/>
  <c r="I52" i="1"/>
  <c r="L52" i="1" s="1"/>
  <c r="H44" i="1"/>
  <c r="K44" i="1" s="1"/>
  <c r="I44" i="1"/>
  <c r="L44" i="1" s="1"/>
  <c r="H43" i="1"/>
  <c r="K43" i="1" s="1"/>
  <c r="I43" i="1"/>
  <c r="L43" i="1" s="1"/>
  <c r="H53" i="1"/>
  <c r="K53" i="1" s="1"/>
  <c r="I53" i="1"/>
  <c r="L53" i="1" s="1"/>
  <c r="H51" i="1"/>
  <c r="K51" i="1" s="1"/>
  <c r="I51" i="1"/>
  <c r="L51" i="1" s="1"/>
  <c r="H54" i="1"/>
  <c r="K54" i="1" s="1"/>
  <c r="I54" i="1"/>
  <c r="L54" i="1" s="1"/>
  <c r="H46" i="1"/>
  <c r="K46" i="1" s="1"/>
  <c r="I46" i="1"/>
  <c r="L46" i="1" s="1"/>
  <c r="H50" i="1"/>
  <c r="K50" i="1" s="1"/>
  <c r="I50" i="1"/>
  <c r="L50" i="1" s="1"/>
  <c r="H49" i="1"/>
  <c r="K49" i="1" s="1"/>
  <c r="I49" i="1"/>
  <c r="L49" i="1" s="1"/>
  <c r="H45" i="1"/>
  <c r="K45" i="1" s="1"/>
  <c r="I45" i="1"/>
  <c r="L45" i="1" s="1"/>
  <c r="H47" i="1"/>
  <c r="K47" i="1" s="1"/>
  <c r="I47" i="1"/>
  <c r="L47" i="1" s="1"/>
  <c r="H83" i="1"/>
  <c r="K83" i="1" s="1"/>
  <c r="I83" i="1"/>
  <c r="L83" i="1" s="1"/>
  <c r="H82" i="1"/>
  <c r="K82" i="1" s="1"/>
  <c r="I82" i="1"/>
  <c r="L82" i="1" s="1"/>
  <c r="H84" i="1"/>
  <c r="K84" i="1" s="1"/>
  <c r="I84" i="1"/>
  <c r="L84" i="1" s="1"/>
  <c r="H69" i="1"/>
  <c r="K69" i="1" s="1"/>
  <c r="I69" i="1"/>
  <c r="L69" i="1" s="1"/>
  <c r="H73" i="1"/>
  <c r="K73" i="1" s="1"/>
  <c r="I73" i="1"/>
  <c r="L73" i="1" s="1"/>
  <c r="H76" i="1"/>
  <c r="K76" i="1" s="1"/>
  <c r="I76" i="1"/>
  <c r="L76" i="1" s="1"/>
  <c r="H71" i="1"/>
  <c r="K71" i="1" s="1"/>
  <c r="I71" i="1"/>
  <c r="L71" i="1" s="1"/>
  <c r="H81" i="1"/>
  <c r="K81" i="1" s="1"/>
  <c r="I81" i="1"/>
  <c r="L81" i="1" s="1"/>
  <c r="H70" i="1"/>
  <c r="K70" i="1" s="1"/>
  <c r="I70" i="1"/>
  <c r="L70" i="1" s="1"/>
  <c r="H77" i="1"/>
  <c r="K77" i="1" s="1"/>
  <c r="I77" i="1"/>
  <c r="L77" i="1" s="1"/>
  <c r="H80" i="1"/>
  <c r="K80" i="1" s="1"/>
  <c r="I80" i="1"/>
  <c r="L80" i="1" s="1"/>
  <c r="H72" i="1"/>
  <c r="K72" i="1" s="1"/>
  <c r="I72" i="1"/>
  <c r="L72" i="1" s="1"/>
  <c r="H78" i="1"/>
  <c r="K78" i="1" s="1"/>
  <c r="I78" i="1"/>
  <c r="L78" i="1" s="1"/>
  <c r="H75" i="1"/>
  <c r="K75" i="1" s="1"/>
  <c r="I75" i="1"/>
  <c r="L75" i="1" s="1"/>
  <c r="H79" i="1"/>
  <c r="K79" i="1" s="1"/>
  <c r="I79" i="1"/>
  <c r="L79" i="1" s="1"/>
  <c r="H74" i="1"/>
  <c r="K74" i="1" s="1"/>
  <c r="I74" i="1"/>
  <c r="L74" i="1" s="1"/>
  <c r="H104" i="1"/>
  <c r="K104" i="1" s="1"/>
  <c r="I104" i="1"/>
  <c r="L104" i="1" s="1"/>
  <c r="H105" i="1"/>
  <c r="K105" i="1" s="1"/>
  <c r="I105" i="1"/>
  <c r="L105" i="1" s="1"/>
  <c r="H107" i="1"/>
  <c r="K107" i="1" s="1"/>
  <c r="I107" i="1"/>
  <c r="L107" i="1" s="1"/>
  <c r="H103" i="1"/>
  <c r="K103" i="1" s="1"/>
  <c r="I103" i="1"/>
  <c r="L103" i="1" s="1"/>
  <c r="H19" i="1"/>
  <c r="K19" i="1" s="1"/>
  <c r="I19" i="1"/>
  <c r="L19" i="1" s="1"/>
  <c r="H18" i="1"/>
  <c r="K18" i="1" s="1"/>
  <c r="I18" i="1"/>
  <c r="L18" i="1" s="1"/>
  <c r="H12" i="1"/>
  <c r="K12" i="1" s="1"/>
  <c r="I12" i="1"/>
  <c r="L12" i="1" s="1"/>
  <c r="H20" i="1"/>
  <c r="K20" i="1" s="1"/>
  <c r="I20" i="1"/>
  <c r="L20" i="1" s="1"/>
  <c r="H16" i="1"/>
  <c r="K16" i="1" s="1"/>
  <c r="I16" i="1"/>
  <c r="L16" i="1" s="1"/>
  <c r="H17" i="1"/>
  <c r="K17" i="1" s="1"/>
  <c r="I17" i="1"/>
  <c r="L17" i="1" s="1"/>
  <c r="H22" i="1"/>
  <c r="K22" i="1" s="1"/>
  <c r="I22" i="1"/>
  <c r="L22" i="1" s="1"/>
  <c r="H21" i="1"/>
  <c r="K21" i="1" s="1"/>
  <c r="I21" i="1"/>
  <c r="L21" i="1" s="1"/>
  <c r="H113" i="1"/>
  <c r="K113" i="1" s="1"/>
  <c r="I113" i="1"/>
  <c r="L113" i="1" s="1"/>
  <c r="H112" i="1"/>
  <c r="K112" i="1" s="1"/>
  <c r="I112" i="1"/>
  <c r="L112" i="1" s="1"/>
  <c r="H110" i="1"/>
  <c r="K110" i="1" s="1"/>
  <c r="I110" i="1"/>
  <c r="L110" i="1" s="1"/>
  <c r="H114" i="1"/>
  <c r="K114" i="1" s="1"/>
  <c r="I114" i="1"/>
  <c r="L114" i="1" s="1"/>
  <c r="H33" i="1"/>
  <c r="K33" i="1" s="1"/>
  <c r="I33" i="1"/>
  <c r="L33" i="1" s="1"/>
  <c r="H34" i="1"/>
  <c r="K34" i="1" s="1"/>
  <c r="I34" i="1"/>
  <c r="L34" i="1" s="1"/>
  <c r="H35" i="1"/>
  <c r="K35" i="1" s="1"/>
  <c r="I35" i="1"/>
  <c r="L35" i="1" s="1"/>
  <c r="H36" i="1"/>
  <c r="K36" i="1" s="1"/>
  <c r="I36" i="1"/>
  <c r="L36" i="1" s="1"/>
  <c r="H37" i="1"/>
  <c r="K37" i="1" s="1"/>
  <c r="I37" i="1"/>
  <c r="L37" i="1" s="1"/>
  <c r="H38" i="1"/>
  <c r="K38" i="1" s="1"/>
  <c r="I38" i="1"/>
  <c r="L38" i="1" s="1"/>
  <c r="H39" i="1"/>
  <c r="K39" i="1" s="1"/>
  <c r="I39" i="1"/>
  <c r="L39" i="1" s="1"/>
  <c r="H40" i="1"/>
  <c r="K40" i="1" s="1"/>
  <c r="I40" i="1"/>
  <c r="L40" i="1" s="1"/>
  <c r="H41" i="1"/>
  <c r="K41" i="1" s="1"/>
  <c r="I41" i="1"/>
  <c r="L41" i="1" s="1"/>
  <c r="H55" i="1"/>
  <c r="K55" i="1" s="1"/>
  <c r="I55" i="1"/>
  <c r="L55" i="1" s="1"/>
  <c r="H56" i="1"/>
  <c r="K56" i="1" s="1"/>
  <c r="I56" i="1"/>
  <c r="L56" i="1" s="1"/>
  <c r="H57" i="1"/>
  <c r="K57" i="1" s="1"/>
  <c r="I57" i="1"/>
  <c r="L57" i="1" s="1"/>
  <c r="H58" i="1"/>
  <c r="K58" i="1" s="1"/>
  <c r="I58" i="1"/>
  <c r="L58" i="1" s="1"/>
  <c r="H59" i="1"/>
  <c r="K59" i="1" s="1"/>
  <c r="I59" i="1"/>
  <c r="L59" i="1" s="1"/>
  <c r="H60" i="1"/>
  <c r="K60" i="1" s="1"/>
  <c r="I60" i="1"/>
  <c r="L60" i="1" s="1"/>
  <c r="H62" i="1"/>
  <c r="K62" i="1" s="1"/>
  <c r="I62" i="1"/>
  <c r="L62" i="1" s="1"/>
  <c r="H63" i="1"/>
  <c r="K63" i="1" s="1"/>
  <c r="I63" i="1"/>
  <c r="L63" i="1" s="1"/>
  <c r="H64" i="1"/>
  <c r="K64" i="1" s="1"/>
  <c r="I64" i="1"/>
  <c r="L64" i="1" s="1"/>
  <c r="H65" i="1"/>
  <c r="K65" i="1" s="1"/>
  <c r="I65" i="1"/>
  <c r="L65" i="1" s="1"/>
  <c r="H66" i="1"/>
  <c r="K66" i="1" s="1"/>
  <c r="I66" i="1"/>
  <c r="L66" i="1" s="1"/>
  <c r="I4" i="1"/>
  <c r="L4" i="1" s="1"/>
  <c r="H4" i="1"/>
  <c r="K4" i="1" s="1"/>
</calcChain>
</file>

<file path=xl/sharedStrings.xml><?xml version="1.0" encoding="utf-8"?>
<sst xmlns="http://schemas.openxmlformats.org/spreadsheetml/2006/main" count="469" uniqueCount="112">
  <si>
    <t>Parkersburg Marathon Station - 573 Point Dr</t>
  </si>
  <si>
    <t>Coolville GoMart - 25780 Brimstone Rd</t>
  </si>
  <si>
    <t>Athens Community Center - 701 E State St</t>
  </si>
  <si>
    <t>Athens Ohio University - Baker Center - Oxbow Trail</t>
  </si>
  <si>
    <t>Nelsonville Hocking College - 3301 Hocking Pkwy</t>
  </si>
  <si>
    <t>Logan Logan Public Transit - 35188 Hocking Dr</t>
  </si>
  <si>
    <t>Lancaster Circle K - 4400 Coonpath Rd</t>
  </si>
  <si>
    <t>Columbus COTA Transit Terminal - 55 Rich St</t>
  </si>
  <si>
    <t>Columbus OSU - 1739 N High St @ 12th Ave Loop</t>
  </si>
  <si>
    <t>Columbus John Glenn Airport - 4600 Int'l Gateway</t>
  </si>
  <si>
    <t>Arlington Heights Greyhound Bus Depot - 377 Elliott Ave</t>
  </si>
  <si>
    <t>Cincinnati University of Cincinnati - 2985 Short Vine St</t>
  </si>
  <si>
    <t>Batavia Marathon Station - 2199 Winemiller Ln</t>
  </si>
  <si>
    <t>Seaman Marathon Station - 17286 OH-247</t>
  </si>
  <si>
    <t>Peebles Peebles First Stop - 25191 OH-41</t>
  </si>
  <si>
    <t>Piketon Bostick's Pharmacy - 549 S West St</t>
  </si>
  <si>
    <t>Jackson Exxon Food Mart - 970 Main St</t>
  </si>
  <si>
    <t>Albany* Marathon Station - 5615 Washington Rd</t>
  </si>
  <si>
    <t>Athens Community Center - 701 East State St</t>
  </si>
  <si>
    <t>Marietta Armory Square - 241 Front St</t>
  </si>
  <si>
    <t>Caldwell Park &amp; Ride - 16761 McConnellsville Rd</t>
  </si>
  <si>
    <t>Cambridge Cracker Barrel - 2329 Southgate Pkwy</t>
  </si>
  <si>
    <t>Newcomerstown McDonald's - 211 Adena Dr</t>
  </si>
  <si>
    <t>New Philadelphia Eagle Truck Stop - 217 16th St</t>
  </si>
  <si>
    <t>Canton SARTA Transit Station - 112 Cherry Ave</t>
  </si>
  <si>
    <t>Akron Akron Metro Transit Station - 631 S Broadway St</t>
  </si>
  <si>
    <t>Broadview Heights GetGo - 4955 E Royalton Rd</t>
  </si>
  <si>
    <t>Cleveland Greyhound Station - 1465 Chester Ave</t>
  </si>
  <si>
    <t>Columbus COTA Transit Terminal - 55 E Rich St</t>
  </si>
  <si>
    <t>Newark COTC/OSU Newark - 900 University Dr</t>
  </si>
  <si>
    <t>Martinsburg Katz Tires - 2865 Millersburg Rd</t>
  </si>
  <si>
    <t>Harrison Township* Community Christian Fellowship - 23439 Newcastle Rd</t>
  </si>
  <si>
    <t>Gambier Kenyon College - 202 Gaskin Ave</t>
  </si>
  <si>
    <t>Mount Vernon Colonial City Lanes - 110 Mount Vernon Ave</t>
  </si>
  <si>
    <t>Mount Gilead Wendy's - 6148 OH-95</t>
  </si>
  <si>
    <t>Loudonville Mohican State Park MTB Parking Lot - 3175 OH-3</t>
  </si>
  <si>
    <t>Shreve* Scheck IGA - 405 W South St</t>
  </si>
  <si>
    <t>Mansfield Stanton Transit Center - 74 S Diamond St</t>
  </si>
  <si>
    <t>Wooster MRT* Planet Fitness - 2075 Portage Rd</t>
  </si>
  <si>
    <t>Wooster Marathon Station - 3013 Lincoln Way E</t>
  </si>
  <si>
    <t>Mount Eaton BellStores - 15927 E Main St</t>
  </si>
  <si>
    <t>Canton SARTA Transit Center - 112 Cherry Ave</t>
  </si>
  <si>
    <t>Akron Akron Metro Transit Center - 631 S Broadway St</t>
  </si>
  <si>
    <t>Van Wert Brookside Convenience - 1301 W Main St</t>
  </si>
  <si>
    <t>Delphos Arby's - 1850 E 5th St</t>
  </si>
  <si>
    <t>Lima Allen County Regional Transit Station - 218 E High St</t>
  </si>
  <si>
    <t>Kenton Marathon Station - 350 S Main St</t>
  </si>
  <si>
    <t>Marysville Village Pantry - 350 Allenby Dr</t>
  </si>
  <si>
    <t>a</t>
  </si>
  <si>
    <t>line</t>
  </si>
  <si>
    <t>e</t>
  </si>
  <si>
    <t>b</t>
  </si>
  <si>
    <t>c</t>
  </si>
  <si>
    <t>d</t>
  </si>
  <si>
    <t>order</t>
  </si>
  <si>
    <t>station_id</t>
  </si>
  <si>
    <t>station and address</t>
  </si>
  <si>
    <t>westbound</t>
  </si>
  <si>
    <t>eastbound</t>
  </si>
  <si>
    <t>southbound</t>
  </si>
  <si>
    <t>northbound</t>
  </si>
  <si>
    <t>direction</t>
  </si>
  <si>
    <t>latitude</t>
  </si>
  <si>
    <t>longitude</t>
  </si>
  <si>
    <t>dir</t>
  </si>
  <si>
    <t>sort</t>
  </si>
  <si>
    <t xml:space="preserve">e </t>
  </si>
  <si>
    <t>Arlington Heights</t>
  </si>
  <si>
    <t>Albany</t>
  </si>
  <si>
    <t>New Philadelphia</t>
  </si>
  <si>
    <t>Broadview Heights</t>
  </si>
  <si>
    <t>Harrison Township</t>
  </si>
  <si>
    <t>Mount Vernon</t>
  </si>
  <si>
    <t>Mount Gilead</t>
  </si>
  <si>
    <t>Wooster MRT</t>
  </si>
  <si>
    <t>Mount Eaton</t>
  </si>
  <si>
    <t>Van Wert</t>
  </si>
  <si>
    <t>stop name</t>
  </si>
  <si>
    <t>stop location</t>
  </si>
  <si>
    <t xml:space="preserve">Akron </t>
  </si>
  <si>
    <t xml:space="preserve">Athens </t>
  </si>
  <si>
    <t xml:space="preserve">Batavia </t>
  </si>
  <si>
    <t xml:space="preserve">Caldwell </t>
  </si>
  <si>
    <t xml:space="preserve">Cambridge </t>
  </si>
  <si>
    <t xml:space="preserve">Canton </t>
  </si>
  <si>
    <t xml:space="preserve">Cincinnati </t>
  </si>
  <si>
    <t xml:space="preserve">Cleveland </t>
  </si>
  <si>
    <t xml:space="preserve">Columbus </t>
  </si>
  <si>
    <t xml:space="preserve">Coolville </t>
  </si>
  <si>
    <t xml:space="preserve">Delphos </t>
  </si>
  <si>
    <t xml:space="preserve">Gambier </t>
  </si>
  <si>
    <t xml:space="preserve">Jackson </t>
  </si>
  <si>
    <t xml:space="preserve">Kenton </t>
  </si>
  <si>
    <t xml:space="preserve">Lancaster </t>
  </si>
  <si>
    <t xml:space="preserve">Lima </t>
  </si>
  <si>
    <t xml:space="preserve">Logan </t>
  </si>
  <si>
    <t xml:space="preserve">Loudonville </t>
  </si>
  <si>
    <t xml:space="preserve">Mansfield </t>
  </si>
  <si>
    <t xml:space="preserve">Marietta </t>
  </si>
  <si>
    <t xml:space="preserve">Martinsburg </t>
  </si>
  <si>
    <t xml:space="preserve">Marysville </t>
  </si>
  <si>
    <t xml:space="preserve">Nelsonville </t>
  </si>
  <si>
    <t xml:space="preserve">Newark </t>
  </si>
  <si>
    <t xml:space="preserve">Newcomerstown </t>
  </si>
  <si>
    <t xml:space="preserve">Parkersburg </t>
  </si>
  <si>
    <t xml:space="preserve">Peebles </t>
  </si>
  <si>
    <t xml:space="preserve">Piketon </t>
  </si>
  <si>
    <t xml:space="preserve">Seaman </t>
  </si>
  <si>
    <t xml:space="preserve">Wooster </t>
  </si>
  <si>
    <t>Shreve</t>
  </si>
  <si>
    <t>stop_id</t>
  </si>
  <si>
    <t>stop_name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</si>
</sst>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0" xfId="0" applyFont="1" applyFill="1" applyBorder="1"/>
    <xf numFmtId="0" fontId="0" fillId="4" borderId="0" xfId="0" applyFill="1"/>
    <xf numFmtId="0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ayfa1"/>
    </sheetNames>
    <sheetDataSet>
      <sheetData sheetId="0">
        <row r="2">
          <cell r="A2">
            <v>1</v>
          </cell>
          <cell r="B2" t="str">
            <v>Akron</v>
          </cell>
          <cell r="C2" t="str">
            <v>631 South Broadway Street, Akron, OH</v>
          </cell>
          <cell r="D2">
            <v>41.068637000000003</v>
          </cell>
          <cell r="E2">
            <v>-81.524315000000001</v>
          </cell>
        </row>
        <row r="3">
          <cell r="A3">
            <v>2</v>
          </cell>
          <cell r="B3" t="str">
            <v>Albany -RO Yes (all schedules)</v>
          </cell>
          <cell r="C3" t="str">
            <v>5615 Washington Road, Albany, Ohio 45710</v>
          </cell>
          <cell r="D3">
            <v>39.234185444432299</v>
          </cell>
          <cell r="E3">
            <v>-82.196805583952994</v>
          </cell>
        </row>
        <row r="4">
          <cell r="A4">
            <v>4</v>
          </cell>
          <cell r="B4" t="str">
            <v>Athens Community Center</v>
          </cell>
          <cell r="C4" t="str">
            <v>701 East State Street, Athens, OH 45701</v>
          </cell>
          <cell r="D4">
            <v>39.337581083333298</v>
          </cell>
          <cell r="E4">
            <v>-82.075599520833293</v>
          </cell>
        </row>
        <row r="5">
          <cell r="A5">
            <v>5</v>
          </cell>
          <cell r="B5" t="str">
            <v>Athens: Ohio University</v>
          </cell>
          <cell r="C5" t="str">
            <v>Lower Baker Center, Oxbow Trail, Athens, OH 45701</v>
          </cell>
          <cell r="D5">
            <v>39.324967654976902</v>
          </cell>
          <cell r="E5">
            <v>-82.102466735083595</v>
          </cell>
        </row>
        <row r="6">
          <cell r="A6">
            <v>6</v>
          </cell>
          <cell r="B6" t="str">
            <v>Batavia</v>
          </cell>
          <cell r="C6" t="str">
            <v>2199 Winemiller Lane, Batavia, OH 45103</v>
          </cell>
          <cell r="D6">
            <v>39.082903195262602</v>
          </cell>
          <cell r="E6">
            <v>-84.152953196812703</v>
          </cell>
        </row>
        <row r="7">
          <cell r="A7">
            <v>7</v>
          </cell>
          <cell r="B7" t="str">
            <v>Broadview Heights</v>
          </cell>
          <cell r="C7" t="str">
            <v>GetGo Gas Station, 4955 East Royalton Road, Broadview Heights, Ohio 44147</v>
          </cell>
          <cell r="D7">
            <v>41.3157898077325</v>
          </cell>
          <cell r="E7">
            <v>-81.653323942789996</v>
          </cell>
        </row>
        <row r="8">
          <cell r="A8">
            <v>8</v>
          </cell>
          <cell r="B8" t="str">
            <v>Caldwell -RO Yes (schedule 31 only)</v>
          </cell>
          <cell r="C8" t="str">
            <v>16761 McConnellsville Road, Caldwell, Ohio 43724</v>
          </cell>
          <cell r="D8">
            <v>39.738387766040603</v>
          </cell>
          <cell r="E8">
            <v>-81.530170801648495</v>
          </cell>
        </row>
        <row r="9">
          <cell r="B9" t="str">
            <v>Cambridge</v>
          </cell>
          <cell r="C9" t="str">
            <v>61322 Southgate Road, Cambridge, OH 43725</v>
          </cell>
          <cell r="D9">
            <v>39.991393404109601</v>
          </cell>
          <cell r="E9">
            <v>-81.573141732876707</v>
          </cell>
        </row>
        <row r="10">
          <cell r="A10">
            <v>10</v>
          </cell>
          <cell r="B10" t="str">
            <v>Canton</v>
          </cell>
          <cell r="C10" t="str">
            <v>112 Cherry Avenue, Canton, Ohio 44701</v>
          </cell>
          <cell r="D10">
            <v>40.797874387755101</v>
          </cell>
          <cell r="E10">
            <v>-81.370974693877599</v>
          </cell>
        </row>
        <row r="11">
          <cell r="B11" t="str">
            <v>Cincinnati Greyhound</v>
          </cell>
          <cell r="C11" t="str">
            <v>1005 Gilbert Avenue, Cincinnati, OH</v>
          </cell>
          <cell r="D11">
            <v>39.113182724413399</v>
          </cell>
          <cell r="E11">
            <v>-84.500097832195195</v>
          </cell>
        </row>
        <row r="12">
          <cell r="A12">
            <v>11</v>
          </cell>
          <cell r="B12" t="str">
            <v>Cincinnati: University of Cincinnati</v>
          </cell>
          <cell r="C12" t="str">
            <v>2985 Short Vine Street, Cincinnnati, Ohio 45219</v>
          </cell>
          <cell r="D12">
            <v>39.133891823575702</v>
          </cell>
          <cell r="E12">
            <v>-84.509238295836198</v>
          </cell>
        </row>
        <row r="13">
          <cell r="A13">
            <v>12</v>
          </cell>
          <cell r="B13" t="str">
            <v>Cleveland</v>
          </cell>
          <cell r="C13" t="str">
            <v>1465 Chester Avenue, Cleveland, Ohio 44114</v>
          </cell>
          <cell r="D13">
            <v>41.5031872828283</v>
          </cell>
          <cell r="E13">
            <v>-81.682033767676799</v>
          </cell>
        </row>
        <row r="14">
          <cell r="B14" t="str">
            <v>College of Wooster</v>
          </cell>
          <cell r="C14" t="str">
            <v>Behind Scot Center on Gasche Street, Wooster, Ohio 44691</v>
          </cell>
          <cell r="D14">
            <v>40.811192539898897</v>
          </cell>
          <cell r="E14">
            <v>-81.929473003468701</v>
          </cell>
        </row>
        <row r="15">
          <cell r="A15">
            <v>14</v>
          </cell>
          <cell r="B15" t="str">
            <v>Columbus Airport</v>
          </cell>
          <cell r="C15" t="str">
            <v>4600 International Gateway, Columbus, OH 43219</v>
          </cell>
          <cell r="D15">
            <v>39.998531472535497</v>
          </cell>
          <cell r="E15">
            <v>-82.892500652061202</v>
          </cell>
        </row>
        <row r="16">
          <cell r="B16" t="str">
            <v>Columbus Greyhound</v>
          </cell>
          <cell r="C16" t="str">
            <v>111 East Town Street, Columbus, OH 43215</v>
          </cell>
          <cell r="D16">
            <v>39.959094069335997</v>
          </cell>
          <cell r="E16">
            <v>-82.996793286879395</v>
          </cell>
        </row>
        <row r="17">
          <cell r="A17">
            <v>16</v>
          </cell>
          <cell r="B17" t="str">
            <v>Coolville -RO Yes (schedule 12 only)</v>
          </cell>
          <cell r="C17" t="str">
            <v>25780 Brimstone Road, Coolville, OH 45723</v>
          </cell>
          <cell r="D17">
            <v>39.222244763663198</v>
          </cell>
          <cell r="E17">
            <v>-81.809730001849005</v>
          </cell>
        </row>
        <row r="18">
          <cell r="A18">
            <v>17</v>
          </cell>
          <cell r="B18" t="str">
            <v>Delphos -RO</v>
          </cell>
          <cell r="C18" t="str">
            <v>1850 East 5th Street, Delphos, Ohio 45833</v>
          </cell>
          <cell r="D18">
            <v>40.846863530515598</v>
          </cell>
          <cell r="E18">
            <v>-84.319138781744797</v>
          </cell>
        </row>
        <row r="19">
          <cell r="A19">
            <v>18</v>
          </cell>
          <cell r="B19" t="str">
            <v>Gambier</v>
          </cell>
          <cell r="C19" t="str">
            <v>McBride Hall, 202 Gaskin Avenue, Gambier, Ohio 43022</v>
          </cell>
          <cell r="D19">
            <v>40.378328150000002</v>
          </cell>
          <cell r="E19">
            <v>-82.396253238445098</v>
          </cell>
        </row>
        <row r="20">
          <cell r="A20">
            <v>19</v>
          </cell>
          <cell r="B20" t="str">
            <v>Harrison Township -RO Yes</v>
          </cell>
          <cell r="C20" t="str">
            <v>234390 Newcastle Road, Gambier, Ohio 43022</v>
          </cell>
          <cell r="D20">
            <v>40.3686048379585</v>
          </cell>
          <cell r="E20">
            <v>-82.397225883497001</v>
          </cell>
        </row>
        <row r="21">
          <cell r="A21">
            <v>20</v>
          </cell>
          <cell r="B21" t="str">
            <v>Jackson</v>
          </cell>
          <cell r="C21" t="str">
            <v>970 East Main Street, Jackson, Ohio 45640</v>
          </cell>
          <cell r="D21">
            <v>39.037348049999999</v>
          </cell>
          <cell r="E21">
            <v>-82.624113794364305</v>
          </cell>
        </row>
        <row r="22">
          <cell r="B22" t="str">
            <v>Kenton</v>
          </cell>
          <cell r="C22" t="str">
            <v>250 South Main Street, Kenton, Ohio 43326</v>
          </cell>
          <cell r="D22">
            <v>40.6454570816326</v>
          </cell>
          <cell r="E22">
            <v>-83.608171428571396</v>
          </cell>
        </row>
        <row r="23">
          <cell r="B23" t="str">
            <v>Lancaster</v>
          </cell>
          <cell r="C23" t="str">
            <v>Circle K</v>
          </cell>
          <cell r="D23">
            <v>34.493132299999999</v>
          </cell>
          <cell r="E23">
            <v>136.69040050000001</v>
          </cell>
        </row>
        <row r="24">
          <cell r="A24">
            <v>23</v>
          </cell>
          <cell r="B24" t="str">
            <v>Lima</v>
          </cell>
          <cell r="C24" t="str">
            <v>218 East High Street, Lima, Ohio 45801</v>
          </cell>
          <cell r="D24">
            <v>40.741280183673503</v>
          </cell>
          <cell r="E24">
            <v>-84.1028825510204</v>
          </cell>
        </row>
        <row r="25">
          <cell r="A25">
            <v>24</v>
          </cell>
          <cell r="B25" t="str">
            <v>Logan</v>
          </cell>
          <cell r="C25" t="str">
            <v>35188 Hocking Drive, Logan, OH 43138</v>
          </cell>
          <cell r="D25">
            <v>39.517045000000003</v>
          </cell>
          <cell r="E25">
            <v>-82.363780000000006</v>
          </cell>
        </row>
        <row r="26">
          <cell r="A26">
            <v>25</v>
          </cell>
          <cell r="B26" t="str">
            <v>Loudonville</v>
          </cell>
          <cell r="C26" t="str">
            <v>3175 OH-3, Loudonville, OH 44842</v>
          </cell>
          <cell r="D26">
            <v>40.601660448962697</v>
          </cell>
          <cell r="E26">
            <v>-82.263047394180802</v>
          </cell>
        </row>
        <row r="27">
          <cell r="A27">
            <v>26</v>
          </cell>
          <cell r="B27" t="str">
            <v>Mansfield</v>
          </cell>
          <cell r="C27" t="str">
            <v>74 S Diamond Street</v>
          </cell>
          <cell r="D27">
            <v>40.756330900000002</v>
          </cell>
          <cell r="E27">
            <v>-82.5144769864757</v>
          </cell>
        </row>
        <row r="28">
          <cell r="A28">
            <v>27</v>
          </cell>
          <cell r="B28" t="str">
            <v>Marietta</v>
          </cell>
          <cell r="C28" t="str">
            <v>241 Front Street, Marietta, OH 45750</v>
          </cell>
          <cell r="D28">
            <v>39.413155199999999</v>
          </cell>
          <cell r="E28">
            <v>-81.455303299999997</v>
          </cell>
        </row>
        <row r="29">
          <cell r="A29">
            <v>28</v>
          </cell>
          <cell r="B29" t="str">
            <v>Martinsburg</v>
          </cell>
          <cell r="C29" t="str">
            <v>2865 Millersburg Road, Martinsburg, OH 43037</v>
          </cell>
          <cell r="D29">
            <v>40.270700968140098</v>
          </cell>
          <cell r="E29">
            <v>-82.359661945218406</v>
          </cell>
        </row>
        <row r="30">
          <cell r="A30">
            <v>29</v>
          </cell>
          <cell r="B30" t="str">
            <v>Marysville -RO Yes (all schedules)</v>
          </cell>
          <cell r="C30" t="str">
            <v>350 Allenby Road, Marysville, OH 43040</v>
          </cell>
          <cell r="D30">
            <v>40.240635766461999</v>
          </cell>
          <cell r="E30">
            <v>-83.3417422028906</v>
          </cell>
        </row>
        <row r="31">
          <cell r="A31">
            <v>30</v>
          </cell>
          <cell r="B31" t="str">
            <v>Mount Eaton</v>
          </cell>
          <cell r="C31" t="str">
            <v>15927 East Main St, Mt. Eaton, Ohio 4659</v>
          </cell>
          <cell r="D31">
            <v>40.693141300000001</v>
          </cell>
          <cell r="E31">
            <v>-81.698767799999999</v>
          </cell>
        </row>
        <row r="32">
          <cell r="A32">
            <v>31</v>
          </cell>
          <cell r="B32" t="str">
            <v>Mount Gilead -RO Yes (all schedules)</v>
          </cell>
          <cell r="C32" t="str">
            <v>6148 State Route 95, Mt. Gilead, Ohio 43338</v>
          </cell>
          <cell r="D32">
            <v>40.494810749999999</v>
          </cell>
          <cell r="E32">
            <v>-82.714950965771905</v>
          </cell>
        </row>
        <row r="33">
          <cell r="A33">
            <v>32</v>
          </cell>
          <cell r="B33" t="str">
            <v>Mount Vernon</v>
          </cell>
          <cell r="C33" t="str">
            <v>110 Mt. Vernon Avenue, Mt. Vernon, Ohio 43050</v>
          </cell>
          <cell r="D33">
            <v>40.384574959183702</v>
          </cell>
          <cell r="E33">
            <v>-82.481853428571398</v>
          </cell>
        </row>
        <row r="34">
          <cell r="A34">
            <v>33</v>
          </cell>
          <cell r="B34" t="str">
            <v>Nelsonville</v>
          </cell>
          <cell r="C34" t="str">
            <v>3301 Hocking Parkway, Nelsonville, OH 45764</v>
          </cell>
          <cell r="D34">
            <v>39.442182000000003</v>
          </cell>
          <cell r="E34">
            <v>-82.222088999999997</v>
          </cell>
        </row>
        <row r="35">
          <cell r="A35">
            <v>34</v>
          </cell>
          <cell r="B35" t="str">
            <v>New Philadelphia</v>
          </cell>
          <cell r="C35" t="str">
            <v>217 16th Street SW, New Philadelphia, Ohio 44663</v>
          </cell>
          <cell r="D35">
            <v>40.491876901847697</v>
          </cell>
          <cell r="E35">
            <v>-81.481297102880305</v>
          </cell>
        </row>
        <row r="36">
          <cell r="A36">
            <v>35</v>
          </cell>
          <cell r="B36" t="str">
            <v>Newark</v>
          </cell>
          <cell r="C36" t="str">
            <v>900 University Drive, Newark, Ohio 43055</v>
          </cell>
          <cell r="D36">
            <v>40.070770470178999</v>
          </cell>
          <cell r="E36">
            <v>-82.444958256266304</v>
          </cell>
        </row>
        <row r="37">
          <cell r="A37">
            <v>36</v>
          </cell>
          <cell r="B37" t="str">
            <v>Newcomerstown -RO Yes (all schedules)</v>
          </cell>
          <cell r="C37" t="str">
            <v>211 Adena Drive, Newcomerstown, Ohio 43832</v>
          </cell>
          <cell r="D37">
            <v>40.286569639839101</v>
          </cell>
          <cell r="E37">
            <v>-81.564200806323498</v>
          </cell>
        </row>
        <row r="38">
          <cell r="A38">
            <v>37</v>
          </cell>
          <cell r="B38" t="str">
            <v>Parkersburg</v>
          </cell>
          <cell r="C38" t="str">
            <v>573 Point Drive, Parkersburg, WV 26101</v>
          </cell>
          <cell r="D38">
            <v>39.228019119087698</v>
          </cell>
          <cell r="E38">
            <v>-81.516891756708802</v>
          </cell>
        </row>
        <row r="39">
          <cell r="B39" t="str">
            <v>Parma</v>
          </cell>
          <cell r="C39" t="str">
            <v>More info to come!</v>
          </cell>
          <cell r="D39">
            <v>41.418816629119199</v>
          </cell>
          <cell r="E39">
            <v>-81.781645501478806</v>
          </cell>
        </row>
        <row r="40">
          <cell r="A40">
            <v>38</v>
          </cell>
          <cell r="B40" t="str">
            <v>Peebles</v>
          </cell>
          <cell r="C40" t="str">
            <v>25191 State Route 41, Peebles, Ohio 45660</v>
          </cell>
          <cell r="D40">
            <v>38.932899432604501</v>
          </cell>
          <cell r="E40">
            <v>-83.417927516437004</v>
          </cell>
        </row>
        <row r="41">
          <cell r="A41">
            <v>39</v>
          </cell>
          <cell r="B41" t="str">
            <v>Piketon</v>
          </cell>
          <cell r="C41" t="str">
            <v>549 S. West Street, Piketon, Ohio 45661</v>
          </cell>
          <cell r="D41">
            <v>39.0626082</v>
          </cell>
          <cell r="E41">
            <v>-83.017178900000005</v>
          </cell>
        </row>
        <row r="42">
          <cell r="A42">
            <v>40</v>
          </cell>
          <cell r="B42" t="str">
            <v>Seaman</v>
          </cell>
          <cell r="C42" t="str">
            <v>17286 State Route 247, Seaman, Ohio 45679</v>
          </cell>
          <cell r="D42">
            <v>39.034428506152899</v>
          </cell>
          <cell r="E42">
            <v>-83.563848894437101</v>
          </cell>
        </row>
        <row r="43">
          <cell r="A43">
            <v>41</v>
          </cell>
          <cell r="B43" t="str">
            <v>Shreve</v>
          </cell>
          <cell r="C43" t="str">
            <v>405 W. South Street, Shreve, Ohio 44676</v>
          </cell>
          <cell r="D43">
            <v>40.680351421052599</v>
          </cell>
          <cell r="E43">
            <v>-82.024874192982494</v>
          </cell>
        </row>
        <row r="44">
          <cell r="A44">
            <v>42</v>
          </cell>
          <cell r="B44" t="str">
            <v>Van Wert</v>
          </cell>
          <cell r="C44" t="str">
            <v>1301 West Main Street, Van Wert, Ohio 45891</v>
          </cell>
          <cell r="D44">
            <v>40.874099695310903</v>
          </cell>
          <cell r="E44">
            <v>-84.599955747479797</v>
          </cell>
        </row>
        <row r="45">
          <cell r="A45">
            <v>43</v>
          </cell>
          <cell r="B45" t="str">
            <v>Wooster BSB</v>
          </cell>
          <cell r="C45" t="str">
            <v>3013 Lincoln Way E.</v>
          </cell>
          <cell r="D45">
            <v>41.662455749999999</v>
          </cell>
          <cell r="E45">
            <v>-86.129695499999997</v>
          </cell>
        </row>
        <row r="46">
          <cell r="A46">
            <v>44</v>
          </cell>
          <cell r="B46" t="str">
            <v>Wooster MRT</v>
          </cell>
          <cell r="C46" t="str">
            <v>2075 Portage Road, Wooster, OH 44691</v>
          </cell>
          <cell r="D46">
            <v>40.828320499999997</v>
          </cell>
          <cell r="E46">
            <v>-81.909918500000003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BAB5-C22D-4900-B418-9F1A647E3E98}">
  <dimension ref="A1:D45"/>
  <sheetViews>
    <sheetView topLeftCell="A26" workbookViewId="0">
      <selection activeCell="I41" sqref="I41"/>
    </sheetView>
  </sheetViews>
  <sheetFormatPr defaultColWidth="8.81640625" defaultRowHeight="14.5" x14ac:dyDescent="0.35"/>
  <cols>
    <col min="1" max="1" width="12.6328125" bestFit="1" customWidth="1"/>
    <col min="2" max="2" width="16.6328125" bestFit="1" customWidth="1"/>
    <col min="3" max="3" width="11.81640625" bestFit="1" customWidth="1"/>
    <col min="4" max="4" width="13" bestFit="1" customWidth="1"/>
  </cols>
  <sheetData>
    <row r="1" spans="1:4" x14ac:dyDescent="0.35">
      <c r="A1" s="2" t="s">
        <v>110</v>
      </c>
      <c r="B1" s="2" t="s">
        <v>111</v>
      </c>
      <c r="C1" s="2" t="s">
        <v>62</v>
      </c>
      <c r="D1" s="2" t="s">
        <v>63</v>
      </c>
    </row>
    <row r="2" spans="1:4" x14ac:dyDescent="0.35">
      <c r="A2" s="7">
        <v>1</v>
      </c>
      <c r="B2" t="s">
        <v>79</v>
      </c>
      <c r="C2" s="6">
        <v>41.068637000000003</v>
      </c>
      <c r="D2" s="6">
        <v>-81.524315000000001</v>
      </c>
    </row>
    <row r="3" spans="1:4" x14ac:dyDescent="0.35">
      <c r="A3" s="7">
        <v>2</v>
      </c>
      <c r="B3" t="s">
        <v>68</v>
      </c>
      <c r="C3" s="6">
        <v>39.234185444432299</v>
      </c>
      <c r="D3" s="6">
        <v>-82.196805583952994</v>
      </c>
    </row>
    <row r="4" spans="1:4" x14ac:dyDescent="0.35">
      <c r="A4" s="7">
        <v>3</v>
      </c>
      <c r="B4" t="s">
        <v>67</v>
      </c>
      <c r="C4" s="6">
        <v>39.212488339037101</v>
      </c>
      <c r="D4" s="6">
        <v>-84.459275131895296</v>
      </c>
    </row>
    <row r="5" spans="1:4" x14ac:dyDescent="0.35">
      <c r="A5" s="7">
        <v>4</v>
      </c>
      <c r="B5" t="s">
        <v>80</v>
      </c>
      <c r="C5" s="6">
        <v>39.337581083333298</v>
      </c>
      <c r="D5" s="6">
        <v>-82.075599520833293</v>
      </c>
    </row>
    <row r="6" spans="1:4" x14ac:dyDescent="0.35">
      <c r="A6" s="7">
        <v>5</v>
      </c>
      <c r="B6" t="s">
        <v>80</v>
      </c>
      <c r="C6" s="6">
        <v>39.324967654976902</v>
      </c>
      <c r="D6" s="6">
        <v>-82.102466735083595</v>
      </c>
    </row>
    <row r="7" spans="1:4" x14ac:dyDescent="0.35">
      <c r="A7" s="7">
        <v>6</v>
      </c>
      <c r="B7" t="s">
        <v>81</v>
      </c>
      <c r="C7" s="6">
        <v>39.082903195262602</v>
      </c>
      <c r="D7" s="6">
        <v>-84.152953196812703</v>
      </c>
    </row>
    <row r="8" spans="1:4" x14ac:dyDescent="0.35">
      <c r="A8" s="7">
        <v>7</v>
      </c>
      <c r="B8" t="s">
        <v>70</v>
      </c>
      <c r="C8" s="6">
        <v>41.3157898077325</v>
      </c>
      <c r="D8" s="6">
        <v>-81.653323942789996</v>
      </c>
    </row>
    <row r="9" spans="1:4" x14ac:dyDescent="0.35">
      <c r="A9" s="7">
        <v>8</v>
      </c>
      <c r="B9" t="s">
        <v>82</v>
      </c>
      <c r="C9" s="6">
        <v>39.738387766040603</v>
      </c>
      <c r="D9" s="6">
        <v>-81.530170801648495</v>
      </c>
    </row>
    <row r="10" spans="1:4" x14ac:dyDescent="0.35">
      <c r="A10" s="7">
        <v>9</v>
      </c>
      <c r="B10" t="s">
        <v>83</v>
      </c>
      <c r="C10" s="6">
        <v>40.0005203080648</v>
      </c>
      <c r="D10" s="6">
        <v>-81.576174451128296</v>
      </c>
    </row>
    <row r="11" spans="1:4" x14ac:dyDescent="0.35">
      <c r="A11" s="7">
        <v>10</v>
      </c>
      <c r="B11" t="s">
        <v>84</v>
      </c>
      <c r="C11" s="6">
        <v>40.797874387755101</v>
      </c>
      <c r="D11" s="6">
        <v>-81.370974693877599</v>
      </c>
    </row>
    <row r="12" spans="1:4" x14ac:dyDescent="0.35">
      <c r="A12" s="7">
        <v>11</v>
      </c>
      <c r="B12" t="s">
        <v>85</v>
      </c>
      <c r="C12" s="6">
        <v>39.133891823575702</v>
      </c>
      <c r="D12" s="6">
        <v>-84.509238295836198</v>
      </c>
    </row>
    <row r="13" spans="1:4" x14ac:dyDescent="0.35">
      <c r="A13" s="7">
        <v>12</v>
      </c>
      <c r="B13" t="s">
        <v>86</v>
      </c>
      <c r="C13" s="6">
        <v>41.5031872828283</v>
      </c>
      <c r="D13" s="6">
        <v>-81.682033767676799</v>
      </c>
    </row>
    <row r="14" spans="1:4" x14ac:dyDescent="0.35">
      <c r="A14" s="7">
        <v>13</v>
      </c>
      <c r="B14" t="s">
        <v>87</v>
      </c>
      <c r="C14" s="6">
        <v>39.957322042406702</v>
      </c>
      <c r="D14" s="6">
        <v>-82.999007133815098</v>
      </c>
    </row>
    <row r="15" spans="1:4" x14ac:dyDescent="0.35">
      <c r="A15" s="7">
        <v>14</v>
      </c>
      <c r="B15" t="s">
        <v>87</v>
      </c>
      <c r="C15" s="6">
        <v>39.998531472535497</v>
      </c>
      <c r="D15" s="6">
        <v>-82.892500652061202</v>
      </c>
    </row>
    <row r="16" spans="1:4" x14ac:dyDescent="0.35">
      <c r="A16" s="7">
        <v>15</v>
      </c>
      <c r="B16" t="s">
        <v>87</v>
      </c>
      <c r="C16" s="6">
        <v>39.997110617678402</v>
      </c>
      <c r="D16" s="6">
        <v>-83.0080312682948</v>
      </c>
    </row>
    <row r="17" spans="1:4" x14ac:dyDescent="0.35">
      <c r="A17" s="7">
        <v>16</v>
      </c>
      <c r="B17" t="s">
        <v>88</v>
      </c>
      <c r="C17" s="6">
        <v>39.222244763663198</v>
      </c>
      <c r="D17" s="6">
        <v>-81.809730001849005</v>
      </c>
    </row>
    <row r="18" spans="1:4" x14ac:dyDescent="0.35">
      <c r="A18" s="7">
        <v>17</v>
      </c>
      <c r="B18" t="s">
        <v>89</v>
      </c>
      <c r="C18" s="6">
        <v>40.846863530515598</v>
      </c>
      <c r="D18" s="6">
        <v>-84.319138781744797</v>
      </c>
    </row>
    <row r="19" spans="1:4" x14ac:dyDescent="0.35">
      <c r="A19" s="7">
        <v>18</v>
      </c>
      <c r="B19" t="s">
        <v>90</v>
      </c>
      <c r="C19" s="6">
        <v>40.378328150000002</v>
      </c>
      <c r="D19" s="6">
        <v>-82.396253238445098</v>
      </c>
    </row>
    <row r="20" spans="1:4" x14ac:dyDescent="0.35">
      <c r="A20" s="7">
        <v>19</v>
      </c>
      <c r="B20" t="s">
        <v>71</v>
      </c>
      <c r="C20" s="6">
        <v>40.3686048379585</v>
      </c>
      <c r="D20" s="6">
        <v>-82.397225883497001</v>
      </c>
    </row>
    <row r="21" spans="1:4" x14ac:dyDescent="0.35">
      <c r="A21" s="7">
        <v>20</v>
      </c>
      <c r="B21" t="s">
        <v>91</v>
      </c>
      <c r="C21" s="6">
        <v>39.037348049999999</v>
      </c>
      <c r="D21" s="6">
        <v>-82.624113794364305</v>
      </c>
    </row>
    <row r="22" spans="1:4" x14ac:dyDescent="0.35">
      <c r="A22" s="7">
        <v>21</v>
      </c>
      <c r="B22" t="s">
        <v>92</v>
      </c>
      <c r="C22" s="6">
        <v>40.634488012601999</v>
      </c>
      <c r="D22" s="6">
        <v>-83.601719486104102</v>
      </c>
    </row>
    <row r="23" spans="1:4" x14ac:dyDescent="0.35">
      <c r="A23" s="7">
        <v>22</v>
      </c>
      <c r="B23" t="s">
        <v>93</v>
      </c>
      <c r="C23" s="6">
        <v>39.772167661156701</v>
      </c>
      <c r="D23" s="6">
        <v>-82.684195179618797</v>
      </c>
    </row>
    <row r="24" spans="1:4" x14ac:dyDescent="0.35">
      <c r="A24" s="7">
        <v>23</v>
      </c>
      <c r="B24" t="s">
        <v>94</v>
      </c>
      <c r="C24" s="6">
        <v>40.741280183673503</v>
      </c>
      <c r="D24" s="6">
        <v>-84.1028825510204</v>
      </c>
    </row>
    <row r="25" spans="1:4" x14ac:dyDescent="0.35">
      <c r="A25" s="7">
        <v>24</v>
      </c>
      <c r="B25" t="s">
        <v>95</v>
      </c>
      <c r="C25" s="6">
        <v>39.517045000000003</v>
      </c>
      <c r="D25" s="6">
        <v>-82.363780000000006</v>
      </c>
    </row>
    <row r="26" spans="1:4" x14ac:dyDescent="0.35">
      <c r="A26" s="7">
        <v>25</v>
      </c>
      <c r="B26" t="s">
        <v>96</v>
      </c>
      <c r="C26" s="6">
        <v>40.601660448962697</v>
      </c>
      <c r="D26" s="6">
        <v>-82.263047394180802</v>
      </c>
    </row>
    <row r="27" spans="1:4" x14ac:dyDescent="0.35">
      <c r="A27" s="7">
        <v>26</v>
      </c>
      <c r="B27" t="s">
        <v>97</v>
      </c>
      <c r="C27" s="6">
        <v>40.756330900000002</v>
      </c>
      <c r="D27" s="6">
        <v>-82.5144769864757</v>
      </c>
    </row>
    <row r="28" spans="1:4" x14ac:dyDescent="0.35">
      <c r="A28" s="7">
        <v>27</v>
      </c>
      <c r="B28" t="s">
        <v>98</v>
      </c>
      <c r="C28" s="6">
        <v>39.413155199999999</v>
      </c>
      <c r="D28" s="6">
        <v>-81.455303299999997</v>
      </c>
    </row>
    <row r="29" spans="1:4" x14ac:dyDescent="0.35">
      <c r="A29" s="7">
        <v>28</v>
      </c>
      <c r="B29" t="s">
        <v>99</v>
      </c>
      <c r="C29" s="6">
        <v>40.270700968140098</v>
      </c>
      <c r="D29" s="6">
        <v>-82.359661945218406</v>
      </c>
    </row>
    <row r="30" spans="1:4" x14ac:dyDescent="0.35">
      <c r="A30" s="7">
        <v>29</v>
      </c>
      <c r="B30" t="s">
        <v>100</v>
      </c>
      <c r="C30" s="6">
        <v>40.240635766461999</v>
      </c>
      <c r="D30" s="6">
        <v>-83.3417422028906</v>
      </c>
    </row>
    <row r="31" spans="1:4" x14ac:dyDescent="0.35">
      <c r="A31" s="7">
        <v>30</v>
      </c>
      <c r="B31" t="s">
        <v>75</v>
      </c>
      <c r="C31" s="6">
        <v>40.693141300000001</v>
      </c>
      <c r="D31" s="6">
        <v>-81.698767799999999</v>
      </c>
    </row>
    <row r="32" spans="1:4" x14ac:dyDescent="0.35">
      <c r="A32" s="7">
        <v>31</v>
      </c>
      <c r="B32" t="s">
        <v>73</v>
      </c>
      <c r="C32" s="6">
        <v>40.494810749999999</v>
      </c>
      <c r="D32" s="6">
        <v>-82.714950965771905</v>
      </c>
    </row>
    <row r="33" spans="1:4" x14ac:dyDescent="0.35">
      <c r="A33" s="7">
        <v>32</v>
      </c>
      <c r="B33" t="s">
        <v>72</v>
      </c>
      <c r="C33" s="6">
        <v>40.384574959183702</v>
      </c>
      <c r="D33" s="6">
        <v>-82.481853428571398</v>
      </c>
    </row>
    <row r="34" spans="1:4" x14ac:dyDescent="0.35">
      <c r="A34" s="7">
        <v>33</v>
      </c>
      <c r="B34" t="s">
        <v>101</v>
      </c>
      <c r="C34" s="6">
        <v>39.442182000000003</v>
      </c>
      <c r="D34" s="6">
        <v>-82.222088999999997</v>
      </c>
    </row>
    <row r="35" spans="1:4" x14ac:dyDescent="0.35">
      <c r="A35" s="7">
        <v>34</v>
      </c>
      <c r="B35" t="s">
        <v>69</v>
      </c>
      <c r="C35" s="6">
        <v>40.491876901847697</v>
      </c>
      <c r="D35" s="6">
        <v>-81.481297102880305</v>
      </c>
    </row>
    <row r="36" spans="1:4" x14ac:dyDescent="0.35">
      <c r="A36" s="7">
        <v>35</v>
      </c>
      <c r="B36" t="s">
        <v>102</v>
      </c>
      <c r="C36" s="6">
        <v>40.070770470178999</v>
      </c>
      <c r="D36" s="6">
        <v>-82.444958256266304</v>
      </c>
    </row>
    <row r="37" spans="1:4" x14ac:dyDescent="0.35">
      <c r="A37" s="7">
        <v>36</v>
      </c>
      <c r="B37" t="s">
        <v>103</v>
      </c>
      <c r="C37" s="6">
        <v>40.286569639839101</v>
      </c>
      <c r="D37" s="6">
        <v>-81.564200806323498</v>
      </c>
    </row>
    <row r="38" spans="1:4" x14ac:dyDescent="0.35">
      <c r="A38" s="7">
        <v>37</v>
      </c>
      <c r="B38" t="s">
        <v>104</v>
      </c>
      <c r="C38" s="6">
        <v>39.228019119087698</v>
      </c>
      <c r="D38" s="6">
        <v>-81.516891756708802</v>
      </c>
    </row>
    <row r="39" spans="1:4" x14ac:dyDescent="0.35">
      <c r="A39" s="7">
        <v>38</v>
      </c>
      <c r="B39" t="s">
        <v>105</v>
      </c>
      <c r="C39" s="6">
        <v>38.932899432604501</v>
      </c>
      <c r="D39" s="6">
        <v>-83.417927516437004</v>
      </c>
    </row>
    <row r="40" spans="1:4" x14ac:dyDescent="0.35">
      <c r="A40" s="7">
        <v>39</v>
      </c>
      <c r="B40" t="s">
        <v>106</v>
      </c>
      <c r="C40" s="6">
        <v>39.0626082</v>
      </c>
      <c r="D40" s="6">
        <v>-83.017178900000005</v>
      </c>
    </row>
    <row r="41" spans="1:4" x14ac:dyDescent="0.35">
      <c r="A41" s="7">
        <v>40</v>
      </c>
      <c r="B41" t="s">
        <v>107</v>
      </c>
      <c r="C41" s="6">
        <v>39.034428506152899</v>
      </c>
      <c r="D41" s="6">
        <v>-83.563848894437101</v>
      </c>
    </row>
    <row r="42" spans="1:4" x14ac:dyDescent="0.35">
      <c r="A42" s="7">
        <v>41</v>
      </c>
      <c r="B42" t="s">
        <v>109</v>
      </c>
      <c r="C42" s="6">
        <v>40.680351421052599</v>
      </c>
      <c r="D42" s="6">
        <v>-82.024874192982494</v>
      </c>
    </row>
    <row r="43" spans="1:4" x14ac:dyDescent="0.35">
      <c r="A43" s="7">
        <v>42</v>
      </c>
      <c r="B43" t="s">
        <v>76</v>
      </c>
      <c r="C43" s="6">
        <v>40.874099695310903</v>
      </c>
      <c r="D43" s="6">
        <v>-84.599955747479797</v>
      </c>
    </row>
    <row r="44" spans="1:4" x14ac:dyDescent="0.35">
      <c r="A44" s="7">
        <v>43</v>
      </c>
      <c r="B44" t="s">
        <v>108</v>
      </c>
      <c r="C44" s="6">
        <v>41.662455749999999</v>
      </c>
      <c r="D44" s="6">
        <v>-86.129695499999997</v>
      </c>
    </row>
    <row r="45" spans="1:4" x14ac:dyDescent="0.35">
      <c r="A45" s="7">
        <v>44</v>
      </c>
      <c r="B45" t="s">
        <v>74</v>
      </c>
      <c r="C45" s="6">
        <v>40.828320499999997</v>
      </c>
      <c r="D45" s="6">
        <v>-81.909918500000003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CE77-753C-420F-A2BA-CA8B26218994}">
  <dimension ref="A1:L114"/>
  <sheetViews>
    <sheetView topLeftCell="E1" workbookViewId="0">
      <selection activeCell="K69" sqref="K69"/>
    </sheetView>
  </sheetViews>
  <sheetFormatPr defaultRowHeight="14.5" x14ac:dyDescent="0.35"/>
  <cols>
    <col min="1" max="1" width="3.81640625" style="5" bestFit="1" customWidth="1"/>
    <col min="2" max="2" width="11" style="5" bestFit="1" customWidth="1"/>
    <col min="3" max="3" width="11" style="5" customWidth="1"/>
    <col min="4" max="4" width="5.453125" style="5" bestFit="1" customWidth="1"/>
    <col min="5" max="5" width="8.7265625" style="5"/>
    <col min="6" max="6" width="20.7265625" style="5" customWidth="1"/>
    <col min="7" max="7" width="64" style="5" bestFit="1" customWidth="1"/>
    <col min="8" max="10" width="8.7265625" style="5"/>
    <col min="11" max="11" width="19.7265625" style="5" bestFit="1" customWidth="1"/>
    <col min="12" max="16384" width="8.7265625" style="5"/>
  </cols>
  <sheetData>
    <row r="1" spans="1:12" x14ac:dyDescent="0.35">
      <c r="A1" s="3" t="s">
        <v>49</v>
      </c>
      <c r="B1" s="3" t="s">
        <v>61</v>
      </c>
      <c r="C1" s="3" t="s">
        <v>64</v>
      </c>
      <c r="D1" s="3" t="s">
        <v>54</v>
      </c>
      <c r="E1" s="3" t="s">
        <v>55</v>
      </c>
      <c r="F1" s="3" t="s">
        <v>77</v>
      </c>
      <c r="G1" s="3" t="s">
        <v>78</v>
      </c>
      <c r="H1" s="3" t="s">
        <v>62</v>
      </c>
      <c r="I1" s="3" t="s">
        <v>63</v>
      </c>
      <c r="J1" s="4" t="s">
        <v>65</v>
      </c>
    </row>
    <row r="2" spans="1:12" x14ac:dyDescent="0.35">
      <c r="A2" s="5" t="s">
        <v>48</v>
      </c>
      <c r="B2" s="5" t="s">
        <v>57</v>
      </c>
      <c r="C2" s="5">
        <v>0</v>
      </c>
      <c r="D2" s="5">
        <v>1</v>
      </c>
      <c r="E2" s="5">
        <v>37</v>
      </c>
      <c r="F2" s="5" t="str">
        <f>LEFT(G2,SEARCH(" ",G2))</f>
        <v xml:space="preserve">Parkersburg </v>
      </c>
      <c r="G2" s="5" t="s">
        <v>0</v>
      </c>
      <c r="H2" s="5">
        <f>VLOOKUP(E2,'[1]Sheet 1'!$A$2:$E$46,4,FALSE)</f>
        <v>39.228019119087698</v>
      </c>
      <c r="I2" s="5">
        <f>VLOOKUP(E2,'[1]Sheet 1'!$A$2:$E$46,5,FALSE)</f>
        <v>-81.516891756708802</v>
      </c>
      <c r="J2" s="5">
        <v>1</v>
      </c>
      <c r="K2" s="5" t="b">
        <f>VLOOKUP(F2,stops!$B$2:$D$45,2,FALSE)=H2</f>
        <v>1</v>
      </c>
      <c r="L2" s="5" t="b">
        <f>VLOOKUP(F2,stops!$B$2:$D$45,3,FALSE)=I2</f>
        <v>1</v>
      </c>
    </row>
    <row r="3" spans="1:12" x14ac:dyDescent="0.35">
      <c r="A3" s="5" t="s">
        <v>48</v>
      </c>
      <c r="B3" s="5" t="s">
        <v>57</v>
      </c>
      <c r="C3" s="5">
        <v>0</v>
      </c>
      <c r="D3" s="5">
        <v>2</v>
      </c>
      <c r="E3" s="5">
        <v>16</v>
      </c>
      <c r="F3" s="5" t="str">
        <f t="shared" ref="F3:F66" si="0">LEFT(G3,SEARCH(" ",G3))</f>
        <v xml:space="preserve">Coolville </v>
      </c>
      <c r="G3" s="5" t="s">
        <v>1</v>
      </c>
      <c r="H3" s="5">
        <f>VLOOKUP(E3,'[1]Sheet 1'!$A$2:$E$46,4,FALSE)</f>
        <v>39.222244763663198</v>
      </c>
      <c r="I3" s="5">
        <f>VLOOKUP(E3,'[1]Sheet 1'!$A$2:$E$46,5,FALSE)</f>
        <v>-81.809730001849005</v>
      </c>
      <c r="J3" s="5">
        <v>2</v>
      </c>
      <c r="K3" s="5" t="b">
        <f>VLOOKUP(F3,stops!$B$2:$D$45,2,FALSE)=H3</f>
        <v>1</v>
      </c>
      <c r="L3" s="5" t="b">
        <f>VLOOKUP(F3,stops!$B$2:$D$45,3,FALSE)=I3</f>
        <v>1</v>
      </c>
    </row>
    <row r="4" spans="1:12" x14ac:dyDescent="0.35">
      <c r="A4" s="5" t="s">
        <v>48</v>
      </c>
      <c r="B4" s="5" t="s">
        <v>57</v>
      </c>
      <c r="C4" s="5">
        <v>0</v>
      </c>
      <c r="D4" s="5">
        <v>3</v>
      </c>
      <c r="E4" s="5">
        <v>4</v>
      </c>
      <c r="F4" s="5" t="str">
        <f t="shared" si="0"/>
        <v xml:space="preserve">Athens </v>
      </c>
      <c r="G4" s="5" t="s">
        <v>2</v>
      </c>
      <c r="H4" s="5">
        <f>VLOOKUP(E4,'[1]Sheet 1'!$A$2:$E$46,4,FALSE)</f>
        <v>39.337581083333298</v>
      </c>
      <c r="I4" s="5">
        <f>VLOOKUP(E4,'[1]Sheet 1'!$A$2:$E$46,5,FALSE)</f>
        <v>-82.075599520833293</v>
      </c>
      <c r="J4" s="5">
        <v>3</v>
      </c>
      <c r="K4" s="5" t="b">
        <f>VLOOKUP(F4,stops!$B$2:$D$45,2,FALSE)=H4</f>
        <v>1</v>
      </c>
      <c r="L4" s="5" t="b">
        <f>VLOOKUP(F4,stops!$B$2:$D$45,3,FALSE)=I4</f>
        <v>1</v>
      </c>
    </row>
    <row r="5" spans="1:12" x14ac:dyDescent="0.35">
      <c r="A5" s="5" t="s">
        <v>48</v>
      </c>
      <c r="B5" s="5" t="s">
        <v>57</v>
      </c>
      <c r="C5" s="5">
        <v>0</v>
      </c>
      <c r="D5" s="5">
        <v>4</v>
      </c>
      <c r="E5" s="5">
        <v>5</v>
      </c>
      <c r="F5" s="5" t="str">
        <f t="shared" si="0"/>
        <v xml:space="preserve">Athens </v>
      </c>
      <c r="G5" s="5" t="s">
        <v>3</v>
      </c>
      <c r="H5" s="5">
        <f>VLOOKUP(E5,'[1]Sheet 1'!$A$2:$E$46,4,FALSE)</f>
        <v>39.324967654976902</v>
      </c>
      <c r="I5" s="5">
        <f>VLOOKUP(E5,'[1]Sheet 1'!$A$2:$E$46,5,FALSE)</f>
        <v>-82.102466735083595</v>
      </c>
      <c r="J5" s="5">
        <v>4</v>
      </c>
      <c r="K5" s="5" t="b">
        <f>VLOOKUP(F5,stops!$B$2:$D$45,2,FALSE)=H5</f>
        <v>0</v>
      </c>
      <c r="L5" s="5" t="b">
        <f>VLOOKUP(F5,stops!$B$2:$D$45,3,FALSE)=I5</f>
        <v>0</v>
      </c>
    </row>
    <row r="6" spans="1:12" x14ac:dyDescent="0.35">
      <c r="A6" s="5" t="s">
        <v>48</v>
      </c>
      <c r="B6" s="5" t="s">
        <v>57</v>
      </c>
      <c r="C6" s="5">
        <v>0</v>
      </c>
      <c r="D6" s="5">
        <v>5</v>
      </c>
      <c r="E6" s="5">
        <v>33</v>
      </c>
      <c r="F6" s="5" t="str">
        <f t="shared" si="0"/>
        <v xml:space="preserve">Nelsonville </v>
      </c>
      <c r="G6" s="5" t="s">
        <v>4</v>
      </c>
      <c r="H6" s="5">
        <f>VLOOKUP(E6,'[1]Sheet 1'!$A$2:$E$46,4,FALSE)</f>
        <v>39.442182000000003</v>
      </c>
      <c r="I6" s="5">
        <f>VLOOKUP(E6,'[1]Sheet 1'!$A$2:$E$46,5,FALSE)</f>
        <v>-82.222088999999997</v>
      </c>
      <c r="J6" s="5">
        <v>5</v>
      </c>
      <c r="K6" s="5" t="b">
        <f>VLOOKUP(F6,stops!$B$2:$D$45,2,FALSE)=H6</f>
        <v>1</v>
      </c>
      <c r="L6" s="5" t="b">
        <f>VLOOKUP(F6,stops!$B$2:$D$45,3,FALSE)=I6</f>
        <v>1</v>
      </c>
    </row>
    <row r="7" spans="1:12" x14ac:dyDescent="0.35">
      <c r="A7" s="5" t="s">
        <v>48</v>
      </c>
      <c r="B7" s="5" t="s">
        <v>57</v>
      </c>
      <c r="C7" s="5">
        <v>0</v>
      </c>
      <c r="D7" s="5">
        <v>6</v>
      </c>
      <c r="E7" s="5">
        <v>24</v>
      </c>
      <c r="F7" s="5" t="str">
        <f t="shared" si="0"/>
        <v xml:space="preserve">Logan </v>
      </c>
      <c r="G7" s="5" t="s">
        <v>5</v>
      </c>
      <c r="H7" s="5">
        <f>VLOOKUP(E7,'[1]Sheet 1'!$A$2:$E$46,4,FALSE)</f>
        <v>39.517045000000003</v>
      </c>
      <c r="I7" s="5">
        <f>VLOOKUP(E7,'[1]Sheet 1'!$A$2:$E$46,5,FALSE)</f>
        <v>-82.363780000000006</v>
      </c>
      <c r="J7" s="5">
        <v>6</v>
      </c>
      <c r="K7" s="5" t="b">
        <f>VLOOKUP(F7,stops!$B$2:$D$45,2,FALSE)=H7</f>
        <v>1</v>
      </c>
      <c r="L7" s="5" t="b">
        <f>VLOOKUP(F7,stops!$B$2:$D$45,3,FALSE)=I7</f>
        <v>1</v>
      </c>
    </row>
    <row r="8" spans="1:12" x14ac:dyDescent="0.35">
      <c r="A8" s="5" t="s">
        <v>48</v>
      </c>
      <c r="B8" s="5" t="s">
        <v>57</v>
      </c>
      <c r="C8" s="5">
        <v>0</v>
      </c>
      <c r="D8" s="5">
        <v>7</v>
      </c>
      <c r="E8" s="5">
        <v>22</v>
      </c>
      <c r="F8" s="5" t="str">
        <f t="shared" si="0"/>
        <v xml:space="preserve">Lancaster </v>
      </c>
      <c r="G8" s="5" t="s">
        <v>6</v>
      </c>
      <c r="H8" s="5">
        <v>39.772167661156701</v>
      </c>
      <c r="I8" s="5">
        <v>-82.684195179618797</v>
      </c>
      <c r="J8" s="5">
        <v>7</v>
      </c>
      <c r="K8" s="5" t="b">
        <f>VLOOKUP(F8,stops!$B$2:$D$45,2,FALSE)=H8</f>
        <v>1</v>
      </c>
      <c r="L8" s="5" t="b">
        <f>VLOOKUP(F8,stops!$B$2:$D$45,3,FALSE)=I8</f>
        <v>1</v>
      </c>
    </row>
    <row r="9" spans="1:12" x14ac:dyDescent="0.35">
      <c r="A9" s="5" t="s">
        <v>48</v>
      </c>
      <c r="B9" s="5" t="s">
        <v>57</v>
      </c>
      <c r="C9" s="5">
        <v>0</v>
      </c>
      <c r="D9" s="5">
        <v>8</v>
      </c>
      <c r="E9" s="5">
        <v>13</v>
      </c>
      <c r="F9" s="5" t="str">
        <f t="shared" si="0"/>
        <v xml:space="preserve">Columbus </v>
      </c>
      <c r="G9" s="5" t="s">
        <v>7</v>
      </c>
      <c r="H9" s="5">
        <v>39.957322042406702</v>
      </c>
      <c r="I9" s="5">
        <v>-82.999007133815098</v>
      </c>
      <c r="J9" s="5">
        <v>8</v>
      </c>
      <c r="K9" s="5" t="b">
        <f>VLOOKUP(F9,stops!$B$2:$D$45,2,FALSE)=H9</f>
        <v>1</v>
      </c>
      <c r="L9" s="5" t="b">
        <f>VLOOKUP(F9,stops!$B$2:$D$45,3,FALSE)=I9</f>
        <v>1</v>
      </c>
    </row>
    <row r="10" spans="1:12" x14ac:dyDescent="0.35">
      <c r="A10" s="5" t="s">
        <v>48</v>
      </c>
      <c r="B10" s="5" t="s">
        <v>57</v>
      </c>
      <c r="C10" s="5">
        <v>0</v>
      </c>
      <c r="D10" s="5">
        <v>9</v>
      </c>
      <c r="E10" s="5">
        <v>15</v>
      </c>
      <c r="F10" s="5" t="str">
        <f t="shared" si="0"/>
        <v xml:space="preserve">Columbus </v>
      </c>
      <c r="G10" s="5" t="s">
        <v>8</v>
      </c>
      <c r="H10" s="5">
        <v>39.997110617678402</v>
      </c>
      <c r="I10" s="5">
        <v>-83.0080312682948</v>
      </c>
      <c r="J10" s="5">
        <v>9</v>
      </c>
      <c r="K10" s="5" t="b">
        <f>VLOOKUP(F10,stops!$B$2:$D$45,2,FALSE)=H10</f>
        <v>0</v>
      </c>
      <c r="L10" s="5" t="b">
        <f>VLOOKUP(F10,stops!$B$2:$D$45,3,FALSE)=I10</f>
        <v>0</v>
      </c>
    </row>
    <row r="11" spans="1:12" x14ac:dyDescent="0.35">
      <c r="A11" s="5" t="s">
        <v>48</v>
      </c>
      <c r="B11" s="5" t="s">
        <v>57</v>
      </c>
      <c r="C11" s="5">
        <v>0</v>
      </c>
      <c r="D11" s="5">
        <v>10</v>
      </c>
      <c r="E11" s="5">
        <v>14</v>
      </c>
      <c r="F11" s="5" t="str">
        <f t="shared" si="0"/>
        <v xml:space="preserve">Columbus </v>
      </c>
      <c r="G11" s="5" t="s">
        <v>9</v>
      </c>
      <c r="H11" s="5">
        <f>VLOOKUP(E11,'[1]Sheet 1'!$A$2:$E$46,4,FALSE)</f>
        <v>39.998531472535497</v>
      </c>
      <c r="I11" s="5">
        <f>VLOOKUP(E11,'[1]Sheet 1'!$A$2:$E$46,5,FALSE)</f>
        <v>-82.892500652061202</v>
      </c>
      <c r="J11" s="5">
        <v>10</v>
      </c>
      <c r="K11" s="5" t="b">
        <f>VLOOKUP(F11,stops!$B$2:$D$45,2,FALSE)=H11</f>
        <v>0</v>
      </c>
      <c r="L11" s="5" t="b">
        <f>VLOOKUP(F11,stops!$B$2:$D$45,3,FALSE)=I11</f>
        <v>0</v>
      </c>
    </row>
    <row r="12" spans="1:12" x14ac:dyDescent="0.35">
      <c r="A12" s="5" t="s">
        <v>48</v>
      </c>
      <c r="B12" s="5" t="s">
        <v>58</v>
      </c>
      <c r="C12" s="5">
        <v>1</v>
      </c>
      <c r="D12" s="5">
        <v>3</v>
      </c>
      <c r="E12" s="5">
        <v>14</v>
      </c>
      <c r="F12" s="5" t="str">
        <f t="shared" si="0"/>
        <v xml:space="preserve">Columbus </v>
      </c>
      <c r="G12" s="5" t="s">
        <v>9</v>
      </c>
      <c r="H12" s="5">
        <f>VLOOKUP(E12,'[1]Sheet 1'!$A$2:$E$46,4,FALSE)</f>
        <v>39.998531472535497</v>
      </c>
      <c r="I12" s="5">
        <f>VLOOKUP(E12,'[1]Sheet 1'!$A$2:$E$46,5,FALSE)</f>
        <v>-82.892500652061202</v>
      </c>
      <c r="J12" s="5">
        <v>11</v>
      </c>
      <c r="K12" s="5" t="b">
        <f>VLOOKUP(F12,stops!$B$2:$D$45,2,FALSE)=H12</f>
        <v>0</v>
      </c>
      <c r="L12" s="5" t="b">
        <f>VLOOKUP(F12,stops!$B$2:$D$45,3,FALSE)=I12</f>
        <v>0</v>
      </c>
    </row>
    <row r="13" spans="1:12" x14ac:dyDescent="0.35">
      <c r="A13" s="5" t="s">
        <v>48</v>
      </c>
      <c r="B13" s="5" t="s">
        <v>58</v>
      </c>
      <c r="C13" s="5">
        <v>1</v>
      </c>
      <c r="D13" s="5">
        <v>2</v>
      </c>
      <c r="E13" s="5">
        <v>15</v>
      </c>
      <c r="F13" s="5" t="str">
        <f t="shared" si="0"/>
        <v xml:space="preserve">Columbus </v>
      </c>
      <c r="G13" s="5" t="s">
        <v>8</v>
      </c>
      <c r="H13" s="5">
        <v>39.997110617678402</v>
      </c>
      <c r="I13" s="5">
        <v>-83.0080312682948</v>
      </c>
      <c r="J13" s="5">
        <v>12</v>
      </c>
      <c r="K13" s="5" t="b">
        <f>VLOOKUP(F13,stops!$B$2:$D$45,2,FALSE)=H13</f>
        <v>0</v>
      </c>
      <c r="L13" s="5" t="b">
        <f>VLOOKUP(F13,stops!$B$2:$D$45,3,FALSE)=I13</f>
        <v>0</v>
      </c>
    </row>
    <row r="14" spans="1:12" x14ac:dyDescent="0.35">
      <c r="A14" s="5" t="s">
        <v>48</v>
      </c>
      <c r="B14" s="5" t="s">
        <v>58</v>
      </c>
      <c r="C14" s="5">
        <v>1</v>
      </c>
      <c r="D14" s="5">
        <v>1</v>
      </c>
      <c r="E14" s="5">
        <v>13</v>
      </c>
      <c r="F14" s="5" t="str">
        <f t="shared" si="0"/>
        <v xml:space="preserve">Columbus </v>
      </c>
      <c r="G14" s="5" t="s">
        <v>7</v>
      </c>
      <c r="H14" s="5">
        <v>39.957322042406702</v>
      </c>
      <c r="I14" s="5">
        <v>-82.999007133815098</v>
      </c>
      <c r="J14" s="5">
        <v>13</v>
      </c>
      <c r="K14" s="5" t="b">
        <f>VLOOKUP(F14,stops!$B$2:$D$45,2,FALSE)=H14</f>
        <v>1</v>
      </c>
      <c r="L14" s="5" t="b">
        <f>VLOOKUP(F14,stops!$B$2:$D$45,3,FALSE)=I14</f>
        <v>1</v>
      </c>
    </row>
    <row r="15" spans="1:12" x14ac:dyDescent="0.35">
      <c r="A15" s="5" t="s">
        <v>48</v>
      </c>
      <c r="B15" s="5" t="s">
        <v>58</v>
      </c>
      <c r="C15" s="5">
        <v>1</v>
      </c>
      <c r="D15" s="5">
        <v>4</v>
      </c>
      <c r="E15" s="5">
        <v>22</v>
      </c>
      <c r="F15" s="5" t="str">
        <f t="shared" si="0"/>
        <v xml:space="preserve">Lancaster </v>
      </c>
      <c r="G15" s="5" t="s">
        <v>6</v>
      </c>
      <c r="H15" s="5">
        <v>39.772167661156701</v>
      </c>
      <c r="I15" s="5">
        <v>-82.684195179618797</v>
      </c>
      <c r="J15" s="5">
        <v>14</v>
      </c>
      <c r="K15" s="5" t="b">
        <f>VLOOKUP(F15,stops!$B$2:$D$45,2,FALSE)=H15</f>
        <v>1</v>
      </c>
      <c r="L15" s="5" t="b">
        <f>VLOOKUP(F15,stops!$B$2:$D$45,3,FALSE)=I15</f>
        <v>1</v>
      </c>
    </row>
    <row r="16" spans="1:12" x14ac:dyDescent="0.35">
      <c r="A16" s="5" t="s">
        <v>48</v>
      </c>
      <c r="B16" s="5" t="s">
        <v>58</v>
      </c>
      <c r="C16" s="5">
        <v>1</v>
      </c>
      <c r="D16" s="5">
        <v>5</v>
      </c>
      <c r="E16" s="5">
        <v>24</v>
      </c>
      <c r="F16" s="5" t="str">
        <f t="shared" si="0"/>
        <v xml:space="preserve">Logan </v>
      </c>
      <c r="G16" s="5" t="s">
        <v>5</v>
      </c>
      <c r="H16" s="5">
        <f>VLOOKUP(E16,'[1]Sheet 1'!$A$2:$E$46,4,FALSE)</f>
        <v>39.517045000000003</v>
      </c>
      <c r="I16" s="5">
        <f>VLOOKUP(E16,'[1]Sheet 1'!$A$2:$E$46,5,FALSE)</f>
        <v>-82.363780000000006</v>
      </c>
      <c r="J16" s="5">
        <v>15</v>
      </c>
      <c r="K16" s="5" t="b">
        <f>VLOOKUP(F16,stops!$B$2:$D$45,2,FALSE)=H16</f>
        <v>1</v>
      </c>
      <c r="L16" s="5" t="b">
        <f>VLOOKUP(F16,stops!$B$2:$D$45,3,FALSE)=I16</f>
        <v>1</v>
      </c>
    </row>
    <row r="17" spans="1:12" x14ac:dyDescent="0.35">
      <c r="A17" s="5" t="s">
        <v>48</v>
      </c>
      <c r="B17" s="5" t="s">
        <v>58</v>
      </c>
      <c r="C17" s="5">
        <v>1</v>
      </c>
      <c r="D17" s="5">
        <v>6</v>
      </c>
      <c r="E17" s="5">
        <v>33</v>
      </c>
      <c r="F17" s="5" t="str">
        <f t="shared" si="0"/>
        <v xml:space="preserve">Nelsonville </v>
      </c>
      <c r="G17" s="5" t="s">
        <v>4</v>
      </c>
      <c r="H17" s="5">
        <f>VLOOKUP(E17,'[1]Sheet 1'!$A$2:$E$46,4,FALSE)</f>
        <v>39.442182000000003</v>
      </c>
      <c r="I17" s="5">
        <f>VLOOKUP(E17,'[1]Sheet 1'!$A$2:$E$46,5,FALSE)</f>
        <v>-82.222088999999997</v>
      </c>
      <c r="J17" s="5">
        <v>16</v>
      </c>
      <c r="K17" s="5" t="b">
        <f>VLOOKUP(F17,stops!$B$2:$D$45,2,FALSE)=H17</f>
        <v>1</v>
      </c>
      <c r="L17" s="5" t="b">
        <f>VLOOKUP(F17,stops!$B$2:$D$45,3,FALSE)=I17</f>
        <v>1</v>
      </c>
    </row>
    <row r="18" spans="1:12" x14ac:dyDescent="0.35">
      <c r="A18" s="5" t="s">
        <v>48</v>
      </c>
      <c r="B18" s="5" t="s">
        <v>58</v>
      </c>
      <c r="C18" s="5">
        <v>1</v>
      </c>
      <c r="D18" s="5">
        <v>7</v>
      </c>
      <c r="E18" s="5">
        <v>5</v>
      </c>
      <c r="F18" s="5" t="str">
        <f t="shared" si="0"/>
        <v xml:space="preserve">Athens </v>
      </c>
      <c r="G18" s="5" t="s">
        <v>3</v>
      </c>
      <c r="H18" s="5">
        <f>VLOOKUP(E18,'[1]Sheet 1'!$A$2:$E$46,4,FALSE)</f>
        <v>39.324967654976902</v>
      </c>
      <c r="I18" s="5">
        <f>VLOOKUP(E18,'[1]Sheet 1'!$A$2:$E$46,5,FALSE)</f>
        <v>-82.102466735083595</v>
      </c>
      <c r="J18" s="5">
        <v>17</v>
      </c>
      <c r="K18" s="5" t="b">
        <f>VLOOKUP(F18,stops!$B$2:$D$45,2,FALSE)=H18</f>
        <v>0</v>
      </c>
      <c r="L18" s="5" t="b">
        <f>VLOOKUP(F18,stops!$B$2:$D$45,3,FALSE)=I18</f>
        <v>0</v>
      </c>
    </row>
    <row r="19" spans="1:12" x14ac:dyDescent="0.35">
      <c r="A19" s="5" t="s">
        <v>48</v>
      </c>
      <c r="B19" s="5" t="s">
        <v>58</v>
      </c>
      <c r="C19" s="5">
        <v>1</v>
      </c>
      <c r="D19" s="5">
        <v>8</v>
      </c>
      <c r="E19" s="5">
        <v>4</v>
      </c>
      <c r="F19" s="5" t="str">
        <f t="shared" si="0"/>
        <v xml:space="preserve">Athens </v>
      </c>
      <c r="G19" s="5" t="s">
        <v>2</v>
      </c>
      <c r="H19" s="5">
        <f>VLOOKUP(E19,'[1]Sheet 1'!$A$2:$E$46,4,FALSE)</f>
        <v>39.337581083333298</v>
      </c>
      <c r="I19" s="5">
        <f>VLOOKUP(E19,'[1]Sheet 1'!$A$2:$E$46,5,FALSE)</f>
        <v>-82.075599520833293</v>
      </c>
      <c r="J19" s="5">
        <v>18</v>
      </c>
      <c r="K19" s="5" t="b">
        <f>VLOOKUP(F19,stops!$B$2:$D$45,2,FALSE)=H19</f>
        <v>1</v>
      </c>
      <c r="L19" s="5" t="b">
        <f>VLOOKUP(F19,stops!$B$2:$D$45,3,FALSE)=I19</f>
        <v>1</v>
      </c>
    </row>
    <row r="20" spans="1:12" x14ac:dyDescent="0.35">
      <c r="A20" s="5" t="s">
        <v>48</v>
      </c>
      <c r="B20" s="5" t="s">
        <v>58</v>
      </c>
      <c r="C20" s="5">
        <v>1</v>
      </c>
      <c r="D20" s="5">
        <v>9</v>
      </c>
      <c r="E20" s="5">
        <v>16</v>
      </c>
      <c r="F20" s="5" t="str">
        <f t="shared" si="0"/>
        <v xml:space="preserve">Coolville </v>
      </c>
      <c r="G20" s="5" t="s">
        <v>1</v>
      </c>
      <c r="H20" s="5">
        <f>VLOOKUP(E20,'[1]Sheet 1'!$A$2:$E$46,4,FALSE)</f>
        <v>39.222244763663198</v>
      </c>
      <c r="I20" s="5">
        <f>VLOOKUP(E20,'[1]Sheet 1'!$A$2:$E$46,5,FALSE)</f>
        <v>-81.809730001849005</v>
      </c>
      <c r="J20" s="5">
        <v>19</v>
      </c>
      <c r="K20" s="5" t="b">
        <f>VLOOKUP(F20,stops!$B$2:$D$45,2,FALSE)=H20</f>
        <v>1</v>
      </c>
      <c r="L20" s="5" t="b">
        <f>VLOOKUP(F20,stops!$B$2:$D$45,3,FALSE)=I20</f>
        <v>1</v>
      </c>
    </row>
    <row r="21" spans="1:12" x14ac:dyDescent="0.35">
      <c r="A21" s="5" t="s">
        <v>48</v>
      </c>
      <c r="B21" s="5" t="s">
        <v>58</v>
      </c>
      <c r="C21" s="5">
        <v>1</v>
      </c>
      <c r="D21" s="5">
        <v>10</v>
      </c>
      <c r="E21" s="5">
        <v>27</v>
      </c>
      <c r="F21" s="5" t="str">
        <f t="shared" si="0"/>
        <v xml:space="preserve">Marietta </v>
      </c>
      <c r="G21" s="5" t="s">
        <v>19</v>
      </c>
      <c r="H21" s="5">
        <f>VLOOKUP(E21,'[1]Sheet 1'!$A$2:$E$46,4,FALSE)</f>
        <v>39.413155199999999</v>
      </c>
      <c r="I21" s="5">
        <f>VLOOKUP(E21,'[1]Sheet 1'!$A$2:$E$46,5,FALSE)</f>
        <v>-81.455303299999997</v>
      </c>
      <c r="J21" s="5">
        <v>20</v>
      </c>
      <c r="K21" s="5" t="b">
        <f>VLOOKUP(F21,stops!$B$2:$D$45,2,FALSE)=H21</f>
        <v>1</v>
      </c>
      <c r="L21" s="5" t="b">
        <f>VLOOKUP(F21,stops!$B$2:$D$45,3,FALSE)=I21</f>
        <v>1</v>
      </c>
    </row>
    <row r="22" spans="1:12" x14ac:dyDescent="0.35">
      <c r="A22" s="5" t="s">
        <v>48</v>
      </c>
      <c r="B22" s="5" t="s">
        <v>58</v>
      </c>
      <c r="C22" s="5">
        <v>1</v>
      </c>
      <c r="D22" s="5">
        <v>11</v>
      </c>
      <c r="E22" s="5">
        <v>37</v>
      </c>
      <c r="F22" s="5" t="str">
        <f t="shared" si="0"/>
        <v xml:space="preserve">Parkersburg </v>
      </c>
      <c r="G22" s="5" t="s">
        <v>0</v>
      </c>
      <c r="H22" s="5">
        <f>VLOOKUP(E22,'[1]Sheet 1'!$A$2:$E$46,4,FALSE)</f>
        <v>39.228019119087698</v>
      </c>
      <c r="I22" s="5">
        <f>VLOOKUP(E22,'[1]Sheet 1'!$A$2:$E$46,5,FALSE)</f>
        <v>-81.516891756708802</v>
      </c>
      <c r="J22" s="5">
        <v>21</v>
      </c>
      <c r="K22" s="5" t="b">
        <f>VLOOKUP(F22,stops!$B$2:$D$45,2,FALSE)=H22</f>
        <v>1</v>
      </c>
      <c r="L22" s="5" t="b">
        <f>VLOOKUP(F22,stops!$B$2:$D$45,3,FALSE)=I22</f>
        <v>1</v>
      </c>
    </row>
    <row r="23" spans="1:12" x14ac:dyDescent="0.35">
      <c r="A23" s="5" t="s">
        <v>51</v>
      </c>
      <c r="B23" s="5" t="s">
        <v>58</v>
      </c>
      <c r="C23" s="5">
        <v>0</v>
      </c>
      <c r="D23" s="5">
        <v>1</v>
      </c>
      <c r="E23" s="5">
        <v>3</v>
      </c>
      <c r="F23" s="5" t="s">
        <v>67</v>
      </c>
      <c r="G23" s="5" t="s">
        <v>10</v>
      </c>
      <c r="H23" s="5">
        <v>39.212488339037101</v>
      </c>
      <c r="I23" s="5">
        <v>-84.459275131895296</v>
      </c>
      <c r="J23" s="5">
        <v>22</v>
      </c>
      <c r="K23" s="5" t="b">
        <f>VLOOKUP(F23,stops!$B$2:$D$45,2,FALSE)=H23</f>
        <v>1</v>
      </c>
      <c r="L23" s="5" t="b">
        <f>VLOOKUP(F23,stops!$B$2:$D$45,3,FALSE)=I23</f>
        <v>1</v>
      </c>
    </row>
    <row r="24" spans="1:12" x14ac:dyDescent="0.35">
      <c r="A24" s="5" t="s">
        <v>51</v>
      </c>
      <c r="B24" s="5" t="s">
        <v>58</v>
      </c>
      <c r="C24" s="5">
        <v>0</v>
      </c>
      <c r="D24" s="5">
        <v>2</v>
      </c>
      <c r="E24" s="5">
        <v>11</v>
      </c>
      <c r="F24" s="5" t="str">
        <f t="shared" si="0"/>
        <v xml:space="preserve">Cincinnati </v>
      </c>
      <c r="G24" s="5" t="s">
        <v>11</v>
      </c>
      <c r="H24" s="5">
        <f>VLOOKUP(E24,'[1]Sheet 1'!$A$2:$E$46,4,FALSE)</f>
        <v>39.133891823575702</v>
      </c>
      <c r="I24" s="5">
        <f>VLOOKUP(E24,'[1]Sheet 1'!$A$2:$E$46,5,FALSE)</f>
        <v>-84.509238295836198</v>
      </c>
      <c r="J24" s="5">
        <v>23</v>
      </c>
      <c r="K24" s="5" t="b">
        <f>VLOOKUP(F24,stops!$B$2:$D$45,2,FALSE)=H24</f>
        <v>1</v>
      </c>
      <c r="L24" s="5" t="b">
        <f>VLOOKUP(F24,stops!$B$2:$D$45,3,FALSE)=I24</f>
        <v>1</v>
      </c>
    </row>
    <row r="25" spans="1:12" x14ac:dyDescent="0.35">
      <c r="A25" s="5" t="s">
        <v>51</v>
      </c>
      <c r="B25" s="5" t="s">
        <v>58</v>
      </c>
      <c r="C25" s="5">
        <v>0</v>
      </c>
      <c r="D25" s="5">
        <v>3</v>
      </c>
      <c r="E25" s="5">
        <v>6</v>
      </c>
      <c r="F25" s="5" t="str">
        <f t="shared" si="0"/>
        <v xml:space="preserve">Batavia </v>
      </c>
      <c r="G25" s="5" t="s">
        <v>12</v>
      </c>
      <c r="H25" s="5">
        <f>VLOOKUP(E25,'[1]Sheet 1'!$A$2:$E$46,4,FALSE)</f>
        <v>39.082903195262602</v>
      </c>
      <c r="I25" s="5">
        <f>VLOOKUP(E25,'[1]Sheet 1'!$A$2:$E$46,5,FALSE)</f>
        <v>-84.152953196812703</v>
      </c>
      <c r="J25" s="5">
        <v>24</v>
      </c>
      <c r="K25" s="5" t="b">
        <f>VLOOKUP(F25,stops!$B$2:$D$45,2,FALSE)=H25</f>
        <v>1</v>
      </c>
      <c r="L25" s="5" t="b">
        <f>VLOOKUP(F25,stops!$B$2:$D$45,3,FALSE)=I25</f>
        <v>1</v>
      </c>
    </row>
    <row r="26" spans="1:12" x14ac:dyDescent="0.35">
      <c r="A26" s="5" t="s">
        <v>51</v>
      </c>
      <c r="B26" s="5" t="s">
        <v>58</v>
      </c>
      <c r="C26" s="5">
        <v>0</v>
      </c>
      <c r="D26" s="5">
        <v>4</v>
      </c>
      <c r="E26" s="5">
        <v>40</v>
      </c>
      <c r="F26" s="5" t="str">
        <f t="shared" si="0"/>
        <v xml:space="preserve">Seaman </v>
      </c>
      <c r="G26" s="5" t="s">
        <v>13</v>
      </c>
      <c r="H26" s="5">
        <f>VLOOKUP(E26,'[1]Sheet 1'!$A$2:$E$46,4,FALSE)</f>
        <v>39.034428506152899</v>
      </c>
      <c r="I26" s="5">
        <f>VLOOKUP(E26,'[1]Sheet 1'!$A$2:$E$46,5,FALSE)</f>
        <v>-83.563848894437101</v>
      </c>
      <c r="J26" s="5">
        <v>25</v>
      </c>
      <c r="K26" s="5" t="b">
        <f>VLOOKUP(F26,stops!$B$2:$D$45,2,FALSE)=H26</f>
        <v>1</v>
      </c>
      <c r="L26" s="5" t="b">
        <f>VLOOKUP(F26,stops!$B$2:$D$45,3,FALSE)=I26</f>
        <v>1</v>
      </c>
    </row>
    <row r="27" spans="1:12" x14ac:dyDescent="0.35">
      <c r="A27" s="5" t="s">
        <v>51</v>
      </c>
      <c r="B27" s="5" t="s">
        <v>58</v>
      </c>
      <c r="C27" s="5">
        <v>0</v>
      </c>
      <c r="D27" s="5">
        <v>5</v>
      </c>
      <c r="E27" s="5">
        <v>38</v>
      </c>
      <c r="F27" s="5" t="str">
        <f t="shared" si="0"/>
        <v xml:space="preserve">Peebles </v>
      </c>
      <c r="G27" s="5" t="s">
        <v>14</v>
      </c>
      <c r="H27" s="5">
        <f>VLOOKUP(E27,'[1]Sheet 1'!$A$2:$E$46,4,FALSE)</f>
        <v>38.932899432604501</v>
      </c>
      <c r="I27" s="5">
        <f>VLOOKUP(E27,'[1]Sheet 1'!$A$2:$E$46,5,FALSE)</f>
        <v>-83.417927516437004</v>
      </c>
      <c r="J27" s="5">
        <v>26</v>
      </c>
      <c r="K27" s="5" t="b">
        <f>VLOOKUP(F27,stops!$B$2:$D$45,2,FALSE)=H27</f>
        <v>1</v>
      </c>
      <c r="L27" s="5" t="b">
        <f>VLOOKUP(F27,stops!$B$2:$D$45,3,FALSE)=I27</f>
        <v>1</v>
      </c>
    </row>
    <row r="28" spans="1:12" x14ac:dyDescent="0.35">
      <c r="A28" s="5" t="s">
        <v>51</v>
      </c>
      <c r="B28" s="5" t="s">
        <v>58</v>
      </c>
      <c r="C28" s="5">
        <v>0</v>
      </c>
      <c r="D28" s="5">
        <v>6</v>
      </c>
      <c r="E28" s="5">
        <v>39</v>
      </c>
      <c r="F28" s="5" t="str">
        <f t="shared" si="0"/>
        <v xml:space="preserve">Piketon </v>
      </c>
      <c r="G28" s="5" t="s">
        <v>15</v>
      </c>
      <c r="H28" s="5">
        <f>VLOOKUP(E28,'[1]Sheet 1'!$A$2:$E$46,4,FALSE)</f>
        <v>39.0626082</v>
      </c>
      <c r="I28" s="5">
        <f>VLOOKUP(E28,'[1]Sheet 1'!$A$2:$E$46,5,FALSE)</f>
        <v>-83.017178900000005</v>
      </c>
      <c r="J28" s="5">
        <v>27</v>
      </c>
      <c r="K28" s="5" t="b">
        <f>VLOOKUP(F28,stops!$B$2:$D$45,2,FALSE)=H28</f>
        <v>1</v>
      </c>
      <c r="L28" s="5" t="b">
        <f>VLOOKUP(F28,stops!$B$2:$D$45,3,FALSE)=I28</f>
        <v>1</v>
      </c>
    </row>
    <row r="29" spans="1:12" x14ac:dyDescent="0.35">
      <c r="A29" s="5" t="s">
        <v>51</v>
      </c>
      <c r="B29" s="5" t="s">
        <v>58</v>
      </c>
      <c r="C29" s="5">
        <v>0</v>
      </c>
      <c r="D29" s="5">
        <v>7</v>
      </c>
      <c r="E29" s="5">
        <v>20</v>
      </c>
      <c r="F29" s="5" t="str">
        <f t="shared" si="0"/>
        <v xml:space="preserve">Jackson </v>
      </c>
      <c r="G29" s="5" t="s">
        <v>16</v>
      </c>
      <c r="H29" s="5">
        <f>VLOOKUP(E29,'[1]Sheet 1'!$A$2:$E$46,4,FALSE)</f>
        <v>39.037348049999999</v>
      </c>
      <c r="I29" s="5">
        <f>VLOOKUP(E29,'[1]Sheet 1'!$A$2:$E$46,5,FALSE)</f>
        <v>-82.624113794364305</v>
      </c>
      <c r="J29" s="5">
        <v>28</v>
      </c>
      <c r="K29" s="5" t="b">
        <f>VLOOKUP(F29,stops!$B$2:$D$45,2,FALSE)=H29</f>
        <v>1</v>
      </c>
      <c r="L29" s="5" t="b">
        <f>VLOOKUP(F29,stops!$B$2:$D$45,3,FALSE)=I29</f>
        <v>1</v>
      </c>
    </row>
    <row r="30" spans="1:12" x14ac:dyDescent="0.35">
      <c r="A30" s="5" t="s">
        <v>51</v>
      </c>
      <c r="B30" s="5" t="s">
        <v>58</v>
      </c>
      <c r="C30" s="5">
        <v>0</v>
      </c>
      <c r="D30" s="5">
        <v>8</v>
      </c>
      <c r="E30" s="5">
        <v>2</v>
      </c>
      <c r="F30" s="5" t="s">
        <v>68</v>
      </c>
      <c r="G30" s="5" t="s">
        <v>17</v>
      </c>
      <c r="H30" s="5">
        <f>VLOOKUP(E30,'[1]Sheet 1'!$A$2:$E$46,4,FALSE)</f>
        <v>39.234185444432299</v>
      </c>
      <c r="I30" s="5">
        <f>VLOOKUP(E30,'[1]Sheet 1'!$A$2:$E$46,5,FALSE)</f>
        <v>-82.196805583952994</v>
      </c>
      <c r="J30" s="5">
        <v>29</v>
      </c>
      <c r="K30" s="5" t="b">
        <f>VLOOKUP(F30,stops!$B$2:$D$45,2,FALSE)=H30</f>
        <v>1</v>
      </c>
      <c r="L30" s="5" t="b">
        <f>VLOOKUP(F30,stops!$B$2:$D$45,3,FALSE)=I30</f>
        <v>1</v>
      </c>
    </row>
    <row r="31" spans="1:12" x14ac:dyDescent="0.35">
      <c r="A31" s="5" t="s">
        <v>51</v>
      </c>
      <c r="B31" s="5" t="s">
        <v>58</v>
      </c>
      <c r="C31" s="5">
        <v>0</v>
      </c>
      <c r="D31" s="5">
        <v>9</v>
      </c>
      <c r="E31" s="5">
        <v>4</v>
      </c>
      <c r="F31" s="5" t="str">
        <f t="shared" si="0"/>
        <v xml:space="preserve">Athens </v>
      </c>
      <c r="G31" s="5" t="s">
        <v>18</v>
      </c>
      <c r="H31" s="5">
        <f>VLOOKUP(E31,'[1]Sheet 1'!$A$2:$E$46,4,FALSE)</f>
        <v>39.337581083333298</v>
      </c>
      <c r="I31" s="5">
        <f>VLOOKUP(E31,'[1]Sheet 1'!$A$2:$E$46,5,FALSE)</f>
        <v>-82.075599520833293</v>
      </c>
      <c r="J31" s="5">
        <v>30</v>
      </c>
      <c r="K31" s="5" t="b">
        <f>VLOOKUP(F31,stops!$B$2:$D$45,2,FALSE)=H31</f>
        <v>1</v>
      </c>
      <c r="L31" s="5" t="b">
        <f>VLOOKUP(F31,stops!$B$2:$D$45,3,FALSE)=I31</f>
        <v>1</v>
      </c>
    </row>
    <row r="32" spans="1:12" x14ac:dyDescent="0.35">
      <c r="A32" s="5" t="s">
        <v>51</v>
      </c>
      <c r="B32" s="5" t="s">
        <v>58</v>
      </c>
      <c r="C32" s="5">
        <v>0</v>
      </c>
      <c r="D32" s="5">
        <v>10</v>
      </c>
      <c r="E32" s="5">
        <v>5</v>
      </c>
      <c r="F32" s="5" t="str">
        <f t="shared" si="0"/>
        <v xml:space="preserve">Athens </v>
      </c>
      <c r="G32" s="5" t="s">
        <v>3</v>
      </c>
      <c r="H32" s="5">
        <f>VLOOKUP(E32,'[1]Sheet 1'!$A$2:$E$46,4,FALSE)</f>
        <v>39.324967654976902</v>
      </c>
      <c r="I32" s="5">
        <f>VLOOKUP(E32,'[1]Sheet 1'!$A$2:$E$46,5,FALSE)</f>
        <v>-82.102466735083595</v>
      </c>
      <c r="J32" s="5">
        <v>31</v>
      </c>
      <c r="K32" s="5" t="b">
        <f>VLOOKUP(F32,stops!$B$2:$D$45,2,FALSE)=H32</f>
        <v>0</v>
      </c>
      <c r="L32" s="5" t="b">
        <f>VLOOKUP(F32,stops!$B$2:$D$45,3,FALSE)=I32</f>
        <v>0</v>
      </c>
    </row>
    <row r="33" spans="1:12" x14ac:dyDescent="0.35">
      <c r="A33" s="5" t="s">
        <v>51</v>
      </c>
      <c r="B33" s="5" t="s">
        <v>57</v>
      </c>
      <c r="C33" s="5">
        <v>1</v>
      </c>
      <c r="D33" s="5">
        <v>1</v>
      </c>
      <c r="E33" s="5">
        <v>4</v>
      </c>
      <c r="F33" s="5" t="str">
        <f t="shared" si="0"/>
        <v xml:space="preserve">Athens </v>
      </c>
      <c r="G33" s="5" t="s">
        <v>18</v>
      </c>
      <c r="H33" s="5">
        <f>VLOOKUP(E33,'[1]Sheet 1'!$A$2:$E$46,4,FALSE)</f>
        <v>39.337581083333298</v>
      </c>
      <c r="I33" s="5">
        <f>VLOOKUP(E33,'[1]Sheet 1'!$A$2:$E$46,5,FALSE)</f>
        <v>-82.075599520833293</v>
      </c>
      <c r="J33" s="5">
        <v>32</v>
      </c>
      <c r="K33" s="5" t="b">
        <f>VLOOKUP(F33,stops!$B$2:$D$45,2,FALSE)=H33</f>
        <v>1</v>
      </c>
      <c r="L33" s="5" t="b">
        <f>VLOOKUP(F33,stops!$B$2:$D$45,3,FALSE)=I33</f>
        <v>1</v>
      </c>
    </row>
    <row r="34" spans="1:12" x14ac:dyDescent="0.35">
      <c r="A34" s="5" t="s">
        <v>51</v>
      </c>
      <c r="B34" s="5" t="s">
        <v>57</v>
      </c>
      <c r="C34" s="5">
        <v>1</v>
      </c>
      <c r="D34" s="5">
        <v>2</v>
      </c>
      <c r="E34" s="5">
        <v>5</v>
      </c>
      <c r="F34" s="5" t="str">
        <f t="shared" si="0"/>
        <v xml:space="preserve">Athens </v>
      </c>
      <c r="G34" s="5" t="s">
        <v>3</v>
      </c>
      <c r="H34" s="5">
        <f>VLOOKUP(E34,'[1]Sheet 1'!$A$2:$E$46,4,FALSE)</f>
        <v>39.324967654976902</v>
      </c>
      <c r="I34" s="5">
        <f>VLOOKUP(E34,'[1]Sheet 1'!$A$2:$E$46,5,FALSE)</f>
        <v>-82.102466735083595</v>
      </c>
      <c r="J34" s="5">
        <v>33</v>
      </c>
      <c r="K34" s="5" t="b">
        <f>VLOOKUP(F34,stops!$B$2:$D$45,2,FALSE)=H34</f>
        <v>0</v>
      </c>
      <c r="L34" s="5" t="b">
        <f>VLOOKUP(F34,stops!$B$2:$D$45,3,FALSE)=I34</f>
        <v>0</v>
      </c>
    </row>
    <row r="35" spans="1:12" x14ac:dyDescent="0.35">
      <c r="A35" s="5" t="s">
        <v>51</v>
      </c>
      <c r="B35" s="5" t="s">
        <v>57</v>
      </c>
      <c r="C35" s="5">
        <v>1</v>
      </c>
      <c r="D35" s="5">
        <v>3</v>
      </c>
      <c r="E35" s="5">
        <v>2</v>
      </c>
      <c r="F35" s="5" t="s">
        <v>68</v>
      </c>
      <c r="G35" s="5" t="s">
        <v>17</v>
      </c>
      <c r="H35" s="5">
        <f>VLOOKUP(E35,'[1]Sheet 1'!$A$2:$E$46,4,FALSE)</f>
        <v>39.234185444432299</v>
      </c>
      <c r="I35" s="5">
        <f>VLOOKUP(E35,'[1]Sheet 1'!$A$2:$E$46,5,FALSE)</f>
        <v>-82.196805583952994</v>
      </c>
      <c r="J35" s="5">
        <v>34</v>
      </c>
      <c r="K35" s="5" t="b">
        <f>VLOOKUP(F35,stops!$B$2:$D$45,2,FALSE)=H35</f>
        <v>1</v>
      </c>
      <c r="L35" s="5" t="b">
        <f>VLOOKUP(F35,stops!$B$2:$D$45,3,FALSE)=I35</f>
        <v>1</v>
      </c>
    </row>
    <row r="36" spans="1:12" x14ac:dyDescent="0.35">
      <c r="A36" s="5" t="s">
        <v>51</v>
      </c>
      <c r="B36" s="5" t="s">
        <v>57</v>
      </c>
      <c r="C36" s="5">
        <v>1</v>
      </c>
      <c r="D36" s="5">
        <v>4</v>
      </c>
      <c r="E36" s="5">
        <v>20</v>
      </c>
      <c r="F36" s="5" t="str">
        <f t="shared" si="0"/>
        <v xml:space="preserve">Jackson </v>
      </c>
      <c r="G36" s="5" t="s">
        <v>16</v>
      </c>
      <c r="H36" s="5">
        <f>VLOOKUP(E36,'[1]Sheet 1'!$A$2:$E$46,4,FALSE)</f>
        <v>39.037348049999999</v>
      </c>
      <c r="I36" s="5">
        <f>VLOOKUP(E36,'[1]Sheet 1'!$A$2:$E$46,5,FALSE)</f>
        <v>-82.624113794364305</v>
      </c>
      <c r="J36" s="5">
        <v>35</v>
      </c>
      <c r="K36" s="5" t="b">
        <f>VLOOKUP(F36,stops!$B$2:$D$45,2,FALSE)=H36</f>
        <v>1</v>
      </c>
      <c r="L36" s="5" t="b">
        <f>VLOOKUP(F36,stops!$B$2:$D$45,3,FALSE)=I36</f>
        <v>1</v>
      </c>
    </row>
    <row r="37" spans="1:12" x14ac:dyDescent="0.35">
      <c r="A37" s="5" t="s">
        <v>51</v>
      </c>
      <c r="B37" s="5" t="s">
        <v>57</v>
      </c>
      <c r="C37" s="5">
        <v>1</v>
      </c>
      <c r="D37" s="5">
        <v>5</v>
      </c>
      <c r="E37" s="5">
        <v>39</v>
      </c>
      <c r="F37" s="5" t="str">
        <f t="shared" si="0"/>
        <v xml:space="preserve">Piketon </v>
      </c>
      <c r="G37" s="5" t="s">
        <v>15</v>
      </c>
      <c r="H37" s="5">
        <f>VLOOKUP(E37,'[1]Sheet 1'!$A$2:$E$46,4,FALSE)</f>
        <v>39.0626082</v>
      </c>
      <c r="I37" s="5">
        <f>VLOOKUP(E37,'[1]Sheet 1'!$A$2:$E$46,5,FALSE)</f>
        <v>-83.017178900000005</v>
      </c>
      <c r="J37" s="5">
        <v>36</v>
      </c>
      <c r="K37" s="5" t="b">
        <f>VLOOKUP(F37,stops!$B$2:$D$45,2,FALSE)=H37</f>
        <v>1</v>
      </c>
      <c r="L37" s="5" t="b">
        <f>VLOOKUP(F37,stops!$B$2:$D$45,3,FALSE)=I37</f>
        <v>1</v>
      </c>
    </row>
    <row r="38" spans="1:12" x14ac:dyDescent="0.35">
      <c r="A38" s="5" t="s">
        <v>51</v>
      </c>
      <c r="B38" s="5" t="s">
        <v>57</v>
      </c>
      <c r="C38" s="5">
        <v>1</v>
      </c>
      <c r="D38" s="5">
        <v>6</v>
      </c>
      <c r="E38" s="5">
        <v>38</v>
      </c>
      <c r="F38" s="5" t="str">
        <f t="shared" si="0"/>
        <v xml:space="preserve">Peebles </v>
      </c>
      <c r="G38" s="5" t="s">
        <v>14</v>
      </c>
      <c r="H38" s="5">
        <f>VLOOKUP(E38,'[1]Sheet 1'!$A$2:$E$46,4,FALSE)</f>
        <v>38.932899432604501</v>
      </c>
      <c r="I38" s="5">
        <f>VLOOKUP(E38,'[1]Sheet 1'!$A$2:$E$46,5,FALSE)</f>
        <v>-83.417927516437004</v>
      </c>
      <c r="J38" s="5">
        <v>37</v>
      </c>
      <c r="K38" s="5" t="b">
        <f>VLOOKUP(F38,stops!$B$2:$D$45,2,FALSE)=H38</f>
        <v>1</v>
      </c>
      <c r="L38" s="5" t="b">
        <f>VLOOKUP(F38,stops!$B$2:$D$45,3,FALSE)=I38</f>
        <v>1</v>
      </c>
    </row>
    <row r="39" spans="1:12" x14ac:dyDescent="0.35">
      <c r="A39" s="5" t="s">
        <v>51</v>
      </c>
      <c r="B39" s="5" t="s">
        <v>57</v>
      </c>
      <c r="C39" s="5">
        <v>1</v>
      </c>
      <c r="D39" s="5">
        <v>7</v>
      </c>
      <c r="E39" s="5">
        <v>40</v>
      </c>
      <c r="F39" s="5" t="str">
        <f t="shared" si="0"/>
        <v xml:space="preserve">Seaman </v>
      </c>
      <c r="G39" s="5" t="s">
        <v>13</v>
      </c>
      <c r="H39" s="5">
        <f>VLOOKUP(E39,'[1]Sheet 1'!$A$2:$E$46,4,FALSE)</f>
        <v>39.034428506152899</v>
      </c>
      <c r="I39" s="5">
        <f>VLOOKUP(E39,'[1]Sheet 1'!$A$2:$E$46,5,FALSE)</f>
        <v>-83.563848894437101</v>
      </c>
      <c r="J39" s="5">
        <v>38</v>
      </c>
      <c r="K39" s="5" t="b">
        <f>VLOOKUP(F39,stops!$B$2:$D$45,2,FALSE)=H39</f>
        <v>1</v>
      </c>
      <c r="L39" s="5" t="b">
        <f>VLOOKUP(F39,stops!$B$2:$D$45,3,FALSE)=I39</f>
        <v>1</v>
      </c>
    </row>
    <row r="40" spans="1:12" x14ac:dyDescent="0.35">
      <c r="A40" s="5" t="s">
        <v>51</v>
      </c>
      <c r="B40" s="5" t="s">
        <v>57</v>
      </c>
      <c r="C40" s="5">
        <v>1</v>
      </c>
      <c r="D40" s="5">
        <v>8</v>
      </c>
      <c r="E40" s="5">
        <v>6</v>
      </c>
      <c r="F40" s="5" t="str">
        <f t="shared" si="0"/>
        <v xml:space="preserve">Batavia </v>
      </c>
      <c r="G40" s="5" t="s">
        <v>12</v>
      </c>
      <c r="H40" s="5">
        <f>VLOOKUP(E40,'[1]Sheet 1'!$A$2:$E$46,4,FALSE)</f>
        <v>39.082903195262602</v>
      </c>
      <c r="I40" s="5">
        <f>VLOOKUP(E40,'[1]Sheet 1'!$A$2:$E$46,5,FALSE)</f>
        <v>-84.152953196812703</v>
      </c>
      <c r="J40" s="5">
        <v>39</v>
      </c>
      <c r="K40" s="5" t="b">
        <f>VLOOKUP(F40,stops!$B$2:$D$45,2,FALSE)=H40</f>
        <v>1</v>
      </c>
      <c r="L40" s="5" t="b">
        <f>VLOOKUP(F40,stops!$B$2:$D$45,3,FALSE)=I40</f>
        <v>1</v>
      </c>
    </row>
    <row r="41" spans="1:12" x14ac:dyDescent="0.35">
      <c r="A41" s="5" t="s">
        <v>51</v>
      </c>
      <c r="B41" s="5" t="s">
        <v>57</v>
      </c>
      <c r="C41" s="5">
        <v>1</v>
      </c>
      <c r="D41" s="5">
        <v>9</v>
      </c>
      <c r="E41" s="5">
        <v>11</v>
      </c>
      <c r="F41" s="5" t="str">
        <f t="shared" si="0"/>
        <v xml:space="preserve">Cincinnati </v>
      </c>
      <c r="G41" s="5" t="s">
        <v>11</v>
      </c>
      <c r="H41" s="5">
        <f>VLOOKUP(E41,'[1]Sheet 1'!$A$2:$E$46,4,FALSE)</f>
        <v>39.133891823575702</v>
      </c>
      <c r="I41" s="5">
        <f>VLOOKUP(E41,'[1]Sheet 1'!$A$2:$E$46,5,FALSE)</f>
        <v>-84.509238295836198</v>
      </c>
      <c r="J41" s="5">
        <v>40</v>
      </c>
      <c r="K41" s="5" t="b">
        <f>VLOOKUP(F41,stops!$B$2:$D$45,2,FALSE)=H41</f>
        <v>1</v>
      </c>
      <c r="L41" s="5" t="b">
        <f>VLOOKUP(F41,stops!$B$2:$D$45,3,FALSE)=I41</f>
        <v>1</v>
      </c>
    </row>
    <row r="42" spans="1:12" x14ac:dyDescent="0.35">
      <c r="A42" s="5" t="s">
        <v>51</v>
      </c>
      <c r="B42" s="5" t="s">
        <v>57</v>
      </c>
      <c r="C42" s="5">
        <v>1</v>
      </c>
      <c r="D42" s="5">
        <v>10</v>
      </c>
      <c r="E42" s="5">
        <v>3</v>
      </c>
      <c r="F42" s="5" t="s">
        <v>67</v>
      </c>
      <c r="G42" s="5" t="s">
        <v>10</v>
      </c>
      <c r="H42" s="5">
        <v>39.212488339037101</v>
      </c>
      <c r="I42" s="5">
        <v>-84.459275131895296</v>
      </c>
      <c r="J42" s="5">
        <v>41</v>
      </c>
      <c r="K42" s="5" t="b">
        <f>VLOOKUP(F42,stops!$B$2:$D$45,2,FALSE)=H42</f>
        <v>1</v>
      </c>
      <c r="L42" s="5" t="b">
        <f>VLOOKUP(F42,stops!$B$2:$D$45,3,FALSE)=I42</f>
        <v>1</v>
      </c>
    </row>
    <row r="43" spans="1:12" x14ac:dyDescent="0.35">
      <c r="A43" s="5" t="s">
        <v>52</v>
      </c>
      <c r="B43" s="5" t="s">
        <v>60</v>
      </c>
      <c r="C43" s="5">
        <v>0</v>
      </c>
      <c r="D43" s="5">
        <v>1</v>
      </c>
      <c r="E43" s="5">
        <v>5</v>
      </c>
      <c r="F43" s="5" t="str">
        <f t="shared" si="0"/>
        <v xml:space="preserve">Athens </v>
      </c>
      <c r="G43" s="5" t="s">
        <v>3</v>
      </c>
      <c r="H43" s="5">
        <f>VLOOKUP(E43,'[1]Sheet 1'!$A$2:$E$46,4,FALSE)</f>
        <v>39.324967654976902</v>
      </c>
      <c r="I43" s="5">
        <f>VLOOKUP(E43,'[1]Sheet 1'!$A$2:$E$46,5,FALSE)</f>
        <v>-82.102466735083595</v>
      </c>
      <c r="J43" s="5">
        <v>42</v>
      </c>
      <c r="K43" s="5" t="b">
        <f>VLOOKUP(F43,stops!$B$2:$D$45,2,FALSE)=H43</f>
        <v>0</v>
      </c>
      <c r="L43" s="5" t="b">
        <f>VLOOKUP(F43,stops!$B$2:$D$45,3,FALSE)=I43</f>
        <v>0</v>
      </c>
    </row>
    <row r="44" spans="1:12" x14ac:dyDescent="0.35">
      <c r="A44" s="5" t="s">
        <v>52</v>
      </c>
      <c r="B44" s="5" t="s">
        <v>60</v>
      </c>
      <c r="C44" s="5">
        <v>0</v>
      </c>
      <c r="D44" s="5">
        <v>2</v>
      </c>
      <c r="E44" s="5">
        <v>4</v>
      </c>
      <c r="F44" s="5" t="str">
        <f t="shared" si="0"/>
        <v xml:space="preserve">Athens </v>
      </c>
      <c r="G44" s="5" t="s">
        <v>2</v>
      </c>
      <c r="H44" s="5">
        <f>VLOOKUP(E44,'[1]Sheet 1'!$A$2:$E$46,4,FALSE)</f>
        <v>39.337581083333298</v>
      </c>
      <c r="I44" s="5">
        <f>VLOOKUP(E44,'[1]Sheet 1'!$A$2:$E$46,5,FALSE)</f>
        <v>-82.075599520833293</v>
      </c>
      <c r="J44" s="5">
        <v>43</v>
      </c>
      <c r="K44" s="5" t="b">
        <f>VLOOKUP(F44,stops!$B$2:$D$45,2,FALSE)=H44</f>
        <v>1</v>
      </c>
      <c r="L44" s="5" t="b">
        <f>VLOOKUP(F44,stops!$B$2:$D$45,3,FALSE)=I44</f>
        <v>1</v>
      </c>
    </row>
    <row r="45" spans="1:12" x14ac:dyDescent="0.35">
      <c r="A45" s="5" t="s">
        <v>52</v>
      </c>
      <c r="B45" s="5" t="s">
        <v>60</v>
      </c>
      <c r="C45" s="5">
        <v>0</v>
      </c>
      <c r="D45" s="5">
        <v>3</v>
      </c>
      <c r="E45" s="5">
        <v>37</v>
      </c>
      <c r="F45" s="5" t="str">
        <f t="shared" si="0"/>
        <v xml:space="preserve">Parkersburg </v>
      </c>
      <c r="G45" s="5" t="s">
        <v>0</v>
      </c>
      <c r="H45" s="5">
        <f>VLOOKUP(E45,'[1]Sheet 1'!$A$2:$E$46,4,FALSE)</f>
        <v>39.228019119087698</v>
      </c>
      <c r="I45" s="5">
        <f>VLOOKUP(E45,'[1]Sheet 1'!$A$2:$E$46,5,FALSE)</f>
        <v>-81.516891756708802</v>
      </c>
      <c r="J45" s="5">
        <v>44</v>
      </c>
      <c r="K45" s="5" t="b">
        <f>VLOOKUP(F45,stops!$B$2:$D$45,2,FALSE)=H45</f>
        <v>1</v>
      </c>
      <c r="L45" s="5" t="b">
        <f>VLOOKUP(F45,stops!$B$2:$D$45,3,FALSE)=I45</f>
        <v>1</v>
      </c>
    </row>
    <row r="46" spans="1:12" x14ac:dyDescent="0.35">
      <c r="A46" s="5" t="s">
        <v>52</v>
      </c>
      <c r="B46" s="5" t="s">
        <v>60</v>
      </c>
      <c r="C46" s="5">
        <v>0</v>
      </c>
      <c r="D46" s="5">
        <v>4</v>
      </c>
      <c r="E46" s="5">
        <v>27</v>
      </c>
      <c r="F46" s="5" t="str">
        <f t="shared" si="0"/>
        <v xml:space="preserve">Marietta </v>
      </c>
      <c r="G46" s="5" t="s">
        <v>19</v>
      </c>
      <c r="H46" s="5">
        <f>VLOOKUP(E46,'[1]Sheet 1'!$A$2:$E$46,4,FALSE)</f>
        <v>39.413155199999999</v>
      </c>
      <c r="I46" s="5">
        <f>VLOOKUP(E46,'[1]Sheet 1'!$A$2:$E$46,5,FALSE)</f>
        <v>-81.455303299999997</v>
      </c>
      <c r="J46" s="5">
        <v>45</v>
      </c>
      <c r="K46" s="5" t="b">
        <f>VLOOKUP(F46,stops!$B$2:$D$45,2,FALSE)=H46</f>
        <v>1</v>
      </c>
      <c r="L46" s="5" t="b">
        <f>VLOOKUP(F46,stops!$B$2:$D$45,3,FALSE)=I46</f>
        <v>1</v>
      </c>
    </row>
    <row r="47" spans="1:12" x14ac:dyDescent="0.35">
      <c r="A47" s="5" t="s">
        <v>52</v>
      </c>
      <c r="B47" s="5" t="s">
        <v>60</v>
      </c>
      <c r="C47" s="5">
        <v>0</v>
      </c>
      <c r="D47" s="5">
        <v>5</v>
      </c>
      <c r="E47" s="5">
        <v>8</v>
      </c>
      <c r="F47" s="5" t="str">
        <f t="shared" si="0"/>
        <v xml:space="preserve">Caldwell </v>
      </c>
      <c r="G47" s="5" t="s">
        <v>20</v>
      </c>
      <c r="H47" s="5">
        <f>VLOOKUP(E47,'[1]Sheet 1'!$A$2:$E$46,4,FALSE)</f>
        <v>39.738387766040603</v>
      </c>
      <c r="I47" s="5">
        <f>VLOOKUP(E47,'[1]Sheet 1'!$A$2:$E$46,5,FALSE)</f>
        <v>-81.530170801648495</v>
      </c>
      <c r="J47" s="5">
        <v>46</v>
      </c>
      <c r="K47" s="5" t="b">
        <f>VLOOKUP(F47,stops!$B$2:$D$45,2,FALSE)=H47</f>
        <v>1</v>
      </c>
      <c r="L47" s="5" t="b">
        <f>VLOOKUP(F47,stops!$B$2:$D$45,3,FALSE)=I47</f>
        <v>1</v>
      </c>
    </row>
    <row r="48" spans="1:12" x14ac:dyDescent="0.35">
      <c r="A48" s="5" t="s">
        <v>52</v>
      </c>
      <c r="B48" s="5" t="s">
        <v>60</v>
      </c>
      <c r="C48" s="5">
        <v>0</v>
      </c>
      <c r="D48" s="5">
        <v>6</v>
      </c>
      <c r="E48" s="5">
        <v>9</v>
      </c>
      <c r="F48" s="5" t="str">
        <f t="shared" si="0"/>
        <v xml:space="preserve">Cambridge </v>
      </c>
      <c r="G48" s="5" t="s">
        <v>21</v>
      </c>
      <c r="H48" s="5">
        <v>40.0005203080648</v>
      </c>
      <c r="I48" s="5">
        <v>-81.576174451128296</v>
      </c>
      <c r="J48" s="5">
        <v>47</v>
      </c>
      <c r="K48" s="5" t="b">
        <f>VLOOKUP(F48,stops!$B$2:$D$45,2,FALSE)=H48</f>
        <v>1</v>
      </c>
      <c r="L48" s="5" t="b">
        <f>VLOOKUP(F48,stops!$B$2:$D$45,3,FALSE)=I48</f>
        <v>1</v>
      </c>
    </row>
    <row r="49" spans="1:12" x14ac:dyDescent="0.35">
      <c r="A49" s="5" t="s">
        <v>52</v>
      </c>
      <c r="B49" s="5" t="s">
        <v>60</v>
      </c>
      <c r="C49" s="5">
        <v>0</v>
      </c>
      <c r="D49" s="5">
        <v>7</v>
      </c>
      <c r="E49" s="5">
        <v>36</v>
      </c>
      <c r="F49" s="5" t="str">
        <f t="shared" si="0"/>
        <v xml:space="preserve">Newcomerstown </v>
      </c>
      <c r="G49" s="5" t="s">
        <v>22</v>
      </c>
      <c r="H49" s="5">
        <f>VLOOKUP(E49,'[1]Sheet 1'!$A$2:$E$46,4,FALSE)</f>
        <v>40.286569639839101</v>
      </c>
      <c r="I49" s="5">
        <f>VLOOKUP(E49,'[1]Sheet 1'!$A$2:$E$46,5,FALSE)</f>
        <v>-81.564200806323498</v>
      </c>
      <c r="J49" s="5">
        <v>48</v>
      </c>
      <c r="K49" s="5" t="b">
        <f>VLOOKUP(F49,stops!$B$2:$D$45,2,FALSE)=H49</f>
        <v>1</v>
      </c>
      <c r="L49" s="5" t="b">
        <f>VLOOKUP(F49,stops!$B$2:$D$45,3,FALSE)=I49</f>
        <v>1</v>
      </c>
    </row>
    <row r="50" spans="1:12" x14ac:dyDescent="0.35">
      <c r="A50" s="5" t="s">
        <v>52</v>
      </c>
      <c r="B50" s="5" t="s">
        <v>60</v>
      </c>
      <c r="C50" s="5">
        <v>0</v>
      </c>
      <c r="D50" s="5">
        <v>8</v>
      </c>
      <c r="E50" s="5">
        <v>34</v>
      </c>
      <c r="F50" s="5" t="s">
        <v>69</v>
      </c>
      <c r="G50" s="5" t="s">
        <v>23</v>
      </c>
      <c r="H50" s="5">
        <f>VLOOKUP(E50,'[1]Sheet 1'!$A$2:$E$46,4,FALSE)</f>
        <v>40.491876901847697</v>
      </c>
      <c r="I50" s="5">
        <f>VLOOKUP(E50,'[1]Sheet 1'!$A$2:$E$46,5,FALSE)</f>
        <v>-81.481297102880305</v>
      </c>
      <c r="J50" s="5">
        <v>49</v>
      </c>
      <c r="K50" s="5" t="b">
        <f>VLOOKUP(F50,stops!$B$2:$D$45,2,FALSE)=H50</f>
        <v>1</v>
      </c>
      <c r="L50" s="5" t="b">
        <f>VLOOKUP(F50,stops!$B$2:$D$45,3,FALSE)=I50</f>
        <v>1</v>
      </c>
    </row>
    <row r="51" spans="1:12" x14ac:dyDescent="0.35">
      <c r="A51" s="5" t="s">
        <v>52</v>
      </c>
      <c r="B51" s="5" t="s">
        <v>60</v>
      </c>
      <c r="C51" s="5">
        <v>0</v>
      </c>
      <c r="D51" s="5">
        <v>9</v>
      </c>
      <c r="E51" s="5">
        <v>10</v>
      </c>
      <c r="F51" s="5" t="str">
        <f t="shared" si="0"/>
        <v xml:space="preserve">Canton </v>
      </c>
      <c r="G51" s="5" t="s">
        <v>24</v>
      </c>
      <c r="H51" s="5">
        <f>VLOOKUP(E51,'[1]Sheet 1'!$A$2:$E$46,4,FALSE)</f>
        <v>40.797874387755101</v>
      </c>
      <c r="I51" s="5">
        <f>VLOOKUP(E51,'[1]Sheet 1'!$A$2:$E$46,5,FALSE)</f>
        <v>-81.370974693877599</v>
      </c>
      <c r="J51" s="5">
        <v>50</v>
      </c>
      <c r="K51" s="5" t="b">
        <f>VLOOKUP(F51,stops!$B$2:$D$45,2,FALSE)=H51</f>
        <v>1</v>
      </c>
      <c r="L51" s="5" t="b">
        <f>VLOOKUP(F51,stops!$B$2:$D$45,3,FALSE)=I51</f>
        <v>1</v>
      </c>
    </row>
    <row r="52" spans="1:12" x14ac:dyDescent="0.35">
      <c r="A52" s="5" t="s">
        <v>52</v>
      </c>
      <c r="B52" s="5" t="s">
        <v>60</v>
      </c>
      <c r="C52" s="5">
        <v>0</v>
      </c>
      <c r="D52" s="5">
        <v>10</v>
      </c>
      <c r="E52" s="5">
        <v>1</v>
      </c>
      <c r="F52" s="5" t="str">
        <f t="shared" si="0"/>
        <v xml:space="preserve">Akron </v>
      </c>
      <c r="G52" s="5" t="s">
        <v>25</v>
      </c>
      <c r="H52" s="5">
        <f>VLOOKUP(E52,'[1]Sheet 1'!$A$2:$E$46,4,FALSE)</f>
        <v>41.068637000000003</v>
      </c>
      <c r="I52" s="5">
        <f>VLOOKUP(E52,'[1]Sheet 1'!$A$2:$E$46,5,FALSE)</f>
        <v>-81.524315000000001</v>
      </c>
      <c r="J52" s="5">
        <v>51</v>
      </c>
      <c r="K52" s="5" t="b">
        <f>VLOOKUP(F52,stops!$B$2:$D$45,2,FALSE)=H52</f>
        <v>1</v>
      </c>
      <c r="L52" s="5" t="b">
        <f>VLOOKUP(F52,stops!$B$2:$D$45,3,FALSE)=I52</f>
        <v>1</v>
      </c>
    </row>
    <row r="53" spans="1:12" x14ac:dyDescent="0.35">
      <c r="A53" s="5" t="s">
        <v>52</v>
      </c>
      <c r="B53" s="5" t="s">
        <v>60</v>
      </c>
      <c r="C53" s="5">
        <v>0</v>
      </c>
      <c r="D53" s="5">
        <v>11</v>
      </c>
      <c r="E53" s="5">
        <v>7</v>
      </c>
      <c r="F53" s="5" t="s">
        <v>70</v>
      </c>
      <c r="G53" s="5" t="s">
        <v>26</v>
      </c>
      <c r="H53" s="5">
        <f>VLOOKUP(E53,'[1]Sheet 1'!$A$2:$E$46,4,FALSE)</f>
        <v>41.3157898077325</v>
      </c>
      <c r="I53" s="5">
        <f>VLOOKUP(E53,'[1]Sheet 1'!$A$2:$E$46,5,FALSE)</f>
        <v>-81.653323942789996</v>
      </c>
      <c r="J53" s="5">
        <v>52</v>
      </c>
      <c r="K53" s="5" t="b">
        <f>VLOOKUP(F53,stops!$B$2:$D$45,2,FALSE)=H53</f>
        <v>1</v>
      </c>
      <c r="L53" s="5" t="b">
        <f>VLOOKUP(F53,stops!$B$2:$D$45,3,FALSE)=I53</f>
        <v>1</v>
      </c>
    </row>
    <row r="54" spans="1:12" x14ac:dyDescent="0.35">
      <c r="A54" s="5" t="s">
        <v>52</v>
      </c>
      <c r="B54" s="5" t="s">
        <v>60</v>
      </c>
      <c r="C54" s="5">
        <v>0</v>
      </c>
      <c r="D54" s="5">
        <v>12</v>
      </c>
      <c r="E54" s="5">
        <v>12</v>
      </c>
      <c r="F54" s="5" t="str">
        <f t="shared" si="0"/>
        <v xml:space="preserve">Cleveland </v>
      </c>
      <c r="G54" s="5" t="s">
        <v>27</v>
      </c>
      <c r="H54" s="5">
        <f>VLOOKUP(E54,'[1]Sheet 1'!$A$2:$E$46,4,FALSE)</f>
        <v>41.5031872828283</v>
      </c>
      <c r="I54" s="5">
        <f>VLOOKUP(E54,'[1]Sheet 1'!$A$2:$E$46,5,FALSE)</f>
        <v>-81.682033767676799</v>
      </c>
      <c r="J54" s="5">
        <v>53</v>
      </c>
      <c r="K54" s="5" t="b">
        <f>VLOOKUP(F54,stops!$B$2:$D$45,2,FALSE)=H54</f>
        <v>1</v>
      </c>
      <c r="L54" s="5" t="b">
        <f>VLOOKUP(F54,stops!$B$2:$D$45,3,FALSE)=I54</f>
        <v>1</v>
      </c>
    </row>
    <row r="55" spans="1:12" x14ac:dyDescent="0.35">
      <c r="A55" s="5" t="s">
        <v>52</v>
      </c>
      <c r="B55" s="5" t="s">
        <v>59</v>
      </c>
      <c r="C55" s="5">
        <v>1</v>
      </c>
      <c r="D55" s="5">
        <v>1</v>
      </c>
      <c r="E55" s="5">
        <v>12</v>
      </c>
      <c r="F55" s="5" t="str">
        <f t="shared" si="0"/>
        <v xml:space="preserve">Cleveland </v>
      </c>
      <c r="G55" s="5" t="s">
        <v>27</v>
      </c>
      <c r="H55" s="5">
        <f>VLOOKUP(E55,'[1]Sheet 1'!$A$2:$E$46,4,FALSE)</f>
        <v>41.5031872828283</v>
      </c>
      <c r="I55" s="5">
        <f>VLOOKUP(E55,'[1]Sheet 1'!$A$2:$E$46,5,FALSE)</f>
        <v>-81.682033767676799</v>
      </c>
      <c r="J55" s="5">
        <v>54</v>
      </c>
      <c r="K55" s="5" t="b">
        <f>VLOOKUP(F55,stops!$B$2:$D$45,2,FALSE)=H55</f>
        <v>1</v>
      </c>
      <c r="L55" s="5" t="b">
        <f>VLOOKUP(F55,stops!$B$2:$D$45,3,FALSE)=I55</f>
        <v>1</v>
      </c>
    </row>
    <row r="56" spans="1:12" x14ac:dyDescent="0.35">
      <c r="A56" s="5" t="s">
        <v>52</v>
      </c>
      <c r="B56" s="5" t="s">
        <v>59</v>
      </c>
      <c r="C56" s="5">
        <v>1</v>
      </c>
      <c r="D56" s="5">
        <v>2</v>
      </c>
      <c r="E56" s="5">
        <v>7</v>
      </c>
      <c r="F56" s="5" t="s">
        <v>70</v>
      </c>
      <c r="G56" s="5" t="s">
        <v>26</v>
      </c>
      <c r="H56" s="5">
        <f>VLOOKUP(E56,'[1]Sheet 1'!$A$2:$E$46,4,FALSE)</f>
        <v>41.3157898077325</v>
      </c>
      <c r="I56" s="5">
        <f>VLOOKUP(E56,'[1]Sheet 1'!$A$2:$E$46,5,FALSE)</f>
        <v>-81.653323942789996</v>
      </c>
      <c r="J56" s="5">
        <v>55</v>
      </c>
      <c r="K56" s="5" t="b">
        <f>VLOOKUP(F56,stops!$B$2:$D$45,2,FALSE)=H56</f>
        <v>1</v>
      </c>
      <c r="L56" s="5" t="b">
        <f>VLOOKUP(F56,stops!$B$2:$D$45,3,FALSE)=I56</f>
        <v>1</v>
      </c>
    </row>
    <row r="57" spans="1:12" x14ac:dyDescent="0.35">
      <c r="A57" s="5" t="s">
        <v>52</v>
      </c>
      <c r="B57" s="5" t="s">
        <v>59</v>
      </c>
      <c r="C57" s="5">
        <v>1</v>
      </c>
      <c r="D57" s="5">
        <v>3</v>
      </c>
      <c r="E57" s="5">
        <v>1</v>
      </c>
      <c r="F57" s="5" t="str">
        <f t="shared" si="0"/>
        <v xml:space="preserve">Akron </v>
      </c>
      <c r="G57" s="5" t="s">
        <v>25</v>
      </c>
      <c r="H57" s="5">
        <f>VLOOKUP(E57,'[1]Sheet 1'!$A$2:$E$46,4,FALSE)</f>
        <v>41.068637000000003</v>
      </c>
      <c r="I57" s="5">
        <f>VLOOKUP(E57,'[1]Sheet 1'!$A$2:$E$46,5,FALSE)</f>
        <v>-81.524315000000001</v>
      </c>
      <c r="J57" s="5">
        <v>56</v>
      </c>
      <c r="K57" s="5" t="b">
        <f>VLOOKUP(F57,stops!$B$2:$D$45,2,FALSE)=H57</f>
        <v>1</v>
      </c>
      <c r="L57" s="5" t="b">
        <f>VLOOKUP(F57,stops!$B$2:$D$45,3,FALSE)=I57</f>
        <v>1</v>
      </c>
    </row>
    <row r="58" spans="1:12" x14ac:dyDescent="0.35">
      <c r="A58" s="5" t="s">
        <v>52</v>
      </c>
      <c r="B58" s="5" t="s">
        <v>59</v>
      </c>
      <c r="C58" s="5">
        <v>1</v>
      </c>
      <c r="D58" s="5">
        <v>4</v>
      </c>
      <c r="E58" s="5">
        <v>10</v>
      </c>
      <c r="F58" s="5" t="str">
        <f t="shared" si="0"/>
        <v xml:space="preserve">Canton </v>
      </c>
      <c r="G58" s="5" t="s">
        <v>24</v>
      </c>
      <c r="H58" s="5">
        <f>VLOOKUP(E58,'[1]Sheet 1'!$A$2:$E$46,4,FALSE)</f>
        <v>40.797874387755101</v>
      </c>
      <c r="I58" s="5">
        <f>VLOOKUP(E58,'[1]Sheet 1'!$A$2:$E$46,5,FALSE)</f>
        <v>-81.370974693877599</v>
      </c>
      <c r="J58" s="5">
        <v>57</v>
      </c>
      <c r="K58" s="5" t="b">
        <f>VLOOKUP(F58,stops!$B$2:$D$45,2,FALSE)=H58</f>
        <v>1</v>
      </c>
      <c r="L58" s="5" t="b">
        <f>VLOOKUP(F58,stops!$B$2:$D$45,3,FALSE)=I58</f>
        <v>1</v>
      </c>
    </row>
    <row r="59" spans="1:12" x14ac:dyDescent="0.35">
      <c r="A59" s="5" t="s">
        <v>52</v>
      </c>
      <c r="B59" s="5" t="s">
        <v>59</v>
      </c>
      <c r="C59" s="5">
        <v>1</v>
      </c>
      <c r="D59" s="5">
        <v>5</v>
      </c>
      <c r="E59" s="5">
        <v>34</v>
      </c>
      <c r="F59" s="5" t="s">
        <v>69</v>
      </c>
      <c r="G59" s="5" t="s">
        <v>23</v>
      </c>
      <c r="H59" s="5">
        <f>VLOOKUP(E59,'[1]Sheet 1'!$A$2:$E$46,4,FALSE)</f>
        <v>40.491876901847697</v>
      </c>
      <c r="I59" s="5">
        <f>VLOOKUP(E59,'[1]Sheet 1'!$A$2:$E$46,5,FALSE)</f>
        <v>-81.481297102880305</v>
      </c>
      <c r="J59" s="5">
        <v>58</v>
      </c>
      <c r="K59" s="5" t="b">
        <f>VLOOKUP(F59,stops!$B$2:$D$45,2,FALSE)=H59</f>
        <v>1</v>
      </c>
      <c r="L59" s="5" t="b">
        <f>VLOOKUP(F59,stops!$B$2:$D$45,3,FALSE)=I59</f>
        <v>1</v>
      </c>
    </row>
    <row r="60" spans="1:12" x14ac:dyDescent="0.35">
      <c r="A60" s="5" t="s">
        <v>52</v>
      </c>
      <c r="B60" s="5" t="s">
        <v>59</v>
      </c>
      <c r="C60" s="5">
        <v>1</v>
      </c>
      <c r="D60" s="5">
        <v>6</v>
      </c>
      <c r="E60" s="5">
        <v>36</v>
      </c>
      <c r="F60" s="5" t="str">
        <f t="shared" si="0"/>
        <v xml:space="preserve">Newcomerstown </v>
      </c>
      <c r="G60" s="5" t="s">
        <v>22</v>
      </c>
      <c r="H60" s="5">
        <f>VLOOKUP(E60,'[1]Sheet 1'!$A$2:$E$46,4,FALSE)</f>
        <v>40.286569639839101</v>
      </c>
      <c r="I60" s="5">
        <f>VLOOKUP(E60,'[1]Sheet 1'!$A$2:$E$46,5,FALSE)</f>
        <v>-81.564200806323498</v>
      </c>
      <c r="J60" s="5">
        <v>59</v>
      </c>
      <c r="K60" s="5" t="b">
        <f>VLOOKUP(F60,stops!$B$2:$D$45,2,FALSE)=H60</f>
        <v>1</v>
      </c>
      <c r="L60" s="5" t="b">
        <f>VLOOKUP(F60,stops!$B$2:$D$45,3,FALSE)=I60</f>
        <v>1</v>
      </c>
    </row>
    <row r="61" spans="1:12" x14ac:dyDescent="0.35">
      <c r="A61" s="5" t="s">
        <v>52</v>
      </c>
      <c r="B61" s="5" t="s">
        <v>59</v>
      </c>
      <c r="C61" s="5">
        <v>1</v>
      </c>
      <c r="D61" s="5">
        <v>7</v>
      </c>
      <c r="E61" s="5">
        <v>9</v>
      </c>
      <c r="F61" s="5" t="str">
        <f t="shared" si="0"/>
        <v xml:space="preserve">Cambridge </v>
      </c>
      <c r="G61" s="5" t="s">
        <v>21</v>
      </c>
      <c r="H61" s="5">
        <v>40.0005203080648</v>
      </c>
      <c r="I61" s="5">
        <v>-81.576174451128296</v>
      </c>
      <c r="J61" s="5">
        <v>60</v>
      </c>
      <c r="K61" s="5" t="b">
        <f>VLOOKUP(F61,stops!$B$2:$D$45,2,FALSE)=H61</f>
        <v>1</v>
      </c>
      <c r="L61" s="5" t="b">
        <f>VLOOKUP(F61,stops!$B$2:$D$45,3,FALSE)=I61</f>
        <v>1</v>
      </c>
    </row>
    <row r="62" spans="1:12" x14ac:dyDescent="0.35">
      <c r="A62" s="5" t="s">
        <v>52</v>
      </c>
      <c r="B62" s="5" t="s">
        <v>59</v>
      </c>
      <c r="C62" s="5">
        <v>1</v>
      </c>
      <c r="D62" s="5">
        <v>8</v>
      </c>
      <c r="E62" s="5">
        <v>8</v>
      </c>
      <c r="F62" s="5" t="str">
        <f t="shared" si="0"/>
        <v xml:space="preserve">Caldwell </v>
      </c>
      <c r="G62" s="5" t="s">
        <v>20</v>
      </c>
      <c r="H62" s="5">
        <f>VLOOKUP(E62,'[1]Sheet 1'!$A$2:$E$46,4,FALSE)</f>
        <v>39.738387766040603</v>
      </c>
      <c r="I62" s="5">
        <f>VLOOKUP(E62,'[1]Sheet 1'!$A$2:$E$46,5,FALSE)</f>
        <v>-81.530170801648495</v>
      </c>
      <c r="J62" s="5">
        <v>61</v>
      </c>
      <c r="K62" s="5" t="b">
        <f>VLOOKUP(F62,stops!$B$2:$D$45,2,FALSE)=H62</f>
        <v>1</v>
      </c>
      <c r="L62" s="5" t="b">
        <f>VLOOKUP(F62,stops!$B$2:$D$45,3,FALSE)=I62</f>
        <v>1</v>
      </c>
    </row>
    <row r="63" spans="1:12" x14ac:dyDescent="0.35">
      <c r="A63" s="5" t="s">
        <v>52</v>
      </c>
      <c r="B63" s="5" t="s">
        <v>59</v>
      </c>
      <c r="C63" s="5">
        <v>1</v>
      </c>
      <c r="D63" s="5">
        <v>9</v>
      </c>
      <c r="E63" s="5">
        <v>27</v>
      </c>
      <c r="F63" s="5" t="str">
        <f t="shared" si="0"/>
        <v xml:space="preserve">Marietta </v>
      </c>
      <c r="G63" s="5" t="s">
        <v>19</v>
      </c>
      <c r="H63" s="5">
        <f>VLOOKUP(E63,'[1]Sheet 1'!$A$2:$E$46,4,FALSE)</f>
        <v>39.413155199999999</v>
      </c>
      <c r="I63" s="5">
        <f>VLOOKUP(E63,'[1]Sheet 1'!$A$2:$E$46,5,FALSE)</f>
        <v>-81.455303299999997</v>
      </c>
      <c r="J63" s="5">
        <v>62</v>
      </c>
      <c r="K63" s="5" t="b">
        <f>VLOOKUP(F63,stops!$B$2:$D$45,2,FALSE)=H63</f>
        <v>1</v>
      </c>
      <c r="L63" s="5" t="b">
        <f>VLOOKUP(F63,stops!$B$2:$D$45,3,FALSE)=I63</f>
        <v>1</v>
      </c>
    </row>
    <row r="64" spans="1:12" x14ac:dyDescent="0.35">
      <c r="A64" s="5" t="s">
        <v>52</v>
      </c>
      <c r="B64" s="5" t="s">
        <v>59</v>
      </c>
      <c r="C64" s="5">
        <v>1</v>
      </c>
      <c r="D64" s="5">
        <v>10</v>
      </c>
      <c r="E64" s="5">
        <v>16</v>
      </c>
      <c r="F64" s="5" t="str">
        <f t="shared" si="0"/>
        <v xml:space="preserve">Coolville </v>
      </c>
      <c r="G64" s="5" t="s">
        <v>1</v>
      </c>
      <c r="H64" s="5">
        <f>VLOOKUP(E64,'[1]Sheet 1'!$A$2:$E$46,4,FALSE)</f>
        <v>39.222244763663198</v>
      </c>
      <c r="I64" s="5">
        <f>VLOOKUP(E64,'[1]Sheet 1'!$A$2:$E$46,5,FALSE)</f>
        <v>-81.809730001849005</v>
      </c>
      <c r="J64" s="5">
        <v>63</v>
      </c>
      <c r="K64" s="5" t="b">
        <f>VLOOKUP(F64,stops!$B$2:$D$45,2,FALSE)=H64</f>
        <v>1</v>
      </c>
      <c r="L64" s="5" t="b">
        <f>VLOOKUP(F64,stops!$B$2:$D$45,3,FALSE)=I64</f>
        <v>1</v>
      </c>
    </row>
    <row r="65" spans="1:12" x14ac:dyDescent="0.35">
      <c r="A65" s="5" t="s">
        <v>52</v>
      </c>
      <c r="B65" s="5" t="s">
        <v>59</v>
      </c>
      <c r="C65" s="5">
        <v>1</v>
      </c>
      <c r="D65" s="5">
        <v>11</v>
      </c>
      <c r="E65" s="5">
        <v>4</v>
      </c>
      <c r="F65" s="5" t="str">
        <f t="shared" si="0"/>
        <v xml:space="preserve">Athens </v>
      </c>
      <c r="G65" s="5" t="s">
        <v>2</v>
      </c>
      <c r="H65" s="5">
        <f>VLOOKUP(E65,'[1]Sheet 1'!$A$2:$E$46,4,FALSE)</f>
        <v>39.337581083333298</v>
      </c>
      <c r="I65" s="5">
        <f>VLOOKUP(E65,'[1]Sheet 1'!$A$2:$E$46,5,FALSE)</f>
        <v>-82.075599520833293</v>
      </c>
      <c r="J65" s="5">
        <v>64</v>
      </c>
      <c r="K65" s="5" t="b">
        <f>VLOOKUP(F65,stops!$B$2:$D$45,2,FALSE)=H65</f>
        <v>1</v>
      </c>
      <c r="L65" s="5" t="b">
        <f>VLOOKUP(F65,stops!$B$2:$D$45,3,FALSE)=I65</f>
        <v>1</v>
      </c>
    </row>
    <row r="66" spans="1:12" x14ac:dyDescent="0.35">
      <c r="A66" s="5" t="s">
        <v>52</v>
      </c>
      <c r="B66" s="5" t="s">
        <v>59</v>
      </c>
      <c r="C66" s="5">
        <v>1</v>
      </c>
      <c r="D66" s="5">
        <v>12</v>
      </c>
      <c r="E66" s="5">
        <v>5</v>
      </c>
      <c r="F66" s="5" t="str">
        <f t="shared" si="0"/>
        <v xml:space="preserve">Athens </v>
      </c>
      <c r="G66" s="5" t="s">
        <v>3</v>
      </c>
      <c r="H66" s="5">
        <f>VLOOKUP(E66,'[1]Sheet 1'!$A$2:$E$46,4,FALSE)</f>
        <v>39.324967654976902</v>
      </c>
      <c r="I66" s="5">
        <f>VLOOKUP(E66,'[1]Sheet 1'!$A$2:$E$46,5,FALSE)</f>
        <v>-82.102466735083595</v>
      </c>
      <c r="J66" s="5">
        <v>65</v>
      </c>
      <c r="K66" s="5" t="b">
        <f>VLOOKUP(F66,stops!$B$2:$D$45,2,FALSE)=H66</f>
        <v>0</v>
      </c>
      <c r="L66" s="5" t="b">
        <f>VLOOKUP(F66,stops!$B$2:$D$45,3,FALSE)=I66</f>
        <v>0</v>
      </c>
    </row>
    <row r="67" spans="1:12" x14ac:dyDescent="0.35">
      <c r="A67" s="5" t="s">
        <v>53</v>
      </c>
      <c r="B67" s="5" t="s">
        <v>60</v>
      </c>
      <c r="C67" s="5">
        <v>0</v>
      </c>
      <c r="D67" s="5">
        <v>1</v>
      </c>
      <c r="E67" s="5">
        <v>13</v>
      </c>
      <c r="F67" s="5" t="str">
        <f t="shared" ref="F67:F113" si="1">LEFT(G67,SEARCH(" ",G67))</f>
        <v xml:space="preserve">Columbus </v>
      </c>
      <c r="G67" s="5" t="s">
        <v>28</v>
      </c>
      <c r="H67" s="5">
        <v>39.957322042406702</v>
      </c>
      <c r="I67" s="5">
        <v>-82.999007133815098</v>
      </c>
      <c r="J67" s="5">
        <v>66</v>
      </c>
      <c r="K67" s="5" t="b">
        <f>VLOOKUP(F67,stops!$B$2:$D$45,2,FALSE)=H67</f>
        <v>1</v>
      </c>
      <c r="L67" s="5" t="b">
        <f>VLOOKUP(F67,stops!$B$2:$D$45,3,FALSE)=I67</f>
        <v>1</v>
      </c>
    </row>
    <row r="68" spans="1:12" x14ac:dyDescent="0.35">
      <c r="A68" s="5" t="s">
        <v>53</v>
      </c>
      <c r="B68" s="5" t="s">
        <v>60</v>
      </c>
      <c r="C68" s="5">
        <v>0</v>
      </c>
      <c r="D68" s="5">
        <v>2</v>
      </c>
      <c r="E68" s="5">
        <v>15</v>
      </c>
      <c r="F68" s="5" t="str">
        <f t="shared" si="1"/>
        <v xml:space="preserve">Columbus </v>
      </c>
      <c r="G68" s="5" t="s">
        <v>8</v>
      </c>
      <c r="H68" s="5">
        <v>39.997110617678402</v>
      </c>
      <c r="I68" s="5">
        <v>-83.0080312682948</v>
      </c>
      <c r="J68" s="5">
        <v>67</v>
      </c>
      <c r="K68" s="5" t="b">
        <f>VLOOKUP(F68,stops!$B$2:$D$45,2,FALSE)=H68</f>
        <v>0</v>
      </c>
      <c r="L68" s="5" t="b">
        <f>VLOOKUP(F68,stops!$B$2:$D$45,3,FALSE)=I68</f>
        <v>0</v>
      </c>
    </row>
    <row r="69" spans="1:12" x14ac:dyDescent="0.35">
      <c r="A69" s="5" t="s">
        <v>53</v>
      </c>
      <c r="B69" s="5" t="s">
        <v>60</v>
      </c>
      <c r="C69" s="5">
        <v>0</v>
      </c>
      <c r="D69" s="5">
        <v>3</v>
      </c>
      <c r="E69" s="5">
        <v>14</v>
      </c>
      <c r="F69" s="5" t="str">
        <f t="shared" si="1"/>
        <v xml:space="preserve">Columbus </v>
      </c>
      <c r="G69" s="5" t="s">
        <v>9</v>
      </c>
      <c r="H69" s="5">
        <f>VLOOKUP(E69,'[1]Sheet 1'!$A$2:$E$46,4,FALSE)</f>
        <v>39.998531472535497</v>
      </c>
      <c r="I69" s="5">
        <f>VLOOKUP(E69,'[1]Sheet 1'!$A$2:$E$46,5,FALSE)</f>
        <v>-82.892500652061202</v>
      </c>
      <c r="J69" s="5">
        <v>68</v>
      </c>
      <c r="K69" s="5" t="b">
        <f>VLOOKUP(F69,stops!$B$2:$D$45,2,FALSE)=H69</f>
        <v>0</v>
      </c>
      <c r="L69" s="5" t="b">
        <f>VLOOKUP(F69,stops!$B$2:$D$45,3,FALSE)=I69</f>
        <v>0</v>
      </c>
    </row>
    <row r="70" spans="1:12" x14ac:dyDescent="0.35">
      <c r="A70" s="5" t="s">
        <v>53</v>
      </c>
      <c r="B70" s="5" t="s">
        <v>60</v>
      </c>
      <c r="C70" s="5">
        <v>0</v>
      </c>
      <c r="D70" s="5">
        <v>4</v>
      </c>
      <c r="E70" s="5">
        <v>35</v>
      </c>
      <c r="F70" s="5" t="str">
        <f t="shared" si="1"/>
        <v xml:space="preserve">Newark </v>
      </c>
      <c r="G70" s="5" t="s">
        <v>29</v>
      </c>
      <c r="H70" s="5">
        <f>VLOOKUP(E70,'[1]Sheet 1'!$A$2:$E$46,4,FALSE)</f>
        <v>40.070770470178999</v>
      </c>
      <c r="I70" s="5">
        <f>VLOOKUP(E70,'[1]Sheet 1'!$A$2:$E$46,5,FALSE)</f>
        <v>-82.444958256266304</v>
      </c>
      <c r="J70" s="5">
        <v>69</v>
      </c>
      <c r="K70" s="5" t="b">
        <f>VLOOKUP(F70,stops!$B$2:$D$45,2,FALSE)=H70</f>
        <v>1</v>
      </c>
      <c r="L70" s="5" t="b">
        <f>VLOOKUP(F70,stops!$B$2:$D$45,3,FALSE)=I70</f>
        <v>1</v>
      </c>
    </row>
    <row r="71" spans="1:12" x14ac:dyDescent="0.35">
      <c r="A71" s="5" t="s">
        <v>53</v>
      </c>
      <c r="B71" s="5" t="s">
        <v>60</v>
      </c>
      <c r="C71" s="5">
        <v>0</v>
      </c>
      <c r="D71" s="5">
        <v>5</v>
      </c>
      <c r="E71" s="5">
        <v>28</v>
      </c>
      <c r="F71" s="5" t="str">
        <f t="shared" si="1"/>
        <v xml:space="preserve">Martinsburg </v>
      </c>
      <c r="G71" s="5" t="s">
        <v>30</v>
      </c>
      <c r="H71" s="5">
        <f>VLOOKUP(E71,'[1]Sheet 1'!$A$2:$E$46,4,FALSE)</f>
        <v>40.270700968140098</v>
      </c>
      <c r="I71" s="5">
        <f>VLOOKUP(E71,'[1]Sheet 1'!$A$2:$E$46,5,FALSE)</f>
        <v>-82.359661945218406</v>
      </c>
      <c r="J71" s="5">
        <v>70</v>
      </c>
      <c r="K71" s="5" t="b">
        <f>VLOOKUP(F71,stops!$B$2:$D$45,2,FALSE)=H71</f>
        <v>1</v>
      </c>
      <c r="L71" s="5" t="b">
        <f>VLOOKUP(F71,stops!$B$2:$D$45,3,FALSE)=I71</f>
        <v>1</v>
      </c>
    </row>
    <row r="72" spans="1:12" x14ac:dyDescent="0.35">
      <c r="A72" s="5" t="s">
        <v>53</v>
      </c>
      <c r="B72" s="5" t="s">
        <v>60</v>
      </c>
      <c r="C72" s="5">
        <v>0</v>
      </c>
      <c r="D72" s="5">
        <v>6</v>
      </c>
      <c r="E72" s="5">
        <v>19</v>
      </c>
      <c r="F72" s="5" t="s">
        <v>71</v>
      </c>
      <c r="G72" s="5" t="s">
        <v>31</v>
      </c>
      <c r="H72" s="5">
        <f>VLOOKUP(E72,'[1]Sheet 1'!$A$2:$E$46,4,FALSE)</f>
        <v>40.3686048379585</v>
      </c>
      <c r="I72" s="5">
        <f>VLOOKUP(E72,'[1]Sheet 1'!$A$2:$E$46,5,FALSE)</f>
        <v>-82.397225883497001</v>
      </c>
      <c r="J72" s="5">
        <v>71</v>
      </c>
      <c r="K72" s="5" t="b">
        <f>VLOOKUP(F72,stops!$B$2:$D$45,2,FALSE)=H72</f>
        <v>1</v>
      </c>
      <c r="L72" s="5" t="b">
        <f>VLOOKUP(F72,stops!$B$2:$D$45,3,FALSE)=I72</f>
        <v>1</v>
      </c>
    </row>
    <row r="73" spans="1:12" x14ac:dyDescent="0.35">
      <c r="A73" s="5" t="s">
        <v>53</v>
      </c>
      <c r="B73" s="5" t="s">
        <v>60</v>
      </c>
      <c r="C73" s="5">
        <v>0</v>
      </c>
      <c r="D73" s="5">
        <v>7</v>
      </c>
      <c r="E73" s="5">
        <v>18</v>
      </c>
      <c r="F73" s="5" t="str">
        <f t="shared" si="1"/>
        <v xml:space="preserve">Gambier </v>
      </c>
      <c r="G73" s="5" t="s">
        <v>32</v>
      </c>
      <c r="H73" s="5">
        <f>VLOOKUP(E73,'[1]Sheet 1'!$A$2:$E$46,4,FALSE)</f>
        <v>40.378328150000002</v>
      </c>
      <c r="I73" s="5">
        <f>VLOOKUP(E73,'[1]Sheet 1'!$A$2:$E$46,5,FALSE)</f>
        <v>-82.396253238445098</v>
      </c>
      <c r="J73" s="5">
        <v>72</v>
      </c>
      <c r="K73" s="5" t="b">
        <f>VLOOKUP(F73,stops!$B$2:$D$45,2,FALSE)=H73</f>
        <v>1</v>
      </c>
      <c r="L73" s="5" t="b">
        <f>VLOOKUP(F73,stops!$B$2:$D$45,3,FALSE)=I73</f>
        <v>1</v>
      </c>
    </row>
    <row r="74" spans="1:12" x14ac:dyDescent="0.35">
      <c r="A74" s="5" t="s">
        <v>53</v>
      </c>
      <c r="B74" s="5" t="s">
        <v>60</v>
      </c>
      <c r="C74" s="5">
        <v>0</v>
      </c>
      <c r="D74" s="5">
        <v>8</v>
      </c>
      <c r="E74" s="5">
        <v>32</v>
      </c>
      <c r="F74" s="5" t="s">
        <v>72</v>
      </c>
      <c r="G74" s="5" t="s">
        <v>33</v>
      </c>
      <c r="H74" s="5">
        <f>VLOOKUP(E74,'[1]Sheet 1'!$A$2:$E$46,4,FALSE)</f>
        <v>40.384574959183702</v>
      </c>
      <c r="I74" s="5">
        <f>VLOOKUP(E74,'[1]Sheet 1'!$A$2:$E$46,5,FALSE)</f>
        <v>-82.481853428571398</v>
      </c>
      <c r="J74" s="5">
        <v>73</v>
      </c>
      <c r="K74" s="5" t="b">
        <f>VLOOKUP(F74,stops!$B$2:$D$45,2,FALSE)=H74</f>
        <v>1</v>
      </c>
      <c r="L74" s="5" t="b">
        <f>VLOOKUP(F74,stops!$B$2:$D$45,3,FALSE)=I74</f>
        <v>1</v>
      </c>
    </row>
    <row r="75" spans="1:12" x14ac:dyDescent="0.35">
      <c r="A75" s="5" t="s">
        <v>53</v>
      </c>
      <c r="B75" s="5" t="s">
        <v>60</v>
      </c>
      <c r="C75" s="5">
        <v>0</v>
      </c>
      <c r="D75" s="5">
        <v>9</v>
      </c>
      <c r="E75" s="5">
        <v>31</v>
      </c>
      <c r="F75" s="5" t="s">
        <v>73</v>
      </c>
      <c r="G75" s="5" t="s">
        <v>34</v>
      </c>
      <c r="H75" s="5">
        <f>VLOOKUP(E75,'[1]Sheet 1'!$A$2:$E$46,4,FALSE)</f>
        <v>40.494810749999999</v>
      </c>
      <c r="I75" s="5">
        <f>VLOOKUP(E75,'[1]Sheet 1'!$A$2:$E$46,5,FALSE)</f>
        <v>-82.714950965771905</v>
      </c>
      <c r="J75" s="5">
        <v>74</v>
      </c>
      <c r="K75" s="5" t="b">
        <f>VLOOKUP(F75,stops!$B$2:$D$45,2,FALSE)=H75</f>
        <v>1</v>
      </c>
      <c r="L75" s="5" t="b">
        <f>VLOOKUP(F75,stops!$B$2:$D$45,3,FALSE)=I75</f>
        <v>1</v>
      </c>
    </row>
    <row r="76" spans="1:12" x14ac:dyDescent="0.35">
      <c r="A76" s="5" t="s">
        <v>53</v>
      </c>
      <c r="B76" s="5" t="s">
        <v>60</v>
      </c>
      <c r="C76" s="5">
        <v>0</v>
      </c>
      <c r="D76" s="5">
        <v>10</v>
      </c>
      <c r="E76" s="5">
        <v>25</v>
      </c>
      <c r="F76" s="5" t="str">
        <f t="shared" si="1"/>
        <v xml:space="preserve">Loudonville </v>
      </c>
      <c r="G76" s="5" t="s">
        <v>35</v>
      </c>
      <c r="H76" s="5">
        <f>VLOOKUP(E76,'[1]Sheet 1'!$A$2:$E$46,4,FALSE)</f>
        <v>40.601660448962697</v>
      </c>
      <c r="I76" s="5">
        <f>VLOOKUP(E76,'[1]Sheet 1'!$A$2:$E$46,5,FALSE)</f>
        <v>-82.263047394180802</v>
      </c>
      <c r="J76" s="5">
        <v>75</v>
      </c>
      <c r="K76" s="5" t="b">
        <f>VLOOKUP(F76,stops!$B$2:$D$45,2,FALSE)=H76</f>
        <v>1</v>
      </c>
      <c r="L76" s="5" t="b">
        <f>VLOOKUP(F76,stops!$B$2:$D$45,3,FALSE)=I76</f>
        <v>1</v>
      </c>
    </row>
    <row r="77" spans="1:12" x14ac:dyDescent="0.35">
      <c r="A77" s="5" t="s">
        <v>53</v>
      </c>
      <c r="B77" s="5" t="s">
        <v>60</v>
      </c>
      <c r="C77" s="5">
        <v>0</v>
      </c>
      <c r="D77" s="5">
        <v>11</v>
      </c>
      <c r="E77" s="5">
        <v>41</v>
      </c>
      <c r="F77" s="5" t="s">
        <v>109</v>
      </c>
      <c r="G77" s="5" t="s">
        <v>36</v>
      </c>
      <c r="H77" s="5">
        <f>VLOOKUP(E77,'[1]Sheet 1'!$A$2:$E$46,4,FALSE)</f>
        <v>40.680351421052599</v>
      </c>
      <c r="I77" s="5">
        <f>VLOOKUP(E77,'[1]Sheet 1'!$A$2:$E$46,5,FALSE)</f>
        <v>-82.024874192982494</v>
      </c>
      <c r="J77" s="5">
        <v>76</v>
      </c>
      <c r="K77" s="5" t="b">
        <f>VLOOKUP(F77,stops!$B$2:$D$45,2,FALSE)=H77</f>
        <v>1</v>
      </c>
      <c r="L77" s="5" t="b">
        <f>VLOOKUP(F77,stops!$B$2:$D$45,3,FALSE)=I77</f>
        <v>1</v>
      </c>
    </row>
    <row r="78" spans="1:12" x14ac:dyDescent="0.35">
      <c r="A78" s="5" t="s">
        <v>53</v>
      </c>
      <c r="B78" s="5" t="s">
        <v>60</v>
      </c>
      <c r="C78" s="5">
        <v>0</v>
      </c>
      <c r="D78" s="5">
        <v>12</v>
      </c>
      <c r="E78" s="5">
        <v>26</v>
      </c>
      <c r="F78" s="5" t="str">
        <f>LEFT(G78,SEARCH(" ",G78))</f>
        <v xml:space="preserve">Mansfield </v>
      </c>
      <c r="G78" s="5" t="s">
        <v>37</v>
      </c>
      <c r="H78" s="5">
        <f>VLOOKUP(E78,'[1]Sheet 1'!$A$2:$E$46,4,FALSE)</f>
        <v>40.756330900000002</v>
      </c>
      <c r="I78" s="5">
        <f>VLOOKUP(E78,'[1]Sheet 1'!$A$2:$E$46,5,FALSE)</f>
        <v>-82.5144769864757</v>
      </c>
      <c r="J78" s="5">
        <v>77</v>
      </c>
      <c r="K78" s="5" t="b">
        <f>VLOOKUP(F78,stops!$B$2:$D$45,2,FALSE)=H78</f>
        <v>1</v>
      </c>
      <c r="L78" s="5" t="b">
        <f>VLOOKUP(F78,stops!$B$2:$D$45,3,FALSE)=I78</f>
        <v>1</v>
      </c>
    </row>
    <row r="79" spans="1:12" x14ac:dyDescent="0.35">
      <c r="A79" s="5" t="s">
        <v>53</v>
      </c>
      <c r="B79" s="5" t="s">
        <v>60</v>
      </c>
      <c r="C79" s="5">
        <v>0</v>
      </c>
      <c r="D79" s="5">
        <v>13</v>
      </c>
      <c r="E79" s="5">
        <v>44</v>
      </c>
      <c r="F79" s="5" t="s">
        <v>74</v>
      </c>
      <c r="G79" s="5" t="s">
        <v>38</v>
      </c>
      <c r="H79" s="5">
        <f>VLOOKUP(E79,'[1]Sheet 1'!$A$2:$E$46,4,FALSE)</f>
        <v>40.828320499999997</v>
      </c>
      <c r="I79" s="5">
        <f>VLOOKUP(E79,'[1]Sheet 1'!$A$2:$E$46,5,FALSE)</f>
        <v>-81.909918500000003</v>
      </c>
      <c r="J79" s="5">
        <v>78</v>
      </c>
      <c r="K79" s="5" t="b">
        <f>VLOOKUP(F79,stops!$B$2:$D$45,2,FALSE)=H79</f>
        <v>1</v>
      </c>
      <c r="L79" s="5" t="b">
        <f>VLOOKUP(F79,stops!$B$2:$D$45,3,FALSE)=I79</f>
        <v>1</v>
      </c>
    </row>
    <row r="80" spans="1:12" x14ac:dyDescent="0.35">
      <c r="A80" s="5" t="s">
        <v>53</v>
      </c>
      <c r="B80" s="5" t="s">
        <v>60</v>
      </c>
      <c r="C80" s="5">
        <v>0</v>
      </c>
      <c r="D80" s="5">
        <v>14</v>
      </c>
      <c r="E80" s="5">
        <v>43</v>
      </c>
      <c r="F80" s="5" t="str">
        <f t="shared" si="1"/>
        <v xml:space="preserve">Wooster </v>
      </c>
      <c r="G80" s="5" t="s">
        <v>39</v>
      </c>
      <c r="H80" s="5">
        <f>VLOOKUP(E80,'[1]Sheet 1'!$A$2:$E$46,4,FALSE)</f>
        <v>41.662455749999999</v>
      </c>
      <c r="I80" s="5">
        <f>VLOOKUP(E80,'[1]Sheet 1'!$A$2:$E$46,5,FALSE)</f>
        <v>-86.129695499999997</v>
      </c>
      <c r="J80" s="5">
        <v>79</v>
      </c>
      <c r="K80" s="5" t="b">
        <f>VLOOKUP(F80,stops!$B$2:$D$45,2,FALSE)=H80</f>
        <v>1</v>
      </c>
      <c r="L80" s="5" t="b">
        <f>VLOOKUP(F80,stops!$B$2:$D$45,3,FALSE)=I80</f>
        <v>1</v>
      </c>
    </row>
    <row r="81" spans="1:12" x14ac:dyDescent="0.35">
      <c r="A81" s="5" t="s">
        <v>53</v>
      </c>
      <c r="B81" s="5" t="s">
        <v>60</v>
      </c>
      <c r="C81" s="5">
        <v>0</v>
      </c>
      <c r="D81" s="5">
        <v>15</v>
      </c>
      <c r="E81" s="5">
        <v>30</v>
      </c>
      <c r="F81" s="5" t="s">
        <v>75</v>
      </c>
      <c r="G81" s="5" t="s">
        <v>40</v>
      </c>
      <c r="H81" s="5">
        <f>VLOOKUP(E81,'[1]Sheet 1'!$A$2:$E$46,4,FALSE)</f>
        <v>40.693141300000001</v>
      </c>
      <c r="I81" s="5">
        <f>VLOOKUP(E81,'[1]Sheet 1'!$A$2:$E$46,5,FALSE)</f>
        <v>-81.698767799999999</v>
      </c>
      <c r="J81" s="5">
        <v>80</v>
      </c>
      <c r="K81" s="5" t="b">
        <f>VLOOKUP(F81,stops!$B$2:$D$45,2,FALSE)=H81</f>
        <v>1</v>
      </c>
      <c r="L81" s="5" t="b">
        <f>VLOOKUP(F81,stops!$B$2:$D$45,3,FALSE)=I81</f>
        <v>1</v>
      </c>
    </row>
    <row r="82" spans="1:12" x14ac:dyDescent="0.35">
      <c r="A82" s="5" t="s">
        <v>53</v>
      </c>
      <c r="B82" s="5" t="s">
        <v>60</v>
      </c>
      <c r="C82" s="5">
        <v>0</v>
      </c>
      <c r="D82" s="5">
        <v>16</v>
      </c>
      <c r="E82" s="5">
        <v>10</v>
      </c>
      <c r="F82" s="5" t="str">
        <f t="shared" si="1"/>
        <v xml:space="preserve">Canton </v>
      </c>
      <c r="G82" s="5" t="s">
        <v>41</v>
      </c>
      <c r="H82" s="5">
        <f>VLOOKUP(E82,'[1]Sheet 1'!$A$2:$E$46,4,FALSE)</f>
        <v>40.797874387755101</v>
      </c>
      <c r="I82" s="5">
        <f>VLOOKUP(E82,'[1]Sheet 1'!$A$2:$E$46,5,FALSE)</f>
        <v>-81.370974693877599</v>
      </c>
      <c r="J82" s="5">
        <v>81</v>
      </c>
      <c r="K82" s="5" t="b">
        <f>VLOOKUP(F82,stops!$B$2:$D$45,2,FALSE)=H82</f>
        <v>1</v>
      </c>
      <c r="L82" s="5" t="b">
        <f>VLOOKUP(F82,stops!$B$2:$D$45,3,FALSE)=I82</f>
        <v>1</v>
      </c>
    </row>
    <row r="83" spans="1:12" x14ac:dyDescent="0.35">
      <c r="A83" s="5" t="s">
        <v>53</v>
      </c>
      <c r="B83" s="5" t="s">
        <v>60</v>
      </c>
      <c r="C83" s="5">
        <v>0</v>
      </c>
      <c r="D83" s="5">
        <v>17</v>
      </c>
      <c r="E83" s="5">
        <v>1</v>
      </c>
      <c r="F83" s="5" t="str">
        <f t="shared" si="1"/>
        <v xml:space="preserve">Akron </v>
      </c>
      <c r="G83" s="5" t="s">
        <v>42</v>
      </c>
      <c r="H83" s="5">
        <f>VLOOKUP(E83,'[1]Sheet 1'!$A$2:$E$46,4,FALSE)</f>
        <v>41.068637000000003</v>
      </c>
      <c r="I83" s="5">
        <f>VLOOKUP(E83,'[1]Sheet 1'!$A$2:$E$46,5,FALSE)</f>
        <v>-81.524315000000001</v>
      </c>
      <c r="J83" s="5">
        <v>82</v>
      </c>
      <c r="K83" s="5" t="b">
        <f>VLOOKUP(F83,stops!$B$2:$D$45,2,FALSE)=H83</f>
        <v>1</v>
      </c>
      <c r="L83" s="5" t="b">
        <f>VLOOKUP(F83,stops!$B$2:$D$45,3,FALSE)=I83</f>
        <v>1</v>
      </c>
    </row>
    <row r="84" spans="1:12" x14ac:dyDescent="0.35">
      <c r="A84" s="5" t="s">
        <v>53</v>
      </c>
      <c r="B84" s="5" t="s">
        <v>60</v>
      </c>
      <c r="C84" s="5">
        <v>0</v>
      </c>
      <c r="D84" s="5">
        <v>18</v>
      </c>
      <c r="E84" s="5">
        <v>12</v>
      </c>
      <c r="F84" s="5" t="str">
        <f t="shared" si="1"/>
        <v xml:space="preserve">Cleveland </v>
      </c>
      <c r="G84" s="5" t="s">
        <v>27</v>
      </c>
      <c r="H84" s="5">
        <f>VLOOKUP(E84,'[1]Sheet 1'!$A$2:$E$46,4,FALSE)</f>
        <v>41.5031872828283</v>
      </c>
      <c r="I84" s="5">
        <f>VLOOKUP(E84,'[1]Sheet 1'!$A$2:$E$46,5,FALSE)</f>
        <v>-81.682033767676799</v>
      </c>
      <c r="J84" s="5">
        <v>83</v>
      </c>
      <c r="K84" s="5" t="b">
        <f>VLOOKUP(F84,stops!$B$2:$D$45,2,FALSE)=H84</f>
        <v>1</v>
      </c>
      <c r="L84" s="5" t="b">
        <f>VLOOKUP(F84,stops!$B$2:$D$45,3,FALSE)=I84</f>
        <v>1</v>
      </c>
    </row>
    <row r="85" spans="1:12" x14ac:dyDescent="0.35">
      <c r="A85" s="5" t="s">
        <v>53</v>
      </c>
      <c r="B85" s="5" t="s">
        <v>59</v>
      </c>
      <c r="C85" s="5">
        <v>1</v>
      </c>
      <c r="D85" s="5">
        <v>1</v>
      </c>
      <c r="E85" s="5">
        <v>12</v>
      </c>
      <c r="F85" s="5" t="str">
        <f t="shared" si="1"/>
        <v xml:space="preserve">Cleveland </v>
      </c>
      <c r="G85" s="5" t="s">
        <v>27</v>
      </c>
      <c r="H85" s="5">
        <f>VLOOKUP(E85,'[1]Sheet 1'!$A$2:$E$46,4,FALSE)</f>
        <v>41.5031872828283</v>
      </c>
      <c r="I85" s="5">
        <f>VLOOKUP(E85,'[1]Sheet 1'!$A$2:$E$46,5,FALSE)</f>
        <v>-81.682033767676799</v>
      </c>
      <c r="J85" s="5">
        <v>84</v>
      </c>
      <c r="K85" s="5" t="b">
        <f>VLOOKUP(F85,stops!$B$2:$D$45,2,FALSE)=H85</f>
        <v>1</v>
      </c>
      <c r="L85" s="5" t="b">
        <f>VLOOKUP(F85,stops!$B$2:$D$45,3,FALSE)=I85</f>
        <v>1</v>
      </c>
    </row>
    <row r="86" spans="1:12" x14ac:dyDescent="0.35">
      <c r="A86" s="5" t="s">
        <v>53</v>
      </c>
      <c r="B86" s="5" t="s">
        <v>59</v>
      </c>
      <c r="C86" s="5">
        <v>1</v>
      </c>
      <c r="D86" s="5">
        <v>2</v>
      </c>
      <c r="E86" s="5">
        <v>1</v>
      </c>
      <c r="F86" s="5" t="str">
        <f t="shared" si="1"/>
        <v xml:space="preserve">Akron </v>
      </c>
      <c r="G86" s="5" t="s">
        <v>42</v>
      </c>
      <c r="H86" s="5">
        <f>VLOOKUP(E86,'[1]Sheet 1'!$A$2:$E$46,4,FALSE)</f>
        <v>41.068637000000003</v>
      </c>
      <c r="I86" s="5">
        <f>VLOOKUP(E86,'[1]Sheet 1'!$A$2:$E$46,5,FALSE)</f>
        <v>-81.524315000000001</v>
      </c>
      <c r="J86" s="5">
        <v>85</v>
      </c>
      <c r="K86" s="5" t="b">
        <f>VLOOKUP(F86,stops!$B$2:$D$45,2,FALSE)=H86</f>
        <v>1</v>
      </c>
      <c r="L86" s="5" t="b">
        <f>VLOOKUP(F86,stops!$B$2:$D$45,3,FALSE)=I86</f>
        <v>1</v>
      </c>
    </row>
    <row r="87" spans="1:12" x14ac:dyDescent="0.35">
      <c r="A87" s="5" t="s">
        <v>53</v>
      </c>
      <c r="B87" s="5" t="s">
        <v>59</v>
      </c>
      <c r="C87" s="5">
        <v>1</v>
      </c>
      <c r="D87" s="5">
        <v>3</v>
      </c>
      <c r="E87" s="5">
        <v>10</v>
      </c>
      <c r="F87" s="5" t="str">
        <f t="shared" si="1"/>
        <v xml:space="preserve">Canton </v>
      </c>
      <c r="G87" s="5" t="s">
        <v>41</v>
      </c>
      <c r="H87" s="5">
        <f>VLOOKUP(E87,'[1]Sheet 1'!$A$2:$E$46,4,FALSE)</f>
        <v>40.797874387755101</v>
      </c>
      <c r="I87" s="5">
        <f>VLOOKUP(E87,'[1]Sheet 1'!$A$2:$E$46,5,FALSE)</f>
        <v>-81.370974693877599</v>
      </c>
      <c r="J87" s="5">
        <v>86</v>
      </c>
      <c r="K87" s="5" t="b">
        <f>VLOOKUP(F87,stops!$B$2:$D$45,2,FALSE)=H87</f>
        <v>1</v>
      </c>
      <c r="L87" s="5" t="b">
        <f>VLOOKUP(F87,stops!$B$2:$D$45,3,FALSE)=I87</f>
        <v>1</v>
      </c>
    </row>
    <row r="88" spans="1:12" x14ac:dyDescent="0.35">
      <c r="A88" s="5" t="s">
        <v>53</v>
      </c>
      <c r="B88" s="5" t="s">
        <v>59</v>
      </c>
      <c r="C88" s="5">
        <v>1</v>
      </c>
      <c r="D88" s="5">
        <v>4</v>
      </c>
      <c r="E88" s="5">
        <v>30</v>
      </c>
      <c r="F88" s="5" t="s">
        <v>75</v>
      </c>
      <c r="G88" s="5" t="s">
        <v>40</v>
      </c>
      <c r="H88" s="5">
        <f>VLOOKUP(E88,'[1]Sheet 1'!$A$2:$E$46,4,FALSE)</f>
        <v>40.693141300000001</v>
      </c>
      <c r="I88" s="5">
        <f>VLOOKUP(E88,'[1]Sheet 1'!$A$2:$E$46,5,FALSE)</f>
        <v>-81.698767799999999</v>
      </c>
      <c r="J88" s="5">
        <v>87</v>
      </c>
      <c r="K88" s="5" t="b">
        <f>VLOOKUP(F88,stops!$B$2:$D$45,2,FALSE)=H88</f>
        <v>1</v>
      </c>
      <c r="L88" s="5" t="b">
        <f>VLOOKUP(F88,stops!$B$2:$D$45,3,FALSE)=I88</f>
        <v>1</v>
      </c>
    </row>
    <row r="89" spans="1:12" x14ac:dyDescent="0.35">
      <c r="A89" s="5" t="s">
        <v>53</v>
      </c>
      <c r="B89" s="5" t="s">
        <v>59</v>
      </c>
      <c r="C89" s="5">
        <v>1</v>
      </c>
      <c r="D89" s="5">
        <v>5</v>
      </c>
      <c r="E89" s="5">
        <v>44</v>
      </c>
      <c r="F89" s="5" t="s">
        <v>74</v>
      </c>
      <c r="G89" s="5" t="s">
        <v>38</v>
      </c>
      <c r="H89" s="5">
        <f>VLOOKUP(E89,'[1]Sheet 1'!$A$2:$E$46,4,FALSE)</f>
        <v>40.828320499999997</v>
      </c>
      <c r="I89" s="5">
        <f>VLOOKUP(E89,'[1]Sheet 1'!$A$2:$E$46,5,FALSE)</f>
        <v>-81.909918500000003</v>
      </c>
      <c r="J89" s="5">
        <v>88</v>
      </c>
      <c r="K89" s="5" t="b">
        <f>VLOOKUP(F89,stops!$B$2:$D$45,2,FALSE)=H89</f>
        <v>1</v>
      </c>
      <c r="L89" s="5" t="b">
        <f>VLOOKUP(F89,stops!$B$2:$D$45,3,FALSE)=I89</f>
        <v>1</v>
      </c>
    </row>
    <row r="90" spans="1:12" x14ac:dyDescent="0.35">
      <c r="A90" s="5" t="s">
        <v>53</v>
      </c>
      <c r="B90" s="5" t="s">
        <v>59</v>
      </c>
      <c r="C90" s="5">
        <v>1</v>
      </c>
      <c r="D90" s="5">
        <v>6</v>
      </c>
      <c r="E90" s="5">
        <v>43</v>
      </c>
      <c r="F90" s="5" t="str">
        <f t="shared" si="1"/>
        <v xml:space="preserve">Wooster </v>
      </c>
      <c r="G90" s="5" t="s">
        <v>39</v>
      </c>
      <c r="H90" s="5">
        <f>VLOOKUP(E90,'[1]Sheet 1'!$A$2:$E$46,4,FALSE)</f>
        <v>41.662455749999999</v>
      </c>
      <c r="I90" s="5">
        <f>VLOOKUP(E90,'[1]Sheet 1'!$A$2:$E$46,5,FALSE)</f>
        <v>-86.129695499999997</v>
      </c>
      <c r="J90" s="5">
        <v>89</v>
      </c>
      <c r="K90" s="5" t="b">
        <f>VLOOKUP(F90,stops!$B$2:$D$45,2,FALSE)=H90</f>
        <v>1</v>
      </c>
      <c r="L90" s="5" t="b">
        <f>VLOOKUP(F90,stops!$B$2:$D$45,3,FALSE)=I90</f>
        <v>1</v>
      </c>
    </row>
    <row r="91" spans="1:12" x14ac:dyDescent="0.35">
      <c r="A91" s="5" t="s">
        <v>53</v>
      </c>
      <c r="B91" s="5" t="s">
        <v>59</v>
      </c>
      <c r="C91" s="5">
        <v>1</v>
      </c>
      <c r="D91" s="5">
        <v>7</v>
      </c>
      <c r="E91" s="5">
        <v>26</v>
      </c>
      <c r="F91" s="5" t="str">
        <f t="shared" si="1"/>
        <v xml:space="preserve">Mansfield </v>
      </c>
      <c r="G91" s="5" t="s">
        <v>37</v>
      </c>
      <c r="H91" s="5">
        <f>VLOOKUP(E91,'[1]Sheet 1'!$A$2:$E$46,4,FALSE)</f>
        <v>40.756330900000002</v>
      </c>
      <c r="I91" s="5">
        <f>VLOOKUP(E91,'[1]Sheet 1'!$A$2:$E$46,5,FALSE)</f>
        <v>-82.5144769864757</v>
      </c>
      <c r="J91" s="5">
        <v>90</v>
      </c>
      <c r="K91" s="5" t="b">
        <f>VLOOKUP(F91,stops!$B$2:$D$45,2,FALSE)=H91</f>
        <v>1</v>
      </c>
      <c r="L91" s="5" t="b">
        <f>VLOOKUP(F91,stops!$B$2:$D$45,3,FALSE)=I91</f>
        <v>1</v>
      </c>
    </row>
    <row r="92" spans="1:12" x14ac:dyDescent="0.35">
      <c r="A92" s="5" t="s">
        <v>53</v>
      </c>
      <c r="B92" s="5" t="s">
        <v>59</v>
      </c>
      <c r="C92" s="5">
        <v>1</v>
      </c>
      <c r="D92" s="5">
        <v>8</v>
      </c>
      <c r="E92" s="5">
        <v>41</v>
      </c>
      <c r="F92" s="5" t="s">
        <v>109</v>
      </c>
      <c r="G92" s="5" t="s">
        <v>36</v>
      </c>
      <c r="H92" s="5">
        <f>VLOOKUP(E92,'[1]Sheet 1'!$A$2:$E$46,4,FALSE)</f>
        <v>40.680351421052599</v>
      </c>
      <c r="I92" s="5">
        <f>VLOOKUP(E92,'[1]Sheet 1'!$A$2:$E$46,5,FALSE)</f>
        <v>-82.024874192982494</v>
      </c>
      <c r="J92" s="5">
        <v>91</v>
      </c>
      <c r="K92" s="5" t="b">
        <f>VLOOKUP(F92,stops!$B$2:$D$45,2,FALSE)=H92</f>
        <v>1</v>
      </c>
      <c r="L92" s="5" t="b">
        <f>VLOOKUP(F92,stops!$B$2:$D$45,3,FALSE)=I92</f>
        <v>1</v>
      </c>
    </row>
    <row r="93" spans="1:12" x14ac:dyDescent="0.35">
      <c r="A93" s="5" t="s">
        <v>53</v>
      </c>
      <c r="B93" s="5" t="s">
        <v>59</v>
      </c>
      <c r="C93" s="5">
        <v>1</v>
      </c>
      <c r="D93" s="5">
        <v>9</v>
      </c>
      <c r="E93" s="5">
        <v>25</v>
      </c>
      <c r="F93" s="5" t="str">
        <f t="shared" si="1"/>
        <v xml:space="preserve">Loudonville </v>
      </c>
      <c r="G93" s="5" t="s">
        <v>35</v>
      </c>
      <c r="H93" s="5">
        <f>VLOOKUP(E93,'[1]Sheet 1'!$A$2:$E$46,4,FALSE)</f>
        <v>40.601660448962697</v>
      </c>
      <c r="I93" s="5">
        <f>VLOOKUP(E93,'[1]Sheet 1'!$A$2:$E$46,5,FALSE)</f>
        <v>-82.263047394180802</v>
      </c>
      <c r="J93" s="5">
        <v>92</v>
      </c>
      <c r="K93" s="5" t="b">
        <f>VLOOKUP(F93,stops!$B$2:$D$45,2,FALSE)=H93</f>
        <v>1</v>
      </c>
      <c r="L93" s="5" t="b">
        <f>VLOOKUP(F93,stops!$B$2:$D$45,3,FALSE)=I93</f>
        <v>1</v>
      </c>
    </row>
    <row r="94" spans="1:12" x14ac:dyDescent="0.35">
      <c r="A94" s="5" t="s">
        <v>53</v>
      </c>
      <c r="B94" s="5" t="s">
        <v>59</v>
      </c>
      <c r="C94" s="5">
        <v>1</v>
      </c>
      <c r="D94" s="5">
        <v>10</v>
      </c>
      <c r="E94" s="5">
        <v>31</v>
      </c>
      <c r="F94" s="5" t="s">
        <v>73</v>
      </c>
      <c r="G94" s="5" t="s">
        <v>34</v>
      </c>
      <c r="H94" s="5">
        <f>VLOOKUP(E94,'[1]Sheet 1'!$A$2:$E$46,4,FALSE)</f>
        <v>40.494810749999999</v>
      </c>
      <c r="I94" s="5">
        <f>VLOOKUP(E94,'[1]Sheet 1'!$A$2:$E$46,5,FALSE)</f>
        <v>-82.714950965771905</v>
      </c>
      <c r="J94" s="5">
        <v>93</v>
      </c>
      <c r="K94" s="5" t="b">
        <f>VLOOKUP(F94,stops!$B$2:$D$45,2,FALSE)=H94</f>
        <v>1</v>
      </c>
      <c r="L94" s="5" t="b">
        <f>VLOOKUP(F94,stops!$B$2:$D$45,3,FALSE)=I94</f>
        <v>1</v>
      </c>
    </row>
    <row r="95" spans="1:12" x14ac:dyDescent="0.35">
      <c r="A95" s="5" t="s">
        <v>53</v>
      </c>
      <c r="B95" s="5" t="s">
        <v>59</v>
      </c>
      <c r="C95" s="5">
        <v>1</v>
      </c>
      <c r="D95" s="5">
        <v>11</v>
      </c>
      <c r="E95" s="5">
        <v>32</v>
      </c>
      <c r="F95" s="5" t="s">
        <v>72</v>
      </c>
      <c r="G95" s="5" t="s">
        <v>33</v>
      </c>
      <c r="H95" s="5">
        <f>VLOOKUP(E95,'[1]Sheet 1'!$A$2:$E$46,4,FALSE)</f>
        <v>40.384574959183702</v>
      </c>
      <c r="I95" s="5">
        <f>VLOOKUP(E95,'[1]Sheet 1'!$A$2:$E$46,5,FALSE)</f>
        <v>-82.481853428571398</v>
      </c>
      <c r="J95" s="5">
        <v>94</v>
      </c>
      <c r="K95" s="5" t="b">
        <f>VLOOKUP(F95,stops!$B$2:$D$45,2,FALSE)=H95</f>
        <v>1</v>
      </c>
      <c r="L95" s="5" t="b">
        <f>VLOOKUP(F95,stops!$B$2:$D$45,3,FALSE)=I95</f>
        <v>1</v>
      </c>
    </row>
    <row r="96" spans="1:12" x14ac:dyDescent="0.35">
      <c r="A96" s="5" t="s">
        <v>53</v>
      </c>
      <c r="B96" s="5" t="s">
        <v>59</v>
      </c>
      <c r="C96" s="5">
        <v>1</v>
      </c>
      <c r="D96" s="5">
        <v>12</v>
      </c>
      <c r="E96" s="5">
        <v>18</v>
      </c>
      <c r="F96" s="5" t="str">
        <f t="shared" si="1"/>
        <v xml:space="preserve">Gambier </v>
      </c>
      <c r="G96" s="5" t="s">
        <v>32</v>
      </c>
      <c r="H96" s="5">
        <f>VLOOKUP(E96,'[1]Sheet 1'!$A$2:$E$46,4,FALSE)</f>
        <v>40.378328150000002</v>
      </c>
      <c r="I96" s="5">
        <f>VLOOKUP(E96,'[1]Sheet 1'!$A$2:$E$46,5,FALSE)</f>
        <v>-82.396253238445098</v>
      </c>
      <c r="J96" s="5">
        <v>95</v>
      </c>
      <c r="K96" s="5" t="b">
        <f>VLOOKUP(F96,stops!$B$2:$D$45,2,FALSE)=H96</f>
        <v>1</v>
      </c>
      <c r="L96" s="5" t="b">
        <f>VLOOKUP(F96,stops!$B$2:$D$45,3,FALSE)=I96</f>
        <v>1</v>
      </c>
    </row>
    <row r="97" spans="1:12" x14ac:dyDescent="0.35">
      <c r="A97" s="5" t="s">
        <v>53</v>
      </c>
      <c r="B97" s="5" t="s">
        <v>59</v>
      </c>
      <c r="C97" s="5">
        <v>1</v>
      </c>
      <c r="D97" s="5">
        <v>13</v>
      </c>
      <c r="E97" s="5">
        <v>19</v>
      </c>
      <c r="F97" s="5" t="s">
        <v>71</v>
      </c>
      <c r="G97" s="5" t="s">
        <v>31</v>
      </c>
      <c r="H97" s="5">
        <f>VLOOKUP(E97,'[1]Sheet 1'!$A$2:$E$46,4,FALSE)</f>
        <v>40.3686048379585</v>
      </c>
      <c r="I97" s="5">
        <f>VLOOKUP(E97,'[1]Sheet 1'!$A$2:$E$46,5,FALSE)</f>
        <v>-82.397225883497001</v>
      </c>
      <c r="J97" s="5">
        <v>96</v>
      </c>
      <c r="K97" s="5" t="b">
        <f>VLOOKUP(F97,stops!$B$2:$D$45,2,FALSE)=H97</f>
        <v>1</v>
      </c>
      <c r="L97" s="5" t="b">
        <f>VLOOKUP(F97,stops!$B$2:$D$45,3,FALSE)=I97</f>
        <v>1</v>
      </c>
    </row>
    <row r="98" spans="1:12" x14ac:dyDescent="0.35">
      <c r="A98" s="5" t="s">
        <v>53</v>
      </c>
      <c r="B98" s="5" t="s">
        <v>59</v>
      </c>
      <c r="C98" s="5">
        <v>1</v>
      </c>
      <c r="D98" s="5">
        <v>14</v>
      </c>
      <c r="E98" s="5">
        <v>28</v>
      </c>
      <c r="F98" s="5" t="str">
        <f t="shared" si="1"/>
        <v xml:space="preserve">Martinsburg </v>
      </c>
      <c r="G98" s="5" t="s">
        <v>30</v>
      </c>
      <c r="H98" s="5">
        <f>VLOOKUP(E98,'[1]Sheet 1'!$A$2:$E$46,4,FALSE)</f>
        <v>40.270700968140098</v>
      </c>
      <c r="I98" s="5">
        <f>VLOOKUP(E98,'[1]Sheet 1'!$A$2:$E$46,5,FALSE)</f>
        <v>-82.359661945218406</v>
      </c>
      <c r="J98" s="5">
        <v>97</v>
      </c>
      <c r="K98" s="5" t="b">
        <f>VLOOKUP(F98,stops!$B$2:$D$45,2,FALSE)=H98</f>
        <v>1</v>
      </c>
      <c r="L98" s="5" t="b">
        <f>VLOOKUP(F98,stops!$B$2:$D$45,3,FALSE)=I98</f>
        <v>1</v>
      </c>
    </row>
    <row r="99" spans="1:12" x14ac:dyDescent="0.35">
      <c r="A99" s="5" t="s">
        <v>53</v>
      </c>
      <c r="B99" s="5" t="s">
        <v>59</v>
      </c>
      <c r="C99" s="5">
        <v>1</v>
      </c>
      <c r="D99" s="5">
        <v>15</v>
      </c>
      <c r="E99" s="5">
        <v>35</v>
      </c>
      <c r="F99" s="5" t="str">
        <f t="shared" si="1"/>
        <v xml:space="preserve">Newark </v>
      </c>
      <c r="G99" s="5" t="s">
        <v>29</v>
      </c>
      <c r="H99" s="5">
        <f>VLOOKUP(E99,'[1]Sheet 1'!$A$2:$E$46,4,FALSE)</f>
        <v>40.070770470178999</v>
      </c>
      <c r="I99" s="5">
        <f>VLOOKUP(E99,'[1]Sheet 1'!$A$2:$E$46,5,FALSE)</f>
        <v>-82.444958256266304</v>
      </c>
      <c r="J99" s="5">
        <v>98</v>
      </c>
      <c r="K99" s="5" t="b">
        <f>VLOOKUP(F99,stops!$B$2:$D$45,2,FALSE)=H99</f>
        <v>1</v>
      </c>
      <c r="L99" s="5" t="b">
        <f>VLOOKUP(F99,stops!$B$2:$D$45,3,FALSE)=I99</f>
        <v>1</v>
      </c>
    </row>
    <row r="100" spans="1:12" x14ac:dyDescent="0.35">
      <c r="A100" s="5" t="s">
        <v>53</v>
      </c>
      <c r="B100" s="5" t="s">
        <v>59</v>
      </c>
      <c r="C100" s="5">
        <v>1</v>
      </c>
      <c r="D100" s="5">
        <v>16</v>
      </c>
      <c r="E100" s="5">
        <v>15</v>
      </c>
      <c r="F100" s="5" t="str">
        <f t="shared" si="1"/>
        <v xml:space="preserve">Columbus </v>
      </c>
      <c r="G100" s="5" t="s">
        <v>8</v>
      </c>
      <c r="H100" s="5">
        <v>39.997110617678402</v>
      </c>
      <c r="I100" s="5">
        <v>-83.0080312682948</v>
      </c>
      <c r="J100" s="5">
        <v>99</v>
      </c>
      <c r="K100" s="5" t="b">
        <f>VLOOKUP(F100,stops!$B$2:$D$45,2,FALSE)=H100</f>
        <v>0</v>
      </c>
      <c r="L100" s="5" t="b">
        <f>VLOOKUP(F100,stops!$B$2:$D$45,3,FALSE)=I100</f>
        <v>0</v>
      </c>
    </row>
    <row r="101" spans="1:12" x14ac:dyDescent="0.35">
      <c r="A101" s="5" t="s">
        <v>53</v>
      </c>
      <c r="B101" s="5" t="s">
        <v>59</v>
      </c>
      <c r="C101" s="5">
        <v>1</v>
      </c>
      <c r="D101" s="5">
        <v>17</v>
      </c>
      <c r="E101" s="5">
        <v>13</v>
      </c>
      <c r="F101" s="5" t="str">
        <f t="shared" si="1"/>
        <v xml:space="preserve">Columbus </v>
      </c>
      <c r="G101" s="5" t="s">
        <v>28</v>
      </c>
      <c r="H101" s="5">
        <v>39.957322042406702</v>
      </c>
      <c r="I101" s="5">
        <v>-82.999007133815098</v>
      </c>
      <c r="J101" s="5">
        <v>100</v>
      </c>
      <c r="K101" s="5" t="b">
        <f>VLOOKUP(F101,stops!$B$2:$D$45,2,FALSE)=H101</f>
        <v>1</v>
      </c>
      <c r="L101" s="5" t="b">
        <f>VLOOKUP(F101,stops!$B$2:$D$45,3,FALSE)=I101</f>
        <v>1</v>
      </c>
    </row>
    <row r="102" spans="1:12" x14ac:dyDescent="0.35">
      <c r="A102" s="5" t="s">
        <v>53</v>
      </c>
      <c r="B102" s="5" t="s">
        <v>59</v>
      </c>
      <c r="C102" s="5">
        <v>1</v>
      </c>
      <c r="D102" s="5">
        <v>18</v>
      </c>
      <c r="E102" s="5">
        <v>14</v>
      </c>
      <c r="F102" s="5" t="str">
        <f t="shared" si="1"/>
        <v xml:space="preserve">Columbus </v>
      </c>
      <c r="G102" s="5" t="s">
        <v>9</v>
      </c>
      <c r="H102" s="5">
        <f>VLOOKUP(E102,'[1]Sheet 1'!$A$2:$E$46,4,FALSE)</f>
        <v>39.998531472535497</v>
      </c>
      <c r="I102" s="5">
        <f>VLOOKUP(E102,'[1]Sheet 1'!$A$2:$E$46,5,FALSE)</f>
        <v>-82.892500652061202</v>
      </c>
      <c r="J102" s="5">
        <v>101</v>
      </c>
      <c r="K102" s="5" t="b">
        <f>VLOOKUP(F102,stops!$B$2:$D$45,2,FALSE)=H102</f>
        <v>0</v>
      </c>
      <c r="L102" s="5" t="b">
        <f>VLOOKUP(F102,stops!$B$2:$D$45,3,FALSE)=I102</f>
        <v>0</v>
      </c>
    </row>
    <row r="103" spans="1:12" x14ac:dyDescent="0.35">
      <c r="A103" s="5" t="s">
        <v>66</v>
      </c>
      <c r="B103" s="5" t="s">
        <v>59</v>
      </c>
      <c r="C103" s="5">
        <v>0</v>
      </c>
      <c r="D103" s="5">
        <v>1</v>
      </c>
      <c r="E103" s="5">
        <v>42</v>
      </c>
      <c r="F103" s="5" t="s">
        <v>76</v>
      </c>
      <c r="G103" s="5" t="s">
        <v>43</v>
      </c>
      <c r="H103" s="5">
        <f>VLOOKUP(E103,'[1]Sheet 1'!$A$2:$E$46,4,FALSE)</f>
        <v>40.874099695310903</v>
      </c>
      <c r="I103" s="5">
        <f>VLOOKUP(E103,'[1]Sheet 1'!$A$2:$E$46,5,FALSE)</f>
        <v>-84.599955747479797</v>
      </c>
      <c r="J103" s="5">
        <v>102</v>
      </c>
      <c r="K103" s="5" t="b">
        <f>VLOOKUP(F103,stops!$B$2:$D$45,2,FALSE)=H103</f>
        <v>1</v>
      </c>
      <c r="L103" s="5" t="b">
        <f>VLOOKUP(F103,stops!$B$2:$D$45,3,FALSE)=I103</f>
        <v>1</v>
      </c>
    </row>
    <row r="104" spans="1:12" x14ac:dyDescent="0.35">
      <c r="A104" s="5" t="s">
        <v>66</v>
      </c>
      <c r="B104" s="5" t="s">
        <v>59</v>
      </c>
      <c r="C104" s="5">
        <v>0</v>
      </c>
      <c r="D104" s="5">
        <v>2</v>
      </c>
      <c r="E104" s="5">
        <v>17</v>
      </c>
      <c r="F104" s="5" t="str">
        <f t="shared" si="1"/>
        <v xml:space="preserve">Delphos </v>
      </c>
      <c r="G104" s="5" t="s">
        <v>44</v>
      </c>
      <c r="H104" s="5">
        <f>VLOOKUP(E104,'[1]Sheet 1'!$A$2:$E$46,4,FALSE)</f>
        <v>40.846863530515598</v>
      </c>
      <c r="I104" s="5">
        <f>VLOOKUP(E104,'[1]Sheet 1'!$A$2:$E$46,5,FALSE)</f>
        <v>-84.319138781744797</v>
      </c>
      <c r="J104" s="5">
        <v>103</v>
      </c>
      <c r="K104" s="5" t="b">
        <f>VLOOKUP(F104,stops!$B$2:$D$45,2,FALSE)=H104</f>
        <v>1</v>
      </c>
      <c r="L104" s="5" t="b">
        <f>VLOOKUP(F104,stops!$B$2:$D$45,3,FALSE)=I104</f>
        <v>1</v>
      </c>
    </row>
    <row r="105" spans="1:12" x14ac:dyDescent="0.35">
      <c r="A105" s="5" t="s">
        <v>66</v>
      </c>
      <c r="B105" s="5" t="s">
        <v>59</v>
      </c>
      <c r="C105" s="5">
        <v>0</v>
      </c>
      <c r="D105" s="5">
        <v>3</v>
      </c>
      <c r="E105" s="5">
        <v>23</v>
      </c>
      <c r="F105" s="5" t="str">
        <f t="shared" si="1"/>
        <v xml:space="preserve">Lima </v>
      </c>
      <c r="G105" s="5" t="s">
        <v>45</v>
      </c>
      <c r="H105" s="5">
        <f>VLOOKUP(E105,'[1]Sheet 1'!$A$2:$E$46,4,FALSE)</f>
        <v>40.741280183673503</v>
      </c>
      <c r="I105" s="5">
        <f>VLOOKUP(E105,'[1]Sheet 1'!$A$2:$E$46,5,FALSE)</f>
        <v>-84.1028825510204</v>
      </c>
      <c r="J105" s="5">
        <v>104</v>
      </c>
      <c r="K105" s="5" t="b">
        <f>VLOOKUP(F105,stops!$B$2:$D$45,2,FALSE)=H105</f>
        <v>1</v>
      </c>
      <c r="L105" s="5" t="b">
        <f>VLOOKUP(F105,stops!$B$2:$D$45,3,FALSE)=I105</f>
        <v>1</v>
      </c>
    </row>
    <row r="106" spans="1:12" x14ac:dyDescent="0.35">
      <c r="A106" s="5" t="s">
        <v>66</v>
      </c>
      <c r="B106" s="5" t="s">
        <v>59</v>
      </c>
      <c r="C106" s="5">
        <v>0</v>
      </c>
      <c r="D106" s="5">
        <v>4</v>
      </c>
      <c r="E106" s="5">
        <v>21</v>
      </c>
      <c r="F106" s="5" t="str">
        <f t="shared" si="1"/>
        <v xml:space="preserve">Kenton </v>
      </c>
      <c r="G106" s="5" t="s">
        <v>46</v>
      </c>
      <c r="H106" s="5">
        <v>40.634488012601999</v>
      </c>
      <c r="I106" s="5">
        <v>-83.601719486104102</v>
      </c>
      <c r="J106" s="5">
        <v>105</v>
      </c>
      <c r="K106" s="5" t="b">
        <f>VLOOKUP(F106,stops!$B$2:$D$45,2,FALSE)=H106</f>
        <v>1</v>
      </c>
      <c r="L106" s="5" t="b">
        <f>VLOOKUP(F106,stops!$B$2:$D$45,3,FALSE)=I106</f>
        <v>1</v>
      </c>
    </row>
    <row r="107" spans="1:12" x14ac:dyDescent="0.35">
      <c r="A107" s="5" t="s">
        <v>66</v>
      </c>
      <c r="B107" s="5" t="s">
        <v>59</v>
      </c>
      <c r="C107" s="5">
        <v>0</v>
      </c>
      <c r="D107" s="5">
        <v>5</v>
      </c>
      <c r="E107" s="5">
        <v>29</v>
      </c>
      <c r="F107" s="5" t="str">
        <f t="shared" si="1"/>
        <v xml:space="preserve">Marysville </v>
      </c>
      <c r="G107" s="5" t="s">
        <v>47</v>
      </c>
      <c r="H107" s="5">
        <f>VLOOKUP(E107,'[1]Sheet 1'!$A$2:$E$46,4,FALSE)</f>
        <v>40.240635766461999</v>
      </c>
      <c r="I107" s="5">
        <f>VLOOKUP(E107,'[1]Sheet 1'!$A$2:$E$46,5,FALSE)</f>
        <v>-83.3417422028906</v>
      </c>
      <c r="J107" s="5">
        <v>106</v>
      </c>
      <c r="K107" s="5" t="b">
        <f>VLOOKUP(F107,stops!$B$2:$D$45,2,FALSE)=H107</f>
        <v>1</v>
      </c>
      <c r="L107" s="5" t="b">
        <f>VLOOKUP(F107,stops!$B$2:$D$45,3,FALSE)=I107</f>
        <v>1</v>
      </c>
    </row>
    <row r="108" spans="1:12" x14ac:dyDescent="0.35">
      <c r="A108" s="5" t="s">
        <v>66</v>
      </c>
      <c r="B108" s="5" t="s">
        <v>59</v>
      </c>
      <c r="C108" s="5">
        <v>0</v>
      </c>
      <c r="D108" s="5">
        <v>6</v>
      </c>
      <c r="E108" s="5">
        <v>13</v>
      </c>
      <c r="F108" s="5" t="str">
        <f t="shared" si="1"/>
        <v xml:space="preserve">Columbus </v>
      </c>
      <c r="G108" s="5" t="s">
        <v>7</v>
      </c>
      <c r="H108" s="5">
        <v>39.957322042406702</v>
      </c>
      <c r="I108" s="5">
        <v>-82.999007133815098</v>
      </c>
      <c r="J108" s="5">
        <v>107</v>
      </c>
      <c r="K108" s="5" t="b">
        <f>VLOOKUP(F108,stops!$B$2:$D$45,2,FALSE)=H108</f>
        <v>1</v>
      </c>
      <c r="L108" s="5" t="b">
        <f>VLOOKUP(F108,stops!$B$2:$D$45,3,FALSE)=I108</f>
        <v>1</v>
      </c>
    </row>
    <row r="109" spans="1:12" x14ac:dyDescent="0.35">
      <c r="A109" s="5" t="s">
        <v>50</v>
      </c>
      <c r="B109" s="5" t="s">
        <v>60</v>
      </c>
      <c r="C109" s="5">
        <v>1</v>
      </c>
      <c r="D109" s="5">
        <v>1</v>
      </c>
      <c r="E109" s="5">
        <v>13</v>
      </c>
      <c r="F109" s="5" t="str">
        <f t="shared" si="1"/>
        <v xml:space="preserve">Columbus </v>
      </c>
      <c r="G109" s="5" t="s">
        <v>7</v>
      </c>
      <c r="H109" s="5">
        <v>39.957322042406702</v>
      </c>
      <c r="I109" s="5">
        <v>-82.999007133815098</v>
      </c>
      <c r="J109" s="5">
        <v>108</v>
      </c>
      <c r="K109" s="5" t="b">
        <f>VLOOKUP(F109,stops!$B$2:$D$45,2,FALSE)=H109</f>
        <v>1</v>
      </c>
      <c r="L109" s="5" t="b">
        <f>VLOOKUP(F109,stops!$B$2:$D$45,3,FALSE)=I109</f>
        <v>1</v>
      </c>
    </row>
    <row r="110" spans="1:12" x14ac:dyDescent="0.35">
      <c r="A110" s="5" t="s">
        <v>50</v>
      </c>
      <c r="B110" s="5" t="s">
        <v>60</v>
      </c>
      <c r="C110" s="5">
        <v>1</v>
      </c>
      <c r="D110" s="5">
        <v>2</v>
      </c>
      <c r="E110" s="5">
        <v>29</v>
      </c>
      <c r="F110" s="5" t="str">
        <f t="shared" si="1"/>
        <v xml:space="preserve">Marysville </v>
      </c>
      <c r="G110" s="5" t="s">
        <v>47</v>
      </c>
      <c r="H110" s="5">
        <f>VLOOKUP(E110,'[1]Sheet 1'!$A$2:$E$46,4,FALSE)</f>
        <v>40.240635766461999</v>
      </c>
      <c r="I110" s="5">
        <f>VLOOKUP(E110,'[1]Sheet 1'!$A$2:$E$46,5,FALSE)</f>
        <v>-83.3417422028906</v>
      </c>
      <c r="J110" s="5">
        <v>109</v>
      </c>
      <c r="K110" s="5" t="b">
        <f>VLOOKUP(F110,stops!$B$2:$D$45,2,FALSE)=H110</f>
        <v>1</v>
      </c>
      <c r="L110" s="5" t="b">
        <f>VLOOKUP(F110,stops!$B$2:$D$45,3,FALSE)=I110</f>
        <v>1</v>
      </c>
    </row>
    <row r="111" spans="1:12" x14ac:dyDescent="0.35">
      <c r="A111" s="5" t="s">
        <v>50</v>
      </c>
      <c r="B111" s="5" t="s">
        <v>60</v>
      </c>
      <c r="C111" s="5">
        <v>1</v>
      </c>
      <c r="D111" s="5">
        <v>3</v>
      </c>
      <c r="E111" s="5">
        <v>21</v>
      </c>
      <c r="F111" s="5" t="str">
        <f t="shared" si="1"/>
        <v xml:space="preserve">Kenton </v>
      </c>
      <c r="G111" s="5" t="s">
        <v>46</v>
      </c>
      <c r="H111" s="5">
        <v>40.634488012601999</v>
      </c>
      <c r="I111" s="5">
        <v>-83.601719486104102</v>
      </c>
      <c r="J111" s="5">
        <v>110</v>
      </c>
      <c r="K111" s="5" t="b">
        <f>VLOOKUP(F111,stops!$B$2:$D$45,2,FALSE)=H111</f>
        <v>1</v>
      </c>
      <c r="L111" s="5" t="b">
        <f>VLOOKUP(F111,stops!$B$2:$D$45,3,FALSE)=I111</f>
        <v>1</v>
      </c>
    </row>
    <row r="112" spans="1:12" x14ac:dyDescent="0.35">
      <c r="A112" s="5" t="s">
        <v>50</v>
      </c>
      <c r="B112" s="5" t="s">
        <v>60</v>
      </c>
      <c r="C112" s="5">
        <v>1</v>
      </c>
      <c r="D112" s="5">
        <v>4</v>
      </c>
      <c r="E112" s="5">
        <v>23</v>
      </c>
      <c r="F112" s="5" t="str">
        <f t="shared" si="1"/>
        <v xml:space="preserve">Lima </v>
      </c>
      <c r="G112" s="5" t="s">
        <v>45</v>
      </c>
      <c r="H112" s="5">
        <f>VLOOKUP(E112,'[1]Sheet 1'!$A$2:$E$46,4,FALSE)</f>
        <v>40.741280183673503</v>
      </c>
      <c r="I112" s="5">
        <f>VLOOKUP(E112,'[1]Sheet 1'!$A$2:$E$46,5,FALSE)</f>
        <v>-84.1028825510204</v>
      </c>
      <c r="J112" s="5">
        <v>111</v>
      </c>
      <c r="K112" s="5" t="b">
        <f>VLOOKUP(F112,stops!$B$2:$D$45,2,FALSE)=H112</f>
        <v>1</v>
      </c>
      <c r="L112" s="5" t="b">
        <f>VLOOKUP(F112,stops!$B$2:$D$45,3,FALSE)=I112</f>
        <v>1</v>
      </c>
    </row>
    <row r="113" spans="1:12" x14ac:dyDescent="0.35">
      <c r="A113" s="5" t="s">
        <v>50</v>
      </c>
      <c r="B113" s="5" t="s">
        <v>60</v>
      </c>
      <c r="C113" s="5">
        <v>1</v>
      </c>
      <c r="D113" s="5">
        <v>5</v>
      </c>
      <c r="E113" s="5">
        <v>17</v>
      </c>
      <c r="F113" s="5" t="str">
        <f t="shared" si="1"/>
        <v xml:space="preserve">Delphos </v>
      </c>
      <c r="G113" s="5" t="s">
        <v>44</v>
      </c>
      <c r="H113" s="5">
        <f>VLOOKUP(E113,'[1]Sheet 1'!$A$2:$E$46,4,FALSE)</f>
        <v>40.846863530515598</v>
      </c>
      <c r="I113" s="5">
        <f>VLOOKUP(E113,'[1]Sheet 1'!$A$2:$E$46,5,FALSE)</f>
        <v>-84.319138781744797</v>
      </c>
      <c r="J113" s="5">
        <v>112</v>
      </c>
      <c r="K113" s="5" t="b">
        <f>VLOOKUP(F113,stops!$B$2:$D$45,2,FALSE)=H113</f>
        <v>1</v>
      </c>
      <c r="L113" s="5" t="b">
        <f>VLOOKUP(F113,stops!$B$2:$D$45,3,FALSE)=I113</f>
        <v>1</v>
      </c>
    </row>
    <row r="114" spans="1:12" x14ac:dyDescent="0.35">
      <c r="A114" s="5" t="s">
        <v>50</v>
      </c>
      <c r="B114" s="5" t="s">
        <v>60</v>
      </c>
      <c r="C114" s="5">
        <v>1</v>
      </c>
      <c r="D114" s="5">
        <v>6</v>
      </c>
      <c r="E114" s="5">
        <v>42</v>
      </c>
      <c r="F114" s="5" t="s">
        <v>76</v>
      </c>
      <c r="G114" s="5" t="s">
        <v>43</v>
      </c>
      <c r="H114" s="5">
        <f>VLOOKUP(E114,'[1]Sheet 1'!$A$2:$E$46,4,FALSE)</f>
        <v>40.874099695310903</v>
      </c>
      <c r="I114" s="5">
        <f>VLOOKUP(E114,'[1]Sheet 1'!$A$2:$E$46,5,FALSE)</f>
        <v>-84.599955747479797</v>
      </c>
      <c r="J114" s="5">
        <v>113</v>
      </c>
      <c r="K114" s="5" t="b">
        <f>VLOOKUP(F114,stops!$B$2:$D$45,2,FALSE)=H114</f>
        <v>1</v>
      </c>
      <c r="L114" s="5" t="b">
        <f>VLOOKUP(F114,stops!$B$2:$D$45,3,FALSE)=I114</f>
        <v>1</v>
      </c>
    </row>
  </sheetData>
  <autoFilter ref="A1:J114" xr:uid="{12720985-9626-42D0-AC57-EC4182CDADFC}"/>
  <sortState xmlns:xlrd2="http://schemas.microsoft.com/office/spreadsheetml/2017/richdata2" ref="A2:J123">
    <sortCondition ref="J2:J12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7544C-0AEE-4A6D-936E-DF000F657158}">
  <dimension ref="A1:B49"/>
  <sheetViews>
    <sheetView tabSelected="1" workbookViewId="0">
      <selection activeCell="B12" sqref="B12"/>
    </sheetView>
  </sheetViews>
  <sheetFormatPr defaultRowHeight="14.5" x14ac:dyDescent="0.35"/>
  <cols>
    <col min="1" max="1" width="64" bestFit="1" customWidth="1"/>
  </cols>
  <sheetData>
    <row r="1" spans="1:2" x14ac:dyDescent="0.35">
      <c r="A1" s="2" t="s">
        <v>56</v>
      </c>
      <c r="B1" s="2" t="s">
        <v>55</v>
      </c>
    </row>
    <row r="2" spans="1:2" x14ac:dyDescent="0.35">
      <c r="A2" s="1" t="s">
        <v>42</v>
      </c>
      <c r="B2">
        <v>1</v>
      </c>
    </row>
    <row r="3" spans="1:2" x14ac:dyDescent="0.35">
      <c r="A3" s="1" t="s">
        <v>25</v>
      </c>
      <c r="B3">
        <v>1</v>
      </c>
    </row>
    <row r="4" spans="1:2" x14ac:dyDescent="0.35">
      <c r="A4" s="1" t="s">
        <v>17</v>
      </c>
      <c r="B4">
        <v>2</v>
      </c>
    </row>
    <row r="5" spans="1:2" x14ac:dyDescent="0.35">
      <c r="A5" s="1" t="s">
        <v>10</v>
      </c>
      <c r="B5">
        <v>3</v>
      </c>
    </row>
    <row r="6" spans="1:2" x14ac:dyDescent="0.35">
      <c r="A6" s="1" t="s">
        <v>2</v>
      </c>
      <c r="B6">
        <v>4</v>
      </c>
    </row>
    <row r="7" spans="1:2" x14ac:dyDescent="0.35">
      <c r="A7" s="1" t="s">
        <v>18</v>
      </c>
      <c r="B7">
        <v>4</v>
      </c>
    </row>
    <row r="8" spans="1:2" x14ac:dyDescent="0.35">
      <c r="A8" s="1" t="s">
        <v>3</v>
      </c>
      <c r="B8">
        <v>5</v>
      </c>
    </row>
    <row r="9" spans="1:2" x14ac:dyDescent="0.35">
      <c r="A9" s="1" t="s">
        <v>12</v>
      </c>
      <c r="B9">
        <v>6</v>
      </c>
    </row>
    <row r="10" spans="1:2" x14ac:dyDescent="0.35">
      <c r="A10" s="1" t="s">
        <v>26</v>
      </c>
      <c r="B10">
        <v>7</v>
      </c>
    </row>
    <row r="11" spans="1:2" x14ac:dyDescent="0.35">
      <c r="A11" s="1" t="s">
        <v>20</v>
      </c>
      <c r="B11">
        <v>8</v>
      </c>
    </row>
    <row r="12" spans="1:2" x14ac:dyDescent="0.35">
      <c r="A12" s="1" t="s">
        <v>21</v>
      </c>
      <c r="B12">
        <v>9</v>
      </c>
    </row>
    <row r="13" spans="1:2" x14ac:dyDescent="0.35">
      <c r="A13" s="1" t="s">
        <v>41</v>
      </c>
      <c r="B13">
        <v>10</v>
      </c>
    </row>
    <row r="14" spans="1:2" x14ac:dyDescent="0.35">
      <c r="A14" s="1" t="s">
        <v>24</v>
      </c>
      <c r="B14">
        <v>10</v>
      </c>
    </row>
    <row r="15" spans="1:2" x14ac:dyDescent="0.35">
      <c r="A15" s="1" t="s">
        <v>11</v>
      </c>
      <c r="B15">
        <v>11</v>
      </c>
    </row>
    <row r="16" spans="1:2" x14ac:dyDescent="0.35">
      <c r="A16" s="1" t="s">
        <v>27</v>
      </c>
      <c r="B16">
        <v>12</v>
      </c>
    </row>
    <row r="17" spans="1:2" x14ac:dyDescent="0.35">
      <c r="A17" s="1" t="s">
        <v>28</v>
      </c>
      <c r="B17">
        <v>13</v>
      </c>
    </row>
    <row r="18" spans="1:2" x14ac:dyDescent="0.35">
      <c r="A18" s="1" t="s">
        <v>7</v>
      </c>
      <c r="B18">
        <v>13</v>
      </c>
    </row>
    <row r="19" spans="1:2" x14ac:dyDescent="0.35">
      <c r="A19" s="1" t="s">
        <v>9</v>
      </c>
      <c r="B19">
        <v>14</v>
      </c>
    </row>
    <row r="20" spans="1:2" x14ac:dyDescent="0.35">
      <c r="A20" s="1" t="s">
        <v>8</v>
      </c>
      <c r="B20">
        <v>15</v>
      </c>
    </row>
    <row r="21" spans="1:2" x14ac:dyDescent="0.35">
      <c r="A21" s="1" t="s">
        <v>1</v>
      </c>
      <c r="B21">
        <v>16</v>
      </c>
    </row>
    <row r="22" spans="1:2" x14ac:dyDescent="0.35">
      <c r="A22" s="1" t="s">
        <v>44</v>
      </c>
      <c r="B22">
        <v>17</v>
      </c>
    </row>
    <row r="23" spans="1:2" x14ac:dyDescent="0.35">
      <c r="A23" s="1" t="s">
        <v>32</v>
      </c>
      <c r="B23">
        <v>18</v>
      </c>
    </row>
    <row r="24" spans="1:2" x14ac:dyDescent="0.35">
      <c r="A24" s="1" t="s">
        <v>31</v>
      </c>
      <c r="B24">
        <v>19</v>
      </c>
    </row>
    <row r="25" spans="1:2" x14ac:dyDescent="0.35">
      <c r="A25" s="1" t="s">
        <v>16</v>
      </c>
      <c r="B25">
        <v>20</v>
      </c>
    </row>
    <row r="26" spans="1:2" x14ac:dyDescent="0.35">
      <c r="A26" s="1" t="s">
        <v>46</v>
      </c>
      <c r="B26">
        <v>21</v>
      </c>
    </row>
    <row r="27" spans="1:2" x14ac:dyDescent="0.35">
      <c r="A27" s="1" t="s">
        <v>6</v>
      </c>
      <c r="B27">
        <v>22</v>
      </c>
    </row>
    <row r="28" spans="1:2" x14ac:dyDescent="0.35">
      <c r="A28" s="1" t="s">
        <v>45</v>
      </c>
      <c r="B28">
        <v>23</v>
      </c>
    </row>
    <row r="29" spans="1:2" x14ac:dyDescent="0.35">
      <c r="A29" s="1" t="s">
        <v>5</v>
      </c>
      <c r="B29">
        <v>24</v>
      </c>
    </row>
    <row r="30" spans="1:2" x14ac:dyDescent="0.35">
      <c r="A30" s="1" t="s">
        <v>35</v>
      </c>
      <c r="B30">
        <v>25</v>
      </c>
    </row>
    <row r="31" spans="1:2" x14ac:dyDescent="0.35">
      <c r="A31" s="1" t="s">
        <v>37</v>
      </c>
      <c r="B31">
        <v>26</v>
      </c>
    </row>
    <row r="32" spans="1:2" x14ac:dyDescent="0.35">
      <c r="A32" s="1" t="s">
        <v>19</v>
      </c>
      <c r="B32">
        <v>27</v>
      </c>
    </row>
    <row r="33" spans="1:2" x14ac:dyDescent="0.35">
      <c r="A33" s="1" t="s">
        <v>30</v>
      </c>
      <c r="B33">
        <v>28</v>
      </c>
    </row>
    <row r="34" spans="1:2" x14ac:dyDescent="0.35">
      <c r="A34" s="1" t="s">
        <v>47</v>
      </c>
      <c r="B34">
        <v>29</v>
      </c>
    </row>
    <row r="35" spans="1:2" x14ac:dyDescent="0.35">
      <c r="A35" s="1" t="s">
        <v>40</v>
      </c>
      <c r="B35">
        <v>30</v>
      </c>
    </row>
    <row r="36" spans="1:2" x14ac:dyDescent="0.35">
      <c r="A36" s="1" t="s">
        <v>34</v>
      </c>
      <c r="B36">
        <v>31</v>
      </c>
    </row>
    <row r="37" spans="1:2" x14ac:dyDescent="0.35">
      <c r="A37" s="1" t="s">
        <v>33</v>
      </c>
      <c r="B37">
        <v>32</v>
      </c>
    </row>
    <row r="38" spans="1:2" x14ac:dyDescent="0.35">
      <c r="A38" s="1" t="s">
        <v>4</v>
      </c>
      <c r="B38">
        <v>33</v>
      </c>
    </row>
    <row r="39" spans="1:2" x14ac:dyDescent="0.35">
      <c r="A39" s="1" t="s">
        <v>23</v>
      </c>
      <c r="B39">
        <v>34</v>
      </c>
    </row>
    <row r="40" spans="1:2" x14ac:dyDescent="0.35">
      <c r="A40" s="1" t="s">
        <v>29</v>
      </c>
      <c r="B40">
        <v>35</v>
      </c>
    </row>
    <row r="41" spans="1:2" x14ac:dyDescent="0.35">
      <c r="A41" s="1" t="s">
        <v>22</v>
      </c>
      <c r="B41">
        <v>36</v>
      </c>
    </row>
    <row r="42" spans="1:2" x14ac:dyDescent="0.35">
      <c r="A42" s="1" t="s">
        <v>0</v>
      </c>
      <c r="B42">
        <v>37</v>
      </c>
    </row>
    <row r="43" spans="1:2" x14ac:dyDescent="0.35">
      <c r="A43" s="1" t="s">
        <v>14</v>
      </c>
      <c r="B43">
        <v>38</v>
      </c>
    </row>
    <row r="44" spans="1:2" x14ac:dyDescent="0.35">
      <c r="A44" s="1" t="s">
        <v>15</v>
      </c>
      <c r="B44">
        <v>39</v>
      </c>
    </row>
    <row r="45" spans="1:2" x14ac:dyDescent="0.35">
      <c r="A45" s="1" t="s">
        <v>13</v>
      </c>
      <c r="B45">
        <v>40</v>
      </c>
    </row>
    <row r="46" spans="1:2" x14ac:dyDescent="0.35">
      <c r="A46" s="1" t="s">
        <v>36</v>
      </c>
      <c r="B46">
        <v>41</v>
      </c>
    </row>
    <row r="47" spans="1:2" x14ac:dyDescent="0.35">
      <c r="A47" s="1" t="s">
        <v>43</v>
      </c>
      <c r="B47">
        <v>42</v>
      </c>
    </row>
    <row r="48" spans="1:2" x14ac:dyDescent="0.35">
      <c r="A48" s="1" t="s">
        <v>39</v>
      </c>
      <c r="B48">
        <v>43</v>
      </c>
    </row>
    <row r="49" spans="1:2" x14ac:dyDescent="0.35">
      <c r="A49" s="1" t="s">
        <v>38</v>
      </c>
      <c r="B49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stops</vt:lpstr>
      <vt:lpstr>routes</vt:lpstr>
      <vt:lpstr>different texts for same statio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2022-11-09T15:32:22Z</dcterms:created>
  <dcterms:modified xsi:type="dcterms:W3CDTF">2022-11-13T13:57:31Z</dcterms:modified>
</cp:coreProperties>
</file>