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Mutasi Kas" sheetId="1" r:id="rId1"/>
    <sheet name="Anggaran" sheetId="2" r:id="rId2"/>
  </sheets>
  <calcPr calcId="144525"/>
</workbook>
</file>

<file path=xl/sharedStrings.xml><?xml version="1.0" encoding="utf-8"?>
<sst xmlns="http://schemas.openxmlformats.org/spreadsheetml/2006/main" count="56">
  <si>
    <t>Mutasi Kas Daurah Masyaikh di Surakarta</t>
  </si>
  <si>
    <t>No</t>
  </si>
  <si>
    <t>Tanggal</t>
  </si>
  <si>
    <t>Transaksi</t>
  </si>
  <si>
    <t>Alokasi</t>
  </si>
  <si>
    <t>Nominal</t>
  </si>
  <si>
    <t>Masuk</t>
  </si>
  <si>
    <t>Keluar</t>
  </si>
  <si>
    <t>Saldo</t>
  </si>
  <si>
    <t>Transfer dana masuk dari bendahara pusat</t>
  </si>
  <si>
    <t>Taawun konsumsi rapat pembentukan panitia</t>
  </si>
  <si>
    <t>Konsumsi musyawarah pembentukan panitia</t>
  </si>
  <si>
    <t>Konsumsi</t>
  </si>
  <si>
    <t>Transfer ke Abu Haidar untuk sekretariat</t>
  </si>
  <si>
    <t>Sekretariat</t>
  </si>
  <si>
    <t>Biaya transfer ke Abu Haidar</t>
  </si>
  <si>
    <t>Transfer ke bagian perlengkapan untuk pengambilan sound system ke yogyakarta</t>
  </si>
  <si>
    <t>Perlengkapan</t>
  </si>
  <si>
    <t xml:space="preserve">Total  </t>
  </si>
  <si>
    <t>Anggaran Dana</t>
  </si>
  <si>
    <t>Daurah Masyaikh di Surakarta</t>
  </si>
  <si>
    <t>Usulan Bendahara Pusat</t>
  </si>
  <si>
    <t>Sewa Asrama Haji</t>
  </si>
  <si>
    <t>Persewaan</t>
  </si>
  <si>
    <t>1. Sewa kamar gedung Makkah Rp 50rb x 4 hari x 385 bet = 77 jt</t>
  </si>
  <si>
    <t>ruang</t>
  </si>
  <si>
    <t xml:space="preserve">2. 4 kamar VIP x 4 hari x 250 rb = 4 jt </t>
  </si>
  <si>
    <t>klinik</t>
  </si>
  <si>
    <t>Sewa Villa Tawang Mangu</t>
  </si>
  <si>
    <t xml:space="preserve">3. 1 Gedung pertemuan x 6 jt x 4 hari = 18 jt </t>
  </si>
  <si>
    <t>skretariat</t>
  </si>
  <si>
    <t>Sewa Masjid Agung Karanganyar</t>
  </si>
  <si>
    <t>4. 1 dapur,300 rb x 4 hr = 1,2 jt.</t>
  </si>
  <si>
    <t>Total Persewaan</t>
  </si>
  <si>
    <t>Total</t>
  </si>
  <si>
    <t>Sie</t>
  </si>
  <si>
    <t>1. Pesan ustadz qomar anggaran yg teliti dan tidak berlebih</t>
  </si>
  <si>
    <t>Perijinan dan Acara</t>
  </si>
  <si>
    <t>2. Semua sudah masuk, masih ada yg perlu didetailkan</t>
  </si>
  <si>
    <t>3. Penggalangan dana siapa yg menghandle? Siapa yang memulai ?</t>
  </si>
  <si>
    <t>Transportasi</t>
  </si>
  <si>
    <t>4. Tiap koordinator kami mohon untuk menugaskan 1 org untuk mencatat pengeluaran</t>
  </si>
  <si>
    <t>5. Semua uang masuk dan keluar kami mohon untuk dilewatkan keuangan demi kerapian data</t>
  </si>
  <si>
    <t>Keamanan &amp; Parkir</t>
  </si>
  <si>
    <t>6. Transportasi anggaran yg masuk belum termasuk tiket</t>
  </si>
  <si>
    <t>Tamu &amp; Humas</t>
  </si>
  <si>
    <t>7. Tiket siapa yg handle ?</t>
  </si>
  <si>
    <t>Dokukumentasi &amp;Relay</t>
  </si>
  <si>
    <t>8. Apakah sewa asrama haji sdh fixed?</t>
  </si>
  <si>
    <t>Kesehatan</t>
  </si>
  <si>
    <t>9. Mekanisme kerja bendahara pusat dengan bendahara kegiatan (ana dan tim)</t>
  </si>
  <si>
    <t>Kesekretariatan</t>
  </si>
  <si>
    <t>Bendahara</t>
  </si>
  <si>
    <t>Kebersihan</t>
  </si>
  <si>
    <t>Total Anggaran Sie</t>
  </si>
  <si>
    <t>Total Anggaran</t>
  </si>
</sst>
</file>

<file path=xl/styles.xml><?xml version="1.0" encoding="utf-8"?>
<styleSheet xmlns="http://schemas.openxmlformats.org/spreadsheetml/2006/main">
  <numFmts count="5">
    <numFmt numFmtId="176" formatCode="_ * #,##0_ ;_ * \-#,##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7" fillId="2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7" borderId="7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0" fillId="26" borderId="12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29" borderId="9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7" fillId="12" borderId="13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2" borderId="9" applyNumberFormat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176" fontId="1" fillId="0" borderId="1" xfId="2" applyNumberFormat="1" applyFont="1" applyBorder="1">
      <alignment vertical="center"/>
    </xf>
    <xf numFmtId="176" fontId="0" fillId="0" borderId="1" xfId="2" applyNumberFormat="1" applyBorder="1">
      <alignment vertical="center"/>
    </xf>
    <xf numFmtId="0" fontId="0" fillId="3" borderId="1" xfId="0" applyFill="1" applyBorder="1">
      <alignment vertical="center"/>
    </xf>
    <xf numFmtId="176" fontId="0" fillId="3" borderId="1" xfId="2" applyNumberFormat="1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8" fontId="0" fillId="0" borderId="1" xfId="2" applyBorder="1">
      <alignment vertical="center"/>
    </xf>
    <xf numFmtId="0" fontId="0" fillId="3" borderId="0" xfId="0" applyFill="1">
      <alignment vertical="center"/>
    </xf>
    <xf numFmtId="178" fontId="0" fillId="3" borderId="0" xfId="2" applyFill="1">
      <alignment vertical="center"/>
    </xf>
    <xf numFmtId="0" fontId="2" fillId="0" borderId="0" xfId="0" applyFont="1" applyFill="1">
      <alignment vertical="center"/>
    </xf>
    <xf numFmtId="178" fontId="0" fillId="0" borderId="0" xfId="2">
      <alignment vertical="center"/>
    </xf>
    <xf numFmtId="178" fontId="1" fillId="0" borderId="1" xfId="2" applyFont="1" applyBorder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15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3"/>
  <sheetViews>
    <sheetView tabSelected="1" workbookViewId="0">
      <selection activeCell="F12" sqref="F12"/>
    </sheetView>
  </sheetViews>
  <sheetFormatPr defaultColWidth="9.14285714285714" defaultRowHeight="15" outlineLevelCol="6"/>
  <cols>
    <col min="1" max="1" width="4.42857142857143" customWidth="1"/>
    <col min="2" max="2" width="11.8571428571429" customWidth="1"/>
    <col min="3" max="3" width="42.2857142857143" style="19" customWidth="1"/>
    <col min="4" max="4" width="23.4285714285714" customWidth="1"/>
    <col min="5" max="5" width="15.7142857142857"/>
    <col min="6" max="6" width="10.5714285714286" customWidth="1"/>
    <col min="7" max="7" width="15.7142857142857"/>
  </cols>
  <sheetData>
    <row r="1" ht="36" customHeight="1" spans="1:7">
      <c r="A1" s="20" t="s">
        <v>0</v>
      </c>
      <c r="B1" s="20"/>
      <c r="C1" s="21"/>
      <c r="D1" s="20"/>
      <c r="E1" s="20"/>
      <c r="F1" s="20"/>
      <c r="G1" s="20"/>
    </row>
    <row r="3" ht="22" customHeight="1" spans="1:7">
      <c r="A3" s="22" t="s">
        <v>1</v>
      </c>
      <c r="B3" s="22" t="s">
        <v>2</v>
      </c>
      <c r="C3" s="23" t="s">
        <v>3</v>
      </c>
      <c r="D3" s="24" t="s">
        <v>4</v>
      </c>
      <c r="E3" s="22" t="s">
        <v>5</v>
      </c>
      <c r="F3" s="22"/>
      <c r="G3" s="22"/>
    </row>
    <row r="4" ht="15.75" spans="1:7">
      <c r="A4" s="22"/>
      <c r="B4" s="22"/>
      <c r="C4" s="23"/>
      <c r="D4" s="25"/>
      <c r="E4" s="22" t="s">
        <v>6</v>
      </c>
      <c r="F4" s="22" t="s">
        <v>7</v>
      </c>
      <c r="G4" s="22" t="s">
        <v>8</v>
      </c>
    </row>
    <row r="5" spans="1:7">
      <c r="A5" s="9">
        <v>1</v>
      </c>
      <c r="B5" s="26">
        <v>43112</v>
      </c>
      <c r="C5" s="27" t="s">
        <v>9</v>
      </c>
      <c r="D5" s="9"/>
      <c r="E5" s="6">
        <v>25000000</v>
      </c>
      <c r="F5" s="6"/>
      <c r="G5" s="6">
        <f>E5-F5</f>
        <v>25000000</v>
      </c>
    </row>
    <row r="6" spans="1:7">
      <c r="A6" s="9">
        <f t="shared" ref="A6:A62" si="0">A5+1</f>
        <v>2</v>
      </c>
      <c r="B6" s="26">
        <v>43112</v>
      </c>
      <c r="C6" s="27" t="s">
        <v>10</v>
      </c>
      <c r="D6" s="9"/>
      <c r="E6" s="6">
        <v>1291000</v>
      </c>
      <c r="F6" s="6"/>
      <c r="G6" s="6">
        <f t="shared" ref="G6:G63" si="1">G5+E6-F6</f>
        <v>26291000</v>
      </c>
    </row>
    <row r="7" spans="1:7">
      <c r="A7" s="9">
        <f t="shared" si="0"/>
        <v>3</v>
      </c>
      <c r="B7" s="26">
        <v>43112</v>
      </c>
      <c r="C7" s="27" t="s">
        <v>11</v>
      </c>
      <c r="D7" s="9" t="s">
        <v>12</v>
      </c>
      <c r="E7" s="6"/>
      <c r="F7" s="6">
        <v>1291000</v>
      </c>
      <c r="G7" s="6">
        <f t="shared" si="1"/>
        <v>25000000</v>
      </c>
    </row>
    <row r="8" spans="1:7">
      <c r="A8" s="9">
        <f t="shared" si="0"/>
        <v>4</v>
      </c>
      <c r="B8" s="26">
        <v>43113</v>
      </c>
      <c r="C8" s="27" t="s">
        <v>13</v>
      </c>
      <c r="D8" s="9" t="s">
        <v>14</v>
      </c>
      <c r="E8" s="6"/>
      <c r="F8" s="6">
        <v>5000000</v>
      </c>
      <c r="G8" s="6">
        <f t="shared" si="1"/>
        <v>20000000</v>
      </c>
    </row>
    <row r="9" spans="1:7">
      <c r="A9" s="9">
        <f t="shared" si="0"/>
        <v>5</v>
      </c>
      <c r="B9" s="26">
        <v>43113</v>
      </c>
      <c r="C9" s="27" t="s">
        <v>15</v>
      </c>
      <c r="D9" s="9" t="s">
        <v>14</v>
      </c>
      <c r="E9" s="6"/>
      <c r="F9" s="6">
        <v>6500</v>
      </c>
      <c r="G9" s="6">
        <f t="shared" si="1"/>
        <v>19993500</v>
      </c>
    </row>
    <row r="10" ht="30" spans="1:7">
      <c r="A10" s="9">
        <f t="shared" si="0"/>
        <v>6</v>
      </c>
      <c r="B10" s="26">
        <v>43114</v>
      </c>
      <c r="C10" s="27" t="s">
        <v>16</v>
      </c>
      <c r="D10" s="9" t="s">
        <v>17</v>
      </c>
      <c r="E10" s="6"/>
      <c r="F10" s="6">
        <v>1000000</v>
      </c>
      <c r="G10" s="6">
        <f t="shared" si="1"/>
        <v>18993500</v>
      </c>
    </row>
    <row r="11" spans="1:7">
      <c r="A11" s="9">
        <f t="shared" si="0"/>
        <v>7</v>
      </c>
      <c r="B11" s="9"/>
      <c r="C11" s="27"/>
      <c r="D11" s="9"/>
      <c r="E11" s="6"/>
      <c r="F11" s="6"/>
      <c r="G11" s="6">
        <f t="shared" si="1"/>
        <v>18993500</v>
      </c>
    </row>
    <row r="12" spans="1:7">
      <c r="A12" s="9">
        <f t="shared" si="0"/>
        <v>8</v>
      </c>
      <c r="B12" s="9"/>
      <c r="C12" s="27"/>
      <c r="D12" s="9"/>
      <c r="E12" s="6"/>
      <c r="F12" s="6"/>
      <c r="G12" s="6">
        <f t="shared" si="1"/>
        <v>18993500</v>
      </c>
    </row>
    <row r="13" spans="1:7">
      <c r="A13" s="9">
        <f t="shared" si="0"/>
        <v>9</v>
      </c>
      <c r="B13" s="9"/>
      <c r="C13" s="27"/>
      <c r="D13" s="9"/>
      <c r="E13" s="6"/>
      <c r="F13" s="6"/>
      <c r="G13" s="6">
        <f t="shared" si="1"/>
        <v>18993500</v>
      </c>
    </row>
    <row r="14" spans="1:7">
      <c r="A14" s="9">
        <f t="shared" si="0"/>
        <v>10</v>
      </c>
      <c r="B14" s="9"/>
      <c r="C14" s="27"/>
      <c r="D14" s="9"/>
      <c r="E14" s="6"/>
      <c r="F14" s="6"/>
      <c r="G14" s="6">
        <f t="shared" si="1"/>
        <v>18993500</v>
      </c>
    </row>
    <row r="15" spans="1:7">
      <c r="A15" s="9">
        <f t="shared" si="0"/>
        <v>11</v>
      </c>
      <c r="B15" s="9"/>
      <c r="C15" s="27"/>
      <c r="D15" s="9"/>
      <c r="E15" s="6"/>
      <c r="F15" s="6"/>
      <c r="G15" s="6">
        <f t="shared" si="1"/>
        <v>18993500</v>
      </c>
    </row>
    <row r="16" spans="1:7">
      <c r="A16" s="9">
        <f t="shared" si="0"/>
        <v>12</v>
      </c>
      <c r="B16" s="9"/>
      <c r="C16" s="27"/>
      <c r="D16" s="9"/>
      <c r="E16" s="6"/>
      <c r="F16" s="6"/>
      <c r="G16" s="6">
        <f t="shared" si="1"/>
        <v>18993500</v>
      </c>
    </row>
    <row r="17" spans="1:7">
      <c r="A17" s="9">
        <f t="shared" si="0"/>
        <v>13</v>
      </c>
      <c r="B17" s="9"/>
      <c r="C17" s="27"/>
      <c r="D17" s="9"/>
      <c r="E17" s="6"/>
      <c r="F17" s="6"/>
      <c r="G17" s="6">
        <f t="shared" si="1"/>
        <v>18993500</v>
      </c>
    </row>
    <row r="18" spans="1:7">
      <c r="A18" s="9">
        <f t="shared" si="0"/>
        <v>14</v>
      </c>
      <c r="B18" s="9"/>
      <c r="C18" s="27"/>
      <c r="D18" s="9"/>
      <c r="E18" s="6"/>
      <c r="F18" s="6"/>
      <c r="G18" s="6">
        <f t="shared" si="1"/>
        <v>18993500</v>
      </c>
    </row>
    <row r="19" spans="1:7">
      <c r="A19" s="9">
        <f t="shared" si="0"/>
        <v>15</v>
      </c>
      <c r="B19" s="9"/>
      <c r="C19" s="27"/>
      <c r="D19" s="9"/>
      <c r="E19" s="6"/>
      <c r="F19" s="6"/>
      <c r="G19" s="6">
        <f t="shared" si="1"/>
        <v>18993500</v>
      </c>
    </row>
    <row r="20" spans="1:7">
      <c r="A20" s="9">
        <f t="shared" si="0"/>
        <v>16</v>
      </c>
      <c r="B20" s="9"/>
      <c r="C20" s="27"/>
      <c r="D20" s="9"/>
      <c r="E20" s="6"/>
      <c r="F20" s="6"/>
      <c r="G20" s="6">
        <f t="shared" si="1"/>
        <v>18993500</v>
      </c>
    </row>
    <row r="21" spans="1:7">
      <c r="A21" s="9">
        <f t="shared" si="0"/>
        <v>17</v>
      </c>
      <c r="B21" s="9"/>
      <c r="C21" s="27"/>
      <c r="D21" s="9"/>
      <c r="E21" s="6"/>
      <c r="F21" s="6"/>
      <c r="G21" s="6">
        <f t="shared" si="1"/>
        <v>18993500</v>
      </c>
    </row>
    <row r="22" spans="1:7">
      <c r="A22" s="9">
        <f t="shared" si="0"/>
        <v>18</v>
      </c>
      <c r="B22" s="9"/>
      <c r="C22" s="27"/>
      <c r="D22" s="9"/>
      <c r="E22" s="6"/>
      <c r="F22" s="6"/>
      <c r="G22" s="6">
        <f t="shared" si="1"/>
        <v>18993500</v>
      </c>
    </row>
    <row r="23" spans="1:7">
      <c r="A23" s="9">
        <f t="shared" si="0"/>
        <v>19</v>
      </c>
      <c r="B23" s="9"/>
      <c r="C23" s="27"/>
      <c r="D23" s="9"/>
      <c r="E23" s="6"/>
      <c r="F23" s="6"/>
      <c r="G23" s="6">
        <f t="shared" si="1"/>
        <v>18993500</v>
      </c>
    </row>
    <row r="24" spans="1:7">
      <c r="A24" s="9">
        <f t="shared" si="0"/>
        <v>20</v>
      </c>
      <c r="B24" s="9"/>
      <c r="C24" s="27"/>
      <c r="D24" s="9"/>
      <c r="E24" s="6"/>
      <c r="F24" s="6"/>
      <c r="G24" s="6">
        <f t="shared" si="1"/>
        <v>18993500</v>
      </c>
    </row>
    <row r="25" spans="1:7">
      <c r="A25" s="9">
        <f t="shared" si="0"/>
        <v>21</v>
      </c>
      <c r="B25" s="9"/>
      <c r="C25" s="27"/>
      <c r="D25" s="9"/>
      <c r="E25" s="6"/>
      <c r="F25" s="6"/>
      <c r="G25" s="6">
        <f t="shared" si="1"/>
        <v>18993500</v>
      </c>
    </row>
    <row r="26" spans="1:7">
      <c r="A26" s="9">
        <f t="shared" si="0"/>
        <v>22</v>
      </c>
      <c r="B26" s="9"/>
      <c r="C26" s="27"/>
      <c r="D26" s="9"/>
      <c r="E26" s="6"/>
      <c r="F26" s="6"/>
      <c r="G26" s="6">
        <f t="shared" si="1"/>
        <v>18993500</v>
      </c>
    </row>
    <row r="27" spans="1:7">
      <c r="A27" s="9">
        <f t="shared" si="0"/>
        <v>23</v>
      </c>
      <c r="B27" s="9"/>
      <c r="C27" s="27"/>
      <c r="D27" s="9"/>
      <c r="E27" s="6"/>
      <c r="F27" s="6"/>
      <c r="G27" s="6">
        <f t="shared" si="1"/>
        <v>18993500</v>
      </c>
    </row>
    <row r="28" spans="1:7">
      <c r="A28" s="9">
        <f t="shared" si="0"/>
        <v>24</v>
      </c>
      <c r="B28" s="9"/>
      <c r="C28" s="27"/>
      <c r="D28" s="9"/>
      <c r="E28" s="6"/>
      <c r="F28" s="6"/>
      <c r="G28" s="6">
        <f t="shared" si="1"/>
        <v>18993500</v>
      </c>
    </row>
    <row r="29" spans="1:7">
      <c r="A29" s="9">
        <f t="shared" si="0"/>
        <v>25</v>
      </c>
      <c r="B29" s="9"/>
      <c r="C29" s="27"/>
      <c r="D29" s="9"/>
      <c r="E29" s="6"/>
      <c r="F29" s="6"/>
      <c r="G29" s="6">
        <f t="shared" si="1"/>
        <v>18993500</v>
      </c>
    </row>
    <row r="30" spans="1:7">
      <c r="A30" s="9">
        <f t="shared" si="0"/>
        <v>26</v>
      </c>
      <c r="B30" s="9"/>
      <c r="C30" s="27"/>
      <c r="D30" s="9"/>
      <c r="E30" s="6"/>
      <c r="F30" s="6"/>
      <c r="G30" s="6">
        <f t="shared" si="1"/>
        <v>18993500</v>
      </c>
    </row>
    <row r="31" spans="1:7">
      <c r="A31" s="9">
        <f t="shared" si="0"/>
        <v>27</v>
      </c>
      <c r="B31" s="9"/>
      <c r="C31" s="27"/>
      <c r="D31" s="9"/>
      <c r="E31" s="6"/>
      <c r="F31" s="6"/>
      <c r="G31" s="6">
        <f t="shared" si="1"/>
        <v>18993500</v>
      </c>
    </row>
    <row r="32" spans="1:7">
      <c r="A32" s="9">
        <f t="shared" si="0"/>
        <v>28</v>
      </c>
      <c r="B32" s="9"/>
      <c r="C32" s="27"/>
      <c r="D32" s="9"/>
      <c r="E32" s="6"/>
      <c r="F32" s="6"/>
      <c r="G32" s="6">
        <f t="shared" si="1"/>
        <v>18993500</v>
      </c>
    </row>
    <row r="33" spans="1:7">
      <c r="A33" s="9">
        <f t="shared" si="0"/>
        <v>29</v>
      </c>
      <c r="B33" s="9"/>
      <c r="C33" s="27"/>
      <c r="D33" s="9"/>
      <c r="E33" s="6"/>
      <c r="F33" s="6"/>
      <c r="G33" s="6">
        <f t="shared" si="1"/>
        <v>18993500</v>
      </c>
    </row>
    <row r="34" spans="1:7">
      <c r="A34" s="9">
        <f t="shared" si="0"/>
        <v>30</v>
      </c>
      <c r="B34" s="9"/>
      <c r="C34" s="27"/>
      <c r="D34" s="9"/>
      <c r="E34" s="6"/>
      <c r="F34" s="6"/>
      <c r="G34" s="6">
        <f t="shared" si="1"/>
        <v>18993500</v>
      </c>
    </row>
    <row r="35" spans="1:7">
      <c r="A35" s="9">
        <f t="shared" si="0"/>
        <v>31</v>
      </c>
      <c r="B35" s="9"/>
      <c r="C35" s="27"/>
      <c r="D35" s="9"/>
      <c r="E35" s="6"/>
      <c r="F35" s="6"/>
      <c r="G35" s="6">
        <f t="shared" si="1"/>
        <v>18993500</v>
      </c>
    </row>
    <row r="36" spans="1:7">
      <c r="A36" s="9">
        <f t="shared" si="0"/>
        <v>32</v>
      </c>
      <c r="B36" s="9"/>
      <c r="C36" s="27"/>
      <c r="D36" s="9"/>
      <c r="E36" s="6"/>
      <c r="F36" s="6"/>
      <c r="G36" s="6">
        <f t="shared" si="1"/>
        <v>18993500</v>
      </c>
    </row>
    <row r="37" spans="1:7">
      <c r="A37" s="9">
        <f t="shared" si="0"/>
        <v>33</v>
      </c>
      <c r="B37" s="9"/>
      <c r="C37" s="27"/>
      <c r="D37" s="9"/>
      <c r="E37" s="6"/>
      <c r="F37" s="6"/>
      <c r="G37" s="6">
        <f t="shared" si="1"/>
        <v>18993500</v>
      </c>
    </row>
    <row r="38" spans="1:7">
      <c r="A38" s="9">
        <f t="shared" si="0"/>
        <v>34</v>
      </c>
      <c r="B38" s="9"/>
      <c r="C38" s="27"/>
      <c r="D38" s="9"/>
      <c r="E38" s="6"/>
      <c r="F38" s="6"/>
      <c r="G38" s="6">
        <f t="shared" si="1"/>
        <v>18993500</v>
      </c>
    </row>
    <row r="39" spans="1:7">
      <c r="A39" s="9">
        <f t="shared" si="0"/>
        <v>35</v>
      </c>
      <c r="B39" s="9"/>
      <c r="C39" s="27"/>
      <c r="D39" s="9"/>
      <c r="E39" s="6"/>
      <c r="F39" s="6"/>
      <c r="G39" s="6">
        <f t="shared" si="1"/>
        <v>18993500</v>
      </c>
    </row>
    <row r="40" spans="1:7">
      <c r="A40" s="9">
        <f t="shared" si="0"/>
        <v>36</v>
      </c>
      <c r="B40" s="9"/>
      <c r="C40" s="27"/>
      <c r="D40" s="9"/>
      <c r="E40" s="6"/>
      <c r="F40" s="6"/>
      <c r="G40" s="6">
        <f t="shared" si="1"/>
        <v>18993500</v>
      </c>
    </row>
    <row r="41" spans="1:7">
      <c r="A41" s="9">
        <f t="shared" si="0"/>
        <v>37</v>
      </c>
      <c r="B41" s="9"/>
      <c r="C41" s="27"/>
      <c r="D41" s="9"/>
      <c r="E41" s="6"/>
      <c r="F41" s="6"/>
      <c r="G41" s="6">
        <f t="shared" si="1"/>
        <v>18993500</v>
      </c>
    </row>
    <row r="42" spans="1:7">
      <c r="A42" s="9">
        <f t="shared" si="0"/>
        <v>38</v>
      </c>
      <c r="B42" s="9"/>
      <c r="C42" s="27"/>
      <c r="D42" s="9"/>
      <c r="E42" s="6"/>
      <c r="F42" s="6"/>
      <c r="G42" s="6">
        <f t="shared" si="1"/>
        <v>18993500</v>
      </c>
    </row>
    <row r="43" spans="1:7">
      <c r="A43" s="9">
        <f t="shared" si="0"/>
        <v>39</v>
      </c>
      <c r="B43" s="9"/>
      <c r="C43" s="27"/>
      <c r="D43" s="9"/>
      <c r="E43" s="6"/>
      <c r="F43" s="6"/>
      <c r="G43" s="6">
        <f t="shared" si="1"/>
        <v>18993500</v>
      </c>
    </row>
    <row r="44" spans="1:7">
      <c r="A44" s="9">
        <f t="shared" si="0"/>
        <v>40</v>
      </c>
      <c r="B44" s="9"/>
      <c r="C44" s="27"/>
      <c r="D44" s="9"/>
      <c r="E44" s="6"/>
      <c r="F44" s="6"/>
      <c r="G44" s="6">
        <f t="shared" si="1"/>
        <v>18993500</v>
      </c>
    </row>
    <row r="45" spans="1:7">
      <c r="A45" s="9">
        <f t="shared" si="0"/>
        <v>41</v>
      </c>
      <c r="B45" s="9"/>
      <c r="C45" s="27"/>
      <c r="D45" s="9"/>
      <c r="E45" s="6"/>
      <c r="F45" s="6"/>
      <c r="G45" s="6">
        <f t="shared" si="1"/>
        <v>18993500</v>
      </c>
    </row>
    <row r="46" spans="1:7">
      <c r="A46" s="9">
        <f t="shared" si="0"/>
        <v>42</v>
      </c>
      <c r="B46" s="9"/>
      <c r="C46" s="27"/>
      <c r="D46" s="9"/>
      <c r="E46" s="6"/>
      <c r="F46" s="6"/>
      <c r="G46" s="6">
        <f t="shared" si="1"/>
        <v>18993500</v>
      </c>
    </row>
    <row r="47" spans="1:7">
      <c r="A47" s="9">
        <f t="shared" si="0"/>
        <v>43</v>
      </c>
      <c r="B47" s="9"/>
      <c r="C47" s="27"/>
      <c r="D47" s="9"/>
      <c r="E47" s="6"/>
      <c r="F47" s="6"/>
      <c r="G47" s="6">
        <f t="shared" si="1"/>
        <v>18993500</v>
      </c>
    </row>
    <row r="48" spans="1:7">
      <c r="A48" s="9">
        <f t="shared" si="0"/>
        <v>44</v>
      </c>
      <c r="B48" s="9"/>
      <c r="C48" s="27"/>
      <c r="D48" s="9"/>
      <c r="E48" s="6"/>
      <c r="F48" s="6"/>
      <c r="G48" s="6">
        <f t="shared" si="1"/>
        <v>18993500</v>
      </c>
    </row>
    <row r="49" spans="1:7">
      <c r="A49" s="9">
        <f t="shared" si="0"/>
        <v>45</v>
      </c>
      <c r="B49" s="9"/>
      <c r="C49" s="27"/>
      <c r="D49" s="9"/>
      <c r="E49" s="6"/>
      <c r="F49" s="6"/>
      <c r="G49" s="6">
        <f t="shared" si="1"/>
        <v>18993500</v>
      </c>
    </row>
    <row r="50" spans="1:7">
      <c r="A50" s="9">
        <f t="shared" si="0"/>
        <v>46</v>
      </c>
      <c r="B50" s="9"/>
      <c r="C50" s="27"/>
      <c r="D50" s="9"/>
      <c r="E50" s="6"/>
      <c r="F50" s="6"/>
      <c r="G50" s="6">
        <f t="shared" si="1"/>
        <v>18993500</v>
      </c>
    </row>
    <row r="51" spans="1:7">
      <c r="A51" s="9">
        <f t="shared" si="0"/>
        <v>47</v>
      </c>
      <c r="B51" s="9"/>
      <c r="C51" s="27"/>
      <c r="D51" s="9"/>
      <c r="E51" s="6"/>
      <c r="F51" s="6"/>
      <c r="G51" s="6">
        <f t="shared" si="1"/>
        <v>18993500</v>
      </c>
    </row>
    <row r="52" spans="1:7">
      <c r="A52" s="9">
        <f t="shared" si="0"/>
        <v>48</v>
      </c>
      <c r="B52" s="9"/>
      <c r="C52" s="27"/>
      <c r="D52" s="9"/>
      <c r="E52" s="6"/>
      <c r="F52" s="6"/>
      <c r="G52" s="6">
        <f t="shared" si="1"/>
        <v>18993500</v>
      </c>
    </row>
    <row r="53" spans="1:7">
      <c r="A53" s="9">
        <f t="shared" si="0"/>
        <v>49</v>
      </c>
      <c r="B53" s="9"/>
      <c r="C53" s="27"/>
      <c r="D53" s="9"/>
      <c r="E53" s="6"/>
      <c r="F53" s="6"/>
      <c r="G53" s="6">
        <f t="shared" si="1"/>
        <v>18993500</v>
      </c>
    </row>
    <row r="54" spans="1:7">
      <c r="A54" s="9">
        <f t="shared" si="0"/>
        <v>50</v>
      </c>
      <c r="B54" s="9"/>
      <c r="C54" s="27"/>
      <c r="D54" s="9"/>
      <c r="E54" s="6"/>
      <c r="F54" s="6"/>
      <c r="G54" s="6">
        <f t="shared" si="1"/>
        <v>18993500</v>
      </c>
    </row>
    <row r="55" spans="1:7">
      <c r="A55" s="9">
        <f t="shared" si="0"/>
        <v>51</v>
      </c>
      <c r="B55" s="9"/>
      <c r="C55" s="27"/>
      <c r="D55" s="9"/>
      <c r="E55" s="6"/>
      <c r="F55" s="6"/>
      <c r="G55" s="6">
        <f t="shared" si="1"/>
        <v>18993500</v>
      </c>
    </row>
    <row r="56" spans="1:7">
      <c r="A56" s="9">
        <f t="shared" si="0"/>
        <v>52</v>
      </c>
      <c r="B56" s="9"/>
      <c r="C56" s="27"/>
      <c r="D56" s="9"/>
      <c r="E56" s="6"/>
      <c r="F56" s="6"/>
      <c r="G56" s="6">
        <f t="shared" si="1"/>
        <v>18993500</v>
      </c>
    </row>
    <row r="57" spans="1:7">
      <c r="A57" s="9">
        <f t="shared" si="0"/>
        <v>53</v>
      </c>
      <c r="B57" s="9"/>
      <c r="C57" s="27"/>
      <c r="D57" s="9"/>
      <c r="E57" s="6"/>
      <c r="F57" s="6"/>
      <c r="G57" s="6">
        <f t="shared" si="1"/>
        <v>18993500</v>
      </c>
    </row>
    <row r="58" spans="1:7">
      <c r="A58" s="9">
        <f t="shared" si="0"/>
        <v>54</v>
      </c>
      <c r="B58" s="9"/>
      <c r="C58" s="27"/>
      <c r="D58" s="9"/>
      <c r="E58" s="6"/>
      <c r="F58" s="6"/>
      <c r="G58" s="6">
        <f t="shared" si="1"/>
        <v>18993500</v>
      </c>
    </row>
    <row r="59" spans="1:7">
      <c r="A59" s="9">
        <f t="shared" si="0"/>
        <v>55</v>
      </c>
      <c r="B59" s="9"/>
      <c r="C59" s="27"/>
      <c r="D59" s="9"/>
      <c r="E59" s="6"/>
      <c r="F59" s="6"/>
      <c r="G59" s="6">
        <f t="shared" si="1"/>
        <v>18993500</v>
      </c>
    </row>
    <row r="60" spans="1:7">
      <c r="A60" s="9">
        <f t="shared" si="0"/>
        <v>56</v>
      </c>
      <c r="B60" s="9"/>
      <c r="C60" s="27"/>
      <c r="D60" s="9"/>
      <c r="E60" s="6"/>
      <c r="F60" s="6"/>
      <c r="G60" s="6">
        <f t="shared" si="1"/>
        <v>18993500</v>
      </c>
    </row>
    <row r="61" spans="1:7">
      <c r="A61" s="9">
        <f t="shared" si="0"/>
        <v>57</v>
      </c>
      <c r="B61" s="9"/>
      <c r="C61" s="27"/>
      <c r="D61" s="9"/>
      <c r="E61" s="6"/>
      <c r="F61" s="6"/>
      <c r="G61" s="6">
        <f t="shared" si="1"/>
        <v>18993500</v>
      </c>
    </row>
    <row r="62" spans="1:7">
      <c r="A62" s="9">
        <f t="shared" si="0"/>
        <v>58</v>
      </c>
      <c r="B62" s="9"/>
      <c r="C62" s="27"/>
      <c r="D62" s="9"/>
      <c r="E62" s="6"/>
      <c r="F62" s="6"/>
      <c r="G62" s="6">
        <f t="shared" si="1"/>
        <v>18993500</v>
      </c>
    </row>
    <row r="63" spans="1:7">
      <c r="A63" s="3" t="s">
        <v>18</v>
      </c>
      <c r="B63" s="3"/>
      <c r="C63" s="28"/>
      <c r="D63" s="3"/>
      <c r="E63" s="5">
        <f>SUM(E5:E62)</f>
        <v>26291000</v>
      </c>
      <c r="F63" s="5">
        <f>SUM(F5:F62)</f>
        <v>7297500</v>
      </c>
      <c r="G63" s="5" t="b">
        <f>G62=(E63-F63)</f>
        <v>1</v>
      </c>
    </row>
  </sheetData>
  <mergeCells count="7">
    <mergeCell ref="A1:G1"/>
    <mergeCell ref="E3:G3"/>
    <mergeCell ref="A63:C63"/>
    <mergeCell ref="A3:A4"/>
    <mergeCell ref="B3:B4"/>
    <mergeCell ref="C3:C4"/>
    <mergeCell ref="D3:D4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5"/>
  <sheetViews>
    <sheetView workbookViewId="0">
      <selection activeCell="D12" sqref="D12"/>
    </sheetView>
  </sheetViews>
  <sheetFormatPr defaultColWidth="9.14285714285714" defaultRowHeight="15"/>
  <cols>
    <col min="1" max="1" width="4" customWidth="1"/>
    <col min="2" max="2" width="32.2857142857143" customWidth="1"/>
    <col min="3" max="3" width="15.7142857142857"/>
    <col min="4" max="4" width="24.1428571428571" customWidth="1"/>
    <col min="6" max="6" width="56.8571428571429" customWidth="1"/>
    <col min="7" max="7" width="16.7142857142857" customWidth="1"/>
  </cols>
  <sheetData>
    <row r="1" spans="1:4">
      <c r="A1" s="1" t="s">
        <v>19</v>
      </c>
      <c r="B1" s="1"/>
      <c r="C1" s="1"/>
      <c r="D1" s="1"/>
    </row>
    <row r="2" spans="1:4">
      <c r="A2" s="1" t="s">
        <v>20</v>
      </c>
      <c r="B2" s="1"/>
      <c r="C2" s="1"/>
      <c r="D2" s="1"/>
    </row>
    <row r="4" spans="1:7">
      <c r="A4" s="2" t="s">
        <v>1</v>
      </c>
      <c r="B4" s="2" t="s">
        <v>4</v>
      </c>
      <c r="C4" s="2" t="s">
        <v>5</v>
      </c>
      <c r="D4" s="2" t="s">
        <v>21</v>
      </c>
      <c r="F4" s="3" t="s">
        <v>22</v>
      </c>
      <c r="G4" s="3" t="s">
        <v>5</v>
      </c>
    </row>
    <row r="5" spans="1:9">
      <c r="A5" s="4"/>
      <c r="B5" s="4" t="s">
        <v>23</v>
      </c>
      <c r="C5" s="5"/>
      <c r="D5" s="6"/>
      <c r="F5" s="7" t="s">
        <v>24</v>
      </c>
      <c r="G5" s="8">
        <f>50000*4*385</f>
        <v>77000000</v>
      </c>
      <c r="I5" t="s">
        <v>25</v>
      </c>
    </row>
    <row r="6" spans="1:9">
      <c r="A6" s="9">
        <v>1</v>
      </c>
      <c r="B6" s="9" t="s">
        <v>22</v>
      </c>
      <c r="C6" s="6">
        <f>G9</f>
        <v>106200000</v>
      </c>
      <c r="D6" s="6"/>
      <c r="F6" s="9" t="s">
        <v>26</v>
      </c>
      <c r="G6" s="6">
        <f>4*4*250000</f>
        <v>4000000</v>
      </c>
      <c r="I6" t="s">
        <v>27</v>
      </c>
    </row>
    <row r="7" spans="1:9">
      <c r="A7" s="9">
        <v>2</v>
      </c>
      <c r="B7" s="9" t="s">
        <v>28</v>
      </c>
      <c r="C7" s="6">
        <v>6000000</v>
      </c>
      <c r="D7" s="6"/>
      <c r="F7" s="9" t="s">
        <v>29</v>
      </c>
      <c r="G7" s="6">
        <f>6000000*4</f>
        <v>24000000</v>
      </c>
      <c r="I7" t="s">
        <v>30</v>
      </c>
    </row>
    <row r="8" spans="1:7">
      <c r="A8" s="9">
        <v>3</v>
      </c>
      <c r="B8" s="9" t="s">
        <v>31</v>
      </c>
      <c r="C8" s="6">
        <v>1000000</v>
      </c>
      <c r="D8" s="6"/>
      <c r="F8" s="9" t="s">
        <v>32</v>
      </c>
      <c r="G8" s="6">
        <f>300000*4</f>
        <v>1200000</v>
      </c>
    </row>
    <row r="9" spans="1:7">
      <c r="A9" s="9"/>
      <c r="B9" s="4" t="s">
        <v>33</v>
      </c>
      <c r="C9" s="5">
        <f>SUM(C6:C8)</f>
        <v>113200000</v>
      </c>
      <c r="D9" s="5">
        <v>125000000</v>
      </c>
      <c r="F9" s="4" t="s">
        <v>34</v>
      </c>
      <c r="G9" s="5">
        <f>SUM(G5:G8)</f>
        <v>106200000</v>
      </c>
    </row>
    <row r="10" spans="1:4">
      <c r="A10" s="10"/>
      <c r="B10" s="11"/>
      <c r="C10" s="11"/>
      <c r="D10" s="12"/>
    </row>
    <row r="11" spans="1:6">
      <c r="A11" s="9"/>
      <c r="B11" s="4" t="s">
        <v>35</v>
      </c>
      <c r="C11" s="13"/>
      <c r="D11" s="9"/>
      <c r="F11" t="s">
        <v>36</v>
      </c>
    </row>
    <row r="12" spans="1:6">
      <c r="A12" s="9">
        <v>1</v>
      </c>
      <c r="B12" s="9" t="s">
        <v>37</v>
      </c>
      <c r="C12" s="6">
        <v>3000000</v>
      </c>
      <c r="D12" s="6">
        <v>3000000</v>
      </c>
      <c r="F12" s="14" t="s">
        <v>38</v>
      </c>
    </row>
    <row r="13" spans="1:6">
      <c r="A13" s="9">
        <v>2</v>
      </c>
      <c r="B13" s="9" t="s">
        <v>17</v>
      </c>
      <c r="C13" s="6">
        <v>68000000</v>
      </c>
      <c r="D13" s="6">
        <v>5000000</v>
      </c>
      <c r="F13" s="14" t="s">
        <v>39</v>
      </c>
    </row>
    <row r="14" spans="1:6">
      <c r="A14" s="9">
        <v>3</v>
      </c>
      <c r="B14" s="9" t="s">
        <v>40</v>
      </c>
      <c r="C14" s="6">
        <f>13700000+25000000</f>
        <v>38700000</v>
      </c>
      <c r="D14" s="6">
        <v>40000000</v>
      </c>
      <c r="F14" s="15" t="s">
        <v>41</v>
      </c>
    </row>
    <row r="15" spans="1:6">
      <c r="A15" s="9">
        <v>4</v>
      </c>
      <c r="B15" s="9" t="s">
        <v>12</v>
      </c>
      <c r="C15" s="6">
        <v>113415000</v>
      </c>
      <c r="D15" s="6">
        <v>113500000</v>
      </c>
      <c r="F15" s="14" t="s">
        <v>42</v>
      </c>
    </row>
    <row r="16" spans="1:6">
      <c r="A16" s="9">
        <v>5</v>
      </c>
      <c r="B16" s="9" t="s">
        <v>43</v>
      </c>
      <c r="C16" s="6">
        <v>1000000</v>
      </c>
      <c r="D16" s="6">
        <v>3000000</v>
      </c>
      <c r="F16" s="16" t="s">
        <v>44</v>
      </c>
    </row>
    <row r="17" spans="1:6">
      <c r="A17" s="9">
        <v>6</v>
      </c>
      <c r="B17" s="9" t="s">
        <v>45</v>
      </c>
      <c r="C17" s="6">
        <v>3000000</v>
      </c>
      <c r="D17" s="6">
        <v>3000000</v>
      </c>
      <c r="F17" t="s">
        <v>46</v>
      </c>
    </row>
    <row r="18" spans="1:6">
      <c r="A18" s="9">
        <v>7</v>
      </c>
      <c r="B18" s="9" t="s">
        <v>47</v>
      </c>
      <c r="C18" s="6">
        <v>500000</v>
      </c>
      <c r="D18" s="6">
        <v>5000000</v>
      </c>
      <c r="F18" s="14" t="s">
        <v>48</v>
      </c>
    </row>
    <row r="19" spans="1:6">
      <c r="A19" s="9">
        <v>8</v>
      </c>
      <c r="B19" s="9" t="s">
        <v>49</v>
      </c>
      <c r="C19" s="6">
        <v>3000000</v>
      </c>
      <c r="D19" s="6">
        <v>5000000</v>
      </c>
      <c r="F19" s="14" t="s">
        <v>50</v>
      </c>
    </row>
    <row r="20" spans="1:4">
      <c r="A20" s="9">
        <v>9</v>
      </c>
      <c r="B20" s="9" t="s">
        <v>51</v>
      </c>
      <c r="C20" s="6">
        <v>5000000</v>
      </c>
      <c r="D20" s="6">
        <v>2000000</v>
      </c>
    </row>
    <row r="21" spans="1:4">
      <c r="A21" s="9">
        <v>10</v>
      </c>
      <c r="B21" s="9" t="s">
        <v>52</v>
      </c>
      <c r="C21" s="6"/>
      <c r="D21" s="6">
        <v>50000000</v>
      </c>
    </row>
    <row r="22" spans="1:4">
      <c r="A22" s="9">
        <v>11</v>
      </c>
      <c r="B22" s="9" t="s">
        <v>53</v>
      </c>
      <c r="C22" s="6">
        <v>2000000</v>
      </c>
      <c r="D22" s="6">
        <v>3000000</v>
      </c>
    </row>
    <row r="23" spans="1:7">
      <c r="A23" s="9"/>
      <c r="B23" s="4" t="s">
        <v>54</v>
      </c>
      <c r="C23" s="5">
        <f>SUM(C12:C22)</f>
        <v>237615000</v>
      </c>
      <c r="D23" s="5">
        <f>SUM(D12:D22)</f>
        <v>232500000</v>
      </c>
      <c r="G23" s="17">
        <f>250000*300</f>
        <v>75000000</v>
      </c>
    </row>
    <row r="24" spans="1:4">
      <c r="A24" s="9"/>
      <c r="B24" s="9"/>
      <c r="C24" s="13"/>
      <c r="D24" s="9"/>
    </row>
    <row r="25" spans="1:7">
      <c r="A25" s="9"/>
      <c r="B25" s="4" t="s">
        <v>55</v>
      </c>
      <c r="C25" s="18">
        <f>C9+C23</f>
        <v>350815000</v>
      </c>
      <c r="D25" s="18">
        <f>D9+D23</f>
        <v>357500000</v>
      </c>
      <c r="G25" s="17">
        <f>C25-G23</f>
        <v>275815000</v>
      </c>
    </row>
    <row r="26" spans="1:4">
      <c r="A26" s="9"/>
      <c r="B26" s="9"/>
      <c r="C26" s="13"/>
      <c r="D26" s="9"/>
    </row>
    <row r="27" spans="1:4">
      <c r="A27" s="9"/>
      <c r="B27" s="9"/>
      <c r="C27" s="13"/>
      <c r="D27" s="9"/>
    </row>
    <row r="28" spans="1:4">
      <c r="A28" s="9"/>
      <c r="B28" s="9"/>
      <c r="C28" s="13"/>
      <c r="D28" s="9"/>
    </row>
    <row r="29" spans="1:4">
      <c r="A29" s="9"/>
      <c r="B29" s="9"/>
      <c r="C29" s="13"/>
      <c r="D29" s="9"/>
    </row>
    <row r="30" spans="3:3">
      <c r="C30" s="17"/>
    </row>
    <row r="31" spans="3:3">
      <c r="C31" s="17"/>
    </row>
    <row r="32" spans="3:3">
      <c r="C32" s="17"/>
    </row>
    <row r="33" spans="3:3">
      <c r="C33" s="17"/>
    </row>
    <row r="34" spans="3:3">
      <c r="C34" s="17"/>
    </row>
    <row r="35" spans="3:3">
      <c r="C35" s="17"/>
    </row>
    <row r="36" spans="3:3">
      <c r="C36" s="17"/>
    </row>
    <row r="37" spans="3:3">
      <c r="C37" s="17"/>
    </row>
    <row r="38" spans="3:3">
      <c r="C38" s="17"/>
    </row>
    <row r="39" spans="3:3">
      <c r="C39" s="17"/>
    </row>
    <row r="40" spans="3:3">
      <c r="C40" s="17"/>
    </row>
    <row r="41" spans="3:3">
      <c r="C41" s="17"/>
    </row>
    <row r="42" spans="3:3">
      <c r="C42" s="17"/>
    </row>
    <row r="43" spans="3:3">
      <c r="C43" s="17"/>
    </row>
    <row r="44" spans="3:3">
      <c r="C44" s="17"/>
    </row>
    <row r="45" spans="3:3">
      <c r="C45" s="17"/>
    </row>
    <row r="46" spans="3:3">
      <c r="C46" s="17"/>
    </row>
    <row r="47" spans="3:3">
      <c r="C47" s="17"/>
    </row>
    <row r="48" spans="3:3">
      <c r="C48" s="17"/>
    </row>
    <row r="49" spans="3:3">
      <c r="C49" s="17"/>
    </row>
    <row r="50" spans="3:3">
      <c r="C50" s="17"/>
    </row>
    <row r="51" spans="3:3">
      <c r="C51" s="17"/>
    </row>
    <row r="52" spans="3:3">
      <c r="C52" s="17"/>
    </row>
    <row r="53" spans="3:3">
      <c r="C53" s="17"/>
    </row>
    <row r="54" spans="3:3">
      <c r="C54" s="17"/>
    </row>
    <row r="55" spans="3:3">
      <c r="C55" s="17"/>
    </row>
    <row r="56" spans="3:3">
      <c r="C56" s="17"/>
    </row>
    <row r="57" spans="3:3">
      <c r="C57" s="17"/>
    </row>
    <row r="58" spans="3:3">
      <c r="C58" s="17"/>
    </row>
    <row r="59" spans="3:3">
      <c r="C59" s="17"/>
    </row>
    <row r="60" spans="3:3">
      <c r="C60" s="17"/>
    </row>
    <row r="61" spans="3:3">
      <c r="C61" s="17"/>
    </row>
    <row r="62" spans="3:3">
      <c r="C62" s="17"/>
    </row>
    <row r="63" spans="3:3">
      <c r="C63" s="17"/>
    </row>
    <row r="64" spans="3:3">
      <c r="C64" s="17"/>
    </row>
    <row r="65" spans="3:3">
      <c r="C65" s="17"/>
    </row>
    <row r="66" spans="3:3">
      <c r="C66" s="17"/>
    </row>
    <row r="67" spans="3:3">
      <c r="C67" s="17"/>
    </row>
    <row r="68" spans="3:3">
      <c r="C68" s="17"/>
    </row>
    <row r="69" spans="3:3">
      <c r="C69" s="17"/>
    </row>
    <row r="70" spans="3:3">
      <c r="C70" s="17"/>
    </row>
    <row r="71" spans="3:3">
      <c r="C71" s="17"/>
    </row>
    <row r="72" spans="3:3">
      <c r="C72" s="17"/>
    </row>
    <row r="73" spans="3:3">
      <c r="C73" s="17"/>
    </row>
    <row r="74" spans="3:3">
      <c r="C74" s="17"/>
    </row>
    <row r="75" spans="3:3">
      <c r="C75" s="17"/>
    </row>
  </sheetData>
  <mergeCells count="3">
    <mergeCell ref="A1:D1"/>
    <mergeCell ref="A2:D2"/>
    <mergeCell ref="A10:D10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Mutasi Kas</vt:lpstr>
      <vt:lpstr>Anggaran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tsic</cp:lastModifiedBy>
  <dcterms:created xsi:type="dcterms:W3CDTF">2018-01-12T15:03:00Z</dcterms:created>
  <dcterms:modified xsi:type="dcterms:W3CDTF">2018-01-14T14:30:55Z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1033-10.2.0.5978</vt:lpwstr>
  </property>
</Properties>
</file>