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1385" activeTab="1"/>
  </bookViews>
  <sheets>
    <sheet name="Sheet5" sheetId="5" r:id="rId1"/>
    <sheet name="Sheet1" sheetId="1" r:id="rId2"/>
    <sheet name="Sheet2" sheetId="2" r:id="rId3"/>
    <sheet name="Sheet3" sheetId="3" r:id="rId4"/>
    <sheet name="Ustadz Fauzan" sheetId="4" r:id="rId5"/>
  </sheets>
  <definedNames>
    <definedName name="_xlnm._FilterDatabase" localSheetId="1" hidden="1">Sheet1!$B$1:$I$608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<sst xmlns="http://schemas.openxmlformats.org/spreadsheetml/2006/main" count="948">
  <si>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</si>
  <si>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</si>
  <si>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</si>
  <si>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</si>
  <si>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</si>
  <si>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</si>
  <si>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</si>
  <si>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</si>
  <si>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</si>
  <si>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</si>
  <si>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</si>
  <si>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</si>
  <si>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</si>
  <si>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</si>
  <si>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</si>
  <si>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</si>
  <si>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</si>
  <si>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</si>
  <si>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</si>
  <si>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</si>
  <si>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</si>
  <si>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</si>
  <si>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</si>
  <si>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</si>
  <si>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</si>
  <si>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</si>
  <si>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</si>
  <si>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</si>
  <si>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</si>
  <si>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</si>
  <si>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</si>
  <si>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</si>
  <si>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</si>
  <si>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</si>
  <si>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</si>
  <si>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</si>
  <si>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</si>
  <si>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</si>
  <si>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</si>
  <si>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</si>
  <si>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</si>
  <si>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</si>
  <si>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</si>
  <si>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</si>
  <si>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</si>
  <si>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</si>
  <si>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</si>
  <si>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</si>
  <si>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</si>
  <si>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</si>
  <si>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</si>
  <si>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</si>
  <si>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</si>
  <si>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</si>
  <si>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</si>
  <si>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</si>
  <si>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</si>
  <si>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</si>
  <si>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</si>
  <si>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</si>
  <si>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</si>
  <si>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</si>
  <si>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</si>
  <si>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</si>
  <si>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</si>
  <si>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</si>
  <si>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</si>
  <si>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</si>
  <si>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</si>
  <si>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</si>
  <si>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</si>
  <si>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</si>
  <si>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</si>
  <si>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</si>
  <si>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</si>
  <si>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</si>
  <si>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</si>
  <si>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</si>
  <si>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</si>
  <si>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</si>
  <si>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</si>
  <si>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</si>
  <si>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</si>
  <si>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</si>
  <si>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</si>
  <si>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</si>
  <si>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</si>
  <si>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</si>
  <si>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</si>
  <si>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</si>
  <si>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</si>
  <si>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</si>
  <si>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</si>
  <si>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</si>
  <si>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</si>
  <si>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</si>
  <si>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</si>
  <si>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</si>
  <si>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</si>
  <si>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</si>
  <si>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</si>
  <si>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</si>
  <si>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</si>
  <si>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</si>
  <si>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</si>
  <si>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</si>
  <si>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</si>
  <si>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</si>
  <si>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</si>
  <si>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</si>
  <si>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</si>
  <si>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</si>
  <si>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</si>
  <si>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</si>
  <si>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</si>
  <si>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</si>
  <si>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</si>
  <si>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</si>
  <si>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</si>
  <si>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</si>
  <si>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</si>
  <si>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</si>
  <si>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</si>
  <si>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</si>
  <si>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</si>
  <si>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</si>
  <si>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</si>
  <si>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</si>
  <si>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</si>
  <si>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</si>
  <si>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</si>
  <si>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</si>
  <si>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</si>
  <si>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</si>
  <si>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</si>
  <si>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</si>
  <si>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</si>
  <si>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</si>
  <si>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</si>
  <si>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</si>
  <si>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</si>
  <si>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</si>
  <si>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</si>
  <si>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</si>
  <si>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</si>
  <si>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</si>
  <si>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</si>
  <si>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</si>
  <si>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</si>
  <si>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</si>
  <si>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</si>
  <si>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</si>
  <si>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</si>
  <si>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</si>
  <si>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</si>
  <si>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</si>
  <si>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</si>
  <si>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</si>
  <si>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</si>
  <si>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</si>
  <si>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</si>
  <si>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</si>
  <si>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</si>
  <si>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</si>
  <si>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</si>
  <si>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</si>
  <si>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</si>
  <si>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</si>
  <si>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</si>
  <si>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</si>
  <si>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</si>
  <si>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</si>
  <si>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</si>
  <si>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</si>
  <si>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</si>
  <si>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</si>
  <si>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</si>
  <si>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</si>
  <si>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</si>
  <si>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</si>
  <si>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</si>
  <si>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</si>
  <si>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</si>
  <si>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</si>
  <si>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</si>
  <si>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</si>
  <si>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</si>
  <si>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</si>
  <si>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</si>
  <si>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</si>
  <si>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</si>
  <si>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</si>
  <si>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</si>
  <si>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</si>
  <si>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</si>
  <si>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</si>
  <si>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</si>
  <si>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</si>
  <si>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</si>
  <si>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</si>
  <si>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</si>
  <si>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</si>
  <si>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</si>
  <si>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</si>
  <si>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</si>
  <si>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</si>
  <si>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</si>
  <si>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</si>
  <si>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</si>
  <si>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</si>
  <si>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</si>
  <si>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</si>
  <si>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</si>
  <si>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</si>
  <si>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</si>
  <si>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</si>
  <si>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</si>
  <si>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</si>
  <si>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</si>
  <si>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</si>
  <si>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</si>
  <si>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</si>
  <si>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</si>
  <si>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</si>
  <si>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</si>
  <si>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</si>
  <si>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</si>
  <si>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</si>
  <si>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</si>
  <si>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</si>
  <si>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</si>
  <si>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</si>
  <si>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</si>
  <si>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</si>
  <si>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</si>
  <si>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</si>
  <si>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</si>
  <si>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</si>
  <si>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</si>
  <si>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</si>
  <si>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</si>
  <si>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</si>
  <si>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</si>
  <si>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</si>
  <si>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</si>
  <si>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</si>
  <si>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</si>
  <si>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</si>
  <si>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</si>
  <si>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</si>
  <si>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</si>
  <si>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</si>
  <si>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</si>
  <si>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</si>
  <si>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</si>
  <si>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</si>
  <si>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</si>
  <si>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</si>
  <si>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</si>
  <si>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</si>
  <si>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</si>
  <si>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</si>
  <si>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</si>
  <si>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</si>
  <si>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</si>
  <si>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</si>
  <si>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</si>
  <si>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</si>
  <si>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</si>
  <si>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</si>
  <si>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</si>
  <si>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</si>
  <si>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</si>
  <si>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</si>
  <si>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</si>
  <si>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</si>
  <si>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</si>
  <si>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</si>
  <si>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</si>
  <si>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</si>
  <si>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</si>
  <si>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</si>
  <si>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</si>
  <si>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</si>
  <si>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</si>
  <si>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</si>
  <si>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</si>
  <si>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</si>
  <si>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</si>
  <si>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</si>
  <si>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</si>
  <si>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</si>
  <si>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</si>
  <si>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</si>
  <si>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</si>
  <si>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</si>
  <si>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</si>
  <si>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</si>
  <si>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</si>
  <si>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</si>
  <si>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</si>
  <si>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</si>
  <si>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</si>
  <si>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</si>
  <si>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</si>
  <si>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</si>
  <si>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</si>
  <si>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</si>
  <si>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</si>
  <si>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</si>
  <si>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</si>
  <si>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</si>
  <si>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</si>
  <si>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</si>
  <si>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</si>
  <si>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</si>
  <si>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</si>
  <si>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</si>
  <si>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</si>
  <si>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</si>
  <si>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</si>
  <si>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</si>
  <si>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</si>
  <si>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</si>
  <si>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</si>
  <si>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</si>
  <si>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</si>
  <si>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</si>
  <si>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</si>
  <si>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</si>
  <si>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</si>
  <si>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</si>
  <si>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</si>
  <si>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</si>
  <si>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</si>
  <si>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</si>
  <si>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</si>
  <si>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</si>
  <si>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</si>
  <si>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</si>
  <si>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</si>
  <si>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</si>
  <si>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</si>
  <si>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</si>
  <si>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</si>
  <si>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</si>
  <si>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</si>
  <si>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</si>
  <si>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</si>
  <si>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</si>
  <si>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</si>
  <si>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</si>
  <si>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</si>
  <si>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</si>
  <si>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</si>
  <si>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</si>
  <si>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</si>
  <si>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</si>
  <si>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</si>
  <si>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</si>
  <si>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</si>
  <si>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</si>
  <si>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</si>
  <si>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</si>
  <si>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</si>
  <si>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</si>
  <si>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</si>
  <si>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</si>
  <si>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</si>
  <si>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</si>
  <si>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</si>
  <si>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</si>
  <si>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</si>
  <si>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</si>
  <si>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</si>
  <si>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</si>
  <si>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</si>
  <si>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</si>
  <si>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</si>
  <si>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</si>
  <si>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</si>
  <si>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</si>
  <si>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</si>
  <si>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</si>
  <si>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</si>
  <si>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</si>
  <si>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</si>
  <si>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</si>
  <si>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</si>
  <si>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</si>
  <si>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</si>
  <si>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</si>
  <si>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</si>
  <si>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</si>
  <si>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</si>
  <si>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</si>
  <si>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</si>
  <si>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</si>
  <si>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</si>
  <si>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</si>
  <si>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</si>
  <si>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</si>
  <si>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</si>
  <si>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</si>
  <si>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</si>
  <si>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</si>
  <si>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</si>
  <si>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</si>
  <si>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</si>
  <si>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</si>
  <si>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</si>
  <si>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</si>
  <si>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</si>
  <si>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</si>
  <si>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</si>
  <si>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</si>
  <si>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</si>
  <si>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</si>
  <si>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</si>
  <si>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</si>
  <si>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</si>
  <si>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</si>
  <si>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</si>
  <si>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</si>
  <si>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</si>
  <si>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</si>
  <si>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</si>
  <si>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</si>
  <si>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</si>
  <si>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</si>
  <si>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</si>
  <si>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</si>
  <si>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</si>
  <si>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</si>
  <si>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</si>
  <si>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</si>
  <si>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</si>
  <si>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</si>
  <si>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</si>
  <si>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</si>
  <si>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</si>
  <si>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</si>
  <si>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</si>
  <si>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</si>
  <si>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</si>
  <si>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</si>
  <si>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</si>
  <si>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</si>
  <si>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</si>
  <si>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</si>
  <si>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</si>
  <si>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</si>
  <si>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</si>
  <si>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</si>
  <si>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</si>
  <si>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</si>
  <si>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</si>
  <si>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</si>
  <si>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</si>
  <si>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</si>
  <si>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</si>
  <si>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</si>
  <si>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</si>
  <si>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</si>
  <si>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</si>
  <si>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</si>
  <si>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</si>
  <si>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</si>
  <si>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</si>
  <si>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</si>
  <si>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</si>
  <si>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</si>
  <si>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</si>
  <si>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</si>
  <si>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</si>
  <si>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</si>
  <si>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</si>
  <si>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</si>
  <si>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</si>
  <si>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</si>
  <si>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</si>
  <si>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</si>
  <si>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</si>
  <si>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</si>
  <si>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</si>
  <si>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</si>
  <si>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</si>
  <si>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</si>
  <si>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</si>
  <si>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</si>
  <si>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</si>
  <si>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</si>
  <si>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</si>
  <si>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</si>
  <si>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</si>
  <si>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</si>
  <si>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</si>
  <si>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</si>
  <si>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</si>
  <si>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</si>
  <si>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</si>
  <si>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</si>
  <si>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</si>
  <si>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</si>
  <si>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</si>
  <si>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</si>
  <si>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</si>
  <si>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</si>
  <si>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</si>
  <si>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</si>
  <si>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</si>
  <si>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</si>
  <si>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</si>
  <si>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</si>
  <si>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</si>
  <si>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</si>
  <si>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</si>
  <si>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</si>
  <si>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</si>
  <si>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</si>
  <si>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</si>
  <si>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</si>
  <si>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</si>
  <si>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</si>
  <si>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</si>
  <si>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</si>
  <si>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</si>
  <si>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</si>
  <si>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</si>
  <si>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</si>
  <si>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</si>
  <si>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</si>
  <si>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</si>
  <si>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</si>
  <si>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</si>
  <si>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</si>
  <si>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</si>
  <si>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</si>
  <si>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</si>
  <si>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</si>
  <si>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</si>
  <si>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</si>
  <si>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</si>
  <si>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</si>
  <si>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</si>
  <si>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</si>
  <si>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</si>
  <si>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</si>
  <si>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</si>
  <si>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</si>
  <si>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</si>
  <si>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</si>
  <si>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</si>
  <si>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</si>
  <si>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</si>
  <si>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</si>
  <si>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</si>
  <si>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</si>
  <si>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</si>
  <si>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</si>
  <si>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</si>
  <si>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</si>
  <si>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</si>
  <si>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</si>
  <si>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</si>
  <si>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</si>
  <si>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</si>
  <si>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</si>
  <si>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</si>
  <si>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</si>
  <si>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</si>
  <si>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</si>
  <si>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</si>
  <si>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</si>
  <si>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</si>
  <si>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</si>
  <si>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</si>
  <si>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</si>
  <si>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</si>
  <si>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</si>
  <si>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</si>
  <si>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</si>
  <si>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</si>
  <si>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</si>
  <si>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</si>
  <si>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</si>
  <si>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</si>
  <si>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</si>
  <si>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</si>
  <si>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</si>
  <si>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</si>
  <si>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</si>
  <si>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</si>
  <si>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</si>
  <si>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</si>
  <si>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</si>
  <si>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</si>
  <si>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</si>
  <si>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</si>
  <si>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</si>
  <si>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</si>
  <si>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</si>
  <si>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</si>
  <si>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</si>
  <si>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</si>
  <si>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</si>
  <si>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</si>
  <si>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</si>
  <si>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</si>
  <si>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</si>
  <si>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</si>
  <si>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</si>
  <si>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</si>
  <si>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</si>
  <si>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</si>
  <si>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</si>
  <si>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</si>
  <si>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</si>
  <si>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</si>
  <si>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</si>
  <si>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</si>
  <si>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</si>
  <si>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</si>
  <si>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</si>
  <si>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</si>
  <si>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</si>
  <si>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</si>
  <si>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</si>
  <si>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</si>
  <si>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</si>
  <si>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</si>
  <si>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</si>
  <si>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</si>
  <si>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</si>
  <si>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</si>
  <si>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</si>
  <si>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</si>
  <si>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</si>
  <si>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</si>
  <si>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</si>
  <si>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</si>
  <si>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</si>
  <si>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</si>
  <si>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</si>
  <si>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</si>
  <si>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</si>
  <si>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</si>
  <si>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</si>
  <si>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</si>
  <si>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</si>
  <si>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</si>
  <si>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</si>
  <si>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</si>
  <si>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</si>
  <si>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</si>
  <si>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</si>
  <si>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</si>
  <si>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</si>
  <si>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</si>
  <si>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</si>
  <si>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</si>
  <si>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</si>
  <si>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</si>
  <si>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</si>
  <si>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</si>
  <si>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</si>
  <si>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</si>
  <si>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</si>
  <si>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</si>
  <si>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</si>
  <si>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</si>
  <si>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</si>
  <si>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</si>
  <si>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</si>
  <si>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</si>
  <si>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</si>
  <si>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</si>
  <si>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</si>
  <si>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</si>
  <si>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</si>
  <si>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</si>
  <si>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</si>
  <si>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</si>
  <si>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</si>
  <si>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</si>
  <si>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</si>
  <si>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</si>
  <si>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</si>
  <si>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</si>
  <si>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</si>
  <si>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</si>
  <si>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</si>
  <si>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</si>
  <si>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</si>
  <si>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</si>
  <si>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</si>
  <si>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</si>
  <si>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</si>
  <si>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</si>
  <si>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</si>
  <si>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</si>
  <si>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</si>
  <si>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</si>
  <si>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</si>
  <si>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</si>
  <si>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</si>
  <si>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</si>
  <si>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</si>
  <si>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</si>
  <si>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</si>
  <si>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</si>
  <si>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</si>
  <si>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</si>
  <si>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</si>
  <si>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</si>
  <si>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</si>
  <si>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</si>
  <si>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</si>
  <si>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</si>
  <si>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</si>
  <si>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</si>
  <si>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</si>
  <si>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</si>
  <si>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</si>
  <si>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</si>
  <si>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</si>
  <si>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</si>
  <si>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</si>
  <si>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</si>
  <si>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</si>
  <si>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</si>
  <si>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</si>
  <si>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</si>
  <si>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</si>
  <si>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</si>
  <si>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</si>
  <si>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</si>
  <si>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</si>
  <si>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</si>
  <si>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</si>
  <si>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</si>
  <si>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</si>
  <si>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</si>
  <si>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</si>
  <si>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</si>
  <si>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</si>
  <si>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</si>
  <si>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</si>
  <si>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</si>
  <si>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</si>
  <si>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</si>
  <si>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</si>
  <si>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</si>
  <si>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</si>
  <si>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</si>
  <si>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</si>
  <si>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</si>
  <si>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</si>
  <si>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</si>
  <si>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</si>
  <si>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</si>
  <si>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</si>
  <si>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</si>
  <si>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</si>
  <si>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</si>
  <si>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</si>
  <si>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</si>
  <si>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</si>
  <si>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</si>
  <si>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</si>
  <si>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</si>
  <si>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</si>
  <si>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</si>
  <si>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</si>
  <si>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</si>
  <si>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</si>
  <si>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</si>
  <si>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</si>
  <si>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</si>
  <si>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</si>
  <si>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</si>
  <si>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</si>
  <si>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</si>
  <si>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</si>
  <si>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</si>
  <si>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</si>
  <si>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</si>
  <si>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</si>
  <si>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</si>
  <si>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</si>
  <si>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</si>
  <si>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</si>
  <si>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</si>
  <si>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</si>
  <si>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</si>
  <si>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</si>
  <si>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</si>
  <si>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</si>
  <si>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</si>
  <si>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</si>
  <si>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</si>
  <si>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</si>
  <si>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</si>
  <si>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</si>
  <si>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</si>
  <si>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</si>
  <si>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</si>
  <si>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</si>
  <si>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</si>
  <si>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</si>
  <si>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</si>
  <si>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</si>
  <si>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</si>
  <si>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</si>
  <si>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</si>
  <si>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</si>
  <si>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</si>
  <si>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</si>
  <si>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</si>
  <si>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</si>
  <si>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</si>
  <si>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</si>
  <si>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</si>
  <si>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</si>
  <si>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</si>
  <si>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</si>
  <si>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</si>
  <si>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</si>
  <si>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</si>
  <si>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</si>
  <si>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</si>
  <si>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</si>
  <si>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</si>
  <si>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</si>
  <si>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</si>
  <si>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</si>
  <si>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</si>
  <si>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</si>
  <si>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</si>
  <si>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</si>
  <si>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</si>
  <si>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</si>
  <si>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</si>
  <si>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</si>
  <si>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</si>
  <si>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</si>
  <si>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</si>
  <si>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</si>
  <si>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</si>
  <si>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</si>
  <si>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</si>
  <si>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</si>
  <si>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</si>
  <si>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</si>
  <si>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</si>
  <si>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</si>
  <si>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</si>
  <si>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</si>
  <si>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</si>
  <si>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</si>
  <si>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</si>
  <si>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</si>
  <si>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</si>
  <si>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</si>
  <si>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</si>
  <si>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</si>
  <si>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</si>
  <si>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</si>
  <si>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</si>
  <si>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</si>
  <si>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</si>
  <si>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</si>
  <si>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</si>
  <si>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</si>
  <si>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</si>
  <si>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</si>
  <si>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</si>
  <si>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</si>
  <si>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</si>
  <si>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</si>
  <si>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</si>
  <si>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</si>
  <si>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</si>
  <si>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</si>
  <si>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</si>
  <si>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</si>
  <si>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</si>
  <si>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</si>
  <si>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</si>
  <si>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</si>
  <si>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</si>
  <si>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</si>
  <si>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</si>
  <si>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</si>
  <si>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</si>
  <si>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</si>
  <si>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</si>
  <si>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</si>
  <si>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</si>
  <si>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</si>
  <si>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</si>
  <si>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</si>
  <si>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</si>
  <si>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</si>
  <si>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</si>
  <si>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</si>
  <si>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</si>
  <si>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</si>
  <si>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</si>
  <si>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</si>
  <si>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</si>
  <si>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</si>
  <si>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</si>
  <si>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</si>
  <si>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</si>
  <si>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BL171114KN18ELC</t>
  </si>
  <si>
    <t>BL17114BIVP8INV </t>
  </si>
  <si>
    <t>BL17114BOCBIINV</t>
  </si>
  <si>
    <t>BL171114LBZNELC </t>
  </si>
  <si>
    <t>BL171114LEMSELC</t>
  </si>
  <si>
    <t>Pot Gaji Sep</t>
  </si>
  <si>
    <t>BL17114BRED8INV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</si>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</sst>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_ * #,##0_ ;_ * \-#,##0_ ;_ * &quot;-&quot;_ ;_ @_ "/>
    <numFmt numFmtId="177" formatCode="_(* #,##0_);_(* \(#,##0\);_(* &quot;-&quot;??_);_(@_)"/>
    <numFmt numFmtId="178" formatCode="d\-mmm\-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m/d/yyyy;@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32" borderId="2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1" fillId="7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7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88">
    <xf numFmtId="0" fontId="0" fillId="0" borderId="0" xfId="0"/>
    <xf numFmtId="49" fontId="0" fillId="0" borderId="1" xfId="0" applyNumberFormat="1" applyFont="1" applyBorder="1"/>
    <xf numFmtId="178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7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8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7" fontId="4" fillId="0" borderId="1" xfId="2" applyNumberFormat="1" applyFont="1" applyBorder="1"/>
    <xf numFmtId="0" fontId="0" fillId="0" borderId="0" xfId="0" applyNumberFormat="1"/>
    <xf numFmtId="178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7" fontId="0" fillId="0" borderId="0" xfId="2" applyNumberFormat="1"/>
    <xf numFmtId="177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9" fontId="0" fillId="0" borderId="1" xfId="0" applyNumberFormat="1" applyBorder="1"/>
    <xf numFmtId="177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7" fontId="4" fillId="0" borderId="0" xfId="2" applyNumberFormat="1" applyFont="1"/>
    <xf numFmtId="177" fontId="4" fillId="0" borderId="0" xfId="2" applyNumberFormat="1" applyFont="1" applyAlignment="1">
      <alignment horizontal="center"/>
    </xf>
    <xf numFmtId="58" fontId="0" fillId="0" borderId="0" xfId="0" applyNumberFormat="1"/>
    <xf numFmtId="177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58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77" fontId="0" fillId="3" borderId="0" xfId="2" applyNumberFormat="1" applyFont="1" applyFill="1"/>
    <xf numFmtId="177" fontId="0" fillId="3" borderId="0" xfId="2" applyNumberFormat="1" applyFill="1"/>
    <xf numFmtId="43" fontId="0" fillId="3" borderId="0" xfId="2" applyFont="1" applyFill="1"/>
    <xf numFmtId="0" fontId="0" fillId="0" borderId="6" xfId="0" applyBorder="1"/>
    <xf numFmtId="178" fontId="0" fillId="0" borderId="6" xfId="0" applyNumberFormat="1" applyBorder="1"/>
    <xf numFmtId="0" fontId="0" fillId="0" borderId="7" xfId="0" applyBorder="1"/>
    <xf numFmtId="178" fontId="0" fillId="0" borderId="7" xfId="0" applyNumberFormat="1" applyBorder="1"/>
    <xf numFmtId="177" fontId="0" fillId="0" borderId="8" xfId="2" applyNumberFormat="1" applyBorder="1"/>
    <xf numFmtId="178" fontId="0" fillId="0" borderId="9" xfId="0" applyNumberFormat="1" applyBorder="1"/>
    <xf numFmtId="0" fontId="0" fillId="0" borderId="9" xfId="0" applyBorder="1"/>
    <xf numFmtId="0" fontId="0" fillId="0" borderId="10" xfId="0" applyBorder="1"/>
    <xf numFmtId="178" fontId="0" fillId="0" borderId="11" xfId="0" applyNumberFormat="1" applyBorder="1"/>
    <xf numFmtId="0" fontId="0" fillId="0" borderId="11" xfId="0" applyBorder="1"/>
    <xf numFmtId="177" fontId="0" fillId="0" borderId="12" xfId="2" applyNumberFormat="1" applyBorder="1"/>
    <xf numFmtId="0" fontId="0" fillId="0" borderId="13" xfId="0" applyBorder="1"/>
    <xf numFmtId="178" fontId="0" fillId="0" borderId="14" xfId="0" applyNumberFormat="1" applyBorder="1"/>
    <xf numFmtId="0" fontId="0" fillId="0" borderId="14" xfId="0" applyBorder="1"/>
    <xf numFmtId="177" fontId="0" fillId="0" borderId="6" xfId="2" applyNumberFormat="1" applyBorder="1"/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4"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0" formatCode="_(* #,##0.000_);_(* \(#,##0.000\);_(* &quot;-&quot;??.0_);_(@_)"/>
    </dxf>
    <dxf>
      <numFmt numFmtId="181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2" formatCode="_(* #,##0.0_);_(* \(#,##0.0\);_(* &quot;-&quot;??_);_(@_)"/>
    </dxf>
    <dxf>
      <numFmt numFmtId="183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4" formatCode="_(* #,##0.000_);_(* \(#,##0.000\);_(* &quot;-&quot;??.0_);_(@_)"/>
    </dxf>
    <dxf>
      <numFmt numFmtId="185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6" formatCode="_(* #,##0.0_);_(* \(#,##0.0\);_(* &quot;-&quot;??_);_(@_)"/>
    </dxf>
    <dxf>
      <numFmt numFmtId="187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638425"/>
          <a:ext cx="364109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5.2546643519" refreshedBy="tsic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String="0" containsBlank="1" containsNonDate="0" containsDate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Number="1" containsInteger="1" containsMixedTypes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77">
      <sharedItems containsBlank="1" containsNumber="1" containsInteger="1" containsMixedTypes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77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77">
      <sharedItems containsBlank="1" containsNumber="1" containsInteger="1" containsMixedTypes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77">
      <sharedItems containsBlank="1" containsNumber="1" containsMixedTypes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4" firstHeaderRow="1" firstDataRow="1" firstDataCol="6" rowPageCount="1" colPageCount="1"/>
  <pivotFields count="11">
    <pivotField axis="axisRow" compact="0" defaultSubtotal="0" outline="0" showAl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defaultSubtotal="0" outline="0" showAl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defaultSubtotal="0" outline="0" subtotalTop="0" multipleItemSelectionAllowed="1" showAl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defaultSubtotal="0" outline="0" showAl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defaultSubtotal="0" outline="0" showAl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>
      <items count="53">
        <item x="32"/>
        <item x="12"/>
        <item x="24"/>
        <item x="31"/>
        <item x="21"/>
        <item x="41"/>
        <item x="2"/>
        <item x="23"/>
        <item x="45"/>
        <item x="40"/>
        <item x="25"/>
        <item x="13"/>
        <item x="34"/>
        <item x="27"/>
        <item x="42"/>
        <item x="20"/>
        <item x="10"/>
        <item x="7"/>
        <item x="44"/>
        <item x="33"/>
        <item x="14"/>
        <item x="30"/>
        <item x="18"/>
        <item x="15"/>
        <item x="4"/>
        <item x="9"/>
        <item x="37"/>
        <item x="19"/>
        <item x="26"/>
        <item x="49"/>
        <item x="8"/>
        <item x="29"/>
        <item x="39"/>
        <item x="50"/>
        <item x="46"/>
        <item x="38"/>
        <item x="17"/>
        <item x="6"/>
        <item x="36"/>
        <item x="48"/>
        <item x="47"/>
        <item x="43"/>
        <item x="5"/>
        <item x="11"/>
        <item x="22"/>
        <item x="28"/>
        <item x="51"/>
        <item x="16"/>
        <item x="35"/>
        <item x="1"/>
        <item x="3"/>
        <item x="0"/>
        <item t="default"/>
      </items>
    </pivotField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/>
  </pageFields>
  <dataFields count="1">
    <dataField name="Sum of Harga" fld="5" baseField="0" baseItem="0"/>
  </dataFields>
  <formats count="154">
    <format dxfId="0">
      <pivotArea dataOnly="0" labelOnly="1" outline="0" fieldPosition="0">
        <references count="1">
          <reference field="8" count="0"/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3">
      <pivotArea dataOnly="0" labelOnly="1" grandRow="1" offset="B1:B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labelOnly="1" outline="0" fieldPosition="0">
        <references count="1">
          <reference field="8" count="0"/>
        </references>
      </pivotArea>
    </format>
    <format dxfId="13">
      <pivotArea field="1" type="button" dataOnly="0" labelOnly="1" outline="0" fieldPosition="0"/>
    </format>
    <format dxfId="14">
      <pivotArea dataOnly="0" labelOnly="1" fieldPosition="0">
        <references count="2">
          <reference field="1" count="1">
            <x v="27"/>
          </reference>
          <reference field="0" count="1" selected="0">
            <x v="24"/>
          </reference>
        </references>
      </pivotArea>
    </format>
    <format dxfId="15">
      <pivotArea dataOnly="0" labelOnly="1" fieldPosition="0">
        <references count="2">
          <reference field="1" count="1">
            <x v="31"/>
          </reference>
          <reference field="0" count="1" selected="0">
            <x v="32"/>
          </reference>
        </references>
      </pivotArea>
    </format>
    <format dxfId="16">
      <pivotArea dataOnly="0" labelOnly="1" fieldPosition="0">
        <references count="2">
          <reference field="1" count="1">
            <x v="32"/>
          </reference>
          <reference field="0" count="1" selected="0">
            <x v="41"/>
          </reference>
        </references>
      </pivotArea>
    </format>
    <format dxfId="17">
      <pivotArea dataOnly="0" labelOnly="1" fieldPosition="0">
        <references count="2">
          <reference field="1" count="1">
            <x v="43"/>
          </reference>
          <reference field="0" count="1" selected="0">
            <x v="99"/>
          </reference>
        </references>
      </pivotArea>
    </format>
    <format dxfId="18">
      <pivotArea dataOnly="0" labelOnly="1" fieldPosition="0">
        <references count="2">
          <reference field="1" count="1">
            <x v="45"/>
          </reference>
          <reference field="0" count="1" selected="0">
            <x v="107"/>
          </reference>
        </references>
      </pivotArea>
    </format>
    <format dxfId="19">
      <pivotArea dataOnly="0" labelOnly="1" fieldPosition="0">
        <references count="2">
          <reference field="1" count="1">
            <x v="48"/>
          </reference>
          <reference field="0" count="1" selected="0">
            <x v="111"/>
          </reference>
        </references>
      </pivotArea>
    </format>
    <format dxfId="20">
      <pivotArea dataOnly="0" labelOnly="1" fieldPosition="0">
        <references count="2">
          <reference field="1" count="1">
            <x v="49"/>
          </reference>
          <reference field="0" count="1" selected="0">
            <x v="114"/>
          </reference>
        </references>
      </pivotArea>
    </format>
    <format dxfId="21">
      <pivotArea dataOnly="0" labelOnly="1" fieldPosition="0">
        <references count="2">
          <reference field="1" count="1">
            <x v="50"/>
          </reference>
          <reference field="0" count="1" selected="0">
            <x v="119"/>
          </reference>
        </references>
      </pivotArea>
    </format>
    <format dxfId="22">
      <pivotArea dataOnly="0" labelOnly="1" fieldPosition="0">
        <references count="2">
          <reference field="1" count="1">
            <x v="51"/>
          </reference>
          <reference field="0" count="1" selected="0">
            <x v="120"/>
          </reference>
        </references>
      </pivotArea>
    </format>
    <format dxfId="23">
      <pivotArea dataOnly="0" labelOnly="1" fieldPosition="0">
        <references count="2">
          <reference field="1" count="1">
            <x v="52"/>
          </reference>
          <reference field="0" count="1" selected="0">
            <x v="123"/>
          </reference>
        </references>
      </pivotArea>
    </format>
    <format dxfId="24">
      <pivotArea dataOnly="0" labelOnly="1" fieldPosition="0">
        <references count="2">
          <reference field="1" count="1">
            <x v="52"/>
          </reference>
          <reference field="0" count="1" selected="0">
            <x v="124"/>
          </reference>
        </references>
      </pivotArea>
    </format>
    <format dxfId="25">
      <pivotArea dataOnly="0" labelOnly="1" fieldPosition="0">
        <references count="2">
          <reference field="1" count="1">
            <x v="53"/>
          </reference>
          <reference field="0" count="1" selected="0">
            <x v="127"/>
          </reference>
        </references>
      </pivotArea>
    </format>
    <format dxfId="26">
      <pivotArea dataOnly="0" labelOnly="1" fieldPosition="0">
        <references count="2">
          <reference field="1" count="1">
            <x v="53"/>
          </reference>
          <reference field="0" count="1" selected="0">
            <x v="128"/>
          </reference>
        </references>
      </pivotArea>
    </format>
    <format dxfId="27">
      <pivotArea dataOnly="0" labelOnly="1" fieldPosition="0">
        <references count="2">
          <reference field="1" count="1">
            <x v="53"/>
          </reference>
          <reference field="0" count="1" selected="0">
            <x v="129"/>
          </reference>
        </references>
      </pivotArea>
    </format>
    <format dxfId="28">
      <pivotArea dataOnly="0" labelOnly="1" fieldPosition="0">
        <references count="2">
          <reference field="1" count="1">
            <x v="53"/>
          </reference>
          <reference field="0" count="1" selected="0">
            <x v="132"/>
          </reference>
        </references>
      </pivotArea>
    </format>
    <format dxfId="29">
      <pivotArea dataOnly="0" labelOnly="1" fieldPosition="0">
        <references count="2">
          <reference field="1" count="1">
            <x v="55"/>
          </reference>
          <reference field="0" count="1" selected="0">
            <x v="133"/>
          </reference>
        </references>
      </pivotArea>
    </format>
    <format dxfId="30">
      <pivotArea dataOnly="0" labelOnly="1" fieldPosition="0">
        <references count="2">
          <reference field="1" count="1">
            <x v="55"/>
          </reference>
          <reference field="0" count="1" selected="0">
            <x v="134"/>
          </reference>
        </references>
      </pivotArea>
    </format>
    <format dxfId="31">
      <pivotArea dataOnly="0" labelOnly="1" fieldPosition="0">
        <references count="2">
          <reference field="1" count="1">
            <x v="56"/>
          </reference>
          <reference field="0" count="1" selected="0">
            <x v="135"/>
          </reference>
        </references>
      </pivotArea>
    </format>
    <format dxfId="32">
      <pivotArea dataOnly="0" labelOnly="1" fieldPosition="0">
        <references count="2">
          <reference field="1" count="1">
            <x v="58"/>
          </reference>
          <reference field="0" count="1" selected="0">
            <x v="143"/>
          </reference>
        </references>
      </pivotArea>
    </format>
    <format dxfId="33">
      <pivotArea dataOnly="0" labelOnly="1" fieldPosition="0">
        <references count="2">
          <reference field="1" count="1">
            <x v="60"/>
          </reference>
          <reference field="0" count="1" selected="0">
            <x v="148"/>
          </reference>
        </references>
      </pivotArea>
    </format>
    <format dxfId="34">
      <pivotArea dataOnly="0" labelOnly="1" fieldPosition="0">
        <references count="2">
          <reference field="1" count="1">
            <x v="61"/>
          </reference>
          <reference field="0" count="1" selected="0">
            <x v="149"/>
          </reference>
        </references>
      </pivotArea>
    </format>
    <format dxfId="35">
      <pivotArea dataOnly="0" labelOnly="1" fieldPosition="0">
        <references count="2">
          <reference field="1" count="1">
            <x v="66"/>
          </reference>
          <reference field="0" count="1" selected="0">
            <x v="164"/>
          </reference>
        </references>
      </pivotArea>
    </format>
    <format dxfId="36">
      <pivotArea dataOnly="0" labelOnly="1" fieldPosition="0">
        <references count="2">
          <reference field="1" count="1">
            <x v="72"/>
          </reference>
          <reference field="0" count="1" selected="0">
            <x v="185"/>
          </reference>
        </references>
      </pivotArea>
    </format>
    <format dxfId="37">
      <pivotArea dataOnly="0" labelOnly="1" fieldPosition="0">
        <references count="2">
          <reference field="1" count="1">
            <x v="77"/>
          </reference>
          <reference field="0" count="1" selected="0">
            <x v="192"/>
          </reference>
        </references>
      </pivotArea>
    </format>
    <format dxfId="38">
      <pivotArea dataOnly="0" labelOnly="1" fieldPosition="0">
        <references count="2">
          <reference field="1" count="1">
            <x v="79"/>
          </reference>
          <reference field="0" count="1" selected="0">
            <x v="200"/>
          </reference>
        </references>
      </pivotArea>
    </format>
    <format dxfId="39">
      <pivotArea dataOnly="0" labelOnly="1" fieldPosition="0">
        <references count="2">
          <reference field="1" count="1">
            <x v="93"/>
          </reference>
          <reference field="0" count="1" selected="0">
            <x v="218"/>
          </reference>
        </references>
      </pivotArea>
    </format>
    <format dxfId="40">
      <pivotArea dataOnly="0" labelOnly="1" fieldPosition="0">
        <references count="2">
          <reference field="1" count="1">
            <x v="100"/>
          </reference>
          <reference field="0" count="1" selected="0">
            <x v="233"/>
          </reference>
        </references>
      </pivotArea>
    </format>
    <format dxfId="41">
      <pivotArea dataOnly="0" labelOnly="1" fieldPosition="0">
        <references count="2">
          <reference field="1" count="1">
            <x v="102"/>
          </reference>
          <reference field="0" count="1" selected="0">
            <x v="234"/>
          </reference>
        </references>
      </pivotArea>
    </format>
    <format dxfId="42">
      <pivotArea dataOnly="0" labelOnly="1" fieldPosition="0">
        <references count="2">
          <reference field="1" count="1">
            <x v="102"/>
          </reference>
          <reference field="0" count="1" selected="0">
            <x v="235"/>
          </reference>
        </references>
      </pivotArea>
    </format>
    <format dxfId="43">
      <pivotArea dataOnly="0" labelOnly="1" fieldPosition="0">
        <references count="2">
          <reference field="1" count="1">
            <x v="109"/>
          </reference>
          <reference field="0" count="1" selected="0">
            <x v="251"/>
          </reference>
        </references>
      </pivotArea>
    </format>
    <format dxfId="44">
      <pivotArea dataOnly="0" labelOnly="1" fieldPosition="0">
        <references count="2">
          <reference field="1" count="1">
            <x v="110"/>
          </reference>
          <reference field="0" count="1" selected="0">
            <x v="253"/>
          </reference>
        </references>
      </pivotArea>
    </format>
    <format dxfId="45">
      <pivotArea dataOnly="0" labelOnly="1" fieldPosition="0">
        <references count="2">
          <reference field="1" count="1">
            <x v="111"/>
          </reference>
          <reference field="0" count="1" selected="0">
            <x v="254"/>
          </reference>
        </references>
      </pivotArea>
    </format>
    <format dxfId="46">
      <pivotArea dataOnly="0" labelOnly="1" fieldPosition="0">
        <references count="2">
          <reference field="1" count="1">
            <x v="113"/>
          </reference>
          <reference field="0" count="1" selected="0">
            <x v="258"/>
          </reference>
        </references>
      </pivotArea>
    </format>
    <format dxfId="47">
      <pivotArea dataOnly="0" labelOnly="1" fieldPosition="0">
        <references count="2">
          <reference field="1" count="1">
            <x v="117"/>
          </reference>
          <reference field="0" count="1" selected="0">
            <x v="266"/>
          </reference>
        </references>
      </pivotArea>
    </format>
    <format dxfId="48">
      <pivotArea dataOnly="0" labelOnly="1" fieldPosition="0">
        <references count="2">
          <reference field="1" count="1">
            <x v="119"/>
          </reference>
          <reference field="0" count="1" selected="0">
            <x v="272"/>
          </reference>
        </references>
      </pivotArea>
    </format>
    <format dxfId="49">
      <pivotArea dataOnly="0" labelOnly="1" fieldPosition="0">
        <references count="2">
          <reference field="1" count="1">
            <x v="34"/>
          </reference>
          <reference field="0" count="1" selected="0">
            <x v="293"/>
          </reference>
        </references>
      </pivotArea>
    </format>
    <format dxfId="50">
      <pivotArea dataOnly="0" labelOnly="1" fieldPosition="0">
        <references count="2">
          <reference field="1" count="1">
            <x v="34"/>
          </reference>
          <reference field="0" count="1" selected="0">
            <x v="294"/>
          </reference>
        </references>
      </pivotArea>
    </format>
    <format dxfId="51">
      <pivotArea dataOnly="0" labelOnly="1" fieldPosition="0">
        <references count="2">
          <reference field="1" count="1">
            <x v="37"/>
          </reference>
          <reference field="0" count="1" selected="0">
            <x v="303"/>
          </reference>
        </references>
      </pivotArea>
    </format>
    <format dxfId="52">
      <pivotArea dataOnly="0" labelOnly="1" fieldPosition="0">
        <references count="2">
          <reference field="1" count="1">
            <x v="39"/>
          </reference>
          <reference field="0" count="1" selected="0">
            <x v="307"/>
          </reference>
        </references>
      </pivotArea>
    </format>
    <format dxfId="53">
      <pivotArea dataOnly="0" labelOnly="1" fieldPosition="0">
        <references count="2">
          <reference field="1" count="1">
            <x v="44"/>
          </reference>
          <reference field="0" count="1" selected="0">
            <x v="318"/>
          </reference>
        </references>
      </pivotArea>
    </format>
    <format dxfId="54">
      <pivotArea dataOnly="0" labelOnly="1" fieldPosition="0">
        <references count="2">
          <reference field="1" count="1">
            <x v="45"/>
          </reference>
          <reference field="0" count="1" selected="0">
            <x v="319"/>
          </reference>
        </references>
      </pivotArea>
    </format>
    <format dxfId="55">
      <pivotArea dataOnly="0" labelOnly="1" fieldPosition="0">
        <references count="2">
          <reference field="1" count="1">
            <x v="45"/>
          </reference>
          <reference field="0" count="1" selected="0">
            <x v="320"/>
          </reference>
        </references>
      </pivotArea>
    </format>
    <format dxfId="56">
      <pivotArea dataOnly="0" labelOnly="1" fieldPosition="0">
        <references count="2">
          <reference field="1" count="1">
            <x v="45"/>
          </reference>
          <reference field="0" count="1" selected="0">
            <x v="322"/>
          </reference>
        </references>
      </pivotArea>
    </format>
    <format dxfId="57">
      <pivotArea dataOnly="0" labelOnly="1" fieldPosition="0">
        <references count="2">
          <reference field="1" count="1">
            <x v="46"/>
          </reference>
          <reference field="0" count="1" selected="0">
            <x v="323"/>
          </reference>
        </references>
      </pivotArea>
    </format>
    <format dxfId="58">
      <pivotArea dataOnly="0" labelOnly="1" fieldPosition="0">
        <references count="2">
          <reference field="1" count="1">
            <x v="48"/>
          </reference>
          <reference field="0" count="1" selected="0">
            <x v="327"/>
          </reference>
        </references>
      </pivotArea>
    </format>
    <format dxfId="59">
      <pivotArea dataOnly="0" labelOnly="1" fieldPosition="0">
        <references count="2">
          <reference field="1" count="1">
            <x v="48"/>
          </reference>
          <reference field="0" count="1" selected="0">
            <x v="328"/>
          </reference>
        </references>
      </pivotArea>
    </format>
    <format dxfId="60">
      <pivotArea dataOnly="0" labelOnly="1" fieldPosition="0">
        <references count="2">
          <reference field="1" count="1">
            <x v="48"/>
          </reference>
          <reference field="0" count="1" selected="0">
            <x v="331"/>
          </reference>
        </references>
      </pivotArea>
    </format>
    <format dxfId="61">
      <pivotArea dataOnly="0" labelOnly="1" fieldPosition="0">
        <references count="2">
          <reference field="1" count="1">
            <x v="49"/>
          </reference>
          <reference field="0" count="1" selected="0">
            <x v="334"/>
          </reference>
        </references>
      </pivotArea>
    </format>
    <format dxfId="62">
      <pivotArea dataOnly="0" labelOnly="1" fieldPosition="0">
        <references count="2">
          <reference field="1" count="1">
            <x v="50"/>
          </reference>
          <reference field="0" count="1" selected="0">
            <x v="335"/>
          </reference>
        </references>
      </pivotArea>
    </format>
    <format dxfId="63">
      <pivotArea dataOnly="0" labelOnly="1" fieldPosition="0">
        <references count="2">
          <reference field="1" count="1">
            <x v="51"/>
          </reference>
          <reference field="0" count="1" selected="0">
            <x v="339"/>
          </reference>
        </references>
      </pivotArea>
    </format>
    <format dxfId="64">
      <pivotArea dataOnly="0" labelOnly="1" fieldPosition="0">
        <references count="2">
          <reference field="1" count="1">
            <x v="51"/>
          </reference>
          <reference field="0" count="1" selected="0">
            <x v="340"/>
          </reference>
        </references>
      </pivotArea>
    </format>
    <format dxfId="65">
      <pivotArea dataOnly="0" labelOnly="1" fieldPosition="0">
        <references count="2">
          <reference field="1" count="1">
            <x v="51"/>
          </reference>
          <reference field="0" count="1" selected="0">
            <x v="341"/>
          </reference>
        </references>
      </pivotArea>
    </format>
    <format dxfId="66">
      <pivotArea dataOnly="0" labelOnly="1" fieldPosition="0">
        <references count="2">
          <reference field="1" count="1">
            <x v="51"/>
          </reference>
          <reference field="0" count="1" selected="0">
            <x v="342"/>
          </reference>
        </references>
      </pivotArea>
    </format>
    <format dxfId="67">
      <pivotArea dataOnly="0" labelOnly="1" fieldPosition="0">
        <references count="2">
          <reference field="1" count="1">
            <x v="52"/>
          </reference>
          <reference field="0" count="1" selected="0">
            <x v="344"/>
          </reference>
        </references>
      </pivotArea>
    </format>
    <format dxfId="68">
      <pivotArea dataOnly="0" labelOnly="1" fieldPosition="0">
        <references count="2">
          <reference field="1" count="1">
            <x v="52"/>
          </reference>
          <reference field="0" count="1" selected="0">
            <x v="346"/>
          </reference>
        </references>
      </pivotArea>
    </format>
    <format dxfId="69">
      <pivotArea dataOnly="0" labelOnly="1" fieldPosition="0">
        <references count="2">
          <reference field="1" count="1">
            <x v="53"/>
          </reference>
          <reference field="0" count="1" selected="0">
            <x v="348"/>
          </reference>
        </references>
      </pivotArea>
    </format>
    <format dxfId="70">
      <pivotArea dataOnly="0" labelOnly="1" fieldPosition="0">
        <references count="2">
          <reference field="1" count="1">
            <x v="53"/>
          </reference>
          <reference field="0" count="1" selected="0">
            <x v="349"/>
          </reference>
        </references>
      </pivotArea>
    </format>
    <format dxfId="71">
      <pivotArea dataOnly="0" labelOnly="1" fieldPosition="0">
        <references count="2">
          <reference field="1" count="1">
            <x v="53"/>
          </reference>
          <reference field="0" count="1" selected="0">
            <x v="350"/>
          </reference>
        </references>
      </pivotArea>
    </format>
    <format dxfId="72">
      <pivotArea dataOnly="0" labelOnly="1" fieldPosition="0">
        <references count="2">
          <reference field="1" count="1">
            <x v="53"/>
          </reference>
          <reference field="0" count="1" selected="0">
            <x v="351"/>
          </reference>
        </references>
      </pivotArea>
    </format>
    <format dxfId="73">
      <pivotArea dataOnly="0" labelOnly="1" fieldPosition="0">
        <references count="2">
          <reference field="1" count="1">
            <x v="53"/>
          </reference>
          <reference field="0" count="1" selected="0">
            <x v="352"/>
          </reference>
        </references>
      </pivotArea>
    </format>
    <format dxfId="74">
      <pivotArea dataOnly="0" labelOnly="1" fieldPosition="0">
        <references count="2">
          <reference field="1" count="1">
            <x v="53"/>
          </reference>
          <reference field="0" count="1" selected="0">
            <x v="354"/>
          </reference>
        </references>
      </pivotArea>
    </format>
    <format dxfId="75">
      <pivotArea dataOnly="0" labelOnly="1" fieldPosition="0">
        <references count="2">
          <reference field="1" count="1">
            <x v="53"/>
          </reference>
          <reference field="0" count="1" selected="0">
            <x v="355"/>
          </reference>
        </references>
      </pivotArea>
    </format>
    <format dxfId="76">
      <pivotArea dataOnly="0" labelOnly="1" fieldPosition="0">
        <references count="2">
          <reference field="1" count="1">
            <x v="54"/>
          </reference>
          <reference field="0" count="1" selected="0">
            <x v="355"/>
          </reference>
        </references>
      </pivotArea>
    </format>
    <format dxfId="77">
      <pivotArea dataOnly="0" labelOnly="1" fieldPosition="0">
        <references count="2">
          <reference field="1" count="1">
            <x v="53"/>
          </reference>
          <reference field="0" count="1" selected="0">
            <x v="356"/>
          </reference>
        </references>
      </pivotArea>
    </format>
    <format dxfId="78">
      <pivotArea dataOnly="0" labelOnly="1" fieldPosition="0">
        <references count="2">
          <reference field="1" count="1">
            <x v="53"/>
          </reference>
          <reference field="0" count="1" selected="0">
            <x v="357"/>
          </reference>
        </references>
      </pivotArea>
    </format>
    <format dxfId="79">
      <pivotArea dataOnly="0" labelOnly="1" fieldPosition="0">
        <references count="2">
          <reference field="1" count="1">
            <x v="54"/>
          </reference>
          <reference field="0" count="1" selected="0">
            <x v="357"/>
          </reference>
        </references>
      </pivotArea>
    </format>
    <format dxfId="80">
      <pivotArea dataOnly="0" labelOnly="1" fieldPosition="0">
        <references count="2">
          <reference field="1" count="1">
            <x v="55"/>
          </reference>
          <reference field="0" count="1" selected="0">
            <x v="360"/>
          </reference>
        </references>
      </pivotArea>
    </format>
    <format dxfId="81">
      <pivotArea dataOnly="0" labelOnly="1" fieldPosition="0">
        <references count="2">
          <reference field="1" count="1">
            <x v="56"/>
          </reference>
          <reference field="0" count="1" selected="0">
            <x v="361"/>
          </reference>
        </references>
      </pivotArea>
    </format>
    <format dxfId="82">
      <pivotArea dataOnly="0" labelOnly="1" fieldPosition="0">
        <references count="2">
          <reference field="1" count="1">
            <x v="57"/>
          </reference>
          <reference field="0" count="1" selected="0">
            <x v="364"/>
          </reference>
        </references>
      </pivotArea>
    </format>
    <format dxfId="83">
      <pivotArea dataOnly="0" labelOnly="1" fieldPosition="0">
        <references count="2">
          <reference field="1" count="1">
            <x v="58"/>
          </reference>
          <reference field="0" count="1" selected="0">
            <x v="368"/>
          </reference>
        </references>
      </pivotArea>
    </format>
    <format dxfId="84">
      <pivotArea dataOnly="0" labelOnly="1" fieldPosition="0">
        <references count="2">
          <reference field="1" count="1">
            <x v="58"/>
          </reference>
          <reference field="0" count="1" selected="0">
            <x v="370"/>
          </reference>
        </references>
      </pivotArea>
    </format>
    <format dxfId="85">
      <pivotArea dataOnly="0" labelOnly="1" fieldPosition="0">
        <references count="2">
          <reference field="1" count="1">
            <x v="58"/>
          </reference>
          <reference field="0" count="1" selected="0">
            <x v="371"/>
          </reference>
        </references>
      </pivotArea>
    </format>
    <format dxfId="86">
      <pivotArea dataOnly="0" labelOnly="1" fieldPosition="0">
        <references count="2">
          <reference field="1" count="1">
            <x v="60"/>
          </reference>
          <reference field="0" count="1" selected="0">
            <x v="375"/>
          </reference>
        </references>
      </pivotArea>
    </format>
    <format dxfId="87">
      <pivotArea dataOnly="0" labelOnly="1" fieldPosition="0">
        <references count="2">
          <reference field="1" count="1">
            <x v="60"/>
          </reference>
          <reference field="0" count="1" selected="0">
            <x v="377"/>
          </reference>
        </references>
      </pivotArea>
    </format>
    <format dxfId="88">
      <pivotArea dataOnly="0" labelOnly="1" fieldPosition="0">
        <references count="2">
          <reference field="1" count="1">
            <x v="60"/>
          </reference>
          <reference field="0" count="1" selected="0">
            <x v="379"/>
          </reference>
        </references>
      </pivotArea>
    </format>
    <format dxfId="89">
      <pivotArea dataOnly="0" labelOnly="1" fieldPosition="0">
        <references count="2">
          <reference field="1" count="1">
            <x v="60"/>
          </reference>
          <reference field="0" count="1" selected="0">
            <x v="380"/>
          </reference>
        </references>
      </pivotArea>
    </format>
    <format dxfId="90">
      <pivotArea dataOnly="0" labelOnly="1" fieldPosition="0">
        <references count="2">
          <reference field="1" count="1">
            <x v="60"/>
          </reference>
          <reference field="0" count="1" selected="0">
            <x v="381"/>
          </reference>
        </references>
      </pivotArea>
    </format>
    <format dxfId="91">
      <pivotArea dataOnly="0" labelOnly="1" fieldPosition="0">
        <references count="2">
          <reference field="1" count="1">
            <x v="60"/>
          </reference>
          <reference field="0" count="1" selected="0">
            <x v="382"/>
          </reference>
        </references>
      </pivotArea>
    </format>
    <format dxfId="92">
      <pivotArea dataOnly="0" labelOnly="1" fieldPosition="0">
        <references count="2">
          <reference field="1" count="1">
            <x v="61"/>
          </reference>
          <reference field="0" count="1" selected="0">
            <x v="386"/>
          </reference>
        </references>
      </pivotArea>
    </format>
    <format dxfId="93">
      <pivotArea dataOnly="0" labelOnly="1" fieldPosition="0">
        <references count="2">
          <reference field="1" count="1">
            <x v="62"/>
          </reference>
          <reference field="0" count="1" selected="0">
            <x v="387"/>
          </reference>
        </references>
      </pivotArea>
    </format>
    <format dxfId="94">
      <pivotArea dataOnly="0" labelOnly="1" fieldPosition="0">
        <references count="2">
          <reference field="1" count="1">
            <x v="63"/>
          </reference>
          <reference field="0" count="1" selected="0">
            <x v="389"/>
          </reference>
        </references>
      </pivotArea>
    </format>
    <format dxfId="95">
      <pivotArea dataOnly="0" labelOnly="1" fieldPosition="0">
        <references count="2">
          <reference field="1" count="1">
            <x v="65"/>
          </reference>
          <reference field="0" count="1" selected="0">
            <x v="391"/>
          </reference>
        </references>
      </pivotArea>
    </format>
    <format dxfId="96">
      <pivotArea dataOnly="0" labelOnly="1" fieldPosition="0">
        <references count="2">
          <reference field="1" count="1">
            <x v="65"/>
          </reference>
          <reference field="0" count="1" selected="0">
            <x v="392"/>
          </reference>
        </references>
      </pivotArea>
    </format>
    <format dxfId="97">
      <pivotArea dataOnly="0" labelOnly="1" fieldPosition="0">
        <references count="2">
          <reference field="1" count="1">
            <x v="70"/>
          </reference>
          <reference field="0" count="1" selected="0">
            <x v="401"/>
          </reference>
        </references>
      </pivotArea>
    </format>
    <format dxfId="98">
      <pivotArea dataOnly="0" labelOnly="1" fieldPosition="0">
        <references count="2">
          <reference field="1" count="1">
            <x v="70"/>
          </reference>
          <reference field="0" count="1" selected="0">
            <x v="402"/>
          </reference>
        </references>
      </pivotArea>
    </format>
    <format dxfId="99">
      <pivotArea dataOnly="0" labelOnly="1" fieldPosition="0">
        <references count="2">
          <reference field="1" count="1">
            <x v="71"/>
          </reference>
          <reference field="0" count="1" selected="0">
            <x v="404"/>
          </reference>
        </references>
      </pivotArea>
    </format>
    <format dxfId="100">
      <pivotArea dataOnly="0" labelOnly="1" fieldPosition="0">
        <references count="2">
          <reference field="1" count="1">
            <x v="71"/>
          </reference>
          <reference field="0" count="1" selected="0">
            <x v="406"/>
          </reference>
        </references>
      </pivotArea>
    </format>
    <format dxfId="101">
      <pivotArea dataOnly="0" labelOnly="1" fieldPosition="0">
        <references count="2">
          <reference field="1" count="1">
            <x v="72"/>
          </reference>
          <reference field="0" count="1" selected="0">
            <x v="407"/>
          </reference>
        </references>
      </pivotArea>
    </format>
    <format dxfId="102">
      <pivotArea dataOnly="0" labelOnly="1" fieldPosition="0">
        <references count="2">
          <reference field="1" count="1">
            <x v="72"/>
          </reference>
          <reference field="0" count="1" selected="0">
            <x v="409"/>
          </reference>
        </references>
      </pivotArea>
    </format>
    <format dxfId="103">
      <pivotArea dataOnly="0" labelOnly="1" fieldPosition="0">
        <references count="2">
          <reference field="1" count="1">
            <x v="72"/>
          </reference>
          <reference field="0" count="1" selected="0">
            <x v="410"/>
          </reference>
        </references>
      </pivotArea>
    </format>
    <format dxfId="104">
      <pivotArea dataOnly="0" labelOnly="1" fieldPosition="0">
        <references count="2">
          <reference field="1" count="1">
            <x v="77"/>
          </reference>
          <reference field="0" count="1" selected="0">
            <x v="416"/>
          </reference>
        </references>
      </pivotArea>
    </format>
    <format dxfId="105">
      <pivotArea dataOnly="0" labelOnly="1" fieldPosition="0">
        <references count="2">
          <reference field="1" count="1">
            <x v="78"/>
          </reference>
          <reference field="0" count="1" selected="0">
            <x v="419"/>
          </reference>
        </references>
      </pivotArea>
    </format>
    <format dxfId="106">
      <pivotArea dataOnly="0" labelOnly="1" fieldPosition="0">
        <references count="2">
          <reference field="1" count="1">
            <x v="78"/>
          </reference>
          <reference field="0" count="1" selected="0">
            <x v="423"/>
          </reference>
        </references>
      </pivotArea>
    </format>
    <format dxfId="107">
      <pivotArea dataOnly="0" labelOnly="1" fieldPosition="0">
        <references count="2">
          <reference field="1" count="1">
            <x v="78"/>
          </reference>
          <reference field="0" count="1" selected="0">
            <x v="424"/>
          </reference>
        </references>
      </pivotArea>
    </format>
    <format dxfId="108">
      <pivotArea dataOnly="0" labelOnly="1" fieldPosition="0">
        <references count="2">
          <reference field="1" count="1">
            <x v="80"/>
          </reference>
          <reference field="0" count="1" selected="0">
            <x v="428"/>
          </reference>
        </references>
      </pivotArea>
    </format>
    <format dxfId="109">
      <pivotArea dataOnly="0" labelOnly="1" fieldPosition="0">
        <references count="2">
          <reference field="1" count="1">
            <x v="84"/>
          </reference>
          <reference field="0" count="1" selected="0">
            <x v="436"/>
          </reference>
        </references>
      </pivotArea>
    </format>
    <format dxfId="110">
      <pivotArea dataOnly="0" labelOnly="1" fieldPosition="0">
        <references count="2">
          <reference field="1" count="1">
            <x v="85"/>
          </reference>
          <reference field="0" count="1" selected="0">
            <x v="439"/>
          </reference>
        </references>
      </pivotArea>
    </format>
    <format dxfId="111">
      <pivotArea dataOnly="0" labelOnly="1" fieldPosition="0">
        <references count="2">
          <reference field="1" count="1">
            <x v="86"/>
          </reference>
          <reference field="0" count="1" selected="0">
            <x v="441"/>
          </reference>
        </references>
      </pivotArea>
    </format>
    <format dxfId="112">
      <pivotArea dataOnly="0" labelOnly="1" fieldPosition="0">
        <references count="2">
          <reference field="1" count="1">
            <x v="87"/>
          </reference>
          <reference field="0" count="1" selected="0">
            <x v="442"/>
          </reference>
        </references>
      </pivotArea>
    </format>
    <format dxfId="113">
      <pivotArea dataOnly="0" labelOnly="1" fieldPosition="0">
        <references count="2">
          <reference field="1" count="1">
            <x v="88"/>
          </reference>
          <reference field="0" count="1" selected="0">
            <x v="444"/>
          </reference>
        </references>
      </pivotArea>
    </format>
    <format dxfId="114">
      <pivotArea dataOnly="0" labelOnly="1" fieldPosition="0">
        <references count="2">
          <reference field="1" count="1">
            <x v="91"/>
          </reference>
          <reference field="0" count="1" selected="0">
            <x v="451"/>
          </reference>
        </references>
      </pivotArea>
    </format>
    <format dxfId="115">
      <pivotArea dataOnly="0" labelOnly="1" fieldPosition="0">
        <references count="2">
          <reference field="1" count="1">
            <x v="91"/>
          </reference>
          <reference field="0" count="1" selected="0">
            <x v="452"/>
          </reference>
        </references>
      </pivotArea>
    </format>
    <format dxfId="116">
      <pivotArea dataOnly="0" labelOnly="1" fieldPosition="0">
        <references count="2">
          <reference field="1" count="1">
            <x v="91"/>
          </reference>
          <reference field="0" count="1" selected="0">
            <x v="453"/>
          </reference>
        </references>
      </pivotArea>
    </format>
    <format dxfId="117">
      <pivotArea dataOnly="0" labelOnly="1" fieldPosition="0">
        <references count="2">
          <reference field="1" count="1">
            <x v="92"/>
          </reference>
          <reference field="0" count="1" selected="0">
            <x v="455"/>
          </reference>
        </references>
      </pivotArea>
    </format>
    <format dxfId="118">
      <pivotArea dataOnly="0" labelOnly="1" fieldPosition="0">
        <references count="2">
          <reference field="1" count="1">
            <x v="92"/>
          </reference>
          <reference field="0" count="1" selected="0">
            <x v="456"/>
          </reference>
        </references>
      </pivotArea>
    </format>
    <format dxfId="119">
      <pivotArea dataOnly="0" labelOnly="1" fieldPosition="0">
        <references count="2">
          <reference field="1" count="1">
            <x v="93"/>
          </reference>
          <reference field="0" count="1" selected="0">
            <x v="459"/>
          </reference>
        </references>
      </pivotArea>
    </format>
    <format dxfId="120">
      <pivotArea dataOnly="0" labelOnly="1" fieldPosition="0">
        <references count="2">
          <reference field="1" count="1">
            <x v="94"/>
          </reference>
          <reference field="0" count="1" selected="0">
            <x v="461"/>
          </reference>
        </references>
      </pivotArea>
    </format>
    <format dxfId="121">
      <pivotArea dataOnly="0" labelOnly="1" fieldPosition="0">
        <references count="2">
          <reference field="1" count="1">
            <x v="95"/>
          </reference>
          <reference field="0" count="1" selected="0">
            <x v="464"/>
          </reference>
        </references>
      </pivotArea>
    </format>
    <format dxfId="122">
      <pivotArea dataOnly="0" labelOnly="1" fieldPosition="0">
        <references count="2">
          <reference field="1" count="1">
            <x v="98"/>
          </reference>
          <reference field="0" count="1" selected="0">
            <x v="473"/>
          </reference>
        </references>
      </pivotArea>
    </format>
    <format dxfId="123">
      <pivotArea dataOnly="0" labelOnly="1" fieldPosition="0">
        <references count="2">
          <reference field="1" count="1">
            <x v="98"/>
          </reference>
          <reference field="0" count="1" selected="0">
            <x v="475"/>
          </reference>
        </references>
      </pivotArea>
    </format>
    <format dxfId="124">
      <pivotArea dataOnly="0" labelOnly="1" fieldPosition="0">
        <references count="2">
          <reference field="1" count="1">
            <x v="100"/>
          </reference>
          <reference field="0" count="1" selected="0">
            <x v="478"/>
          </reference>
        </references>
      </pivotArea>
    </format>
    <format dxfId="125">
      <pivotArea dataOnly="0" labelOnly="1" fieldPosition="0">
        <references count="2">
          <reference field="1" count="1">
            <x v="103"/>
          </reference>
          <reference field="0" count="1" selected="0">
            <x v="481"/>
          </reference>
        </references>
      </pivotArea>
    </format>
    <format dxfId="126">
      <pivotArea dataOnly="0" labelOnly="1" fieldPosition="0">
        <references count="2">
          <reference field="1" count="1">
            <x v="103"/>
          </reference>
          <reference field="0" count="1" selected="0">
            <x v="482"/>
          </reference>
        </references>
      </pivotArea>
    </format>
    <format dxfId="127">
      <pivotArea dataOnly="0" labelOnly="1" fieldPosition="0">
        <references count="2">
          <reference field="1" count="1">
            <x v="104"/>
          </reference>
          <reference field="0" count="1" selected="0">
            <x v="486"/>
          </reference>
        </references>
      </pivotArea>
    </format>
    <format dxfId="128">
      <pivotArea dataOnly="0" labelOnly="1" fieldPosition="0">
        <references count="2">
          <reference field="1" count="1">
            <x v="106"/>
          </reference>
          <reference field="0" count="1" selected="0">
            <x v="487"/>
          </reference>
        </references>
      </pivotArea>
    </format>
    <format dxfId="129">
      <pivotArea dataOnly="0" labelOnly="1" fieldPosition="0">
        <references count="2">
          <reference field="1" count="1">
            <x v="106"/>
          </reference>
          <reference field="0" count="1" selected="0">
            <x v="490"/>
          </reference>
        </references>
      </pivotArea>
    </format>
    <format dxfId="130">
      <pivotArea dataOnly="0" labelOnly="1" fieldPosition="0">
        <references count="2">
          <reference field="1" count="1">
            <x v="106"/>
          </reference>
          <reference field="0" count="1" selected="0">
            <x v="491"/>
          </reference>
        </references>
      </pivotArea>
    </format>
    <format dxfId="131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132">
      <pivotArea dataOnly="0" labelOnly="1" fieldPosition="0">
        <references count="2">
          <reference field="1" count="1">
            <x v="106"/>
          </reference>
          <reference field="0" count="1" selected="0">
            <x v="493"/>
          </reference>
        </references>
      </pivotArea>
    </format>
    <format dxfId="133">
      <pivotArea dataOnly="0" labelOnly="1" fieldPosition="0">
        <references count="2">
          <reference field="1" count="1">
            <x v="107"/>
          </reference>
          <reference field="0" count="1" selected="0">
            <x v="497"/>
          </reference>
        </references>
      </pivotArea>
    </format>
    <format dxfId="134">
      <pivotArea dataOnly="0" labelOnly="1" fieldPosition="0">
        <references count="2">
          <reference field="1" count="1">
            <x v="107"/>
          </reference>
          <reference field="0" count="1" selected="0">
            <x v="498"/>
          </reference>
        </references>
      </pivotArea>
    </format>
    <format dxfId="135">
      <pivotArea dataOnly="0" labelOnly="1" fieldPosition="0">
        <references count="2">
          <reference field="1" count="1">
            <x v="108"/>
          </reference>
          <reference field="0" count="1" selected="0">
            <x v="502"/>
          </reference>
        </references>
      </pivotArea>
    </format>
    <format dxfId="136">
      <pivotArea dataOnly="0" labelOnly="1" fieldPosition="0">
        <references count="2">
          <reference field="1" count="1">
            <x v="108"/>
          </reference>
          <reference field="0" count="1" selected="0">
            <x v="503"/>
          </reference>
        </references>
      </pivotArea>
    </format>
    <format dxfId="137">
      <pivotArea dataOnly="0" labelOnly="1" fieldPosition="0">
        <references count="2">
          <reference field="1" count="1">
            <x v="109"/>
          </reference>
          <reference field="0" count="1" selected="0">
            <x v="504"/>
          </reference>
        </references>
      </pivotArea>
    </format>
    <format dxfId="138">
      <pivotArea dataOnly="0" labelOnly="1" fieldPosition="0">
        <references count="2">
          <reference field="1" count="1">
            <x v="112"/>
          </reference>
          <reference field="0" count="1" selected="0">
            <x v="507"/>
          </reference>
        </references>
      </pivotArea>
    </format>
    <format dxfId="139">
      <pivotArea dataOnly="0" labelOnly="1" fieldPosition="0">
        <references count="2">
          <reference field="1" count="1">
            <x v="113"/>
          </reference>
          <reference field="0" count="1" selected="0">
            <x v="509"/>
          </reference>
        </references>
      </pivotArea>
    </format>
    <format dxfId="140">
      <pivotArea dataOnly="0" labelOnly="1" fieldPosition="0">
        <references count="2">
          <reference field="1" count="1">
            <x v="113"/>
          </reference>
          <reference field="0" count="1" selected="0">
            <x v="510"/>
          </reference>
        </references>
      </pivotArea>
    </format>
    <format dxfId="141">
      <pivotArea dataOnly="0" labelOnly="1" fieldPosition="0">
        <references count="2">
          <reference field="1" count="1">
            <x v="115"/>
          </reference>
          <reference field="0" count="1" selected="0">
            <x v="512"/>
          </reference>
        </references>
      </pivotArea>
    </format>
    <format dxfId="142">
      <pivotArea dataOnly="0" labelOnly="1" fieldPosition="0">
        <references count="2">
          <reference field="1" count="1">
            <x v="119"/>
          </reference>
          <reference field="0" count="1" selected="0">
            <x v="516"/>
          </reference>
        </references>
      </pivotArea>
    </format>
    <format dxfId="143">
      <pivotArea dataOnly="0" labelOnly="1" fieldPosition="0">
        <references count="2">
          <reference field="1" count="1">
            <x v="119"/>
          </reference>
          <reference field="0" count="1" selected="0">
            <x v="517"/>
          </reference>
        </references>
      </pivotArea>
    </format>
    <format dxfId="144">
      <pivotArea dataOnly="0" labelOnly="1" fieldPosition="0">
        <references count="2">
          <reference field="1" count="1">
            <x v="120"/>
          </reference>
          <reference field="0" count="1" selected="0">
            <x v="518"/>
          </reference>
        </references>
      </pivotArea>
    </format>
    <format dxfId="145">
      <pivotArea dataOnly="0" labelOnly="1" grandRow="1" offset="B1:B1" fieldPosition="0"/>
    </format>
    <format dxfId="146">
      <pivotArea dataOnly="0" axis="axisValues" fieldPosition="0"/>
    </format>
    <format dxfId="147">
      <pivotArea collapsedLevelsAreSubtotals="1" fieldPosition="0"/>
    </format>
    <format dxfId="148">
      <pivotArea dataOnly="0" axis="axisValues" fieldPosition="0"/>
    </format>
    <format dxfId="149">
      <pivotArea collapsedLevelsAreSubtotals="1" fieldPosition="0"/>
    </format>
    <format dxfId="150">
      <pivotArea dataOnly="0" axis="axisValues" fieldPosition="0"/>
    </format>
    <format dxfId="151">
      <pivotArea collapsedLevelsAreSubtotals="1" fieldPosition="0"/>
    </format>
    <format dxfId="152">
      <pivotArea dataOnly="0" axis="axisValues" fieldPosition="0"/>
    </format>
    <format dxfId="153">
      <pivotArea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6" Type="http://schemas.openxmlformats.org/officeDocument/2006/relationships/hyperlink" Target="https://www.bukalapak.com/payment/invoices/173702977" TargetMode="External"/><Relationship Id="rId415" Type="http://schemas.openxmlformats.org/officeDocument/2006/relationships/hyperlink" Target="https://www.bukalapak.com/payment/electricity/transactions/5376062" TargetMode="External"/><Relationship Id="rId414" Type="http://schemas.openxmlformats.org/officeDocument/2006/relationships/hyperlink" Target="https://www.bukalapak.com/payment/electricity/transactions/5372837" TargetMode="External"/><Relationship Id="rId413" Type="http://schemas.openxmlformats.org/officeDocument/2006/relationships/hyperlink" Target="https://www.bukalapak.com/payment/invoices/173571842" TargetMode="External"/><Relationship Id="rId412" Type="http://schemas.openxmlformats.org/officeDocument/2006/relationships/hyperlink" Target="https://www.bukalapak.com/payment/invoices/173338347" TargetMode="External"/><Relationship Id="rId411" Type="http://schemas.openxmlformats.org/officeDocument/2006/relationships/hyperlink" Target="https://www.bukalapak.com/payment/electricity/transactions/5343457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5"/>
  <sheetViews>
    <sheetView workbookViewId="0">
      <selection activeCell="E4" sqref="E4:E13"/>
      <pivotSelection pane="bottomRight" showHeader="1" extendable="1" axis="axisPage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4166666666667" defaultRowHeight="15" outlineLevelCol="6"/>
  <cols>
    <col min="1" max="1" width="21.425" customWidth="1"/>
    <col min="2" max="2" width="15.1416666666667" style="15" customWidth="1"/>
    <col min="3" max="3" width="27.8083333333333" customWidth="1"/>
    <col min="4" max="4" width="20.8583333333333" customWidth="1"/>
    <col min="5" max="5" width="25.425" customWidth="1"/>
    <col min="6" max="6" width="13.8583333333333"/>
    <col min="7" max="7" width="14.425" style="18"/>
  </cols>
  <sheetData>
    <row r="1" spans="1:2">
      <c r="A1" s="73" t="s">
        <v>0</v>
      </c>
      <c r="B1" s="74" t="s">
        <v>1</v>
      </c>
    </row>
    <row r="3" spans="1:7">
      <c r="A3" s="75" t="s">
        <v>2</v>
      </c>
      <c r="B3" s="76" t="s">
        <v>3</v>
      </c>
      <c r="C3" s="75" t="s">
        <v>4</v>
      </c>
      <c r="D3" s="75" t="s">
        <v>5</v>
      </c>
      <c r="E3" s="75" t="s">
        <v>6</v>
      </c>
      <c r="F3" s="75" t="s">
        <v>7</v>
      </c>
      <c r="G3" s="77" t="s">
        <v>8</v>
      </c>
    </row>
    <row r="4" spans="1:7">
      <c r="A4" s="75" t="s">
        <v>9</v>
      </c>
      <c r="B4" s="78">
        <v>42862</v>
      </c>
      <c r="C4" s="79" t="s">
        <v>10</v>
      </c>
      <c r="D4" s="79" t="s">
        <v>11</v>
      </c>
      <c r="E4" s="79" t="s">
        <v>12</v>
      </c>
      <c r="F4" s="79" t="s">
        <v>13</v>
      </c>
      <c r="G4" s="77">
        <v>50000</v>
      </c>
    </row>
    <row r="5" spans="1:7">
      <c r="A5" s="80" t="s">
        <v>14</v>
      </c>
      <c r="B5" s="81">
        <v>42883</v>
      </c>
      <c r="C5" s="82" t="s">
        <v>10</v>
      </c>
      <c r="D5" s="82" t="s">
        <v>15</v>
      </c>
      <c r="E5" s="82" t="s">
        <v>10</v>
      </c>
      <c r="F5" s="82" t="s">
        <v>16</v>
      </c>
      <c r="G5" s="83">
        <v>200000</v>
      </c>
    </row>
    <row r="6" spans="1:7">
      <c r="A6" s="80" t="s">
        <v>17</v>
      </c>
      <c r="B6" s="81">
        <v>42920</v>
      </c>
      <c r="C6" s="82" t="s">
        <v>10</v>
      </c>
      <c r="D6" s="82" t="s">
        <v>15</v>
      </c>
      <c r="E6" s="82" t="s">
        <v>10</v>
      </c>
      <c r="F6" s="82" t="s">
        <v>16</v>
      </c>
      <c r="G6" s="83">
        <v>100000</v>
      </c>
    </row>
    <row r="7" spans="1:7">
      <c r="A7" s="80" t="s">
        <v>18</v>
      </c>
      <c r="B7" s="81">
        <v>42946</v>
      </c>
      <c r="C7" s="82" t="s">
        <v>19</v>
      </c>
      <c r="D7" s="82" t="s">
        <v>20</v>
      </c>
      <c r="E7" s="82" t="s">
        <v>21</v>
      </c>
      <c r="F7" s="82" t="s">
        <v>16</v>
      </c>
      <c r="G7" s="83">
        <v>100000</v>
      </c>
    </row>
    <row r="8" spans="1:7">
      <c r="A8" s="80" t="s">
        <v>22</v>
      </c>
      <c r="B8" s="81">
        <v>42946</v>
      </c>
      <c r="C8" s="82" t="s">
        <v>10</v>
      </c>
      <c r="D8" s="82" t="s">
        <v>15</v>
      </c>
      <c r="E8" s="82" t="s">
        <v>10</v>
      </c>
      <c r="F8" s="82" t="s">
        <v>16</v>
      </c>
      <c r="G8" s="83">
        <v>100000</v>
      </c>
    </row>
    <row r="9" spans="1:7">
      <c r="A9" s="80" t="s">
        <v>23</v>
      </c>
      <c r="B9" s="81">
        <v>42962</v>
      </c>
      <c r="C9" s="82" t="s">
        <v>10</v>
      </c>
      <c r="D9" s="82" t="s">
        <v>15</v>
      </c>
      <c r="E9" s="82" t="s">
        <v>10</v>
      </c>
      <c r="F9" s="82" t="s">
        <v>16</v>
      </c>
      <c r="G9" s="83">
        <v>100000</v>
      </c>
    </row>
    <row r="10" spans="1:7">
      <c r="A10" s="80" t="s">
        <v>24</v>
      </c>
      <c r="B10" s="81">
        <v>42869</v>
      </c>
      <c r="C10" s="82" t="s">
        <v>10</v>
      </c>
      <c r="D10" s="82" t="s">
        <v>25</v>
      </c>
      <c r="E10" s="82" t="s">
        <v>12</v>
      </c>
      <c r="F10" s="82" t="s">
        <v>13</v>
      </c>
      <c r="G10" s="83">
        <v>50500</v>
      </c>
    </row>
    <row r="11" spans="1:7">
      <c r="A11" s="80" t="s">
        <v>26</v>
      </c>
      <c r="B11" s="81">
        <v>42882</v>
      </c>
      <c r="C11" s="82" t="s">
        <v>10</v>
      </c>
      <c r="D11" s="82" t="s">
        <v>11</v>
      </c>
      <c r="E11" s="82" t="s">
        <v>12</v>
      </c>
      <c r="F11" s="82" t="s">
        <v>13</v>
      </c>
      <c r="G11" s="83">
        <v>50000</v>
      </c>
    </row>
    <row r="12" spans="1:7">
      <c r="A12" s="80" t="s">
        <v>27</v>
      </c>
      <c r="B12" s="81">
        <v>42883</v>
      </c>
      <c r="C12" s="82" t="s">
        <v>10</v>
      </c>
      <c r="D12" s="82" t="s">
        <v>25</v>
      </c>
      <c r="E12" s="82" t="s">
        <v>12</v>
      </c>
      <c r="F12" s="82" t="s">
        <v>13</v>
      </c>
      <c r="G12" s="83">
        <v>50500</v>
      </c>
    </row>
    <row r="13" spans="1:7">
      <c r="A13" s="80" t="s">
        <v>28</v>
      </c>
      <c r="B13" s="81">
        <v>42938</v>
      </c>
      <c r="C13" s="82" t="s">
        <v>10</v>
      </c>
      <c r="D13" s="82" t="s">
        <v>11</v>
      </c>
      <c r="E13" s="82" t="s">
        <v>12</v>
      </c>
      <c r="F13" s="82" t="s">
        <v>13</v>
      </c>
      <c r="G13" s="83">
        <v>50000</v>
      </c>
    </row>
    <row r="14" spans="1:7">
      <c r="A14" s="84" t="s">
        <v>29</v>
      </c>
      <c r="B14" s="85"/>
      <c r="C14" s="86"/>
      <c r="D14" s="86"/>
      <c r="E14" s="86"/>
      <c r="F14" s="86"/>
      <c r="G14" s="87">
        <v>851000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43"/>
  <sheetViews>
    <sheetView tabSelected="1" workbookViewId="0">
      <pane xSplit="1" ySplit="1" topLeftCell="B606" activePane="bottomRight" state="frozen"/>
      <selection/>
      <selection pane="topRight"/>
      <selection pane="bottomLeft"/>
      <selection pane="bottomRight" activeCell="I609" sqref="I609"/>
    </sheetView>
  </sheetViews>
  <sheetFormatPr defaultColWidth="9" defaultRowHeight="15"/>
  <cols>
    <col min="1" max="1" width="22.7166666666667" style="14" customWidth="1"/>
    <col min="2" max="2" width="9.71666666666667" customWidth="1"/>
    <col min="3" max="3" width="21.375" customWidth="1"/>
    <col min="4" max="4" width="25.2833333333333" style="16" customWidth="1"/>
    <col min="5" max="5" width="11.875" style="41" customWidth="1"/>
    <col min="6" max="6" width="11.575" style="18" customWidth="1"/>
    <col min="7" max="7" width="11.1416666666667" customWidth="1"/>
    <col min="8" max="8" width="10" style="18" customWidth="1"/>
    <col min="9" max="9" width="13.575" style="18" customWidth="1"/>
    <col min="10" max="10" width="13.575" customWidth="1"/>
    <col min="11" max="11" width="11.7166666666667" style="18"/>
    <col min="12" max="14" width="10.575" customWidth="1"/>
  </cols>
  <sheetData>
    <row r="1" spans="1:11">
      <c r="A1" s="42" t="s">
        <v>2</v>
      </c>
      <c r="B1" s="43" t="s">
        <v>3</v>
      </c>
      <c r="C1" s="43" t="s">
        <v>4</v>
      </c>
      <c r="D1" s="44" t="s">
        <v>5</v>
      </c>
      <c r="E1" s="45" t="s">
        <v>4</v>
      </c>
      <c r="F1" s="46" t="s">
        <v>30</v>
      </c>
      <c r="G1" s="43" t="s">
        <v>7</v>
      </c>
      <c r="H1" s="47" t="s">
        <v>31</v>
      </c>
      <c r="I1" s="47" t="s">
        <v>0</v>
      </c>
      <c r="J1" s="50">
        <v>0.05</v>
      </c>
      <c r="K1" s="18" t="s">
        <v>32</v>
      </c>
    </row>
    <row r="2" spans="1:11">
      <c r="A2" s="16"/>
      <c r="B2" s="48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51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35</v>
      </c>
      <c r="G3" t="s">
        <v>13</v>
      </c>
      <c r="H3" s="49">
        <v>11000</v>
      </c>
      <c r="I3" s="19">
        <v>12000</v>
      </c>
      <c r="J3" s="51">
        <f t="shared" si="0"/>
        <v>550</v>
      </c>
      <c r="K3" s="18">
        <f t="shared" si="1"/>
        <v>-10450</v>
      </c>
    </row>
    <row r="4" spans="1:11">
      <c r="A4" s="16"/>
      <c r="C4" t="s">
        <v>36</v>
      </c>
      <c r="G4" t="s">
        <v>13</v>
      </c>
      <c r="H4" s="19">
        <v>10500</v>
      </c>
      <c r="I4" s="19">
        <v>11000</v>
      </c>
      <c r="J4" s="51">
        <f t="shared" si="0"/>
        <v>525</v>
      </c>
      <c r="K4" s="18">
        <f t="shared" si="1"/>
        <v>-9975</v>
      </c>
    </row>
    <row r="5" spans="1:11">
      <c r="A5" s="16"/>
      <c r="B5" s="48">
        <v>42825</v>
      </c>
      <c r="C5" t="s">
        <v>36</v>
      </c>
      <c r="G5" t="s">
        <v>13</v>
      </c>
      <c r="H5" s="19">
        <v>26000</v>
      </c>
      <c r="I5" s="19" t="s">
        <v>37</v>
      </c>
      <c r="J5" s="51">
        <f t="shared" si="0"/>
        <v>1300</v>
      </c>
      <c r="K5" s="18">
        <f t="shared" si="1"/>
        <v>-24700</v>
      </c>
    </row>
    <row r="6" spans="1:11">
      <c r="A6" s="16"/>
      <c r="C6" t="s">
        <v>38</v>
      </c>
      <c r="G6" t="s">
        <v>16</v>
      </c>
      <c r="H6" s="19">
        <v>51500</v>
      </c>
      <c r="I6" s="19">
        <v>51500</v>
      </c>
      <c r="J6" s="51">
        <f t="shared" si="0"/>
        <v>2575</v>
      </c>
      <c r="K6" s="18">
        <f t="shared" si="1"/>
        <v>-48925</v>
      </c>
    </row>
    <row r="7" ht="30" spans="1:11">
      <c r="A7" s="16"/>
      <c r="B7" s="48">
        <v>42825</v>
      </c>
      <c r="C7" t="s">
        <v>39</v>
      </c>
      <c r="D7" s="16" t="s">
        <v>40</v>
      </c>
      <c r="E7" s="41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51">
        <f t="shared" si="0"/>
        <v>10000</v>
      </c>
      <c r="K7" s="18" t="e">
        <f t="shared" si="1"/>
        <v>#VALUE!</v>
      </c>
    </row>
    <row r="8" spans="1:11">
      <c r="A8" s="16"/>
      <c r="B8" s="48"/>
      <c r="C8" t="s">
        <v>43</v>
      </c>
      <c r="H8" s="19">
        <v>51500</v>
      </c>
      <c r="I8" s="19">
        <v>50000</v>
      </c>
      <c r="J8" s="51">
        <f t="shared" si="0"/>
        <v>2575</v>
      </c>
      <c r="K8" s="18">
        <f t="shared" si="1"/>
        <v>-48925</v>
      </c>
    </row>
    <row r="9" spans="1:11">
      <c r="A9" s="16"/>
      <c r="B9" s="48">
        <v>42826</v>
      </c>
      <c r="C9" t="s">
        <v>44</v>
      </c>
      <c r="G9" t="s">
        <v>16</v>
      </c>
      <c r="H9" s="19">
        <v>51500</v>
      </c>
      <c r="I9" s="19">
        <v>51500</v>
      </c>
      <c r="J9" s="51">
        <f t="shared" si="0"/>
        <v>2575</v>
      </c>
      <c r="K9" s="18">
        <f t="shared" si="1"/>
        <v>-48925</v>
      </c>
    </row>
    <row r="10" spans="1:11">
      <c r="A10" s="16"/>
      <c r="B10" s="48">
        <v>42826</v>
      </c>
      <c r="C10" t="s">
        <v>45</v>
      </c>
      <c r="G10" t="s">
        <v>13</v>
      </c>
      <c r="H10" s="19">
        <v>25000</v>
      </c>
      <c r="I10" s="19">
        <v>25500</v>
      </c>
      <c r="J10" s="51">
        <f t="shared" si="0"/>
        <v>1250</v>
      </c>
      <c r="K10" s="18">
        <f t="shared" si="1"/>
        <v>-23750</v>
      </c>
    </row>
    <row r="11" spans="1:11">
      <c r="A11" s="16"/>
      <c r="B11" s="48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51">
        <f t="shared" si="0"/>
        <v>550</v>
      </c>
      <c r="K11" s="18">
        <f t="shared" si="1"/>
        <v>1050</v>
      </c>
    </row>
    <row r="12" spans="1:11">
      <c r="A12" s="16"/>
      <c r="B12" s="48">
        <v>42826</v>
      </c>
      <c r="C12" t="s">
        <v>47</v>
      </c>
      <c r="G12" t="s">
        <v>13</v>
      </c>
      <c r="H12" s="19">
        <v>11000</v>
      </c>
      <c r="I12" s="19">
        <v>11000</v>
      </c>
      <c r="J12" s="51">
        <f t="shared" si="0"/>
        <v>550</v>
      </c>
      <c r="K12" s="18">
        <f t="shared" si="1"/>
        <v>-10450</v>
      </c>
    </row>
    <row r="13" spans="1:11">
      <c r="A13" s="16"/>
      <c r="B13" s="48">
        <v>42831</v>
      </c>
      <c r="C13" t="s">
        <v>43</v>
      </c>
      <c r="D13" s="16" t="s">
        <v>48</v>
      </c>
      <c r="E13" s="41" t="s">
        <v>49</v>
      </c>
      <c r="G13" t="s">
        <v>16</v>
      </c>
      <c r="H13" s="19">
        <v>101500</v>
      </c>
      <c r="I13" s="19">
        <v>101500</v>
      </c>
      <c r="J13" s="51">
        <f t="shared" si="0"/>
        <v>5075</v>
      </c>
      <c r="K13" s="18">
        <f t="shared" si="1"/>
        <v>-96425</v>
      </c>
    </row>
    <row r="14" spans="1:11">
      <c r="A14" s="16"/>
      <c r="B14" s="48">
        <v>42831</v>
      </c>
      <c r="C14" t="s">
        <v>43</v>
      </c>
      <c r="G14" t="s">
        <v>13</v>
      </c>
      <c r="H14" s="19">
        <v>6500</v>
      </c>
      <c r="I14" s="19">
        <v>65000</v>
      </c>
      <c r="J14" s="51">
        <f t="shared" si="0"/>
        <v>325</v>
      </c>
      <c r="K14" s="18">
        <f t="shared" si="1"/>
        <v>-6175</v>
      </c>
    </row>
    <row r="15" ht="45" spans="1:11">
      <c r="A15" s="16"/>
      <c r="B15" s="48">
        <v>42831</v>
      </c>
      <c r="C15" t="s">
        <v>33</v>
      </c>
      <c r="D15" s="16" t="s">
        <v>50</v>
      </c>
      <c r="E15" s="41" t="s">
        <v>51</v>
      </c>
      <c r="G15" t="s">
        <v>16</v>
      </c>
      <c r="H15" s="19">
        <v>51500</v>
      </c>
      <c r="I15" s="19">
        <v>51500</v>
      </c>
      <c r="J15" s="51">
        <f t="shared" si="0"/>
        <v>2575</v>
      </c>
      <c r="K15" s="18">
        <f t="shared" si="1"/>
        <v>-48925</v>
      </c>
    </row>
    <row r="16" spans="1:11">
      <c r="A16" s="16"/>
      <c r="B16" s="48">
        <v>42831</v>
      </c>
      <c r="C16" t="s">
        <v>35</v>
      </c>
      <c r="G16" t="s">
        <v>13</v>
      </c>
      <c r="H16" s="19">
        <v>11500</v>
      </c>
      <c r="I16" s="19">
        <v>12000</v>
      </c>
      <c r="J16" s="51">
        <f t="shared" si="0"/>
        <v>575</v>
      </c>
      <c r="K16" s="18">
        <f t="shared" si="1"/>
        <v>-10925</v>
      </c>
    </row>
    <row r="17" spans="1:11">
      <c r="A17" s="16"/>
      <c r="B17" s="48">
        <v>42832</v>
      </c>
      <c r="C17" t="s">
        <v>52</v>
      </c>
      <c r="G17" t="s">
        <v>13</v>
      </c>
      <c r="H17" s="19">
        <v>11500</v>
      </c>
      <c r="I17" s="19">
        <v>11000</v>
      </c>
      <c r="J17" s="51">
        <f t="shared" si="0"/>
        <v>575</v>
      </c>
      <c r="K17" s="18">
        <f t="shared" si="1"/>
        <v>-10925</v>
      </c>
    </row>
    <row r="18" spans="1:11">
      <c r="A18" s="16"/>
      <c r="B18" s="48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51">
        <f t="shared" si="0"/>
        <v>575</v>
      </c>
      <c r="K18" s="18">
        <f t="shared" si="1"/>
        <v>575</v>
      </c>
    </row>
    <row r="19" spans="1:11">
      <c r="A19" s="16"/>
      <c r="B19" s="48">
        <v>42832</v>
      </c>
      <c r="C19" t="s">
        <v>53</v>
      </c>
      <c r="D19" s="16" t="s">
        <v>54</v>
      </c>
      <c r="E19" s="41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51">
        <f t="shared" si="0"/>
        <v>5075</v>
      </c>
      <c r="K19" s="18" t="e">
        <f t="shared" si="1"/>
        <v>#VALUE!</v>
      </c>
    </row>
    <row r="20" spans="1:11">
      <c r="A20" s="16"/>
      <c r="B20" s="48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51">
        <f t="shared" si="0"/>
        <v>10075</v>
      </c>
      <c r="K20" s="18" t="e">
        <f t="shared" si="1"/>
        <v>#VALUE!</v>
      </c>
    </row>
    <row r="21" ht="30" spans="1:11">
      <c r="A21" s="16"/>
      <c r="B21" s="48">
        <v>42833</v>
      </c>
      <c r="C21" t="s">
        <v>58</v>
      </c>
      <c r="D21" s="16" t="s">
        <v>59</v>
      </c>
      <c r="E21" s="41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51">
        <f t="shared" si="0"/>
        <v>10075</v>
      </c>
      <c r="K21" s="18" t="e">
        <f t="shared" si="1"/>
        <v>#VALUE!</v>
      </c>
    </row>
    <row r="22" spans="1:11">
      <c r="A22" s="16"/>
      <c r="B22" s="48">
        <v>42833</v>
      </c>
      <c r="C22" t="s">
        <v>61</v>
      </c>
      <c r="D22" s="16" t="s">
        <v>62</v>
      </c>
      <c r="E22" s="41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51">
        <f t="shared" si="0"/>
        <v>2575</v>
      </c>
      <c r="K22" s="18" t="e">
        <f t="shared" si="1"/>
        <v>#VALUE!</v>
      </c>
    </row>
    <row r="23" ht="30" spans="1:11">
      <c r="A23" s="16"/>
      <c r="B23" s="48">
        <v>42833</v>
      </c>
      <c r="C23" t="s">
        <v>64</v>
      </c>
      <c r="D23" s="16" t="s">
        <v>65</v>
      </c>
      <c r="E23" s="41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51">
        <f t="shared" si="0"/>
        <v>2575</v>
      </c>
      <c r="K23" s="18" t="e">
        <f t="shared" si="1"/>
        <v>#VALUE!</v>
      </c>
    </row>
    <row r="24" spans="1:11">
      <c r="A24" s="16"/>
      <c r="B24" s="48">
        <v>42833</v>
      </c>
      <c r="C24" t="s">
        <v>67</v>
      </c>
      <c r="G24" t="s">
        <v>13</v>
      </c>
      <c r="H24" s="19">
        <v>24900</v>
      </c>
      <c r="I24" s="19">
        <v>26000</v>
      </c>
      <c r="J24" s="51">
        <f t="shared" si="0"/>
        <v>1245</v>
      </c>
      <c r="K24" s="18">
        <f t="shared" si="1"/>
        <v>-23655</v>
      </c>
    </row>
    <row r="25" ht="30" spans="1:11">
      <c r="A25" s="16"/>
      <c r="B25" s="48">
        <v>42833</v>
      </c>
      <c r="C25" t="s">
        <v>68</v>
      </c>
      <c r="D25" s="16" t="s">
        <v>69</v>
      </c>
      <c r="E25" s="41" t="s">
        <v>70</v>
      </c>
      <c r="G25" t="s">
        <v>16</v>
      </c>
      <c r="H25" s="19">
        <v>100000</v>
      </c>
      <c r="I25" s="19">
        <v>50000</v>
      </c>
      <c r="J25" s="51">
        <f t="shared" si="0"/>
        <v>5000</v>
      </c>
      <c r="K25" s="18">
        <f t="shared" si="1"/>
        <v>-95000</v>
      </c>
    </row>
    <row r="26" spans="1:11">
      <c r="A26" s="16"/>
      <c r="B26" s="48">
        <v>42833</v>
      </c>
      <c r="C26" t="s">
        <v>71</v>
      </c>
      <c r="G26" t="s">
        <v>13</v>
      </c>
      <c r="H26" s="19">
        <v>100000</v>
      </c>
      <c r="I26" s="19">
        <v>100000</v>
      </c>
      <c r="J26" s="51">
        <f t="shared" si="0"/>
        <v>5000</v>
      </c>
      <c r="K26" s="18">
        <f t="shared" si="1"/>
        <v>-95000</v>
      </c>
    </row>
    <row r="27" spans="1:11">
      <c r="A27" s="16"/>
      <c r="B27" s="48">
        <v>42834</v>
      </c>
      <c r="C27" t="s">
        <v>52</v>
      </c>
      <c r="G27" t="s">
        <v>13</v>
      </c>
      <c r="H27" s="19">
        <v>25000</v>
      </c>
      <c r="I27" s="19">
        <v>25000</v>
      </c>
      <c r="J27" s="51">
        <f t="shared" si="0"/>
        <v>1250</v>
      </c>
      <c r="K27" s="18">
        <f t="shared" si="1"/>
        <v>-23750</v>
      </c>
    </row>
    <row r="28" ht="30" spans="1:12">
      <c r="A28" s="16"/>
      <c r="B28" s="48">
        <v>42834</v>
      </c>
      <c r="C28" t="s">
        <v>36</v>
      </c>
      <c r="D28" s="16" t="s">
        <v>72</v>
      </c>
      <c r="E28" s="41" t="s">
        <v>73</v>
      </c>
      <c r="G28" t="s">
        <v>16</v>
      </c>
      <c r="H28" s="19">
        <v>51500</v>
      </c>
      <c r="I28" s="19" t="s">
        <v>37</v>
      </c>
      <c r="J28" s="51">
        <f t="shared" si="0"/>
        <v>2575</v>
      </c>
      <c r="K28" s="18">
        <f t="shared" si="1"/>
        <v>-48925</v>
      </c>
      <c r="L28">
        <f>5%*L27</f>
        <v>0</v>
      </c>
    </row>
    <row r="29" spans="1:12">
      <c r="A29" s="16"/>
      <c r="B29" s="48">
        <v>42834</v>
      </c>
      <c r="C29" t="s">
        <v>38</v>
      </c>
      <c r="D29" s="16" t="s">
        <v>74</v>
      </c>
      <c r="E29" s="41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51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8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51">
        <f t="shared" si="0"/>
        <v>2500</v>
      </c>
      <c r="K30" s="18">
        <f t="shared" si="1"/>
        <v>2500</v>
      </c>
      <c r="L30" s="52"/>
    </row>
    <row r="31" ht="30" spans="1:11">
      <c r="A31" s="16"/>
      <c r="B31" s="48">
        <v>42834</v>
      </c>
      <c r="C31" t="s">
        <v>77</v>
      </c>
      <c r="D31" s="16" t="s">
        <v>78</v>
      </c>
      <c r="E31" s="41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51">
        <f t="shared" si="0"/>
        <v>5075</v>
      </c>
      <c r="K31" s="18" t="e">
        <f t="shared" si="1"/>
        <v>#VALUE!</v>
      </c>
    </row>
    <row r="32" ht="30" spans="1:11">
      <c r="A32" s="16"/>
      <c r="B32" s="48">
        <v>42835</v>
      </c>
      <c r="C32" t="s">
        <v>80</v>
      </c>
      <c r="D32" s="16" t="s">
        <v>81</v>
      </c>
      <c r="E32" s="41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51">
        <f t="shared" si="0"/>
        <v>4575</v>
      </c>
      <c r="K32" s="18" t="e">
        <f t="shared" si="1"/>
        <v>#VALUE!</v>
      </c>
    </row>
    <row r="33" spans="1:11">
      <c r="A33" s="16"/>
      <c r="B33" s="48">
        <v>42835</v>
      </c>
      <c r="C33" t="s">
        <v>83</v>
      </c>
      <c r="D33" s="16" t="s">
        <v>84</v>
      </c>
      <c r="E33" s="41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51">
        <f t="shared" si="0"/>
        <v>9067.5</v>
      </c>
      <c r="K33" s="18">
        <f t="shared" si="1"/>
        <v>25717.5</v>
      </c>
    </row>
    <row r="34" spans="1:11">
      <c r="A34" s="16"/>
      <c r="B34" s="48">
        <v>42836</v>
      </c>
      <c r="C34" t="s">
        <v>35</v>
      </c>
      <c r="G34" t="s">
        <v>13</v>
      </c>
      <c r="H34" s="19">
        <v>24500</v>
      </c>
      <c r="I34" s="19">
        <v>25500</v>
      </c>
      <c r="J34" s="51">
        <f t="shared" si="0"/>
        <v>1225</v>
      </c>
      <c r="K34" s="18">
        <f t="shared" si="1"/>
        <v>-23275</v>
      </c>
    </row>
    <row r="35" ht="45" spans="1:11">
      <c r="A35" s="16"/>
      <c r="B35" s="48">
        <v>42836</v>
      </c>
      <c r="C35" t="s">
        <v>33</v>
      </c>
      <c r="D35" s="16" t="s">
        <v>50</v>
      </c>
      <c r="E35" s="41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51">
        <f t="shared" si="0"/>
        <v>5075</v>
      </c>
      <c r="K35" s="18">
        <f t="shared" si="1"/>
        <v>3575</v>
      </c>
    </row>
    <row r="36" spans="1:11">
      <c r="A36" s="16"/>
      <c r="B36" s="48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51">
        <f t="shared" si="0"/>
        <v>1275</v>
      </c>
      <c r="K36" s="18">
        <f t="shared" si="1"/>
        <v>1775</v>
      </c>
    </row>
    <row r="37" spans="1:11">
      <c r="A37" s="16"/>
      <c r="B37" s="48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51">
        <f t="shared" si="0"/>
        <v>2425</v>
      </c>
      <c r="K37" s="18">
        <f t="shared" si="1"/>
        <v>3925</v>
      </c>
    </row>
    <row r="38" spans="1:11">
      <c r="A38" s="16"/>
      <c r="B38" s="48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51">
        <f t="shared" si="0"/>
        <v>550</v>
      </c>
      <c r="K38" s="18">
        <f t="shared" si="1"/>
        <v>1050</v>
      </c>
    </row>
    <row r="39" ht="30" spans="1:11">
      <c r="A39" s="16"/>
      <c r="B39" s="48">
        <v>42838</v>
      </c>
      <c r="C39" t="s">
        <v>61</v>
      </c>
      <c r="D39" s="16" t="s">
        <v>91</v>
      </c>
      <c r="E39" s="41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51">
        <f t="shared" si="0"/>
        <v>2575</v>
      </c>
      <c r="K39" s="18">
        <f t="shared" si="1"/>
        <v>1075</v>
      </c>
    </row>
    <row r="40" spans="1:11">
      <c r="A40" s="16"/>
      <c r="B40" s="48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51">
        <f t="shared" si="0"/>
        <v>2725</v>
      </c>
      <c r="K40" s="18">
        <f t="shared" si="1"/>
        <v>3225</v>
      </c>
    </row>
    <row r="41" spans="1:11">
      <c r="A41" s="16"/>
      <c r="B41" s="48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51">
        <f t="shared" si="0"/>
        <v>2470</v>
      </c>
      <c r="K41" s="18">
        <f t="shared" si="1"/>
        <v>3570</v>
      </c>
    </row>
    <row r="42" spans="1:11">
      <c r="A42" s="16"/>
      <c r="B42" s="48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51">
        <f t="shared" si="0"/>
        <v>1245</v>
      </c>
      <c r="K42" s="18">
        <f t="shared" si="1"/>
        <v>2245</v>
      </c>
    </row>
    <row r="43" ht="45" spans="1:12">
      <c r="A43" s="16"/>
      <c r="B43" s="48">
        <v>42839</v>
      </c>
      <c r="C43" t="s">
        <v>97</v>
      </c>
      <c r="D43" s="16" t="s">
        <v>98</v>
      </c>
      <c r="E43" s="41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51">
        <f t="shared" si="0"/>
        <v>10075</v>
      </c>
      <c r="K43" s="18">
        <f t="shared" si="1"/>
        <v>7575</v>
      </c>
      <c r="L43" s="52"/>
    </row>
    <row r="44" ht="30" spans="1:12">
      <c r="A44" s="16"/>
      <c r="B44" s="48">
        <v>42840</v>
      </c>
      <c r="C44" t="s">
        <v>100</v>
      </c>
      <c r="D44" s="16" t="s">
        <v>101</v>
      </c>
      <c r="E44" s="41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51">
        <f t="shared" si="0"/>
        <v>2575</v>
      </c>
      <c r="K44" s="18">
        <f t="shared" si="1"/>
        <v>1075</v>
      </c>
      <c r="L44" s="52"/>
    </row>
    <row r="45" spans="1:11">
      <c r="A45" s="16"/>
      <c r="B45" s="48">
        <v>42840</v>
      </c>
      <c r="C45" t="s">
        <v>103</v>
      </c>
      <c r="D45" s="16" t="s">
        <v>104</v>
      </c>
      <c r="E45" s="41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51">
        <f t="shared" si="0"/>
        <v>2575</v>
      </c>
      <c r="K45" s="18">
        <f t="shared" si="1"/>
        <v>1075</v>
      </c>
    </row>
    <row r="46" spans="1:11">
      <c r="A46" s="16"/>
      <c r="B46" s="48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51">
        <f t="shared" si="0"/>
        <v>250</v>
      </c>
      <c r="K46" s="18">
        <f t="shared" si="1"/>
        <v>1250</v>
      </c>
    </row>
    <row r="47" spans="1:11">
      <c r="A47" s="16"/>
      <c r="B47" s="48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51">
        <f t="shared" si="0"/>
        <v>550</v>
      </c>
      <c r="K47" s="18">
        <f t="shared" si="1"/>
        <v>1050</v>
      </c>
    </row>
    <row r="48" spans="1:11">
      <c r="A48" s="16"/>
      <c r="B48" s="48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51">
        <f t="shared" si="0"/>
        <v>550</v>
      </c>
      <c r="K48" s="18">
        <f t="shared" si="1"/>
        <v>1050</v>
      </c>
    </row>
    <row r="49" spans="1:11">
      <c r="A49" s="16"/>
      <c r="B49" s="48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51">
        <f t="shared" si="0"/>
        <v>10075</v>
      </c>
      <c r="K49" s="18">
        <f t="shared" si="1"/>
        <v>6575</v>
      </c>
    </row>
    <row r="50" ht="30" spans="1:11">
      <c r="A50" s="16"/>
      <c r="B50" s="48">
        <v>42841</v>
      </c>
      <c r="C50" t="s">
        <v>113</v>
      </c>
      <c r="D50" s="16" t="s">
        <v>114</v>
      </c>
      <c r="E50" s="41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51">
        <f t="shared" si="0"/>
        <v>2575</v>
      </c>
      <c r="K50" s="18">
        <f t="shared" si="1"/>
        <v>1075</v>
      </c>
    </row>
    <row r="51" spans="1:11">
      <c r="A51" s="16"/>
      <c r="B51" s="48">
        <v>42841</v>
      </c>
      <c r="C51" t="s">
        <v>113</v>
      </c>
      <c r="D51" s="16" t="s">
        <v>116</v>
      </c>
      <c r="E51" s="41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51">
        <f t="shared" si="0"/>
        <v>1075</v>
      </c>
      <c r="K51" s="18">
        <f t="shared" si="1"/>
        <v>1075</v>
      </c>
    </row>
    <row r="52" spans="1:11">
      <c r="A52" s="16"/>
      <c r="B52" s="48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51">
        <f t="shared" si="0"/>
        <v>1800</v>
      </c>
      <c r="K52" s="18">
        <f t="shared" si="1"/>
        <v>1800</v>
      </c>
    </row>
    <row r="53" spans="1:11">
      <c r="A53" s="16"/>
      <c r="B53" s="48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51">
        <f t="shared" si="0"/>
        <v>550</v>
      </c>
      <c r="K53" s="18">
        <f t="shared" si="1"/>
        <v>1050</v>
      </c>
    </row>
    <row r="54" ht="30" spans="1:11">
      <c r="A54" s="16"/>
      <c r="B54" s="48">
        <v>42841</v>
      </c>
      <c r="C54" t="s">
        <v>120</v>
      </c>
      <c r="D54" s="16" t="s">
        <v>121</v>
      </c>
      <c r="E54" s="41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51">
        <f t="shared" si="0"/>
        <v>10075</v>
      </c>
      <c r="K54" s="18">
        <f t="shared" si="1"/>
        <v>6575</v>
      </c>
    </row>
    <row r="55" ht="30" spans="1:11">
      <c r="A55" s="16"/>
      <c r="B55" s="48">
        <v>42841</v>
      </c>
      <c r="C55" t="s">
        <v>123</v>
      </c>
      <c r="D55" s="16" t="s">
        <v>124</v>
      </c>
      <c r="E55" s="41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51">
        <f t="shared" si="0"/>
        <v>10075</v>
      </c>
      <c r="K55" s="18">
        <f t="shared" si="1"/>
        <v>6575</v>
      </c>
    </row>
    <row r="56" spans="1:11">
      <c r="A56" s="16"/>
      <c r="B56" s="48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51">
        <f t="shared" si="0"/>
        <v>2425</v>
      </c>
      <c r="K56" s="18">
        <f t="shared" si="1"/>
        <v>3425</v>
      </c>
    </row>
    <row r="57" spans="1:11">
      <c r="A57" s="16"/>
      <c r="B57" s="48">
        <v>42842</v>
      </c>
      <c r="C57" t="s">
        <v>127</v>
      </c>
      <c r="D57" s="16" t="s">
        <v>128</v>
      </c>
      <c r="E57" s="41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51">
        <f t="shared" si="0"/>
        <v>2575</v>
      </c>
      <c r="K57" s="18">
        <f t="shared" si="1"/>
        <v>1075</v>
      </c>
    </row>
    <row r="58" ht="30" spans="1:11">
      <c r="A58" s="16"/>
      <c r="B58" s="48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51">
        <f t="shared" si="0"/>
        <v>5075</v>
      </c>
      <c r="K58" s="18">
        <f t="shared" si="1"/>
        <v>3575</v>
      </c>
    </row>
    <row r="59" spans="1:11">
      <c r="A59" s="16"/>
      <c r="B59" s="48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51">
        <f t="shared" si="0"/>
        <v>575</v>
      </c>
      <c r="K59" s="18">
        <f t="shared" si="1"/>
        <v>575</v>
      </c>
    </row>
    <row r="60" spans="1:11">
      <c r="A60" s="16"/>
      <c r="B60" s="48">
        <v>42843</v>
      </c>
      <c r="C60" t="s">
        <v>130</v>
      </c>
      <c r="D60" s="16" t="s">
        <v>131</v>
      </c>
      <c r="E60" s="41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51">
        <f t="shared" si="0"/>
        <v>25075</v>
      </c>
      <c r="K60" s="18">
        <f t="shared" si="1"/>
        <v>21075</v>
      </c>
    </row>
    <row r="61" ht="30" spans="1:11">
      <c r="A61" s="16"/>
      <c r="B61" s="48">
        <v>42843</v>
      </c>
      <c r="C61" t="s">
        <v>64</v>
      </c>
      <c r="D61" s="16" t="s">
        <v>65</v>
      </c>
      <c r="E61" s="41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51">
        <f t="shared" si="0"/>
        <v>2575</v>
      </c>
      <c r="K61" s="18">
        <f t="shared" si="1"/>
        <v>1075</v>
      </c>
    </row>
    <row r="62" ht="30" spans="1:11">
      <c r="A62" s="16"/>
      <c r="B62" s="48">
        <v>42843</v>
      </c>
      <c r="C62" t="s">
        <v>77</v>
      </c>
      <c r="D62" s="16" t="s">
        <v>78</v>
      </c>
      <c r="E62" s="41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51">
        <f t="shared" si="0"/>
        <v>5075</v>
      </c>
      <c r="K62" s="18">
        <f t="shared" si="1"/>
        <v>2575</v>
      </c>
    </row>
    <row r="63" spans="1:11">
      <c r="A63" s="16"/>
      <c r="B63" s="48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51">
        <f t="shared" si="0"/>
        <v>2425</v>
      </c>
      <c r="K63" s="18">
        <f t="shared" si="1"/>
        <v>1925</v>
      </c>
    </row>
    <row r="64" spans="1:11">
      <c r="A64" s="16"/>
      <c r="B64" s="48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51">
        <f t="shared" si="0"/>
        <v>2425</v>
      </c>
      <c r="K64" s="18">
        <f t="shared" si="1"/>
        <v>1925</v>
      </c>
    </row>
    <row r="65" spans="1:12">
      <c r="A65" s="16"/>
      <c r="B65" s="48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51">
        <f t="shared" si="0"/>
        <v>2425</v>
      </c>
      <c r="K65" s="18">
        <f t="shared" si="1"/>
        <v>1925</v>
      </c>
      <c r="L65" t="s">
        <v>136</v>
      </c>
    </row>
    <row r="66" spans="1:12">
      <c r="A66" s="16"/>
      <c r="B66" s="48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51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spans="1:12">
      <c r="A67" s="16"/>
      <c r="B67" s="48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51">
        <f t="shared" si="2"/>
        <v>2425</v>
      </c>
      <c r="K67" s="18">
        <f t="shared" si="3"/>
        <v>1925</v>
      </c>
      <c r="L67" t="s">
        <v>136</v>
      </c>
    </row>
    <row r="68" spans="1:12">
      <c r="A68" s="16"/>
      <c r="B68" s="48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51">
        <f t="shared" si="2"/>
        <v>2425</v>
      </c>
      <c r="K68" s="18">
        <f t="shared" si="3"/>
        <v>1925</v>
      </c>
      <c r="L68" t="s">
        <v>136</v>
      </c>
    </row>
    <row r="69" spans="1:12">
      <c r="A69" s="16"/>
      <c r="B69" s="48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51">
        <f t="shared" si="2"/>
        <v>5000</v>
      </c>
      <c r="K69" s="18">
        <f t="shared" si="3"/>
        <v>4000</v>
      </c>
      <c r="L69" t="s">
        <v>136</v>
      </c>
    </row>
    <row r="70" spans="1:11">
      <c r="A70" s="16"/>
      <c r="B70" s="48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51">
        <f t="shared" si="2"/>
        <v>2465</v>
      </c>
      <c r="K70" s="18">
        <f t="shared" si="3"/>
        <v>1165</v>
      </c>
    </row>
    <row r="71" spans="1:11">
      <c r="A71" s="16" t="s">
        <v>143</v>
      </c>
      <c r="B71" s="48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51">
        <f t="shared" si="2"/>
        <v>2425</v>
      </c>
      <c r="K71" s="18">
        <f t="shared" si="3"/>
        <v>1925</v>
      </c>
    </row>
    <row r="72" ht="30" spans="1:11">
      <c r="A72" s="16" t="s">
        <v>146</v>
      </c>
      <c r="B72" s="48">
        <v>42845</v>
      </c>
      <c r="C72" t="s">
        <v>144</v>
      </c>
      <c r="D72" s="16" t="s">
        <v>147</v>
      </c>
      <c r="E72" s="41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51">
        <f t="shared" si="2"/>
        <v>2425</v>
      </c>
      <c r="K72" s="18">
        <f t="shared" si="3"/>
        <v>1925</v>
      </c>
    </row>
    <row r="73" ht="30" spans="1:11">
      <c r="A73" s="16"/>
      <c r="B73" s="48">
        <v>42845</v>
      </c>
      <c r="C73" t="s">
        <v>46</v>
      </c>
      <c r="D73" s="16" t="s">
        <v>149</v>
      </c>
      <c r="E73" s="41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51">
        <f t="shared" si="2"/>
        <v>2575</v>
      </c>
      <c r="K73" s="18">
        <f t="shared" si="3"/>
        <v>2575</v>
      </c>
    </row>
    <row r="74" spans="1:11">
      <c r="A74" s="16"/>
      <c r="B74" s="48">
        <v>42845</v>
      </c>
      <c r="C74" t="s">
        <v>151</v>
      </c>
      <c r="D74" s="16" t="s">
        <v>152</v>
      </c>
      <c r="E74" s="41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51">
        <f t="shared" si="2"/>
        <v>5075</v>
      </c>
      <c r="K74" s="18">
        <f t="shared" si="3"/>
        <v>3575</v>
      </c>
    </row>
    <row r="75" spans="1:11">
      <c r="A75" s="16" t="s">
        <v>154</v>
      </c>
      <c r="B75" s="48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51">
        <f t="shared" si="2"/>
        <v>1225</v>
      </c>
      <c r="K75" s="18">
        <f t="shared" si="3"/>
        <v>2225</v>
      </c>
    </row>
    <row r="76" spans="1:11">
      <c r="A76" s="16" t="s">
        <v>156</v>
      </c>
      <c r="B76" s="48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51">
        <f t="shared" si="2"/>
        <v>500</v>
      </c>
      <c r="K76" s="18">
        <f t="shared" si="3"/>
        <v>1500</v>
      </c>
    </row>
    <row r="77" spans="1:11">
      <c r="A77" s="16" t="s">
        <v>158</v>
      </c>
      <c r="B77" s="48">
        <v>42845</v>
      </c>
      <c r="C77" t="s">
        <v>159</v>
      </c>
      <c r="D77" s="16" t="s">
        <v>160</v>
      </c>
      <c r="E77" s="41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51">
        <f t="shared" si="2"/>
        <v>2575</v>
      </c>
      <c r="K77" s="18">
        <f t="shared" si="3"/>
        <v>2575</v>
      </c>
    </row>
    <row r="78" spans="1:11">
      <c r="A78" s="16" t="s">
        <v>162</v>
      </c>
      <c r="B78" s="48">
        <v>42845</v>
      </c>
      <c r="C78" t="s">
        <v>163</v>
      </c>
      <c r="D78" s="16" t="s">
        <v>164</v>
      </c>
      <c r="E78" s="41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51">
        <f t="shared" si="2"/>
        <v>2575</v>
      </c>
      <c r="K78" s="18">
        <f t="shared" si="3"/>
        <v>2575</v>
      </c>
    </row>
    <row r="79" spans="1:11">
      <c r="A79" s="16" t="s">
        <v>165</v>
      </c>
      <c r="B79" s="48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51">
        <f t="shared" si="2"/>
        <v>550</v>
      </c>
      <c r="K79" s="18">
        <f t="shared" si="3"/>
        <v>550</v>
      </c>
    </row>
    <row r="80" ht="30" spans="1:11">
      <c r="A80" s="16" t="s">
        <v>168</v>
      </c>
      <c r="B80" s="48">
        <v>42848</v>
      </c>
      <c r="C80" t="s">
        <v>80</v>
      </c>
      <c r="D80" s="16" t="s">
        <v>81</v>
      </c>
      <c r="E80" s="41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51">
        <f t="shared" si="2"/>
        <v>10075</v>
      </c>
      <c r="K80" s="18">
        <f t="shared" si="3"/>
        <v>8575</v>
      </c>
    </row>
    <row r="81" spans="1:11">
      <c r="A81" s="16" t="s">
        <v>169</v>
      </c>
      <c r="B81" s="48">
        <v>42848</v>
      </c>
      <c r="C81" t="s">
        <v>38</v>
      </c>
      <c r="D81" s="16" t="s">
        <v>74</v>
      </c>
      <c r="E81" s="41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51">
        <f t="shared" si="2"/>
        <v>2575</v>
      </c>
      <c r="K81" s="18">
        <f t="shared" si="3"/>
        <v>1075</v>
      </c>
    </row>
    <row r="82" spans="1:11">
      <c r="A82" s="16" t="s">
        <v>170</v>
      </c>
      <c r="B82" s="48">
        <v>42848</v>
      </c>
      <c r="C82" t="s">
        <v>171</v>
      </c>
      <c r="D82" s="16" t="s">
        <v>172</v>
      </c>
      <c r="E82" s="41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51">
        <f t="shared" si="2"/>
        <v>2575</v>
      </c>
      <c r="K82" s="18">
        <f t="shared" si="3"/>
        <v>1075</v>
      </c>
    </row>
    <row r="83" spans="1:11">
      <c r="A83" s="16" t="s">
        <v>174</v>
      </c>
      <c r="B83" s="48">
        <v>42848</v>
      </c>
      <c r="C83" t="s">
        <v>175</v>
      </c>
      <c r="D83" s="16" t="s">
        <v>176</v>
      </c>
      <c r="E83" s="41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51">
        <f t="shared" si="2"/>
        <v>1075</v>
      </c>
      <c r="K83" s="18">
        <f t="shared" si="3"/>
        <v>1075</v>
      </c>
    </row>
    <row r="84" ht="30" spans="1:11">
      <c r="A84" s="16" t="s">
        <v>178</v>
      </c>
      <c r="B84" s="48">
        <v>42848</v>
      </c>
      <c r="C84" t="s">
        <v>179</v>
      </c>
      <c r="D84" s="16" t="s">
        <v>180</v>
      </c>
      <c r="E84" s="41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51">
        <f t="shared" si="2"/>
        <v>2575</v>
      </c>
      <c r="K84" s="18">
        <f t="shared" si="3"/>
        <v>1075</v>
      </c>
    </row>
    <row r="85" spans="1:11">
      <c r="A85" s="16" t="s">
        <v>182</v>
      </c>
      <c r="B85" s="48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51">
        <f t="shared" si="2"/>
        <v>250</v>
      </c>
      <c r="K85" s="18">
        <f t="shared" si="3"/>
        <v>1250</v>
      </c>
    </row>
    <row r="86" spans="1:11">
      <c r="A86" s="16" t="s">
        <v>183</v>
      </c>
      <c r="B86" s="48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51">
        <f t="shared" si="2"/>
        <v>550</v>
      </c>
      <c r="K86" s="18">
        <f t="shared" si="3"/>
        <v>1550</v>
      </c>
    </row>
    <row r="87" spans="1:11">
      <c r="A87" s="16" t="s">
        <v>186</v>
      </c>
      <c r="B87" s="48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51">
        <f t="shared" si="2"/>
        <v>2470</v>
      </c>
      <c r="K87" s="18">
        <f t="shared" si="3"/>
        <v>3570</v>
      </c>
    </row>
    <row r="88" spans="1:11">
      <c r="A88" s="16" t="s">
        <v>187</v>
      </c>
      <c r="B88" s="48">
        <v>42847</v>
      </c>
      <c r="C88" s="53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51">
        <f t="shared" si="2"/>
        <v>250</v>
      </c>
      <c r="K88" s="18">
        <f t="shared" si="3"/>
        <v>1250</v>
      </c>
    </row>
    <row r="89" spans="1:11">
      <c r="A89" s="16" t="s">
        <v>189</v>
      </c>
      <c r="B89" s="48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51">
        <f t="shared" si="2"/>
        <v>300</v>
      </c>
      <c r="K89" s="18">
        <f t="shared" si="3"/>
        <v>800</v>
      </c>
    </row>
    <row r="90" ht="30" spans="1:11">
      <c r="A90" s="16" t="s">
        <v>191</v>
      </c>
      <c r="B90" s="48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51">
        <f t="shared" si="2"/>
        <v>5075</v>
      </c>
      <c r="K90" s="18">
        <f t="shared" si="3"/>
        <v>3575</v>
      </c>
    </row>
    <row r="91" spans="1:11">
      <c r="A91" s="16" t="s">
        <v>192</v>
      </c>
      <c r="B91" s="48">
        <v>42850</v>
      </c>
      <c r="C91" t="s">
        <v>88</v>
      </c>
      <c r="D91" s="16" t="s">
        <v>193</v>
      </c>
      <c r="E91" s="41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51">
        <f t="shared" si="2"/>
        <v>10075</v>
      </c>
      <c r="K91" s="18">
        <f t="shared" si="3"/>
        <v>8575</v>
      </c>
    </row>
    <row r="92" spans="1:14">
      <c r="A92" s="54" t="s">
        <v>195</v>
      </c>
      <c r="B92" s="48">
        <v>42850</v>
      </c>
      <c r="C92" s="53" t="s">
        <v>111</v>
      </c>
      <c r="D92" s="54" t="s">
        <v>112</v>
      </c>
      <c r="E92" s="55" t="s">
        <v>196</v>
      </c>
      <c r="F92" s="19">
        <v>497500</v>
      </c>
      <c r="G92" s="53" t="s">
        <v>16</v>
      </c>
      <c r="H92" s="19">
        <v>501500</v>
      </c>
      <c r="I92" s="19">
        <v>497500</v>
      </c>
      <c r="J92" s="51">
        <f t="shared" si="2"/>
        <v>25075</v>
      </c>
      <c r="K92" s="18">
        <f t="shared" si="3"/>
        <v>21075</v>
      </c>
      <c r="L92" s="52"/>
      <c r="M92" s="52"/>
      <c r="N92" s="52"/>
    </row>
    <row r="93" ht="30" spans="1:11">
      <c r="A93" s="54" t="s">
        <v>197</v>
      </c>
      <c r="B93" s="48">
        <v>42850</v>
      </c>
      <c r="C93" t="s">
        <v>10</v>
      </c>
      <c r="D93" s="54" t="s">
        <v>198</v>
      </c>
      <c r="E93" s="55" t="s">
        <v>199</v>
      </c>
      <c r="F93" s="19">
        <v>200000</v>
      </c>
      <c r="G93" s="53" t="s">
        <v>16</v>
      </c>
      <c r="H93" s="19">
        <v>201500</v>
      </c>
      <c r="I93" s="19">
        <v>200000</v>
      </c>
      <c r="J93" s="51">
        <f t="shared" si="2"/>
        <v>10075</v>
      </c>
      <c r="K93" s="18">
        <f t="shared" si="3"/>
        <v>8575</v>
      </c>
    </row>
    <row r="94" spans="1:11">
      <c r="A94" s="54" t="s">
        <v>200</v>
      </c>
      <c r="B94" s="48">
        <v>42851</v>
      </c>
      <c r="C94" s="53" t="s">
        <v>201</v>
      </c>
      <c r="D94" s="54" t="s">
        <v>95</v>
      </c>
      <c r="F94" s="19">
        <v>26000</v>
      </c>
      <c r="G94" s="53" t="s">
        <v>13</v>
      </c>
      <c r="H94" s="19">
        <v>24900</v>
      </c>
      <c r="I94" s="19">
        <v>26000</v>
      </c>
      <c r="J94" s="51">
        <f t="shared" si="2"/>
        <v>1245</v>
      </c>
      <c r="K94" s="18">
        <f t="shared" si="3"/>
        <v>2345</v>
      </c>
    </row>
    <row r="95" spans="1:11">
      <c r="A95" t="s">
        <v>202</v>
      </c>
      <c r="B95" s="48">
        <v>42850</v>
      </c>
      <c r="C95" s="53" t="s">
        <v>203</v>
      </c>
      <c r="D95" s="54" t="s">
        <v>204</v>
      </c>
      <c r="F95" s="19">
        <v>49500</v>
      </c>
      <c r="G95" s="53" t="s">
        <v>13</v>
      </c>
      <c r="H95" s="19">
        <v>48500</v>
      </c>
      <c r="I95" s="19">
        <v>49500</v>
      </c>
      <c r="J95" s="51">
        <f t="shared" si="2"/>
        <v>2425</v>
      </c>
      <c r="K95" s="18">
        <f t="shared" si="3"/>
        <v>3425</v>
      </c>
    </row>
    <row r="96" spans="1:11">
      <c r="A96" s="54" t="s">
        <v>205</v>
      </c>
      <c r="B96" s="48">
        <v>42850</v>
      </c>
      <c r="C96" s="53" t="s">
        <v>10</v>
      </c>
      <c r="D96" s="54" t="s">
        <v>25</v>
      </c>
      <c r="F96" s="19">
        <v>50500</v>
      </c>
      <c r="G96" s="53" t="s">
        <v>13</v>
      </c>
      <c r="H96" s="19">
        <v>49400</v>
      </c>
      <c r="I96" s="19">
        <v>50500</v>
      </c>
      <c r="J96" s="51">
        <f t="shared" si="2"/>
        <v>2470</v>
      </c>
      <c r="K96" s="18">
        <f t="shared" si="3"/>
        <v>3570</v>
      </c>
    </row>
    <row r="97" spans="1:11">
      <c r="A97" s="54" t="s">
        <v>206</v>
      </c>
      <c r="B97" s="48">
        <v>42849</v>
      </c>
      <c r="C97" s="53" t="s">
        <v>52</v>
      </c>
      <c r="D97" s="54" t="s">
        <v>207</v>
      </c>
      <c r="F97" s="19">
        <v>21000</v>
      </c>
      <c r="G97" s="53" t="s">
        <v>13</v>
      </c>
      <c r="H97" s="19">
        <v>20500</v>
      </c>
      <c r="I97" s="19">
        <v>21000</v>
      </c>
      <c r="J97" s="51">
        <f t="shared" si="2"/>
        <v>1025</v>
      </c>
      <c r="K97" s="18">
        <f t="shared" si="3"/>
        <v>1525</v>
      </c>
    </row>
    <row r="98" spans="1:11">
      <c r="A98" s="54" t="s">
        <v>208</v>
      </c>
      <c r="B98" s="48">
        <v>42849</v>
      </c>
      <c r="C98" s="53" t="s">
        <v>35</v>
      </c>
      <c r="D98" s="16" t="s">
        <v>155</v>
      </c>
      <c r="F98" s="19">
        <v>12000</v>
      </c>
      <c r="G98" s="53" t="s">
        <v>13</v>
      </c>
      <c r="H98" s="19">
        <v>11000</v>
      </c>
      <c r="I98" s="19">
        <v>12000</v>
      </c>
      <c r="J98" s="51">
        <f t="shared" si="2"/>
        <v>550</v>
      </c>
      <c r="K98" s="18">
        <f t="shared" si="3"/>
        <v>1550</v>
      </c>
    </row>
    <row r="99" spans="1:11">
      <c r="A99" s="56" t="s">
        <v>209</v>
      </c>
      <c r="B99" s="48">
        <v>42851</v>
      </c>
      <c r="C99" s="53" t="s">
        <v>52</v>
      </c>
      <c r="D99" s="16" t="s">
        <v>210</v>
      </c>
      <c r="F99" s="19">
        <v>25500</v>
      </c>
      <c r="G99" s="53" t="s">
        <v>13</v>
      </c>
      <c r="H99" s="19">
        <v>24900</v>
      </c>
      <c r="I99" s="19">
        <v>25500</v>
      </c>
      <c r="J99" s="51">
        <f t="shared" si="2"/>
        <v>1245</v>
      </c>
      <c r="K99" s="18">
        <f t="shared" si="3"/>
        <v>1845</v>
      </c>
    </row>
    <row r="100" spans="1:11">
      <c r="A100" t="s">
        <v>211</v>
      </c>
      <c r="B100" s="48">
        <v>42851</v>
      </c>
      <c r="C100" s="53" t="s">
        <v>106</v>
      </c>
      <c r="D100" s="16" t="s">
        <v>107</v>
      </c>
      <c r="F100" s="19">
        <v>6000</v>
      </c>
      <c r="G100" s="53" t="s">
        <v>13</v>
      </c>
      <c r="H100" s="19">
        <v>6000</v>
      </c>
      <c r="I100" s="19">
        <v>6000</v>
      </c>
      <c r="J100" s="51">
        <f t="shared" si="2"/>
        <v>300</v>
      </c>
      <c r="K100" s="18">
        <f t="shared" si="3"/>
        <v>300</v>
      </c>
    </row>
    <row r="101" spans="1:11">
      <c r="A101" t="s">
        <v>212</v>
      </c>
      <c r="B101" s="48">
        <v>42851</v>
      </c>
      <c r="C101" s="53" t="s">
        <v>106</v>
      </c>
      <c r="D101" s="16" t="s">
        <v>188</v>
      </c>
      <c r="F101" s="19">
        <v>6000</v>
      </c>
      <c r="G101" s="53" t="s">
        <v>13</v>
      </c>
      <c r="H101" s="19">
        <v>6000</v>
      </c>
      <c r="I101" s="19">
        <v>6000</v>
      </c>
      <c r="J101" s="51">
        <f t="shared" si="2"/>
        <v>300</v>
      </c>
      <c r="K101" s="18">
        <f t="shared" si="3"/>
        <v>300</v>
      </c>
    </row>
    <row r="102" spans="1:11">
      <c r="A102" t="s">
        <v>213</v>
      </c>
      <c r="B102" s="48">
        <v>42851</v>
      </c>
      <c r="C102" s="53" t="s">
        <v>35</v>
      </c>
      <c r="D102" s="16" t="s">
        <v>155</v>
      </c>
      <c r="F102" s="19">
        <v>21000</v>
      </c>
      <c r="G102" s="53" t="s">
        <v>13</v>
      </c>
      <c r="H102" s="19">
        <v>20500</v>
      </c>
      <c r="I102" s="19">
        <v>21000</v>
      </c>
      <c r="J102" s="51">
        <f t="shared" si="2"/>
        <v>1025</v>
      </c>
      <c r="K102" s="18">
        <f t="shared" si="3"/>
        <v>1525</v>
      </c>
    </row>
    <row r="103" spans="1:11">
      <c r="A103" s="54" t="s">
        <v>214</v>
      </c>
      <c r="B103" s="48">
        <v>42852</v>
      </c>
      <c r="C103" s="53" t="s">
        <v>215</v>
      </c>
      <c r="D103" s="54" t="s">
        <v>216</v>
      </c>
      <c r="F103" s="19">
        <v>50000</v>
      </c>
      <c r="G103" s="53" t="s">
        <v>16</v>
      </c>
      <c r="H103" s="19">
        <v>51500</v>
      </c>
      <c r="I103" s="19">
        <v>50000</v>
      </c>
      <c r="J103" s="51">
        <f t="shared" si="2"/>
        <v>2575</v>
      </c>
      <c r="K103" s="18">
        <f t="shared" si="3"/>
        <v>1075</v>
      </c>
    </row>
    <row r="104" ht="30" spans="1:11">
      <c r="A104" s="54" t="s">
        <v>217</v>
      </c>
      <c r="B104" s="48">
        <v>42852</v>
      </c>
      <c r="C104" s="53" t="s">
        <v>123</v>
      </c>
      <c r="D104" s="16" t="s">
        <v>124</v>
      </c>
      <c r="E104" s="41" t="s">
        <v>125</v>
      </c>
      <c r="F104" s="19">
        <v>200000</v>
      </c>
      <c r="G104" s="53" t="s">
        <v>16</v>
      </c>
      <c r="H104" s="19">
        <v>201500</v>
      </c>
      <c r="I104" s="19">
        <v>200000</v>
      </c>
      <c r="J104" s="51">
        <f t="shared" si="2"/>
        <v>10075</v>
      </c>
      <c r="K104" s="18">
        <f t="shared" si="3"/>
        <v>8575</v>
      </c>
    </row>
    <row r="105" spans="1:11">
      <c r="A105" s="54" t="s">
        <v>218</v>
      </c>
      <c r="B105" s="48">
        <v>42852</v>
      </c>
      <c r="C105" s="53" t="s">
        <v>171</v>
      </c>
      <c r="D105" s="54" t="s">
        <v>219</v>
      </c>
      <c r="E105" s="55" t="s">
        <v>173</v>
      </c>
      <c r="F105" s="19">
        <v>100000</v>
      </c>
      <c r="G105" s="53" t="s">
        <v>16</v>
      </c>
      <c r="H105" s="19">
        <v>101500</v>
      </c>
      <c r="I105" s="19">
        <v>100000</v>
      </c>
      <c r="J105" s="51">
        <f t="shared" si="2"/>
        <v>5075</v>
      </c>
      <c r="K105" s="18">
        <f t="shared" si="3"/>
        <v>3575</v>
      </c>
    </row>
    <row r="106" spans="1:11">
      <c r="A106" s="54" t="s">
        <v>220</v>
      </c>
      <c r="B106" s="48">
        <v>42852</v>
      </c>
      <c r="C106" t="s">
        <v>43</v>
      </c>
      <c r="D106" s="16" t="s">
        <v>48</v>
      </c>
      <c r="E106" s="41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51">
        <f t="shared" si="2"/>
        <v>5075</v>
      </c>
      <c r="K106" s="18">
        <f t="shared" si="3"/>
        <v>3575</v>
      </c>
    </row>
    <row r="107" spans="1:11">
      <c r="A107" s="57" t="s">
        <v>221</v>
      </c>
      <c r="B107" s="48">
        <v>42855</v>
      </c>
      <c r="C107" s="53" t="s">
        <v>222</v>
      </c>
      <c r="D107" s="54" t="s">
        <v>223</v>
      </c>
      <c r="F107" s="19">
        <v>12000</v>
      </c>
      <c r="G107" s="53" t="s">
        <v>13</v>
      </c>
      <c r="H107" s="19">
        <v>11300</v>
      </c>
      <c r="I107" s="18">
        <v>12000</v>
      </c>
      <c r="J107" s="51">
        <f t="shared" si="2"/>
        <v>565</v>
      </c>
      <c r="K107" s="18">
        <f t="shared" si="3"/>
        <v>1265</v>
      </c>
    </row>
    <row r="108" spans="1:11">
      <c r="A108" s="57" t="s">
        <v>224</v>
      </c>
      <c r="B108" s="48">
        <v>42855</v>
      </c>
      <c r="C108" s="53" t="s">
        <v>38</v>
      </c>
      <c r="D108" s="54" t="s">
        <v>225</v>
      </c>
      <c r="F108" s="19">
        <v>50500</v>
      </c>
      <c r="G108" s="53" t="s">
        <v>16</v>
      </c>
      <c r="H108" s="19">
        <v>49500</v>
      </c>
      <c r="I108" s="18">
        <v>50500</v>
      </c>
      <c r="J108" s="51">
        <f t="shared" si="2"/>
        <v>2475</v>
      </c>
      <c r="K108" s="18">
        <f t="shared" si="3"/>
        <v>3475</v>
      </c>
    </row>
    <row r="109" spans="1:11">
      <c r="A109" s="57" t="s">
        <v>226</v>
      </c>
      <c r="B109" s="48">
        <v>42855</v>
      </c>
      <c r="C109" s="53" t="s">
        <v>38</v>
      </c>
      <c r="D109" s="54" t="s">
        <v>225</v>
      </c>
      <c r="F109" s="19">
        <v>12000</v>
      </c>
      <c r="G109" s="53" t="s">
        <v>16</v>
      </c>
      <c r="H109" s="19">
        <v>11300</v>
      </c>
      <c r="I109" s="18">
        <v>12000</v>
      </c>
      <c r="J109" s="51">
        <f t="shared" si="2"/>
        <v>565</v>
      </c>
      <c r="K109" s="18">
        <f t="shared" si="3"/>
        <v>1265</v>
      </c>
    </row>
    <row r="110" spans="1:11">
      <c r="A110" s="57" t="s">
        <v>227</v>
      </c>
      <c r="B110" s="48">
        <v>42855</v>
      </c>
      <c r="C110" t="s">
        <v>53</v>
      </c>
      <c r="D110" s="16" t="s">
        <v>54</v>
      </c>
      <c r="E110" s="41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51">
        <f t="shared" si="2"/>
        <v>10075</v>
      </c>
      <c r="K110" s="18">
        <f t="shared" si="3"/>
        <v>8575</v>
      </c>
    </row>
    <row r="111" spans="1:11">
      <c r="A111" s="57" t="s">
        <v>228</v>
      </c>
      <c r="B111" s="48">
        <v>42855</v>
      </c>
      <c r="C111" t="s">
        <v>83</v>
      </c>
      <c r="D111" s="16" t="s">
        <v>84</v>
      </c>
      <c r="E111" s="41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51">
        <f t="shared" si="2"/>
        <v>10075</v>
      </c>
      <c r="K111" s="18">
        <f t="shared" si="3"/>
        <v>8575</v>
      </c>
    </row>
    <row r="112" spans="1:11">
      <c r="A112" s="57" t="s">
        <v>229</v>
      </c>
      <c r="B112" s="48">
        <v>42852</v>
      </c>
      <c r="C112" s="53" t="s">
        <v>230</v>
      </c>
      <c r="D112" s="54" t="s">
        <v>231</v>
      </c>
      <c r="F112" s="19">
        <v>54000</v>
      </c>
      <c r="G112" s="53" t="s">
        <v>232</v>
      </c>
      <c r="H112" s="19">
        <v>53100</v>
      </c>
      <c r="I112" s="19">
        <v>54000</v>
      </c>
      <c r="J112" s="51">
        <f t="shared" si="2"/>
        <v>2655</v>
      </c>
      <c r="K112" s="18">
        <f t="shared" si="3"/>
        <v>3555</v>
      </c>
    </row>
    <row r="113" ht="30" spans="1:11">
      <c r="A113" s="57" t="s">
        <v>233</v>
      </c>
      <c r="B113" s="48">
        <v>42853</v>
      </c>
      <c r="C113" s="53" t="s">
        <v>184</v>
      </c>
      <c r="D113" s="54" t="s">
        <v>59</v>
      </c>
      <c r="E113" s="55" t="s">
        <v>60</v>
      </c>
      <c r="F113" s="19">
        <v>200000</v>
      </c>
      <c r="G113" s="53" t="s">
        <v>16</v>
      </c>
      <c r="H113" s="19">
        <v>201500</v>
      </c>
      <c r="I113" s="19">
        <v>200000</v>
      </c>
      <c r="J113" s="51">
        <f t="shared" si="2"/>
        <v>10075</v>
      </c>
      <c r="K113" s="18">
        <f t="shared" si="3"/>
        <v>8575</v>
      </c>
    </row>
    <row r="114" ht="30" spans="1:11">
      <c r="A114" s="57" t="s">
        <v>234</v>
      </c>
      <c r="B114" s="48">
        <v>42855</v>
      </c>
      <c r="C114" s="53" t="s">
        <v>127</v>
      </c>
      <c r="D114" s="54" t="s">
        <v>235</v>
      </c>
      <c r="E114" s="55" t="s">
        <v>236</v>
      </c>
      <c r="F114" s="19">
        <v>25500</v>
      </c>
      <c r="G114" s="53" t="s">
        <v>13</v>
      </c>
      <c r="H114" s="19">
        <v>24800</v>
      </c>
      <c r="I114" s="19">
        <v>25500</v>
      </c>
      <c r="J114" s="51">
        <f t="shared" si="2"/>
        <v>1240</v>
      </c>
      <c r="K114" s="18">
        <f t="shared" si="3"/>
        <v>1940</v>
      </c>
    </row>
    <row r="115" spans="1:11">
      <c r="A115" s="57" t="s">
        <v>237</v>
      </c>
      <c r="B115" s="48">
        <v>42855</v>
      </c>
      <c r="C115" s="53" t="s">
        <v>94</v>
      </c>
      <c r="D115" s="54" t="s">
        <v>95</v>
      </c>
      <c r="F115" s="19">
        <v>50500</v>
      </c>
      <c r="G115" s="53" t="s">
        <v>16</v>
      </c>
      <c r="H115" s="19">
        <v>49500</v>
      </c>
      <c r="I115" s="19">
        <v>50500</v>
      </c>
      <c r="J115" s="51">
        <f t="shared" si="2"/>
        <v>2475</v>
      </c>
      <c r="K115" s="18">
        <f t="shared" si="3"/>
        <v>3475</v>
      </c>
    </row>
    <row r="116" spans="1:11">
      <c r="A116" s="57" t="s">
        <v>238</v>
      </c>
      <c r="B116" s="48">
        <v>42855</v>
      </c>
      <c r="C116" s="53" t="s">
        <v>61</v>
      </c>
      <c r="D116" s="54" t="s">
        <v>239</v>
      </c>
      <c r="F116" s="19">
        <v>12000</v>
      </c>
      <c r="G116" s="53" t="s">
        <v>13</v>
      </c>
      <c r="H116" s="19">
        <v>11300</v>
      </c>
      <c r="I116" s="19">
        <v>12000</v>
      </c>
      <c r="J116" s="51">
        <f t="shared" si="2"/>
        <v>565</v>
      </c>
      <c r="K116" s="18">
        <f t="shared" si="3"/>
        <v>1265</v>
      </c>
    </row>
    <row r="117" spans="1:11">
      <c r="A117" s="57" t="s">
        <v>240</v>
      </c>
      <c r="B117" s="48">
        <v>42855</v>
      </c>
      <c r="C117" s="53" t="s">
        <v>61</v>
      </c>
      <c r="D117" s="54" t="s">
        <v>241</v>
      </c>
      <c r="F117" s="19">
        <v>12000</v>
      </c>
      <c r="G117" s="53" t="s">
        <v>13</v>
      </c>
      <c r="H117" s="19">
        <v>11300</v>
      </c>
      <c r="I117" s="19">
        <v>12000</v>
      </c>
      <c r="J117" s="51">
        <f t="shared" si="2"/>
        <v>565</v>
      </c>
      <c r="K117" s="18">
        <f t="shared" si="3"/>
        <v>1265</v>
      </c>
    </row>
    <row r="118" spans="1:11">
      <c r="A118" s="57" t="s">
        <v>242</v>
      </c>
      <c r="B118" s="48">
        <v>42855</v>
      </c>
      <c r="C118" s="53" t="s">
        <v>36</v>
      </c>
      <c r="D118" s="54" t="s">
        <v>157</v>
      </c>
      <c r="F118" s="19">
        <v>11000</v>
      </c>
      <c r="G118" s="53" t="s">
        <v>13</v>
      </c>
      <c r="H118" s="19">
        <v>10300</v>
      </c>
      <c r="I118" s="19">
        <v>11000</v>
      </c>
      <c r="J118" s="51">
        <f t="shared" si="2"/>
        <v>515</v>
      </c>
      <c r="K118" s="18">
        <f t="shared" si="3"/>
        <v>1215</v>
      </c>
    </row>
    <row r="119" spans="1:11">
      <c r="A119" s="57" t="s">
        <v>243</v>
      </c>
      <c r="B119" s="48">
        <v>42855</v>
      </c>
      <c r="C119" s="53" t="s">
        <v>36</v>
      </c>
      <c r="D119" s="54" t="s">
        <v>244</v>
      </c>
      <c r="F119" s="19">
        <v>12000</v>
      </c>
      <c r="G119" s="53" t="s">
        <v>13</v>
      </c>
      <c r="H119" s="19">
        <v>11300</v>
      </c>
      <c r="I119" s="19">
        <v>12000</v>
      </c>
      <c r="J119" s="51">
        <f t="shared" si="2"/>
        <v>565</v>
      </c>
      <c r="K119" s="18">
        <f t="shared" si="3"/>
        <v>1265</v>
      </c>
    </row>
    <row r="120" ht="45" spans="1:11">
      <c r="A120" s="57" t="s">
        <v>245</v>
      </c>
      <c r="B120" s="48">
        <v>42855</v>
      </c>
      <c r="C120" s="53" t="s">
        <v>97</v>
      </c>
      <c r="D120" s="54" t="s">
        <v>98</v>
      </c>
      <c r="E120" s="55" t="s">
        <v>99</v>
      </c>
      <c r="F120" s="19">
        <v>200000</v>
      </c>
      <c r="G120" s="53" t="s">
        <v>16</v>
      </c>
      <c r="H120" s="19">
        <v>201500</v>
      </c>
      <c r="I120" s="19">
        <v>200000</v>
      </c>
      <c r="J120" s="51">
        <f t="shared" si="2"/>
        <v>10075</v>
      </c>
      <c r="K120" s="18">
        <f t="shared" si="3"/>
        <v>8575</v>
      </c>
    </row>
    <row r="121" spans="1:11">
      <c r="A121" s="16"/>
      <c r="B121" s="48">
        <v>42855</v>
      </c>
      <c r="C121" s="53" t="s">
        <v>163</v>
      </c>
      <c r="D121" s="54" t="s">
        <v>164</v>
      </c>
      <c r="E121" s="55" t="s">
        <v>163</v>
      </c>
      <c r="F121" s="19">
        <v>50000</v>
      </c>
      <c r="G121" s="53" t="s">
        <v>16</v>
      </c>
      <c r="H121" s="19">
        <v>51500</v>
      </c>
      <c r="I121" s="19">
        <v>50000</v>
      </c>
      <c r="J121" s="51">
        <f t="shared" si="2"/>
        <v>2575</v>
      </c>
      <c r="K121" s="18">
        <f t="shared" si="3"/>
        <v>1075</v>
      </c>
    </row>
    <row r="122" spans="1:11">
      <c r="A122" s="57" t="s">
        <v>246</v>
      </c>
      <c r="B122" s="48">
        <v>42856</v>
      </c>
      <c r="C122" s="53" t="s">
        <v>61</v>
      </c>
      <c r="D122" s="54" t="s">
        <v>247</v>
      </c>
      <c r="F122" s="19">
        <v>12000</v>
      </c>
      <c r="G122" s="51" t="s">
        <v>13</v>
      </c>
      <c r="H122" s="19">
        <v>11300</v>
      </c>
      <c r="I122" s="19">
        <v>12000</v>
      </c>
      <c r="J122" s="51">
        <f t="shared" si="2"/>
        <v>565</v>
      </c>
      <c r="K122" s="18">
        <f t="shared" si="3"/>
        <v>1265</v>
      </c>
    </row>
    <row r="123" spans="1:11">
      <c r="A123" s="57" t="s">
        <v>248</v>
      </c>
      <c r="B123" s="48">
        <v>42852</v>
      </c>
      <c r="C123" s="53" t="s">
        <v>230</v>
      </c>
      <c r="D123" s="54" t="s">
        <v>249</v>
      </c>
      <c r="F123" s="19">
        <v>54000</v>
      </c>
      <c r="G123" s="53" t="s">
        <v>232</v>
      </c>
      <c r="H123" s="19">
        <v>53100</v>
      </c>
      <c r="I123" s="19">
        <v>54000</v>
      </c>
      <c r="J123" s="51">
        <f t="shared" si="2"/>
        <v>2655</v>
      </c>
      <c r="K123" s="18">
        <f t="shared" si="3"/>
        <v>3555</v>
      </c>
    </row>
    <row r="124" spans="1:11">
      <c r="A124" s="57" t="s">
        <v>250</v>
      </c>
      <c r="B124" s="48">
        <v>42852</v>
      </c>
      <c r="C124" s="53" t="s">
        <v>222</v>
      </c>
      <c r="D124" s="54" t="s">
        <v>251</v>
      </c>
      <c r="F124" s="19">
        <v>11000</v>
      </c>
      <c r="G124" s="53" t="s">
        <v>16</v>
      </c>
      <c r="H124" s="19">
        <v>10000</v>
      </c>
      <c r="I124" s="19">
        <v>11000</v>
      </c>
      <c r="J124" s="51">
        <f t="shared" si="2"/>
        <v>500</v>
      </c>
      <c r="K124" s="18">
        <f t="shared" si="3"/>
        <v>1500</v>
      </c>
    </row>
    <row r="125" spans="1:11">
      <c r="A125" s="57" t="s">
        <v>252</v>
      </c>
      <c r="B125" s="48">
        <v>42856</v>
      </c>
      <c r="C125" t="s">
        <v>159</v>
      </c>
      <c r="D125" s="16" t="s">
        <v>160</v>
      </c>
      <c r="E125" s="41" t="s">
        <v>161</v>
      </c>
      <c r="F125" s="19">
        <v>50000</v>
      </c>
      <c r="G125" s="53" t="s">
        <v>16</v>
      </c>
      <c r="H125" s="19">
        <v>51500</v>
      </c>
      <c r="I125" s="19">
        <v>50000</v>
      </c>
      <c r="J125" s="51">
        <f t="shared" si="2"/>
        <v>2575</v>
      </c>
      <c r="K125" s="18">
        <f t="shared" si="3"/>
        <v>1075</v>
      </c>
    </row>
    <row r="126" spans="1:11">
      <c r="A126" s="57" t="s">
        <v>253</v>
      </c>
      <c r="B126" s="48">
        <v>42856</v>
      </c>
      <c r="C126" s="53" t="s">
        <v>163</v>
      </c>
      <c r="D126" s="54" t="s">
        <v>164</v>
      </c>
      <c r="E126" s="55" t="s">
        <v>163</v>
      </c>
      <c r="F126" s="19">
        <v>50000</v>
      </c>
      <c r="G126" s="53" t="s">
        <v>16</v>
      </c>
      <c r="H126" s="19">
        <v>51500</v>
      </c>
      <c r="I126" s="19">
        <v>50000</v>
      </c>
      <c r="J126" s="51">
        <f t="shared" si="2"/>
        <v>2575</v>
      </c>
      <c r="K126" s="18">
        <f t="shared" si="3"/>
        <v>1075</v>
      </c>
    </row>
    <row r="127" spans="1:11">
      <c r="A127" s="57" t="s">
        <v>254</v>
      </c>
      <c r="B127" s="48">
        <v>42856</v>
      </c>
      <c r="C127" s="53" t="s">
        <v>61</v>
      </c>
      <c r="D127" s="54" t="s">
        <v>255</v>
      </c>
      <c r="F127" s="19">
        <v>12000</v>
      </c>
      <c r="G127" s="53" t="s">
        <v>13</v>
      </c>
      <c r="H127" s="19">
        <v>11300</v>
      </c>
      <c r="I127" s="19">
        <v>12000</v>
      </c>
      <c r="J127" s="51">
        <f t="shared" si="2"/>
        <v>565</v>
      </c>
      <c r="K127" s="18">
        <f t="shared" si="3"/>
        <v>1265</v>
      </c>
    </row>
    <row r="128" spans="1:11">
      <c r="A128" s="57" t="s">
        <v>256</v>
      </c>
      <c r="B128" s="48">
        <v>42856</v>
      </c>
      <c r="C128" t="s">
        <v>257</v>
      </c>
      <c r="D128" s="16" t="s">
        <v>167</v>
      </c>
      <c r="E128" s="41" t="s">
        <v>257</v>
      </c>
      <c r="F128" s="19">
        <v>24800</v>
      </c>
      <c r="G128" s="53" t="s">
        <v>13</v>
      </c>
      <c r="H128" s="19">
        <v>24800</v>
      </c>
      <c r="I128" s="19">
        <v>24800</v>
      </c>
      <c r="J128" s="51">
        <f t="shared" si="2"/>
        <v>1240</v>
      </c>
      <c r="K128" s="18">
        <f t="shared" si="3"/>
        <v>1240</v>
      </c>
    </row>
    <row r="129" ht="30" spans="1:11">
      <c r="A129" s="57" t="s">
        <v>258</v>
      </c>
      <c r="B129" s="48">
        <v>42856</v>
      </c>
      <c r="C129" s="53" t="s">
        <v>39</v>
      </c>
      <c r="D129" s="54" t="s">
        <v>40</v>
      </c>
      <c r="E129" s="55" t="s">
        <v>39</v>
      </c>
      <c r="F129" s="19">
        <v>495000</v>
      </c>
      <c r="G129" s="53" t="s">
        <v>16</v>
      </c>
      <c r="H129" s="19">
        <v>501500</v>
      </c>
      <c r="I129" s="19">
        <v>495000</v>
      </c>
      <c r="J129" s="51">
        <f t="shared" si="2"/>
        <v>25075</v>
      </c>
      <c r="K129" s="18">
        <f t="shared" si="3"/>
        <v>18575</v>
      </c>
    </row>
    <row r="130" spans="1:11">
      <c r="A130" s="88" t="s">
        <v>259</v>
      </c>
      <c r="B130" s="48">
        <v>42857</v>
      </c>
      <c r="C130" t="s">
        <v>33</v>
      </c>
      <c r="D130" s="16" t="s">
        <v>260</v>
      </c>
      <c r="E130" s="41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51">
        <f t="shared" ref="J130:J193" si="4">H130*5%</f>
        <v>2850</v>
      </c>
      <c r="K130" s="18">
        <f t="shared" ref="K130:K193" si="5">J130-(H130-F130)</f>
        <v>3850</v>
      </c>
    </row>
    <row r="131" ht="30" spans="1:11">
      <c r="A131" s="88" t="s">
        <v>261</v>
      </c>
      <c r="B131" s="48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51">
        <f t="shared" si="4"/>
        <v>565</v>
      </c>
      <c r="K131" s="18">
        <f t="shared" si="5"/>
        <v>1265</v>
      </c>
    </row>
    <row r="132" spans="1:11">
      <c r="A132" s="88" t="s">
        <v>264</v>
      </c>
      <c r="B132" s="48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51">
        <f t="shared" si="4"/>
        <v>1800</v>
      </c>
      <c r="K132" s="18">
        <f t="shared" si="5"/>
        <v>2800</v>
      </c>
    </row>
    <row r="133" spans="1:11">
      <c r="A133" s="88" t="s">
        <v>266</v>
      </c>
      <c r="B133" s="48">
        <v>42858</v>
      </c>
      <c r="C133" t="s">
        <v>46</v>
      </c>
      <c r="D133" s="16" t="s">
        <v>267</v>
      </c>
      <c r="E133" s="41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51">
        <f t="shared" si="4"/>
        <v>565</v>
      </c>
      <c r="K133" s="18">
        <f t="shared" si="5"/>
        <v>1265</v>
      </c>
    </row>
    <row r="134" ht="30" spans="1:11">
      <c r="A134" s="14" t="s">
        <v>268</v>
      </c>
      <c r="B134" s="48">
        <v>42858</v>
      </c>
      <c r="C134" t="s">
        <v>269</v>
      </c>
      <c r="D134" s="16" t="s">
        <v>270</v>
      </c>
      <c r="E134" s="41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51">
        <f t="shared" si="4"/>
        <v>2575</v>
      </c>
      <c r="K134" s="18">
        <f t="shared" si="5"/>
        <v>1075</v>
      </c>
    </row>
    <row r="135" spans="1:11">
      <c r="A135" s="88" t="s">
        <v>272</v>
      </c>
      <c r="B135" s="48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51">
        <f t="shared" si="4"/>
        <v>565</v>
      </c>
      <c r="K135" s="18">
        <f t="shared" si="5"/>
        <v>1265</v>
      </c>
    </row>
    <row r="136" spans="1:11">
      <c r="A136" s="88" t="s">
        <v>273</v>
      </c>
      <c r="B136" s="48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51">
        <f t="shared" si="4"/>
        <v>565</v>
      </c>
      <c r="K136" s="18">
        <f t="shared" si="5"/>
        <v>1265</v>
      </c>
    </row>
    <row r="137" spans="1:11">
      <c r="A137" s="88" t="s">
        <v>276</v>
      </c>
      <c r="B137" s="48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51">
        <f t="shared" si="4"/>
        <v>325</v>
      </c>
      <c r="K137" s="18">
        <f t="shared" si="5"/>
        <v>825</v>
      </c>
    </row>
    <row r="138" spans="1:11">
      <c r="A138" s="88" t="s">
        <v>278</v>
      </c>
      <c r="B138" s="48">
        <v>42857</v>
      </c>
      <c r="C138" s="53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51">
        <f t="shared" si="4"/>
        <v>275</v>
      </c>
      <c r="K138" s="18">
        <f t="shared" si="5"/>
        <v>775</v>
      </c>
    </row>
    <row r="139" spans="1:11">
      <c r="A139" s="88" t="s">
        <v>279</v>
      </c>
      <c r="B139" s="48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51">
        <f t="shared" si="4"/>
        <v>5000</v>
      </c>
      <c r="K139" s="18">
        <f t="shared" si="5"/>
        <v>4000</v>
      </c>
    </row>
    <row r="140" spans="1:11">
      <c r="A140" s="14" t="s">
        <v>280</v>
      </c>
      <c r="B140" s="48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51">
        <f t="shared" si="4"/>
        <v>10075</v>
      </c>
      <c r="K140" s="18">
        <f t="shared" si="5"/>
        <v>8575</v>
      </c>
    </row>
    <row r="141" spans="1:11">
      <c r="A141" s="14" t="s">
        <v>281</v>
      </c>
      <c r="B141" s="48">
        <v>42861</v>
      </c>
      <c r="C141" t="s">
        <v>38</v>
      </c>
      <c r="D141" s="16" t="s">
        <v>74</v>
      </c>
      <c r="E141" s="41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51">
        <f t="shared" si="4"/>
        <v>2575</v>
      </c>
      <c r="K141" s="18">
        <f t="shared" si="5"/>
        <v>1075</v>
      </c>
    </row>
    <row r="142" ht="30" spans="1:11">
      <c r="A142" s="14" t="s">
        <v>282</v>
      </c>
      <c r="B142" s="48">
        <v>42861</v>
      </c>
      <c r="C142" t="s">
        <v>269</v>
      </c>
      <c r="D142" s="16" t="s">
        <v>283</v>
      </c>
      <c r="E142" s="41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51">
        <f t="shared" si="4"/>
        <v>2575</v>
      </c>
      <c r="K142" s="18">
        <f t="shared" si="5"/>
        <v>1075</v>
      </c>
    </row>
    <row r="143" spans="1:11">
      <c r="A143" s="14" t="s">
        <v>285</v>
      </c>
      <c r="B143" s="48">
        <v>42861</v>
      </c>
      <c r="C143" t="s">
        <v>103</v>
      </c>
      <c r="D143" s="16" t="s">
        <v>104</v>
      </c>
      <c r="E143" s="41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51">
        <f t="shared" si="4"/>
        <v>2575</v>
      </c>
      <c r="K143" s="18">
        <f t="shared" si="5"/>
        <v>1075</v>
      </c>
    </row>
    <row r="144" ht="45" spans="1:11">
      <c r="A144" s="14" t="s">
        <v>286</v>
      </c>
      <c r="B144" s="48">
        <v>42862</v>
      </c>
      <c r="C144" t="s">
        <v>33</v>
      </c>
      <c r="D144" s="16" t="s">
        <v>50</v>
      </c>
      <c r="E144" s="41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51">
        <f t="shared" si="4"/>
        <v>2575</v>
      </c>
      <c r="K144" s="18">
        <f t="shared" si="5"/>
        <v>1075</v>
      </c>
    </row>
    <row r="145" spans="1:11">
      <c r="A145" s="14" t="s">
        <v>287</v>
      </c>
      <c r="B145" s="48">
        <v>42862</v>
      </c>
      <c r="C145" t="s">
        <v>171</v>
      </c>
      <c r="D145" s="16" t="s">
        <v>219</v>
      </c>
      <c r="E145" s="41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51">
        <f t="shared" si="4"/>
        <v>2575</v>
      </c>
      <c r="K145" s="18">
        <f t="shared" si="5"/>
        <v>1075</v>
      </c>
    </row>
    <row r="146" spans="1:11">
      <c r="A146" s="88" t="s">
        <v>289</v>
      </c>
      <c r="B146" s="48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51">
        <f t="shared" si="4"/>
        <v>275</v>
      </c>
      <c r="K146" s="18">
        <f t="shared" si="5"/>
        <v>275</v>
      </c>
    </row>
    <row r="147" spans="1:11">
      <c r="A147" s="88" t="s">
        <v>292</v>
      </c>
      <c r="B147" s="48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51">
        <f t="shared" si="4"/>
        <v>565</v>
      </c>
      <c r="K147" s="18">
        <f t="shared" si="5"/>
        <v>1265</v>
      </c>
    </row>
    <row r="148" spans="1:11">
      <c r="A148" s="88" t="s">
        <v>294</v>
      </c>
      <c r="B148" s="48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51">
        <f t="shared" si="4"/>
        <v>565</v>
      </c>
      <c r="K148" s="18">
        <f t="shared" si="5"/>
        <v>1265</v>
      </c>
    </row>
    <row r="149" spans="1:11">
      <c r="A149" s="88" t="s">
        <v>296</v>
      </c>
      <c r="B149" s="48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51">
        <f t="shared" si="4"/>
        <v>2850</v>
      </c>
      <c r="K149" s="18">
        <f t="shared" si="5"/>
        <v>3850</v>
      </c>
    </row>
    <row r="150" spans="1:11">
      <c r="A150" s="88" t="s">
        <v>9</v>
      </c>
      <c r="B150" s="48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I150" s="18">
        <v>1</v>
      </c>
      <c r="J150" s="51">
        <f t="shared" si="4"/>
        <v>2450</v>
      </c>
      <c r="K150" s="18">
        <f t="shared" si="5"/>
        <v>3450</v>
      </c>
    </row>
    <row r="151" spans="1:11">
      <c r="A151" s="88" t="s">
        <v>298</v>
      </c>
      <c r="B151" s="48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51">
        <f t="shared" si="4"/>
        <v>2450</v>
      </c>
      <c r="K151" s="18">
        <f t="shared" si="5"/>
        <v>3450</v>
      </c>
    </row>
    <row r="152" spans="1:11">
      <c r="A152" s="14" t="s">
        <v>301</v>
      </c>
      <c r="B152" s="48">
        <v>42862</v>
      </c>
      <c r="C152" t="s">
        <v>299</v>
      </c>
      <c r="D152" s="16" t="s">
        <v>302</v>
      </c>
      <c r="E152" s="41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51">
        <f t="shared" si="4"/>
        <v>10075</v>
      </c>
      <c r="K152" s="18">
        <f t="shared" si="5"/>
        <v>8575</v>
      </c>
    </row>
    <row r="153" spans="1:11">
      <c r="A153" s="88" t="s">
        <v>304</v>
      </c>
      <c r="B153" s="48">
        <v>42862</v>
      </c>
      <c r="C153" s="53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51">
        <f t="shared" si="4"/>
        <v>275</v>
      </c>
      <c r="K153" s="18">
        <f t="shared" si="5"/>
        <v>1275</v>
      </c>
    </row>
    <row r="154" spans="1:11">
      <c r="A154" s="88" t="s">
        <v>305</v>
      </c>
      <c r="B154" s="48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51">
        <f t="shared" si="4"/>
        <v>565</v>
      </c>
      <c r="K154" s="18">
        <f t="shared" si="5"/>
        <v>1265</v>
      </c>
    </row>
    <row r="155" ht="45" spans="1:11">
      <c r="A155" s="14" t="s">
        <v>306</v>
      </c>
      <c r="B155" s="48">
        <v>42862</v>
      </c>
      <c r="C155" t="s">
        <v>307</v>
      </c>
      <c r="D155" s="16" t="s">
        <v>308</v>
      </c>
      <c r="E155" s="41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51">
        <f t="shared" si="4"/>
        <v>25075</v>
      </c>
      <c r="K155" s="18">
        <f t="shared" si="5"/>
        <v>18575</v>
      </c>
    </row>
    <row r="156" spans="1:11">
      <c r="A156" s="88" t="s">
        <v>310</v>
      </c>
      <c r="B156" s="48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51">
        <f t="shared" si="4"/>
        <v>1675</v>
      </c>
      <c r="K156" s="18">
        <f t="shared" si="5"/>
        <v>2675</v>
      </c>
    </row>
    <row r="157" ht="30" spans="1:11">
      <c r="A157" s="14" t="s">
        <v>312</v>
      </c>
      <c r="B157" s="48">
        <v>42863</v>
      </c>
      <c r="C157" t="s">
        <v>123</v>
      </c>
      <c r="D157" s="16" t="s">
        <v>124</v>
      </c>
      <c r="E157" s="41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51">
        <f t="shared" si="4"/>
        <v>5075</v>
      </c>
      <c r="K157" s="18">
        <f t="shared" si="5"/>
        <v>3575</v>
      </c>
    </row>
    <row r="158" spans="1:11">
      <c r="A158" s="88" t="s">
        <v>313</v>
      </c>
      <c r="B158" s="48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51">
        <f t="shared" si="4"/>
        <v>2475</v>
      </c>
      <c r="K158" s="18">
        <f t="shared" si="5"/>
        <v>3475</v>
      </c>
    </row>
    <row r="159" ht="30" spans="1:11">
      <c r="A159" s="14" t="s">
        <v>314</v>
      </c>
      <c r="B159" s="48">
        <v>42863</v>
      </c>
      <c r="C159" t="s">
        <v>46</v>
      </c>
      <c r="D159" s="16" t="s">
        <v>149</v>
      </c>
      <c r="E159" s="41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51">
        <f t="shared" si="4"/>
        <v>2575</v>
      </c>
      <c r="K159" s="18">
        <f t="shared" si="5"/>
        <v>1075</v>
      </c>
    </row>
    <row r="160" spans="1:11">
      <c r="A160" s="88" t="s">
        <v>315</v>
      </c>
      <c r="B160" s="48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51">
        <f t="shared" si="4"/>
        <v>1050</v>
      </c>
      <c r="K160" s="18">
        <f t="shared" si="5"/>
        <v>2050</v>
      </c>
    </row>
    <row r="161" spans="1:11">
      <c r="A161" s="14" t="s">
        <v>318</v>
      </c>
      <c r="B161" s="48">
        <v>42863</v>
      </c>
      <c r="C161" t="s">
        <v>127</v>
      </c>
      <c r="D161" s="16" t="s">
        <v>128</v>
      </c>
      <c r="E161" s="41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51">
        <f t="shared" si="4"/>
        <v>2575</v>
      </c>
      <c r="K161" s="18">
        <f t="shared" si="5"/>
        <v>1075</v>
      </c>
    </row>
    <row r="162" spans="1:11">
      <c r="A162" s="88" t="s">
        <v>319</v>
      </c>
      <c r="B162" s="48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51">
        <f t="shared" si="4"/>
        <v>515</v>
      </c>
      <c r="K162" s="18">
        <f t="shared" si="5"/>
        <v>1715</v>
      </c>
    </row>
    <row r="163" spans="1:11">
      <c r="A163" s="88" t="s">
        <v>320</v>
      </c>
      <c r="B163" s="48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51">
        <f t="shared" si="4"/>
        <v>565</v>
      </c>
      <c r="K163" s="18">
        <f t="shared" si="5"/>
        <v>1265</v>
      </c>
    </row>
    <row r="164" spans="1:11">
      <c r="A164" s="88" t="s">
        <v>321</v>
      </c>
      <c r="B164" s="48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51">
        <f t="shared" si="4"/>
        <v>565</v>
      </c>
      <c r="K164" s="18">
        <f t="shared" si="5"/>
        <v>1265</v>
      </c>
    </row>
    <row r="165" spans="1:11">
      <c r="A165" s="88" t="s">
        <v>324</v>
      </c>
      <c r="B165" s="48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51">
        <f t="shared" si="4"/>
        <v>565</v>
      </c>
      <c r="K165" s="18">
        <f t="shared" si="5"/>
        <v>1265</v>
      </c>
    </row>
    <row r="166" spans="1:11">
      <c r="A166" s="88" t="s">
        <v>325</v>
      </c>
      <c r="B166" s="48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51">
        <f t="shared" si="4"/>
        <v>565</v>
      </c>
      <c r="K166" s="18">
        <f t="shared" si="5"/>
        <v>1265</v>
      </c>
    </row>
    <row r="167" spans="1:11">
      <c r="A167" s="88" t="s">
        <v>328</v>
      </c>
      <c r="B167" s="48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51">
        <f t="shared" si="4"/>
        <v>565</v>
      </c>
      <c r="K167" s="18">
        <f t="shared" si="5"/>
        <v>1265</v>
      </c>
    </row>
    <row r="168" spans="1:11">
      <c r="A168" s="58" t="s">
        <v>330</v>
      </c>
      <c r="B168" s="48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51">
        <f t="shared" si="4"/>
        <v>565</v>
      </c>
      <c r="K168" s="18">
        <f t="shared" si="5"/>
        <v>1265</v>
      </c>
    </row>
    <row r="169" spans="1:11">
      <c r="A169" s="58" t="s">
        <v>331</v>
      </c>
      <c r="B169" s="48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51">
        <f t="shared" si="4"/>
        <v>1250</v>
      </c>
      <c r="K169" s="18">
        <f t="shared" si="5"/>
        <v>2250</v>
      </c>
    </row>
    <row r="170" spans="1:11">
      <c r="A170" s="58" t="s">
        <v>333</v>
      </c>
      <c r="B170" s="48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51">
        <f t="shared" si="4"/>
        <v>565</v>
      </c>
      <c r="K170" s="18">
        <f t="shared" si="5"/>
        <v>1265</v>
      </c>
    </row>
    <row r="171" spans="1:11">
      <c r="A171" s="58" t="s">
        <v>334</v>
      </c>
      <c r="B171" s="48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51">
        <f t="shared" si="4"/>
        <v>565</v>
      </c>
      <c r="K171" s="18">
        <f t="shared" si="5"/>
        <v>1265</v>
      </c>
    </row>
    <row r="172" spans="1:11">
      <c r="A172" s="88" t="s">
        <v>336</v>
      </c>
      <c r="B172" s="48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51">
        <f t="shared" si="4"/>
        <v>565</v>
      </c>
      <c r="K172" s="18">
        <f t="shared" si="5"/>
        <v>1265</v>
      </c>
    </row>
    <row r="173" spans="1:11">
      <c r="A173" s="59" t="s">
        <v>337</v>
      </c>
      <c r="B173" s="48">
        <v>42867</v>
      </c>
      <c r="C173" t="s">
        <v>338</v>
      </c>
      <c r="D173" s="16" t="s">
        <v>339</v>
      </c>
      <c r="E173" s="41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51">
        <f t="shared" si="4"/>
        <v>2575</v>
      </c>
      <c r="K173" s="18">
        <f t="shared" si="5"/>
        <v>1075</v>
      </c>
    </row>
    <row r="174" ht="30" spans="1:11">
      <c r="A174" s="58" t="s">
        <v>341</v>
      </c>
      <c r="B174" s="48">
        <v>42867</v>
      </c>
      <c r="C174" t="s">
        <v>123</v>
      </c>
      <c r="D174" s="16" t="s">
        <v>124</v>
      </c>
      <c r="E174" s="41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51">
        <f t="shared" si="4"/>
        <v>5075</v>
      </c>
      <c r="K174" s="18">
        <f t="shared" si="5"/>
        <v>3575</v>
      </c>
    </row>
    <row r="175" ht="30" spans="1:11">
      <c r="A175" s="58" t="s">
        <v>342</v>
      </c>
      <c r="B175" s="48">
        <v>42867</v>
      </c>
      <c r="C175" t="s">
        <v>39</v>
      </c>
      <c r="D175" s="16" t="s">
        <v>40</v>
      </c>
      <c r="E175" s="41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51">
        <f t="shared" si="4"/>
        <v>25075</v>
      </c>
      <c r="K175" s="18">
        <f t="shared" si="5"/>
        <v>23575</v>
      </c>
    </row>
    <row r="176" spans="1:11">
      <c r="A176" s="58" t="s">
        <v>344</v>
      </c>
      <c r="B176" s="48">
        <v>42868</v>
      </c>
      <c r="C176" t="s">
        <v>159</v>
      </c>
      <c r="D176" s="16" t="s">
        <v>160</v>
      </c>
      <c r="E176" s="41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51">
        <f t="shared" si="4"/>
        <v>2575</v>
      </c>
      <c r="K176" s="18">
        <f t="shared" si="5"/>
        <v>1075</v>
      </c>
    </row>
    <row r="177" ht="45" spans="1:11">
      <c r="A177" s="58" t="s">
        <v>345</v>
      </c>
      <c r="B177" s="48">
        <v>42869</v>
      </c>
      <c r="C177" t="s">
        <v>33</v>
      </c>
      <c r="D177" s="16" t="s">
        <v>50</v>
      </c>
      <c r="E177" s="41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51">
        <f t="shared" si="4"/>
        <v>5075</v>
      </c>
      <c r="K177" s="18">
        <f t="shared" si="5"/>
        <v>3575</v>
      </c>
    </row>
    <row r="178" ht="30" spans="1:11">
      <c r="A178" s="58" t="s">
        <v>346</v>
      </c>
      <c r="B178" s="48">
        <v>42870</v>
      </c>
      <c r="C178" t="s">
        <v>347</v>
      </c>
      <c r="D178" s="16" t="s">
        <v>348</v>
      </c>
      <c r="E178" s="41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51">
        <f t="shared" si="4"/>
        <v>10075</v>
      </c>
      <c r="K178" s="18">
        <f t="shared" si="5"/>
        <v>8575</v>
      </c>
    </row>
    <row r="179" ht="30" spans="1:11">
      <c r="A179" s="58" t="s">
        <v>350</v>
      </c>
      <c r="B179" s="48">
        <v>42870</v>
      </c>
      <c r="C179" t="s">
        <v>77</v>
      </c>
      <c r="D179" s="16" t="s">
        <v>78</v>
      </c>
      <c r="E179" s="41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51">
        <f t="shared" si="4"/>
        <v>10075</v>
      </c>
      <c r="K179" s="18">
        <f t="shared" si="5"/>
        <v>8575</v>
      </c>
    </row>
    <row r="180" spans="1:11">
      <c r="A180" s="58" t="s">
        <v>351</v>
      </c>
      <c r="B180" s="48">
        <v>42870</v>
      </c>
      <c r="C180" t="s">
        <v>38</v>
      </c>
      <c r="D180" s="16" t="s">
        <v>74</v>
      </c>
      <c r="E180" s="41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51">
        <f t="shared" si="4"/>
        <v>2575</v>
      </c>
      <c r="K180" s="18">
        <f t="shared" si="5"/>
        <v>1075</v>
      </c>
    </row>
    <row r="181" spans="1:11">
      <c r="A181" s="58" t="s">
        <v>352</v>
      </c>
      <c r="B181" s="48">
        <v>42871</v>
      </c>
      <c r="C181" t="s">
        <v>163</v>
      </c>
      <c r="D181" s="16" t="s">
        <v>164</v>
      </c>
      <c r="E181" s="41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51">
        <f t="shared" si="4"/>
        <v>2575</v>
      </c>
      <c r="K181" s="18">
        <f t="shared" si="5"/>
        <v>2575</v>
      </c>
    </row>
    <row r="182" ht="30" spans="1:11">
      <c r="A182" s="58" t="s">
        <v>353</v>
      </c>
      <c r="B182" s="48">
        <v>42872</v>
      </c>
      <c r="C182" t="s">
        <v>179</v>
      </c>
      <c r="D182" s="16" t="s">
        <v>180</v>
      </c>
      <c r="E182" s="41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51">
        <f t="shared" si="4"/>
        <v>2575</v>
      </c>
      <c r="K182" s="18">
        <f t="shared" si="5"/>
        <v>1075</v>
      </c>
    </row>
    <row r="183" ht="30" spans="1:11">
      <c r="A183" s="58" t="s">
        <v>354</v>
      </c>
      <c r="B183" s="48">
        <v>42872</v>
      </c>
      <c r="C183" t="s">
        <v>355</v>
      </c>
      <c r="D183" s="16" t="s">
        <v>356</v>
      </c>
      <c r="E183" s="41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51">
        <f t="shared" si="4"/>
        <v>5075</v>
      </c>
      <c r="K183" s="18">
        <f t="shared" si="5"/>
        <v>3575</v>
      </c>
    </row>
    <row r="184" spans="1:11">
      <c r="A184" s="58" t="s">
        <v>358</v>
      </c>
      <c r="B184" s="48">
        <v>42872</v>
      </c>
      <c r="C184" t="s">
        <v>43</v>
      </c>
      <c r="D184" s="16" t="s">
        <v>48</v>
      </c>
      <c r="E184" s="41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51">
        <f t="shared" si="4"/>
        <v>2575</v>
      </c>
      <c r="K184" s="18">
        <f t="shared" si="5"/>
        <v>1075</v>
      </c>
    </row>
    <row r="185" ht="30" spans="1:11">
      <c r="A185" s="58" t="s">
        <v>359</v>
      </c>
      <c r="B185" s="48">
        <v>42873</v>
      </c>
      <c r="C185" s="53" t="s">
        <v>123</v>
      </c>
      <c r="D185" s="16" t="s">
        <v>124</v>
      </c>
      <c r="E185" s="41" t="s">
        <v>125</v>
      </c>
      <c r="F185" s="19">
        <v>200000</v>
      </c>
      <c r="G185" s="53" t="s">
        <v>16</v>
      </c>
      <c r="H185" s="19">
        <v>201500</v>
      </c>
      <c r="I185" s="19">
        <v>200000</v>
      </c>
      <c r="J185" s="51">
        <f t="shared" si="4"/>
        <v>10075</v>
      </c>
      <c r="K185" s="18">
        <f t="shared" si="5"/>
        <v>8575</v>
      </c>
    </row>
    <row r="186" ht="30" spans="1:11">
      <c r="A186" s="58" t="s">
        <v>360</v>
      </c>
      <c r="B186" s="48">
        <v>42873</v>
      </c>
      <c r="C186" t="s">
        <v>46</v>
      </c>
      <c r="D186" s="16" t="s">
        <v>149</v>
      </c>
      <c r="E186" s="41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51">
        <f t="shared" si="4"/>
        <v>2575</v>
      </c>
      <c r="K186" s="18">
        <f t="shared" si="5"/>
        <v>2575</v>
      </c>
    </row>
    <row r="187" ht="30" spans="1:11">
      <c r="A187" s="59" t="s">
        <v>361</v>
      </c>
      <c r="B187" s="48">
        <v>42873</v>
      </c>
      <c r="C187" t="s">
        <v>179</v>
      </c>
      <c r="D187" s="16" t="s">
        <v>180</v>
      </c>
      <c r="E187" s="41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51">
        <f t="shared" si="4"/>
        <v>5075</v>
      </c>
      <c r="K187" s="18">
        <f t="shared" si="5"/>
        <v>5075</v>
      </c>
    </row>
    <row r="188" ht="30" spans="1:11">
      <c r="A188" s="58" t="s">
        <v>362</v>
      </c>
      <c r="B188" s="48">
        <v>42873</v>
      </c>
      <c r="C188" t="s">
        <v>61</v>
      </c>
      <c r="D188" s="16" t="s">
        <v>91</v>
      </c>
      <c r="E188" s="41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51">
        <f t="shared" si="4"/>
        <v>2575</v>
      </c>
      <c r="K188" s="18">
        <f t="shared" si="5"/>
        <v>1075</v>
      </c>
    </row>
    <row r="189" spans="1:11">
      <c r="A189" s="58" t="s">
        <v>363</v>
      </c>
      <c r="B189" s="48">
        <v>42874</v>
      </c>
      <c r="C189" t="s">
        <v>103</v>
      </c>
      <c r="D189" s="16" t="s">
        <v>104</v>
      </c>
      <c r="E189" s="41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51">
        <f t="shared" si="4"/>
        <v>2575</v>
      </c>
      <c r="K189" s="18">
        <f t="shared" si="5"/>
        <v>2075</v>
      </c>
    </row>
    <row r="190" spans="1:11">
      <c r="A190" s="58" t="s">
        <v>364</v>
      </c>
      <c r="B190" s="48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51">
        <f t="shared" si="4"/>
        <v>4950</v>
      </c>
      <c r="K190" s="18">
        <f t="shared" si="5"/>
        <v>5950</v>
      </c>
    </row>
    <row r="191" ht="30" spans="1:11">
      <c r="A191" s="58" t="s">
        <v>365</v>
      </c>
      <c r="B191" s="48">
        <v>42874</v>
      </c>
      <c r="C191" t="s">
        <v>58</v>
      </c>
      <c r="D191" s="16" t="s">
        <v>59</v>
      </c>
      <c r="E191" s="41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51">
        <f t="shared" si="4"/>
        <v>10075</v>
      </c>
      <c r="K191" s="18">
        <f t="shared" si="5"/>
        <v>8575</v>
      </c>
    </row>
    <row r="192" spans="1:11">
      <c r="A192" s="58" t="s">
        <v>366</v>
      </c>
      <c r="B192" s="48">
        <v>42875</v>
      </c>
      <c r="C192" t="s">
        <v>338</v>
      </c>
      <c r="D192" s="16" t="s">
        <v>339</v>
      </c>
      <c r="E192" s="41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51">
        <f t="shared" si="4"/>
        <v>2575</v>
      </c>
      <c r="K192" s="18">
        <f t="shared" si="5"/>
        <v>2075</v>
      </c>
    </row>
    <row r="193" spans="1:11">
      <c r="A193" s="58" t="s">
        <v>367</v>
      </c>
      <c r="B193" s="48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51">
        <f t="shared" si="4"/>
        <v>2450</v>
      </c>
      <c r="K193" s="18">
        <f t="shared" si="5"/>
        <v>3450</v>
      </c>
    </row>
    <row r="194" spans="1:11">
      <c r="A194" s="58" t="s">
        <v>368</v>
      </c>
      <c r="B194" s="48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51">
        <f t="shared" ref="J194:J218" si="6">H194*5%</f>
        <v>565</v>
      </c>
      <c r="K194" s="18">
        <f t="shared" ref="K194:K218" si="7">J194-(H194-F194)</f>
        <v>1265</v>
      </c>
    </row>
    <row r="195" spans="1:11">
      <c r="A195" s="58" t="s">
        <v>369</v>
      </c>
      <c r="B195" s="48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51">
        <f t="shared" si="6"/>
        <v>565</v>
      </c>
      <c r="K195" s="18">
        <f t="shared" si="7"/>
        <v>1265</v>
      </c>
    </row>
    <row r="196" spans="1:11">
      <c r="A196" s="58" t="s">
        <v>370</v>
      </c>
      <c r="B196" s="48">
        <v>42875</v>
      </c>
      <c r="C196" t="s">
        <v>88</v>
      </c>
      <c r="D196" s="16" t="s">
        <v>193</v>
      </c>
      <c r="E196" s="41" t="s">
        <v>194</v>
      </c>
      <c r="F196" s="19">
        <v>200000</v>
      </c>
      <c r="G196" s="16" t="s">
        <v>16</v>
      </c>
      <c r="H196" s="19">
        <v>201500</v>
      </c>
      <c r="J196" s="51">
        <f t="shared" si="6"/>
        <v>10075</v>
      </c>
      <c r="K196" s="18">
        <f t="shared" si="7"/>
        <v>8575</v>
      </c>
    </row>
    <row r="197" spans="1:11">
      <c r="A197" s="58" t="s">
        <v>371</v>
      </c>
      <c r="B197" s="48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51">
        <f t="shared" si="6"/>
        <v>4975</v>
      </c>
      <c r="K197" s="18">
        <f t="shared" si="7"/>
        <v>5475</v>
      </c>
    </row>
    <row r="198" spans="1:11">
      <c r="A198" s="58" t="s">
        <v>374</v>
      </c>
      <c r="B198" s="48">
        <v>42876</v>
      </c>
      <c r="C198" t="s">
        <v>127</v>
      </c>
      <c r="D198" s="16" t="s">
        <v>128</v>
      </c>
      <c r="E198" s="41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51">
        <f t="shared" si="6"/>
        <v>2575</v>
      </c>
      <c r="K198" s="18">
        <f t="shared" si="7"/>
        <v>2075</v>
      </c>
    </row>
    <row r="199" spans="1:11">
      <c r="A199" s="58" t="s">
        <v>375</v>
      </c>
      <c r="B199" s="48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51">
        <f t="shared" si="6"/>
        <v>2475</v>
      </c>
      <c r="K199" s="18">
        <f t="shared" si="7"/>
        <v>3475</v>
      </c>
    </row>
    <row r="200" spans="1:11">
      <c r="A200" s="58" t="s">
        <v>376</v>
      </c>
      <c r="B200" s="48">
        <v>42873</v>
      </c>
      <c r="C200" s="53" t="s">
        <v>222</v>
      </c>
      <c r="D200" s="54" t="s">
        <v>251</v>
      </c>
      <c r="F200" s="19">
        <v>12000</v>
      </c>
      <c r="G200" s="53" t="s">
        <v>13</v>
      </c>
      <c r="H200" s="19">
        <v>10000</v>
      </c>
      <c r="I200" s="19">
        <v>12000</v>
      </c>
      <c r="J200" s="51">
        <f t="shared" si="6"/>
        <v>500</v>
      </c>
      <c r="K200" s="18">
        <f t="shared" si="7"/>
        <v>2500</v>
      </c>
    </row>
    <row r="201" spans="1:11">
      <c r="A201" s="58" t="s">
        <v>377</v>
      </c>
      <c r="B201" s="48">
        <v>42874</v>
      </c>
      <c r="C201" t="s">
        <v>120</v>
      </c>
      <c r="D201" s="89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51">
        <f t="shared" si="6"/>
        <v>2450</v>
      </c>
      <c r="K201" s="18">
        <f t="shared" si="7"/>
        <v>3450</v>
      </c>
    </row>
    <row r="202" spans="1:11">
      <c r="A202" s="58" t="s">
        <v>379</v>
      </c>
      <c r="B202" s="48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51">
        <f t="shared" si="6"/>
        <v>2450</v>
      </c>
      <c r="K202" s="18">
        <f t="shared" si="7"/>
        <v>3450</v>
      </c>
    </row>
    <row r="203" spans="1:11">
      <c r="A203" s="14" t="s">
        <v>381</v>
      </c>
      <c r="B203" s="48">
        <v>42871</v>
      </c>
      <c r="C203" s="53" t="s">
        <v>222</v>
      </c>
      <c r="D203" s="54" t="s">
        <v>223</v>
      </c>
      <c r="F203" s="19">
        <v>12000</v>
      </c>
      <c r="G203" s="53" t="s">
        <v>13</v>
      </c>
      <c r="H203" s="19">
        <v>11300</v>
      </c>
      <c r="I203" s="18">
        <v>12000</v>
      </c>
      <c r="J203" s="51">
        <f t="shared" si="6"/>
        <v>565</v>
      </c>
      <c r="K203" s="18">
        <f t="shared" si="7"/>
        <v>1265</v>
      </c>
    </row>
    <row r="204" spans="1:11">
      <c r="A204" s="59" t="s">
        <v>382</v>
      </c>
      <c r="B204" s="48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51">
        <f t="shared" si="6"/>
        <v>2450</v>
      </c>
      <c r="K204" s="18">
        <f t="shared" si="7"/>
        <v>3450</v>
      </c>
    </row>
    <row r="205" spans="1:11">
      <c r="A205" s="58" t="s">
        <v>384</v>
      </c>
      <c r="B205" s="48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51">
        <f t="shared" si="6"/>
        <v>565</v>
      </c>
      <c r="K205" s="18">
        <f t="shared" si="7"/>
        <v>1265</v>
      </c>
    </row>
    <row r="206" spans="1:11">
      <c r="A206" s="58" t="s">
        <v>385</v>
      </c>
      <c r="B206" s="48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51">
        <f t="shared" si="6"/>
        <v>565</v>
      </c>
      <c r="K206" s="18">
        <f t="shared" si="7"/>
        <v>1265</v>
      </c>
    </row>
    <row r="207" spans="1:11">
      <c r="A207" s="58" t="s">
        <v>386</v>
      </c>
      <c r="B207" s="48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51">
        <f t="shared" si="6"/>
        <v>1800</v>
      </c>
      <c r="K207" s="18">
        <f t="shared" si="7"/>
        <v>2800</v>
      </c>
    </row>
    <row r="208" ht="54" spans="1:11">
      <c r="A208" s="58" t="s">
        <v>387</v>
      </c>
      <c r="B208" s="48">
        <v>42869</v>
      </c>
      <c r="C208" t="s">
        <v>33</v>
      </c>
      <c r="D208" s="16" t="s">
        <v>260</v>
      </c>
      <c r="E208" s="60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51">
        <f t="shared" si="6"/>
        <v>4750</v>
      </c>
      <c r="K208" s="18">
        <f t="shared" si="7"/>
        <v>5750</v>
      </c>
    </row>
    <row r="209" spans="1:11">
      <c r="A209" s="58" t="s">
        <v>24</v>
      </c>
      <c r="B209" s="48">
        <v>42869</v>
      </c>
      <c r="C209" s="53" t="s">
        <v>10</v>
      </c>
      <c r="D209" s="54" t="s">
        <v>25</v>
      </c>
      <c r="F209" s="19">
        <v>50500</v>
      </c>
      <c r="G209" t="s">
        <v>13</v>
      </c>
      <c r="H209" s="18">
        <v>49500</v>
      </c>
      <c r="I209" s="18">
        <v>1</v>
      </c>
      <c r="J209" s="51">
        <f t="shared" si="6"/>
        <v>2475</v>
      </c>
      <c r="K209" s="18">
        <f t="shared" si="7"/>
        <v>3475</v>
      </c>
    </row>
    <row r="210" spans="1:11">
      <c r="A210" s="61" t="s">
        <v>389</v>
      </c>
      <c r="B210" s="48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51">
        <f t="shared" si="6"/>
        <v>565</v>
      </c>
      <c r="K210" s="18">
        <f t="shared" si="7"/>
        <v>1265</v>
      </c>
    </row>
    <row r="211" spans="1:11">
      <c r="A211" s="58" t="s">
        <v>390</v>
      </c>
      <c r="B211" s="48">
        <v>42868</v>
      </c>
      <c r="C211" s="53" t="s">
        <v>222</v>
      </c>
      <c r="D211" s="54" t="s">
        <v>223</v>
      </c>
      <c r="F211" s="19">
        <v>12000</v>
      </c>
      <c r="G211" s="53" t="s">
        <v>13</v>
      </c>
      <c r="H211" s="19">
        <v>11300</v>
      </c>
      <c r="I211" s="18">
        <v>12000</v>
      </c>
      <c r="J211" s="51">
        <f t="shared" si="6"/>
        <v>565</v>
      </c>
      <c r="K211" s="18">
        <f t="shared" si="7"/>
        <v>1265</v>
      </c>
    </row>
    <row r="212" spans="1:11">
      <c r="A212" s="58" t="s">
        <v>391</v>
      </c>
      <c r="B212" s="48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51">
        <f t="shared" si="6"/>
        <v>2450</v>
      </c>
      <c r="K212" s="18">
        <f t="shared" si="7"/>
        <v>3450</v>
      </c>
    </row>
    <row r="213" spans="1:11">
      <c r="A213" s="58" t="s">
        <v>392</v>
      </c>
      <c r="B213" s="48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51">
        <f t="shared" si="6"/>
        <v>2450</v>
      </c>
      <c r="K213" s="18">
        <f t="shared" si="7"/>
        <v>3450</v>
      </c>
    </row>
    <row r="214" spans="1:11">
      <c r="A214" s="58" t="s">
        <v>393</v>
      </c>
      <c r="B214" s="48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51">
        <f t="shared" si="6"/>
        <v>2475</v>
      </c>
      <c r="K214" s="18">
        <f t="shared" si="7"/>
        <v>3475</v>
      </c>
    </row>
    <row r="215" spans="1:11">
      <c r="A215" s="59" t="s">
        <v>395</v>
      </c>
      <c r="B215" s="48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51">
        <f t="shared" si="6"/>
        <v>565</v>
      </c>
      <c r="K215" s="18">
        <f t="shared" si="7"/>
        <v>1265</v>
      </c>
    </row>
    <row r="216" spans="1:11">
      <c r="A216" s="58" t="s">
        <v>396</v>
      </c>
      <c r="B216" s="48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51">
        <f t="shared" si="6"/>
        <v>565</v>
      </c>
      <c r="K216" s="18">
        <f t="shared" si="7"/>
        <v>1265</v>
      </c>
    </row>
    <row r="217" spans="1:11">
      <c r="A217" s="58" t="s">
        <v>397</v>
      </c>
      <c r="B217" s="48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51">
        <f t="shared" si="6"/>
        <v>2475</v>
      </c>
      <c r="K217" s="18">
        <f t="shared" si="7"/>
        <v>2975</v>
      </c>
    </row>
    <row r="218" spans="1:11">
      <c r="A218" s="58" t="s">
        <v>398</v>
      </c>
      <c r="B218" s="48">
        <v>42876</v>
      </c>
      <c r="C218" t="s">
        <v>399</v>
      </c>
      <c r="D218" s="16" t="s">
        <v>400</v>
      </c>
      <c r="E218" s="41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51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402</v>
      </c>
      <c r="B219" s="48">
        <v>42877</v>
      </c>
      <c r="C219" t="s">
        <v>159</v>
      </c>
      <c r="D219" s="16" t="s">
        <v>403</v>
      </c>
      <c r="E219" s="41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51">
        <f t="shared" si="8"/>
        <v>2575</v>
      </c>
      <c r="K219" s="18">
        <f t="shared" si="9"/>
        <v>1075</v>
      </c>
    </row>
    <row r="220" spans="1:11">
      <c r="A220" s="58" t="s">
        <v>404</v>
      </c>
      <c r="B220" s="48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51">
        <f t="shared" si="8"/>
        <v>10075</v>
      </c>
      <c r="K220" s="18">
        <f t="shared" si="9"/>
        <v>8575</v>
      </c>
    </row>
    <row r="221" ht="30" spans="1:11">
      <c r="A221" s="59" t="s">
        <v>405</v>
      </c>
      <c r="B221" s="48">
        <v>42877</v>
      </c>
      <c r="C221" t="s">
        <v>406</v>
      </c>
      <c r="D221" s="16" t="s">
        <v>407</v>
      </c>
      <c r="E221" s="41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51">
        <f t="shared" si="8"/>
        <v>5075</v>
      </c>
      <c r="K221" s="18">
        <f t="shared" si="9"/>
        <v>3575</v>
      </c>
    </row>
    <row r="222" ht="30" spans="1:11">
      <c r="A222" s="59" t="s">
        <v>409</v>
      </c>
      <c r="B222" s="48">
        <v>42877</v>
      </c>
      <c r="C222" t="s">
        <v>100</v>
      </c>
      <c r="D222" s="16" t="s">
        <v>101</v>
      </c>
      <c r="E222" s="41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51">
        <f t="shared" si="8"/>
        <v>1025</v>
      </c>
      <c r="K222" s="18">
        <f t="shared" si="9"/>
        <v>1525</v>
      </c>
    </row>
    <row r="223" ht="30" spans="1:11">
      <c r="A223" s="58" t="s">
        <v>410</v>
      </c>
      <c r="B223" s="48">
        <v>42877</v>
      </c>
      <c r="C223" t="s">
        <v>411</v>
      </c>
      <c r="D223" s="16" t="s">
        <v>412</v>
      </c>
      <c r="E223" s="41" t="s">
        <v>413</v>
      </c>
      <c r="F223" s="18">
        <v>51000</v>
      </c>
      <c r="G223" t="s">
        <v>16</v>
      </c>
      <c r="H223" s="18">
        <v>51500</v>
      </c>
      <c r="J223" s="51">
        <f t="shared" si="8"/>
        <v>2575</v>
      </c>
      <c r="K223" s="18">
        <f t="shared" si="9"/>
        <v>2075</v>
      </c>
    </row>
    <row r="224" ht="45" spans="1:11">
      <c r="A224" s="14" t="s">
        <v>414</v>
      </c>
      <c r="B224" s="48">
        <v>42878</v>
      </c>
      <c r="C224" t="s">
        <v>415</v>
      </c>
      <c r="D224" s="16" t="s">
        <v>416</v>
      </c>
      <c r="E224" s="41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51">
        <f t="shared" si="8"/>
        <v>5075</v>
      </c>
      <c r="K224" s="18">
        <f t="shared" si="9"/>
        <v>3575</v>
      </c>
    </row>
    <row r="225" ht="30" spans="1:11">
      <c r="A225" s="58" t="s">
        <v>418</v>
      </c>
      <c r="B225" s="48">
        <v>42879</v>
      </c>
      <c r="C225" t="s">
        <v>419</v>
      </c>
      <c r="D225" s="16" t="s">
        <v>420</v>
      </c>
      <c r="E225" s="41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51">
        <f t="shared" si="8"/>
        <v>5075</v>
      </c>
      <c r="K225" s="18">
        <f t="shared" si="9"/>
        <v>3575</v>
      </c>
    </row>
    <row r="226" ht="30" spans="1:11">
      <c r="A226" s="59" t="s">
        <v>422</v>
      </c>
      <c r="B226" s="48">
        <v>42879</v>
      </c>
      <c r="C226" t="s">
        <v>423</v>
      </c>
      <c r="D226" s="16" t="s">
        <v>424</v>
      </c>
      <c r="E226" s="41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51">
        <f t="shared" si="8"/>
        <v>5075</v>
      </c>
      <c r="K226" s="18">
        <f t="shared" si="9"/>
        <v>3575</v>
      </c>
    </row>
    <row r="227" ht="45" spans="1:11">
      <c r="A227" s="58" t="s">
        <v>425</v>
      </c>
      <c r="B227" s="48">
        <v>42876</v>
      </c>
      <c r="C227" t="s">
        <v>307</v>
      </c>
      <c r="D227" s="16" t="s">
        <v>308</v>
      </c>
      <c r="E227" s="41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51">
        <f t="shared" si="8"/>
        <v>25075</v>
      </c>
      <c r="K227" s="18">
        <f t="shared" si="9"/>
        <v>18575</v>
      </c>
    </row>
    <row r="228" spans="1:11">
      <c r="A228" s="58" t="s">
        <v>426</v>
      </c>
      <c r="B228" s="48">
        <v>42879</v>
      </c>
      <c r="C228" t="s">
        <v>427</v>
      </c>
      <c r="D228" s="16" t="s">
        <v>428</v>
      </c>
      <c r="E228" s="41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51">
        <f t="shared" si="8"/>
        <v>565</v>
      </c>
      <c r="K228" s="18">
        <f t="shared" si="9"/>
        <v>1265</v>
      </c>
    </row>
    <row r="229" spans="1:11">
      <c r="A229" s="58" t="s">
        <v>429</v>
      </c>
      <c r="B229" s="48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51">
        <f t="shared" si="8"/>
        <v>325</v>
      </c>
      <c r="K229" s="18">
        <f t="shared" si="9"/>
        <v>825</v>
      </c>
    </row>
    <row r="230" spans="1:11">
      <c r="A230" s="58" t="s">
        <v>431</v>
      </c>
      <c r="B230" s="48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51">
        <f t="shared" si="8"/>
        <v>2450</v>
      </c>
      <c r="K230" s="18">
        <f t="shared" si="9"/>
        <v>3450</v>
      </c>
    </row>
    <row r="231" spans="1:11">
      <c r="A231" s="58" t="s">
        <v>433</v>
      </c>
      <c r="B231" s="48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51">
        <f t="shared" si="8"/>
        <v>565</v>
      </c>
      <c r="K231" s="18">
        <f t="shared" si="9"/>
        <v>1265</v>
      </c>
    </row>
    <row r="232" spans="1:11">
      <c r="A232" s="58" t="s">
        <v>434</v>
      </c>
      <c r="B232" s="48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51">
        <f t="shared" si="8"/>
        <v>2900</v>
      </c>
      <c r="K232" s="18">
        <f t="shared" si="9"/>
        <v>3900</v>
      </c>
    </row>
    <row r="233" spans="1:11">
      <c r="A233" s="58" t="s">
        <v>436</v>
      </c>
      <c r="B233" s="48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51">
        <f t="shared" si="8"/>
        <v>565</v>
      </c>
      <c r="K233" s="18">
        <f t="shared" si="9"/>
        <v>1265</v>
      </c>
    </row>
    <row r="234" spans="1:11">
      <c r="A234" s="58" t="s">
        <v>437</v>
      </c>
      <c r="B234" s="48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51">
        <f t="shared" si="8"/>
        <v>2450</v>
      </c>
      <c r="K234" s="18">
        <f t="shared" si="9"/>
        <v>3450</v>
      </c>
    </row>
    <row r="235" spans="1:11">
      <c r="A235" s="58" t="s">
        <v>438</v>
      </c>
      <c r="B235" s="48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51">
        <f t="shared" si="8"/>
        <v>565</v>
      </c>
      <c r="K235" s="18">
        <f t="shared" si="9"/>
        <v>1265</v>
      </c>
    </row>
    <row r="236" spans="1:11">
      <c r="A236" s="58" t="s">
        <v>439</v>
      </c>
      <c r="B236" s="48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51">
        <f t="shared" si="8"/>
        <v>565</v>
      </c>
      <c r="K236" s="18">
        <f t="shared" si="9"/>
        <v>1265</v>
      </c>
    </row>
    <row r="237" ht="30" spans="1:11">
      <c r="A237" s="58" t="s">
        <v>442</v>
      </c>
      <c r="B237" s="48">
        <v>42880</v>
      </c>
      <c r="C237" t="s">
        <v>443</v>
      </c>
      <c r="D237" s="16" t="s">
        <v>444</v>
      </c>
      <c r="E237" s="41" t="s">
        <v>445</v>
      </c>
      <c r="F237" s="18">
        <v>51000</v>
      </c>
      <c r="G237" t="s">
        <v>16</v>
      </c>
      <c r="H237" s="18">
        <v>51500</v>
      </c>
      <c r="J237" s="51">
        <f t="shared" si="8"/>
        <v>2575</v>
      </c>
      <c r="K237" s="18">
        <f t="shared" si="9"/>
        <v>2075</v>
      </c>
    </row>
    <row r="238" spans="1:11">
      <c r="A238" s="14" t="s">
        <v>446</v>
      </c>
      <c r="B238" s="48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51">
        <f t="shared" si="8"/>
        <v>2450</v>
      </c>
      <c r="K238" s="18">
        <f t="shared" si="9"/>
        <v>3450</v>
      </c>
    </row>
    <row r="239" spans="1:11">
      <c r="A239" s="14" t="s">
        <v>448</v>
      </c>
      <c r="B239" s="48">
        <v>42882</v>
      </c>
      <c r="C239" t="s">
        <v>61</v>
      </c>
      <c r="D239" s="16" t="s">
        <v>62</v>
      </c>
      <c r="E239" s="41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51">
        <f t="shared" si="8"/>
        <v>5075</v>
      </c>
      <c r="K239" s="18">
        <f t="shared" si="9"/>
        <v>3575</v>
      </c>
    </row>
    <row r="240" spans="1:11">
      <c r="A240" s="62" t="s">
        <v>449</v>
      </c>
      <c r="B240" s="48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51">
        <f t="shared" si="8"/>
        <v>565</v>
      </c>
      <c r="K240" s="18">
        <f t="shared" si="9"/>
        <v>1265</v>
      </c>
    </row>
    <row r="241" spans="1:11">
      <c r="A241" s="62" t="s">
        <v>452</v>
      </c>
      <c r="B241" s="48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51">
        <f t="shared" si="8"/>
        <v>565</v>
      </c>
      <c r="K241" s="18">
        <f t="shared" si="9"/>
        <v>1265</v>
      </c>
    </row>
    <row r="242" spans="1:11">
      <c r="A242" s="63" t="s">
        <v>453</v>
      </c>
      <c r="B242" s="48">
        <v>42880</v>
      </c>
      <c r="C242" t="s">
        <v>454</v>
      </c>
      <c r="D242" s="89" t="s">
        <v>378</v>
      </c>
      <c r="F242" s="18">
        <v>50000</v>
      </c>
      <c r="G242" t="s">
        <v>13</v>
      </c>
      <c r="H242" s="18">
        <v>49000</v>
      </c>
      <c r="J242" s="51">
        <f t="shared" si="8"/>
        <v>2450</v>
      </c>
      <c r="K242" s="18">
        <f t="shared" si="9"/>
        <v>3450</v>
      </c>
    </row>
    <row r="243" spans="1:11">
      <c r="A243" s="62" t="s">
        <v>455</v>
      </c>
      <c r="B243" s="48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51">
        <f t="shared" si="8"/>
        <v>1050</v>
      </c>
      <c r="K243" s="18">
        <f t="shared" si="9"/>
        <v>2050</v>
      </c>
    </row>
    <row r="244" ht="30" spans="1:11">
      <c r="A244" s="63" t="s">
        <v>457</v>
      </c>
      <c r="B244" s="48">
        <v>42881</v>
      </c>
      <c r="C244" t="s">
        <v>46</v>
      </c>
      <c r="D244" s="16" t="s">
        <v>149</v>
      </c>
      <c r="E244" s="41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51">
        <f t="shared" si="8"/>
        <v>2575</v>
      </c>
      <c r="K244" s="18">
        <f t="shared" si="9"/>
        <v>2075</v>
      </c>
    </row>
    <row r="245" ht="30" spans="1:11">
      <c r="A245" s="63" t="s">
        <v>458</v>
      </c>
      <c r="B245" s="48">
        <v>42881</v>
      </c>
      <c r="C245" t="s">
        <v>459</v>
      </c>
      <c r="D245" s="16" t="s">
        <v>460</v>
      </c>
      <c r="E245" s="41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51">
        <f t="shared" si="8"/>
        <v>10075</v>
      </c>
      <c r="K245" s="18">
        <f t="shared" si="9"/>
        <v>8575</v>
      </c>
    </row>
    <row r="246" spans="1:11">
      <c r="A246" s="63" t="s">
        <v>462</v>
      </c>
      <c r="B246" s="48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51">
        <f t="shared" si="8"/>
        <v>5000</v>
      </c>
      <c r="K246" s="18">
        <f t="shared" si="9"/>
        <v>5000</v>
      </c>
    </row>
    <row r="247" spans="1:11">
      <c r="A247" s="63" t="s">
        <v>464</v>
      </c>
      <c r="B247" s="48">
        <v>42881</v>
      </c>
      <c r="C247" t="s">
        <v>43</v>
      </c>
      <c r="D247" s="16" t="s">
        <v>48</v>
      </c>
      <c r="E247" s="41" t="s">
        <v>49</v>
      </c>
      <c r="F247" s="18">
        <v>51000</v>
      </c>
      <c r="G247" t="s">
        <v>16</v>
      </c>
      <c r="H247" s="18">
        <v>51500</v>
      </c>
      <c r="J247" s="51">
        <f t="shared" si="8"/>
        <v>2575</v>
      </c>
      <c r="K247" s="18">
        <f t="shared" si="9"/>
        <v>2075</v>
      </c>
    </row>
    <row r="248" spans="1:11">
      <c r="A248" s="62" t="s">
        <v>465</v>
      </c>
      <c r="B248" s="48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51">
        <f t="shared" si="8"/>
        <v>565</v>
      </c>
      <c r="K248" s="18">
        <f t="shared" si="9"/>
        <v>1265</v>
      </c>
    </row>
    <row r="249" spans="1:11">
      <c r="A249" s="62" t="s">
        <v>467</v>
      </c>
      <c r="B249" s="48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51">
        <f t="shared" si="8"/>
        <v>1025</v>
      </c>
      <c r="K249" s="18">
        <f t="shared" si="9"/>
        <v>1025</v>
      </c>
    </row>
    <row r="250" spans="1:11">
      <c r="A250" s="63" t="s">
        <v>468</v>
      </c>
      <c r="B250" s="48">
        <v>42881</v>
      </c>
      <c r="C250" s="53" t="s">
        <v>111</v>
      </c>
      <c r="D250" s="54" t="s">
        <v>112</v>
      </c>
      <c r="E250" s="55" t="s">
        <v>196</v>
      </c>
      <c r="F250" s="19">
        <v>495000</v>
      </c>
      <c r="G250" s="53" t="s">
        <v>16</v>
      </c>
      <c r="H250" s="19">
        <v>501500</v>
      </c>
      <c r="I250" s="19">
        <v>495000</v>
      </c>
      <c r="J250" s="51">
        <f t="shared" si="8"/>
        <v>25075</v>
      </c>
      <c r="K250" s="18">
        <f t="shared" si="9"/>
        <v>18575</v>
      </c>
    </row>
    <row r="251" spans="1:11">
      <c r="A251" s="63" t="s">
        <v>26</v>
      </c>
      <c r="B251" s="48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I251" s="18">
        <v>1</v>
      </c>
      <c r="J251" s="51">
        <f t="shared" si="8"/>
        <v>2450</v>
      </c>
      <c r="K251" s="18">
        <f t="shared" si="9"/>
        <v>3450</v>
      </c>
    </row>
    <row r="252" spans="1:11">
      <c r="A252" s="62" t="s">
        <v>469</v>
      </c>
      <c r="B252" s="48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51">
        <f t="shared" si="8"/>
        <v>275</v>
      </c>
      <c r="K252" s="18">
        <f t="shared" si="9"/>
        <v>275</v>
      </c>
    </row>
    <row r="253" spans="1:11">
      <c r="A253" s="62" t="s">
        <v>470</v>
      </c>
      <c r="B253" s="48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51">
        <f t="shared" si="8"/>
        <v>565</v>
      </c>
      <c r="K253" s="18">
        <f t="shared" si="9"/>
        <v>565</v>
      </c>
    </row>
    <row r="254" spans="1:11">
      <c r="A254" s="62" t="s">
        <v>448</v>
      </c>
      <c r="B254" s="48">
        <v>42882</v>
      </c>
      <c r="C254" t="s">
        <v>61</v>
      </c>
      <c r="D254" s="16" t="s">
        <v>62</v>
      </c>
      <c r="E254" s="41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51">
        <f t="shared" si="8"/>
        <v>5075</v>
      </c>
      <c r="K254" s="18">
        <f t="shared" si="9"/>
        <v>3575</v>
      </c>
    </row>
    <row r="255" ht="30" spans="1:11">
      <c r="A255" s="63" t="s">
        <v>472</v>
      </c>
      <c r="B255" s="48">
        <v>42882</v>
      </c>
      <c r="C255" t="s">
        <v>39</v>
      </c>
      <c r="D255" s="16" t="s">
        <v>40</v>
      </c>
      <c r="E255" s="41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51">
        <f t="shared" si="8"/>
        <v>25075</v>
      </c>
      <c r="K255" s="18">
        <f t="shared" si="9"/>
        <v>18575</v>
      </c>
    </row>
    <row r="256" spans="1:11">
      <c r="A256" s="63" t="s">
        <v>473</v>
      </c>
      <c r="B256" s="48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51">
        <f t="shared" si="8"/>
        <v>565</v>
      </c>
      <c r="K256" s="18">
        <f t="shared" si="9"/>
        <v>1265</v>
      </c>
    </row>
    <row r="257" spans="1:11">
      <c r="A257" s="63" t="s">
        <v>474</v>
      </c>
      <c r="B257" s="48">
        <v>42882</v>
      </c>
      <c r="C257" t="s">
        <v>338</v>
      </c>
      <c r="D257" s="16" t="s">
        <v>339</v>
      </c>
      <c r="E257" s="41" t="s">
        <v>340</v>
      </c>
      <c r="F257" s="18">
        <v>51000</v>
      </c>
      <c r="G257" t="s">
        <v>16</v>
      </c>
      <c r="H257" s="18">
        <v>51500</v>
      </c>
      <c r="J257" s="51">
        <f t="shared" si="8"/>
        <v>2575</v>
      </c>
      <c r="K257" s="18">
        <f t="shared" si="9"/>
        <v>2075</v>
      </c>
    </row>
    <row r="258" spans="1:11">
      <c r="A258" s="63" t="s">
        <v>475</v>
      </c>
      <c r="B258" s="48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51">
        <f t="shared" si="8"/>
        <v>565</v>
      </c>
      <c r="K258" s="18">
        <f t="shared" si="9"/>
        <v>1265</v>
      </c>
    </row>
    <row r="259" spans="1:11">
      <c r="A259" s="62" t="s">
        <v>476</v>
      </c>
      <c r="B259" s="48">
        <v>42883</v>
      </c>
      <c r="C259" t="s">
        <v>415</v>
      </c>
      <c r="D259" s="16" t="s">
        <v>477</v>
      </c>
      <c r="E259" s="41" t="s">
        <v>415</v>
      </c>
      <c r="F259" s="18">
        <v>50000</v>
      </c>
      <c r="G259" t="s">
        <v>16</v>
      </c>
      <c r="H259" s="18">
        <v>49500</v>
      </c>
      <c r="J259" s="51">
        <f t="shared" si="8"/>
        <v>2475</v>
      </c>
      <c r="K259" s="18">
        <f t="shared" si="9"/>
        <v>2975</v>
      </c>
    </row>
    <row r="260" spans="1:11">
      <c r="A260" s="62" t="s">
        <v>27</v>
      </c>
      <c r="B260" s="48">
        <v>42883</v>
      </c>
      <c r="C260" s="53" t="s">
        <v>10</v>
      </c>
      <c r="D260" s="54" t="s">
        <v>25</v>
      </c>
      <c r="F260" s="19">
        <v>50500</v>
      </c>
      <c r="G260" s="53" t="s">
        <v>13</v>
      </c>
      <c r="H260" s="19">
        <v>49500</v>
      </c>
      <c r="I260" s="18">
        <v>1</v>
      </c>
      <c r="J260" s="51">
        <f t="shared" si="8"/>
        <v>2475</v>
      </c>
      <c r="K260" s="18">
        <f t="shared" si="9"/>
        <v>3475</v>
      </c>
    </row>
    <row r="261" spans="1:11">
      <c r="A261" s="63" t="s">
        <v>14</v>
      </c>
      <c r="B261" s="48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I261" s="18">
        <v>1</v>
      </c>
      <c r="J261" s="51">
        <f t="shared" si="8"/>
        <v>10075</v>
      </c>
      <c r="K261" s="18">
        <f t="shared" si="9"/>
        <v>8575</v>
      </c>
    </row>
    <row r="262" spans="1:11">
      <c r="A262" s="63" t="s">
        <v>478</v>
      </c>
      <c r="B262" s="48">
        <v>42883</v>
      </c>
      <c r="C262" t="s">
        <v>38</v>
      </c>
      <c r="D262" s="16" t="s">
        <v>74</v>
      </c>
      <c r="E262" s="41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51">
        <f t="shared" si="8"/>
        <v>5075</v>
      </c>
      <c r="K262" s="18">
        <f t="shared" si="9"/>
        <v>3575</v>
      </c>
    </row>
    <row r="263" spans="1:11">
      <c r="A263" s="62" t="s">
        <v>479</v>
      </c>
      <c r="B263" s="48">
        <v>42883</v>
      </c>
      <c r="C263" s="53" t="s">
        <v>106</v>
      </c>
      <c r="D263" s="16" t="s">
        <v>188</v>
      </c>
      <c r="F263" s="19">
        <v>6500</v>
      </c>
      <c r="G263" s="53" t="s">
        <v>13</v>
      </c>
      <c r="H263" s="19">
        <v>5500</v>
      </c>
      <c r="J263" s="51">
        <f t="shared" si="8"/>
        <v>275</v>
      </c>
      <c r="K263" s="18">
        <f t="shared" si="9"/>
        <v>1275</v>
      </c>
    </row>
    <row r="264" spans="1:11">
      <c r="A264" s="62" t="s">
        <v>480</v>
      </c>
      <c r="B264" s="48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51">
        <f t="shared" si="8"/>
        <v>565</v>
      </c>
      <c r="K264" s="18">
        <f t="shared" si="9"/>
        <v>565</v>
      </c>
    </row>
    <row r="265" ht="45" spans="1:11">
      <c r="A265" s="62" t="s">
        <v>481</v>
      </c>
      <c r="B265" s="48">
        <v>42884</v>
      </c>
      <c r="C265" t="s">
        <v>415</v>
      </c>
      <c r="D265" s="16" t="s">
        <v>416</v>
      </c>
      <c r="E265" s="41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51">
        <f t="shared" si="8"/>
        <v>5075</v>
      </c>
      <c r="K265" s="18">
        <f t="shared" si="9"/>
        <v>3575</v>
      </c>
    </row>
    <row r="266" spans="1:11">
      <c r="A266" s="62" t="s">
        <v>482</v>
      </c>
      <c r="B266" s="48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51">
        <f t="shared" si="8"/>
        <v>2900</v>
      </c>
      <c r="K266" s="18">
        <f t="shared" si="9"/>
        <v>3900</v>
      </c>
    </row>
    <row r="267" spans="1:11">
      <c r="A267" s="62" t="s">
        <v>483</v>
      </c>
      <c r="B267" s="48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51">
        <f t="shared" si="8"/>
        <v>2475</v>
      </c>
      <c r="K267" s="18">
        <f t="shared" si="9"/>
        <v>2975</v>
      </c>
    </row>
    <row r="268" spans="1:11">
      <c r="A268" s="64" t="s">
        <v>484</v>
      </c>
      <c r="B268" s="48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51">
        <f t="shared" si="8"/>
        <v>1250</v>
      </c>
      <c r="K268" s="18">
        <f t="shared" si="9"/>
        <v>2250</v>
      </c>
    </row>
    <row r="269" spans="1:11">
      <c r="A269" s="62" t="s">
        <v>487</v>
      </c>
      <c r="B269" s="48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51">
        <f t="shared" si="8"/>
        <v>5075</v>
      </c>
      <c r="K269" s="18">
        <f t="shared" si="9"/>
        <v>3575</v>
      </c>
    </row>
    <row r="270" spans="1:11">
      <c r="A270" s="62" t="s">
        <v>488</v>
      </c>
      <c r="B270" s="48">
        <v>42884</v>
      </c>
      <c r="C270" t="s">
        <v>485</v>
      </c>
      <c r="D270" s="58" t="s">
        <v>216</v>
      </c>
      <c r="F270" s="18">
        <v>51000</v>
      </c>
      <c r="G270" t="s">
        <v>16</v>
      </c>
      <c r="H270" s="18">
        <v>51500</v>
      </c>
      <c r="J270" s="51">
        <f t="shared" si="8"/>
        <v>2575</v>
      </c>
      <c r="K270" s="18">
        <f t="shared" si="9"/>
        <v>2075</v>
      </c>
    </row>
    <row r="271" spans="1:11">
      <c r="A271" s="62" t="s">
        <v>489</v>
      </c>
      <c r="B271" s="48">
        <v>42884</v>
      </c>
      <c r="C271" s="53" t="s">
        <v>222</v>
      </c>
      <c r="D271" s="54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51">
        <f t="shared" si="8"/>
        <v>515</v>
      </c>
      <c r="K271" s="18">
        <f t="shared" si="9"/>
        <v>2215</v>
      </c>
    </row>
    <row r="272" spans="1:11">
      <c r="A272" s="62" t="s">
        <v>490</v>
      </c>
      <c r="B272" s="48">
        <v>42885</v>
      </c>
      <c r="C272" t="s">
        <v>103</v>
      </c>
      <c r="D272" s="16" t="s">
        <v>104</v>
      </c>
      <c r="E272" s="41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51">
        <f t="shared" si="8"/>
        <v>2575</v>
      </c>
      <c r="K272" s="18">
        <f t="shared" si="9"/>
        <v>1075</v>
      </c>
    </row>
    <row r="273" spans="1:11">
      <c r="A273" s="63" t="s">
        <v>491</v>
      </c>
      <c r="B273" s="48">
        <v>42885</v>
      </c>
      <c r="C273" t="s">
        <v>159</v>
      </c>
      <c r="D273" s="16" t="s">
        <v>160</v>
      </c>
      <c r="E273" s="41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51">
        <f t="shared" si="8"/>
        <v>2500</v>
      </c>
      <c r="K273" s="18">
        <f t="shared" si="9"/>
        <v>4000</v>
      </c>
    </row>
    <row r="274" spans="1:11">
      <c r="A274" s="62" t="s">
        <v>492</v>
      </c>
      <c r="B274" s="48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51">
        <f t="shared" si="8"/>
        <v>565</v>
      </c>
      <c r="K274" s="18">
        <f t="shared" si="9"/>
        <v>1265</v>
      </c>
    </row>
    <row r="275" spans="1:11">
      <c r="A275" s="63" t="s">
        <v>494</v>
      </c>
      <c r="B275" s="48">
        <v>42885</v>
      </c>
      <c r="C275" t="s">
        <v>326</v>
      </c>
      <c r="D275" s="16" t="s">
        <v>327</v>
      </c>
      <c r="E275" s="41" t="s">
        <v>326</v>
      </c>
      <c r="F275" s="18">
        <v>12000</v>
      </c>
      <c r="G275" t="s">
        <v>13</v>
      </c>
      <c r="H275" s="18">
        <v>11300</v>
      </c>
      <c r="J275" s="51">
        <f t="shared" si="8"/>
        <v>565</v>
      </c>
      <c r="K275" s="18">
        <f t="shared" si="9"/>
        <v>1265</v>
      </c>
    </row>
    <row r="276" spans="1:11">
      <c r="A276" s="63" t="s">
        <v>495</v>
      </c>
      <c r="B276" s="48">
        <v>42885</v>
      </c>
      <c r="C276" t="s">
        <v>46</v>
      </c>
      <c r="D276" s="16" t="s">
        <v>267</v>
      </c>
      <c r="E276" s="41" t="s">
        <v>265</v>
      </c>
      <c r="F276" s="18">
        <v>12000</v>
      </c>
      <c r="G276" t="s">
        <v>13</v>
      </c>
      <c r="H276" s="18">
        <v>11300</v>
      </c>
      <c r="J276" s="51">
        <f t="shared" si="8"/>
        <v>565</v>
      </c>
      <c r="K276" s="18">
        <f t="shared" si="9"/>
        <v>1265</v>
      </c>
    </row>
    <row r="277" spans="1:11">
      <c r="A277" s="62" t="s">
        <v>496</v>
      </c>
      <c r="B277" s="48">
        <v>42885</v>
      </c>
      <c r="C277" t="s">
        <v>113</v>
      </c>
      <c r="D277" s="16" t="s">
        <v>116</v>
      </c>
      <c r="E277" s="41" t="s">
        <v>117</v>
      </c>
      <c r="F277" s="18">
        <v>21500</v>
      </c>
      <c r="G277" t="s">
        <v>13</v>
      </c>
      <c r="H277" s="18">
        <v>21500</v>
      </c>
      <c r="J277" s="51">
        <f t="shared" si="8"/>
        <v>1075</v>
      </c>
      <c r="K277" s="18">
        <f t="shared" si="9"/>
        <v>1075</v>
      </c>
    </row>
    <row r="278" spans="1:11">
      <c r="A278" s="62" t="s">
        <v>497</v>
      </c>
      <c r="B278" s="48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51">
        <f t="shared" si="8"/>
        <v>565</v>
      </c>
      <c r="K278" s="18">
        <f t="shared" si="9"/>
        <v>1265</v>
      </c>
    </row>
    <row r="279" spans="1:11">
      <c r="A279" s="62" t="s">
        <v>500</v>
      </c>
      <c r="B279" s="48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51">
        <f t="shared" si="8"/>
        <v>565</v>
      </c>
      <c r="K279" s="18">
        <f t="shared" si="9"/>
        <v>1265</v>
      </c>
    </row>
    <row r="280" ht="30" spans="1:11">
      <c r="A280" s="62" t="s">
        <v>502</v>
      </c>
      <c r="B280" s="48">
        <v>42885</v>
      </c>
      <c r="C280" t="s">
        <v>503</v>
      </c>
      <c r="D280" s="16" t="s">
        <v>504</v>
      </c>
      <c r="E280" s="41" t="s">
        <v>505</v>
      </c>
      <c r="F280" s="18">
        <v>51000</v>
      </c>
      <c r="G280" t="s">
        <v>16</v>
      </c>
      <c r="H280" s="18">
        <v>51500</v>
      </c>
      <c r="J280" s="51">
        <f t="shared" si="8"/>
        <v>2575</v>
      </c>
      <c r="K280" s="18">
        <f t="shared" si="9"/>
        <v>2075</v>
      </c>
    </row>
    <row r="281" ht="45" spans="1:11">
      <c r="A281" s="62" t="s">
        <v>506</v>
      </c>
      <c r="B281" s="48">
        <v>42885</v>
      </c>
      <c r="C281" t="s">
        <v>33</v>
      </c>
      <c r="D281" s="16" t="s">
        <v>50</v>
      </c>
      <c r="E281" s="41" t="s">
        <v>51</v>
      </c>
      <c r="F281" s="18">
        <v>100000</v>
      </c>
      <c r="G281" t="s">
        <v>16</v>
      </c>
      <c r="H281" s="18">
        <v>101500</v>
      </c>
      <c r="J281" s="51">
        <f t="shared" si="8"/>
        <v>5075</v>
      </c>
      <c r="K281" s="18">
        <f t="shared" si="9"/>
        <v>3575</v>
      </c>
    </row>
    <row r="282" ht="30" spans="1:11">
      <c r="A282" s="62" t="s">
        <v>507</v>
      </c>
      <c r="B282" s="48">
        <v>42885</v>
      </c>
      <c r="C282" t="s">
        <v>406</v>
      </c>
      <c r="D282" s="16" t="s">
        <v>407</v>
      </c>
      <c r="E282" s="41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51">
        <f t="shared" ref="J282:J295" si="10">H282*5%</f>
        <v>5075</v>
      </c>
      <c r="K282" s="18">
        <f t="shared" ref="K282:K295" si="11">J282-(H282-F282)</f>
        <v>3575</v>
      </c>
    </row>
    <row r="283" spans="1:11">
      <c r="A283" s="63" t="s">
        <v>508</v>
      </c>
      <c r="B283" s="48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51">
        <f t="shared" si="10"/>
        <v>565</v>
      </c>
      <c r="K283" s="18">
        <f t="shared" si="11"/>
        <v>1265</v>
      </c>
    </row>
    <row r="284" spans="1:11">
      <c r="A284" s="62" t="s">
        <v>509</v>
      </c>
      <c r="B284" s="48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51">
        <f t="shared" si="10"/>
        <v>1675</v>
      </c>
      <c r="K284" s="18">
        <f t="shared" si="11"/>
        <v>2675</v>
      </c>
    </row>
    <row r="285" ht="15.75" spans="1:11">
      <c r="A285" s="62" t="s">
        <v>510</v>
      </c>
      <c r="B285" s="48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51">
        <f t="shared" si="10"/>
        <v>2560</v>
      </c>
      <c r="K285" s="18">
        <f t="shared" si="11"/>
        <v>1360</v>
      </c>
    </row>
    <row r="286" spans="1:11">
      <c r="A286" s="62" t="s">
        <v>511</v>
      </c>
      <c r="B286" s="48">
        <v>42885</v>
      </c>
      <c r="C286" t="s">
        <v>512</v>
      </c>
      <c r="D286" s="16" t="s">
        <v>513</v>
      </c>
      <c r="E286" s="65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51">
        <f t="shared" si="10"/>
        <v>5075</v>
      </c>
      <c r="K286" s="18">
        <f t="shared" si="11"/>
        <v>3575</v>
      </c>
    </row>
    <row r="287" spans="1:11">
      <c r="A287" s="63" t="s">
        <v>515</v>
      </c>
      <c r="B287" s="48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51">
        <f t="shared" si="10"/>
        <v>1275</v>
      </c>
      <c r="K287" s="18">
        <f t="shared" si="11"/>
        <v>775</v>
      </c>
    </row>
    <row r="288" spans="1:11">
      <c r="A288" s="63" t="s">
        <v>516</v>
      </c>
      <c r="B288" s="48">
        <v>42885</v>
      </c>
      <c r="C288" t="s">
        <v>163</v>
      </c>
      <c r="D288" s="16" t="s">
        <v>164</v>
      </c>
      <c r="E288" s="41" t="s">
        <v>163</v>
      </c>
      <c r="F288" s="19">
        <v>20500</v>
      </c>
      <c r="G288" t="s">
        <v>16</v>
      </c>
      <c r="H288" s="19">
        <v>20500</v>
      </c>
      <c r="J288" s="51">
        <f t="shared" si="10"/>
        <v>1025</v>
      </c>
      <c r="K288" s="18">
        <f t="shared" si="11"/>
        <v>1025</v>
      </c>
    </row>
    <row r="289" spans="1:11">
      <c r="A289" s="62" t="s">
        <v>517</v>
      </c>
      <c r="B289" s="48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51">
        <f t="shared" si="10"/>
        <v>4925</v>
      </c>
      <c r="K289" s="18">
        <f t="shared" si="11"/>
        <v>6425</v>
      </c>
    </row>
    <row r="290" spans="1:11">
      <c r="A290" s="62" t="s">
        <v>519</v>
      </c>
      <c r="B290" s="48">
        <v>42886</v>
      </c>
      <c r="C290" t="s">
        <v>520</v>
      </c>
      <c r="D290" s="16" t="s">
        <v>521</v>
      </c>
      <c r="E290" s="41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51">
        <f t="shared" si="10"/>
        <v>9750</v>
      </c>
      <c r="K290" s="18">
        <f t="shared" si="11"/>
        <v>12250</v>
      </c>
    </row>
    <row r="291" spans="1:11">
      <c r="A291" s="62" t="s">
        <v>508</v>
      </c>
      <c r="B291" s="48">
        <v>42886</v>
      </c>
      <c r="C291" t="s">
        <v>35</v>
      </c>
      <c r="D291" s="89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51">
        <f t="shared" si="10"/>
        <v>565</v>
      </c>
      <c r="K291" s="18">
        <f t="shared" si="11"/>
        <v>1265</v>
      </c>
    </row>
    <row r="292" spans="1:11">
      <c r="A292" s="62" t="s">
        <v>509</v>
      </c>
      <c r="B292" s="48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51">
        <f t="shared" si="10"/>
        <v>1675</v>
      </c>
      <c r="K292" s="18">
        <f t="shared" si="11"/>
        <v>2675</v>
      </c>
    </row>
    <row r="293" ht="15.75" spans="1:11">
      <c r="A293" s="62" t="s">
        <v>510</v>
      </c>
      <c r="B293" s="48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51">
        <f t="shared" si="10"/>
        <v>2560</v>
      </c>
      <c r="K293" s="18">
        <f t="shared" si="11"/>
        <v>1360</v>
      </c>
    </row>
    <row r="294" spans="1:11">
      <c r="A294" s="62" t="s">
        <v>511</v>
      </c>
      <c r="B294" s="48">
        <v>42886</v>
      </c>
      <c r="C294" t="s">
        <v>512</v>
      </c>
      <c r="D294" s="16" t="s">
        <v>513</v>
      </c>
      <c r="E294" s="65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51">
        <f t="shared" si="10"/>
        <v>5075</v>
      </c>
      <c r="K294" s="18">
        <f t="shared" si="11"/>
        <v>3575</v>
      </c>
    </row>
    <row r="295" spans="1:11">
      <c r="A295" s="62" t="s">
        <v>515</v>
      </c>
      <c r="B295" s="48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51">
        <f t="shared" si="10"/>
        <v>1275</v>
      </c>
      <c r="K295" s="18">
        <f t="shared" si="11"/>
        <v>775</v>
      </c>
    </row>
    <row r="296" spans="1:11">
      <c r="A296" s="62" t="s">
        <v>517</v>
      </c>
      <c r="B296" s="48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51">
        <f t="shared" ref="J296:J344" si="12">H296*5%</f>
        <v>4925</v>
      </c>
      <c r="K296" s="18">
        <f t="shared" ref="K296:K345" si="13">J296-(H296-F296)</f>
        <v>6425</v>
      </c>
    </row>
    <row r="297" spans="1:11">
      <c r="A297" s="62" t="s">
        <v>522</v>
      </c>
      <c r="B297" s="48">
        <v>42887</v>
      </c>
      <c r="C297" t="s">
        <v>163</v>
      </c>
      <c r="D297" s="16" t="s">
        <v>523</v>
      </c>
      <c r="E297" s="41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51">
        <f t="shared" si="12"/>
        <v>565</v>
      </c>
      <c r="K297" s="18">
        <f t="shared" si="13"/>
        <v>565</v>
      </c>
    </row>
    <row r="298" ht="30" spans="1:11">
      <c r="A298" s="62" t="s">
        <v>524</v>
      </c>
      <c r="B298" s="48">
        <v>42887</v>
      </c>
      <c r="C298" t="s">
        <v>113</v>
      </c>
      <c r="D298" s="16" t="s">
        <v>114</v>
      </c>
      <c r="E298" s="41" t="s">
        <v>115</v>
      </c>
      <c r="F298" s="18">
        <v>50000</v>
      </c>
      <c r="G298" t="s">
        <v>16</v>
      </c>
      <c r="H298" s="18">
        <v>51500</v>
      </c>
      <c r="J298" s="51">
        <f t="shared" si="12"/>
        <v>2575</v>
      </c>
      <c r="K298" s="18">
        <f t="shared" si="13"/>
        <v>1075</v>
      </c>
    </row>
    <row r="299" ht="30" spans="1:11">
      <c r="A299" s="62" t="s">
        <v>525</v>
      </c>
      <c r="B299" s="48">
        <v>42887</v>
      </c>
      <c r="C299" t="s">
        <v>454</v>
      </c>
      <c r="D299" s="16" t="s">
        <v>121</v>
      </c>
      <c r="E299" s="41" t="s">
        <v>122</v>
      </c>
      <c r="F299" s="18">
        <v>200000</v>
      </c>
      <c r="G299" t="s">
        <v>16</v>
      </c>
      <c r="H299" s="18">
        <v>201500</v>
      </c>
      <c r="J299" s="51">
        <f t="shared" si="12"/>
        <v>10075</v>
      </c>
      <c r="K299" s="18">
        <f t="shared" si="13"/>
        <v>8575</v>
      </c>
    </row>
    <row r="300" spans="1:11">
      <c r="A300" s="62" t="s">
        <v>526</v>
      </c>
      <c r="B300" s="48">
        <v>42887</v>
      </c>
      <c r="C300" t="s">
        <v>454</v>
      </c>
      <c r="D300" s="89" t="s">
        <v>378</v>
      </c>
      <c r="F300" s="18">
        <v>50000</v>
      </c>
      <c r="G300" t="s">
        <v>13</v>
      </c>
      <c r="H300" s="18">
        <v>49000</v>
      </c>
      <c r="J300" s="51">
        <f t="shared" si="12"/>
        <v>2450</v>
      </c>
      <c r="K300" s="18">
        <f t="shared" si="13"/>
        <v>3450</v>
      </c>
    </row>
    <row r="301" ht="30" spans="1:11">
      <c r="A301" s="62" t="s">
        <v>527</v>
      </c>
      <c r="B301" s="48">
        <v>42888</v>
      </c>
      <c r="C301" t="s">
        <v>100</v>
      </c>
      <c r="D301" s="16" t="s">
        <v>101</v>
      </c>
      <c r="E301" s="41" t="s">
        <v>102</v>
      </c>
      <c r="F301" s="18">
        <v>21000</v>
      </c>
      <c r="G301" t="s">
        <v>16</v>
      </c>
      <c r="H301" s="18">
        <v>20500</v>
      </c>
      <c r="J301" s="51">
        <f t="shared" si="12"/>
        <v>1025</v>
      </c>
      <c r="K301" s="18">
        <f t="shared" si="13"/>
        <v>1525</v>
      </c>
    </row>
    <row r="302" ht="30" spans="1:11">
      <c r="A302" s="62" t="s">
        <v>528</v>
      </c>
      <c r="B302" s="48">
        <v>42888</v>
      </c>
      <c r="C302" s="53" t="s">
        <v>127</v>
      </c>
      <c r="D302" s="54" t="s">
        <v>235</v>
      </c>
      <c r="E302" s="55" t="s">
        <v>236</v>
      </c>
      <c r="F302" s="19">
        <v>25500</v>
      </c>
      <c r="G302" t="s">
        <v>13</v>
      </c>
      <c r="H302" s="18">
        <v>24800</v>
      </c>
      <c r="J302" s="51">
        <f t="shared" si="12"/>
        <v>1240</v>
      </c>
      <c r="K302" s="18">
        <f t="shared" si="13"/>
        <v>1940</v>
      </c>
    </row>
    <row r="303" spans="1:11">
      <c r="A303" s="63" t="s">
        <v>529</v>
      </c>
      <c r="B303" s="48">
        <v>42888</v>
      </c>
      <c r="C303" s="53" t="s">
        <v>127</v>
      </c>
      <c r="D303" s="16" t="s">
        <v>530</v>
      </c>
      <c r="E303" s="53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51">
        <f t="shared" si="12"/>
        <v>565</v>
      </c>
      <c r="K303" s="18">
        <f t="shared" si="13"/>
        <v>1265</v>
      </c>
    </row>
    <row r="304" ht="45" spans="1:11">
      <c r="A304" s="62" t="s">
        <v>531</v>
      </c>
      <c r="B304" s="48">
        <v>42888</v>
      </c>
      <c r="C304" t="s">
        <v>415</v>
      </c>
      <c r="D304" s="16" t="s">
        <v>416</v>
      </c>
      <c r="E304" s="41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51">
        <f t="shared" si="12"/>
        <v>5075</v>
      </c>
      <c r="K304" s="18">
        <f t="shared" si="13"/>
        <v>3575</v>
      </c>
    </row>
    <row r="305" ht="30" spans="1:11">
      <c r="A305" s="62" t="s">
        <v>532</v>
      </c>
      <c r="B305" s="48">
        <v>42888</v>
      </c>
      <c r="C305" t="s">
        <v>58</v>
      </c>
      <c r="D305" s="16" t="s">
        <v>59</v>
      </c>
      <c r="E305" s="41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51">
        <f t="shared" si="12"/>
        <v>10075</v>
      </c>
      <c r="K305" s="18">
        <f t="shared" si="13"/>
        <v>8575</v>
      </c>
    </row>
    <row r="306" spans="1:11">
      <c r="A306" s="62" t="s">
        <v>533</v>
      </c>
      <c r="B306" s="48">
        <v>42888</v>
      </c>
      <c r="C306" t="s">
        <v>163</v>
      </c>
      <c r="D306" s="16" t="s">
        <v>164</v>
      </c>
      <c r="E306" s="41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51">
        <f t="shared" si="12"/>
        <v>2575</v>
      </c>
      <c r="K306" s="18">
        <f t="shared" si="13"/>
        <v>2575</v>
      </c>
    </row>
    <row r="307" spans="1:11">
      <c r="A307" s="63" t="s">
        <v>534</v>
      </c>
      <c r="B307" s="48">
        <v>42889</v>
      </c>
      <c r="C307" t="s">
        <v>127</v>
      </c>
      <c r="D307" s="16" t="s">
        <v>128</v>
      </c>
      <c r="E307" s="41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51">
        <f t="shared" si="12"/>
        <v>2575</v>
      </c>
      <c r="K307" s="18">
        <f t="shared" si="13"/>
        <v>1075</v>
      </c>
    </row>
    <row r="308" spans="1:11">
      <c r="A308" s="62" t="s">
        <v>535</v>
      </c>
      <c r="B308" s="48">
        <v>42889</v>
      </c>
      <c r="C308" t="s">
        <v>536</v>
      </c>
      <c r="D308" s="16" t="s">
        <v>537</v>
      </c>
      <c r="E308" s="41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51">
        <f t="shared" si="12"/>
        <v>1250</v>
      </c>
      <c r="K308" s="18">
        <f t="shared" si="13"/>
        <v>2250</v>
      </c>
    </row>
    <row r="309" ht="30" spans="1:11">
      <c r="A309" s="62" t="s">
        <v>538</v>
      </c>
      <c r="B309" s="48">
        <v>42889</v>
      </c>
      <c r="C309" t="s">
        <v>88</v>
      </c>
      <c r="D309" s="16" t="s">
        <v>539</v>
      </c>
      <c r="E309" s="41" t="s">
        <v>262</v>
      </c>
      <c r="F309" s="18">
        <v>12000</v>
      </c>
      <c r="G309" t="s">
        <v>13</v>
      </c>
      <c r="H309" s="18">
        <v>11300</v>
      </c>
      <c r="J309" s="51">
        <f t="shared" si="12"/>
        <v>565</v>
      </c>
      <c r="K309" s="18">
        <f t="shared" si="13"/>
        <v>1265</v>
      </c>
    </row>
    <row r="310" spans="1:11">
      <c r="A310" s="63" t="s">
        <v>540</v>
      </c>
      <c r="B310" s="48">
        <v>42889</v>
      </c>
      <c r="C310" t="s">
        <v>338</v>
      </c>
      <c r="D310" s="16" t="s">
        <v>339</v>
      </c>
      <c r="E310" s="41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51">
        <f t="shared" si="12"/>
        <v>2575</v>
      </c>
      <c r="K310" s="18">
        <f t="shared" si="13"/>
        <v>1075</v>
      </c>
    </row>
    <row r="311" spans="1:11">
      <c r="A311" s="62" t="s">
        <v>541</v>
      </c>
      <c r="B311" s="48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51">
        <f t="shared" si="12"/>
        <v>565</v>
      </c>
      <c r="K311" s="18">
        <f t="shared" si="13"/>
        <v>1265</v>
      </c>
    </row>
    <row r="312" ht="30" spans="1:11">
      <c r="A312" s="62" t="s">
        <v>542</v>
      </c>
      <c r="B312" s="48">
        <v>42889</v>
      </c>
      <c r="C312" t="s">
        <v>459</v>
      </c>
      <c r="D312" s="16" t="s">
        <v>460</v>
      </c>
      <c r="E312" s="41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51">
        <f t="shared" si="12"/>
        <v>10075</v>
      </c>
      <c r="K312" s="18">
        <f t="shared" si="13"/>
        <v>8575</v>
      </c>
    </row>
    <row r="313" spans="1:11">
      <c r="A313" s="63" t="s">
        <v>543</v>
      </c>
      <c r="B313" s="48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51">
        <f t="shared" si="12"/>
        <v>5000</v>
      </c>
      <c r="K313" s="18">
        <f t="shared" si="13"/>
        <v>4000</v>
      </c>
    </row>
    <row r="314" spans="1:11">
      <c r="A314" s="62" t="s">
        <v>544</v>
      </c>
      <c r="B314" s="48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51">
        <f t="shared" si="12"/>
        <v>2475</v>
      </c>
      <c r="K314" s="18">
        <f t="shared" si="13"/>
        <v>2975</v>
      </c>
    </row>
    <row r="315" spans="1:11">
      <c r="A315" s="62" t="s">
        <v>545</v>
      </c>
      <c r="B315" s="48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51">
        <f t="shared" si="12"/>
        <v>565</v>
      </c>
      <c r="K315" s="18">
        <f t="shared" si="13"/>
        <v>1265</v>
      </c>
    </row>
    <row r="316" spans="1:11">
      <c r="A316" s="62" t="s">
        <v>547</v>
      </c>
      <c r="B316" s="48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51">
        <f t="shared" si="12"/>
        <v>1240</v>
      </c>
      <c r="K316" s="18">
        <f t="shared" si="13"/>
        <v>2440</v>
      </c>
    </row>
    <row r="317" spans="1:11">
      <c r="A317" s="62" t="s">
        <v>549</v>
      </c>
      <c r="B317" s="48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51">
        <f t="shared" si="12"/>
        <v>4950</v>
      </c>
      <c r="K317" s="18">
        <f t="shared" si="13"/>
        <v>5950</v>
      </c>
    </row>
    <row r="318" ht="30" spans="1:11">
      <c r="A318" s="63" t="s">
        <v>551</v>
      </c>
      <c r="B318" s="48">
        <v>42890</v>
      </c>
      <c r="C318" t="s">
        <v>443</v>
      </c>
      <c r="D318" s="16" t="s">
        <v>444</v>
      </c>
      <c r="E318" s="41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51">
        <f t="shared" si="12"/>
        <v>2575</v>
      </c>
      <c r="K318" s="18">
        <f t="shared" si="13"/>
        <v>2075</v>
      </c>
    </row>
    <row r="319" spans="1:11">
      <c r="A319" s="62" t="s">
        <v>552</v>
      </c>
      <c r="B319" s="48">
        <v>42890</v>
      </c>
      <c r="C319" t="s">
        <v>503</v>
      </c>
      <c r="D319" s="16" t="s">
        <v>553</v>
      </c>
      <c r="E319" s="41" t="s">
        <v>554</v>
      </c>
      <c r="F319" s="18">
        <v>100000</v>
      </c>
      <c r="G319" t="s">
        <v>16</v>
      </c>
      <c r="H319" s="18">
        <v>101500</v>
      </c>
      <c r="J319" s="51">
        <f t="shared" si="12"/>
        <v>5075</v>
      </c>
      <c r="K319" s="18">
        <f t="shared" si="13"/>
        <v>3575</v>
      </c>
    </row>
    <row r="320" ht="30" spans="1:11">
      <c r="A320" s="62" t="s">
        <v>555</v>
      </c>
      <c r="B320" s="48">
        <v>42890</v>
      </c>
      <c r="C320" t="s">
        <v>355</v>
      </c>
      <c r="D320" s="16" t="s">
        <v>356</v>
      </c>
      <c r="E320" s="41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51">
        <f t="shared" si="12"/>
        <v>5075</v>
      </c>
      <c r="K320" s="18">
        <f t="shared" si="13"/>
        <v>3575</v>
      </c>
    </row>
    <row r="321" ht="30" spans="1:11">
      <c r="A321" s="62" t="s">
        <v>556</v>
      </c>
      <c r="B321" s="48">
        <v>42890</v>
      </c>
      <c r="C321" t="s">
        <v>423</v>
      </c>
      <c r="D321" s="16" t="s">
        <v>424</v>
      </c>
      <c r="E321" s="41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51">
        <f t="shared" si="12"/>
        <v>5075</v>
      </c>
      <c r="K321" s="18">
        <f t="shared" si="13"/>
        <v>3575</v>
      </c>
    </row>
    <row r="322" spans="1:11">
      <c r="A322" s="62" t="s">
        <v>557</v>
      </c>
      <c r="B322" s="48">
        <v>42890</v>
      </c>
      <c r="C322" t="s">
        <v>36</v>
      </c>
      <c r="D322" s="16" t="s">
        <v>558</v>
      </c>
      <c r="F322" s="18">
        <v>21000</v>
      </c>
      <c r="G322" t="s">
        <v>13</v>
      </c>
      <c r="H322" s="18">
        <v>20000</v>
      </c>
      <c r="I322" s="18">
        <v>21000</v>
      </c>
      <c r="J322" s="51">
        <f t="shared" si="12"/>
        <v>1000</v>
      </c>
      <c r="K322" s="18">
        <f t="shared" si="13"/>
        <v>2000</v>
      </c>
    </row>
    <row r="323" spans="1:11">
      <c r="A323" s="62" t="s">
        <v>559</v>
      </c>
      <c r="B323" s="48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51">
        <f t="shared" si="12"/>
        <v>1000</v>
      </c>
      <c r="K323" s="18">
        <f t="shared" si="13"/>
        <v>2000</v>
      </c>
    </row>
    <row r="324" spans="1:11">
      <c r="A324" s="62" t="s">
        <v>562</v>
      </c>
      <c r="B324" s="48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51">
        <f t="shared" si="12"/>
        <v>2575</v>
      </c>
      <c r="K324" s="18">
        <f t="shared" si="13"/>
        <v>1075</v>
      </c>
    </row>
    <row r="325" spans="1:11">
      <c r="A325" s="62" t="s">
        <v>565</v>
      </c>
      <c r="B325" s="48">
        <v>42891</v>
      </c>
      <c r="C325" s="53" t="s">
        <v>52</v>
      </c>
      <c r="D325" s="54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51">
        <f t="shared" si="12"/>
        <v>1240</v>
      </c>
      <c r="K325" s="18">
        <f t="shared" si="13"/>
        <v>1440</v>
      </c>
    </row>
    <row r="326" spans="1:11">
      <c r="A326" s="62" t="s">
        <v>566</v>
      </c>
      <c r="B326" s="48">
        <v>42891</v>
      </c>
      <c r="C326" t="s">
        <v>399</v>
      </c>
      <c r="D326" s="16" t="s">
        <v>400</v>
      </c>
      <c r="E326" s="41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51">
        <f t="shared" si="12"/>
        <v>2575</v>
      </c>
      <c r="K326" s="18">
        <f t="shared" si="13"/>
        <v>2075</v>
      </c>
    </row>
    <row r="327" spans="1:11">
      <c r="A327" s="62" t="s">
        <v>567</v>
      </c>
      <c r="B327" s="48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51">
        <f t="shared" si="12"/>
        <v>565</v>
      </c>
      <c r="K327" s="18">
        <f t="shared" si="13"/>
        <v>1265</v>
      </c>
    </row>
    <row r="328" spans="1:11">
      <c r="A328" s="62" t="s">
        <v>569</v>
      </c>
      <c r="B328" s="48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51">
        <f t="shared" si="12"/>
        <v>565</v>
      </c>
      <c r="K328" s="18">
        <f t="shared" si="13"/>
        <v>1265</v>
      </c>
    </row>
    <row r="329" spans="1:11">
      <c r="A329" s="62" t="s">
        <v>571</v>
      </c>
      <c r="B329" s="48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51">
        <f t="shared" si="12"/>
        <v>1240</v>
      </c>
      <c r="K329" s="18">
        <f t="shared" si="13"/>
        <v>2440</v>
      </c>
    </row>
    <row r="330" spans="1:11">
      <c r="A330" s="62" t="s">
        <v>574</v>
      </c>
      <c r="B330" s="48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51">
        <f t="shared" si="12"/>
        <v>2575</v>
      </c>
      <c r="K330" s="18">
        <f t="shared" si="13"/>
        <v>2075</v>
      </c>
    </row>
    <row r="331" spans="1:11">
      <c r="A331" s="63" t="s">
        <v>576</v>
      </c>
      <c r="B331" s="48">
        <v>42892</v>
      </c>
      <c r="C331" s="53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51">
        <f t="shared" si="12"/>
        <v>250</v>
      </c>
      <c r="K331" s="18">
        <f t="shared" si="13"/>
        <v>1250</v>
      </c>
    </row>
    <row r="332" spans="1:11">
      <c r="A332" s="62" t="s">
        <v>577</v>
      </c>
      <c r="B332" s="48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51">
        <f t="shared" si="12"/>
        <v>1050</v>
      </c>
      <c r="K332" s="18">
        <f t="shared" si="13"/>
        <v>2050</v>
      </c>
    </row>
    <row r="333" spans="1:11">
      <c r="A333" s="63" t="s">
        <v>578</v>
      </c>
      <c r="B333" s="48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51">
        <f t="shared" si="12"/>
        <v>2470</v>
      </c>
      <c r="K333" s="18">
        <f t="shared" si="13"/>
        <v>3570</v>
      </c>
    </row>
    <row r="334" spans="1:11">
      <c r="A334" s="63" t="s">
        <v>579</v>
      </c>
      <c r="B334" s="48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51">
        <f t="shared" si="12"/>
        <v>325</v>
      </c>
      <c r="K334" s="18">
        <f t="shared" si="13"/>
        <v>825</v>
      </c>
    </row>
    <row r="335" spans="1:11">
      <c r="A335" s="63" t="s">
        <v>581</v>
      </c>
      <c r="B335" s="48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51">
        <f t="shared" si="12"/>
        <v>325</v>
      </c>
      <c r="K335" s="18">
        <f t="shared" si="13"/>
        <v>825</v>
      </c>
    </row>
    <row r="336" spans="1:11">
      <c r="A336" s="63" t="s">
        <v>583</v>
      </c>
      <c r="B336" s="48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51">
        <f t="shared" si="12"/>
        <v>325</v>
      </c>
      <c r="K336" s="18">
        <f t="shared" si="13"/>
        <v>825</v>
      </c>
    </row>
    <row r="337" spans="1:11">
      <c r="A337" s="63" t="s">
        <v>584</v>
      </c>
      <c r="B337" s="48">
        <v>42892</v>
      </c>
      <c r="C337" t="s">
        <v>33</v>
      </c>
      <c r="D337" s="16" t="s">
        <v>260</v>
      </c>
      <c r="E337" s="41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51">
        <f t="shared" si="12"/>
        <v>4750</v>
      </c>
      <c r="K337" s="18">
        <f t="shared" si="13"/>
        <v>5750</v>
      </c>
    </row>
    <row r="338" spans="1:11">
      <c r="A338" s="63" t="s">
        <v>585</v>
      </c>
      <c r="B338" s="48">
        <v>42893</v>
      </c>
      <c r="C338" s="53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51">
        <f t="shared" si="12"/>
        <v>275</v>
      </c>
      <c r="K338" s="18">
        <f t="shared" si="13"/>
        <v>775</v>
      </c>
    </row>
    <row r="339" ht="30" spans="1:11">
      <c r="A339" s="63" t="s">
        <v>586</v>
      </c>
      <c r="B339" s="48">
        <v>42893</v>
      </c>
      <c r="C339" t="s">
        <v>46</v>
      </c>
      <c r="D339" s="16" t="s">
        <v>149</v>
      </c>
      <c r="E339" s="41" t="s">
        <v>150</v>
      </c>
      <c r="F339" s="18">
        <v>51500</v>
      </c>
      <c r="G339" t="s">
        <v>16</v>
      </c>
      <c r="H339" s="18">
        <v>51500</v>
      </c>
      <c r="J339" s="51">
        <f t="shared" si="12"/>
        <v>2575</v>
      </c>
      <c r="K339" s="18">
        <f t="shared" si="13"/>
        <v>2575</v>
      </c>
    </row>
    <row r="340" ht="30" spans="1:11">
      <c r="A340" s="63" t="s">
        <v>587</v>
      </c>
      <c r="B340" s="48">
        <v>42893</v>
      </c>
      <c r="C340" t="s">
        <v>347</v>
      </c>
      <c r="D340" s="16" t="s">
        <v>348</v>
      </c>
      <c r="E340" s="41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51">
        <f t="shared" si="12"/>
        <v>10250</v>
      </c>
      <c r="K340" s="18">
        <f t="shared" si="13"/>
        <v>5250</v>
      </c>
    </row>
    <row r="341" spans="1:11">
      <c r="A341" s="62" t="s">
        <v>588</v>
      </c>
      <c r="B341" s="48">
        <v>42893</v>
      </c>
      <c r="C341" s="53" t="s">
        <v>222</v>
      </c>
      <c r="D341" s="54" t="s">
        <v>223</v>
      </c>
      <c r="F341" s="19">
        <v>12000</v>
      </c>
      <c r="G341" s="53" t="s">
        <v>13</v>
      </c>
      <c r="H341" s="19">
        <v>11300</v>
      </c>
      <c r="I341" s="18">
        <v>12000</v>
      </c>
      <c r="J341" s="51">
        <f t="shared" si="12"/>
        <v>565</v>
      </c>
      <c r="K341" s="18">
        <f t="shared" si="13"/>
        <v>1265</v>
      </c>
    </row>
    <row r="342" spans="1:11">
      <c r="A342" s="62" t="s">
        <v>589</v>
      </c>
      <c r="B342" s="48">
        <v>42893</v>
      </c>
      <c r="C342" t="s">
        <v>590</v>
      </c>
      <c r="I342" s="18">
        <v>0</v>
      </c>
      <c r="J342" s="51">
        <f t="shared" si="12"/>
        <v>0</v>
      </c>
      <c r="K342" s="18">
        <f t="shared" si="13"/>
        <v>0</v>
      </c>
    </row>
    <row r="343" spans="1:11">
      <c r="A343" s="62" t="s">
        <v>591</v>
      </c>
      <c r="B343" s="48">
        <v>42894</v>
      </c>
      <c r="C343" t="s">
        <v>103</v>
      </c>
      <c r="D343" s="16" t="s">
        <v>104</v>
      </c>
      <c r="E343" s="41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51">
        <f t="shared" si="12"/>
        <v>2575</v>
      </c>
      <c r="K343" s="18">
        <f t="shared" si="13"/>
        <v>1075</v>
      </c>
    </row>
    <row r="344" spans="1:11">
      <c r="A344" s="63" t="s">
        <v>592</v>
      </c>
      <c r="B344" s="48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51">
        <f t="shared" si="12"/>
        <v>565</v>
      </c>
      <c r="K344" s="18">
        <f t="shared" si="13"/>
        <v>1265</v>
      </c>
    </row>
    <row r="345" spans="1:11">
      <c r="A345" s="62" t="s">
        <v>594</v>
      </c>
      <c r="B345" s="48">
        <v>42894</v>
      </c>
      <c r="C345" t="s">
        <v>415</v>
      </c>
      <c r="D345" s="16" t="s">
        <v>595</v>
      </c>
      <c r="E345" s="41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51">
        <f t="shared" ref="J345:J366" si="14">H345*5%</f>
        <v>1250</v>
      </c>
      <c r="K345" s="18">
        <f t="shared" si="13"/>
        <v>2250</v>
      </c>
    </row>
    <row r="346" ht="30" spans="1:11">
      <c r="A346" s="62" t="s">
        <v>596</v>
      </c>
      <c r="B346" s="48">
        <v>42895</v>
      </c>
      <c r="C346" t="s">
        <v>39</v>
      </c>
      <c r="D346" s="16" t="s">
        <v>40</v>
      </c>
      <c r="E346" s="41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51">
        <f t="shared" si="14"/>
        <v>25500</v>
      </c>
      <c r="K346" s="18">
        <f t="shared" ref="K346:K365" si="15">J346-(H346-F346)</f>
        <v>10500</v>
      </c>
    </row>
    <row r="347" ht="45" spans="1:11">
      <c r="A347" s="62" t="s">
        <v>597</v>
      </c>
      <c r="B347" s="48">
        <v>42895</v>
      </c>
      <c r="C347" t="s">
        <v>415</v>
      </c>
      <c r="D347" s="16" t="s">
        <v>416</v>
      </c>
      <c r="E347" s="41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51">
        <f t="shared" si="14"/>
        <v>5075</v>
      </c>
      <c r="K347" s="18">
        <f t="shared" si="15"/>
        <v>3575</v>
      </c>
    </row>
    <row r="348" ht="30" spans="1:11">
      <c r="A348" s="62" t="s">
        <v>598</v>
      </c>
      <c r="B348" s="48">
        <v>42895</v>
      </c>
      <c r="C348" t="s">
        <v>123</v>
      </c>
      <c r="D348" s="16" t="s">
        <v>124</v>
      </c>
      <c r="E348" s="41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51">
        <f t="shared" si="14"/>
        <v>10250</v>
      </c>
      <c r="K348" s="18">
        <f t="shared" si="15"/>
        <v>5250</v>
      </c>
    </row>
    <row r="349" spans="1:11">
      <c r="A349" s="62" t="s">
        <v>599</v>
      </c>
      <c r="B349" s="48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51">
        <f t="shared" si="14"/>
        <v>565</v>
      </c>
      <c r="K349" s="18">
        <f t="shared" si="15"/>
        <v>1265</v>
      </c>
    </row>
    <row r="350" spans="1:11">
      <c r="A350" s="62" t="s">
        <v>600</v>
      </c>
      <c r="B350" s="48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51">
        <f t="shared" si="14"/>
        <v>1050</v>
      </c>
      <c r="K350" s="18">
        <f t="shared" si="15"/>
        <v>2050</v>
      </c>
    </row>
    <row r="351" spans="1:11">
      <c r="A351" s="62" t="s">
        <v>601</v>
      </c>
      <c r="B351" s="48">
        <v>42896</v>
      </c>
      <c r="C351" t="s">
        <v>159</v>
      </c>
      <c r="D351" s="16" t="s">
        <v>160</v>
      </c>
      <c r="E351" s="41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51">
        <f t="shared" si="14"/>
        <v>2575</v>
      </c>
      <c r="K351" s="18">
        <f t="shared" si="15"/>
        <v>1075</v>
      </c>
    </row>
    <row r="352" spans="1:11">
      <c r="A352" s="62" t="s">
        <v>602</v>
      </c>
      <c r="B352" s="48">
        <v>42896</v>
      </c>
      <c r="C352" t="s">
        <v>338</v>
      </c>
      <c r="D352" s="16" t="s">
        <v>339</v>
      </c>
      <c r="E352" s="41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51">
        <f t="shared" si="14"/>
        <v>2575</v>
      </c>
      <c r="K352" s="18">
        <f t="shared" si="15"/>
        <v>1075</v>
      </c>
    </row>
    <row r="353" ht="30" spans="1:11">
      <c r="A353" s="62" t="s">
        <v>603</v>
      </c>
      <c r="B353" s="48">
        <v>42897</v>
      </c>
      <c r="C353" t="s">
        <v>459</v>
      </c>
      <c r="D353" s="16" t="s">
        <v>460</v>
      </c>
      <c r="E353" s="41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51">
        <f t="shared" si="14"/>
        <v>10075</v>
      </c>
      <c r="K353" s="18">
        <f t="shared" si="15"/>
        <v>8575</v>
      </c>
    </row>
    <row r="354" spans="1:11">
      <c r="A354" s="62" t="s">
        <v>604</v>
      </c>
      <c r="B354" s="48">
        <v>42897</v>
      </c>
      <c r="C354" t="s">
        <v>605</v>
      </c>
      <c r="D354" s="16" t="s">
        <v>606</v>
      </c>
      <c r="E354" s="41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51">
        <f t="shared" si="14"/>
        <v>2575</v>
      </c>
      <c r="K354" s="18">
        <f t="shared" si="15"/>
        <v>1075</v>
      </c>
    </row>
    <row r="355" ht="30" spans="1:11">
      <c r="A355" s="62" t="s">
        <v>608</v>
      </c>
      <c r="B355" s="48">
        <v>42897</v>
      </c>
      <c r="C355" t="s">
        <v>423</v>
      </c>
      <c r="D355" s="16" t="s">
        <v>424</v>
      </c>
      <c r="E355" s="41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51">
        <f t="shared" si="14"/>
        <v>5075</v>
      </c>
      <c r="K355" s="18">
        <f t="shared" si="15"/>
        <v>3575</v>
      </c>
    </row>
    <row r="356" spans="1:11">
      <c r="A356" s="62" t="s">
        <v>609</v>
      </c>
      <c r="B356" s="48">
        <v>42897</v>
      </c>
      <c r="C356" s="53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51">
        <f t="shared" si="14"/>
        <v>250</v>
      </c>
      <c r="K356" s="18">
        <f t="shared" si="15"/>
        <v>1250</v>
      </c>
    </row>
    <row r="357" spans="1:11">
      <c r="A357" s="62" t="s">
        <v>610</v>
      </c>
      <c r="B357" s="48">
        <v>42897</v>
      </c>
      <c r="C357" t="s">
        <v>46</v>
      </c>
      <c r="D357" s="16" t="s">
        <v>267</v>
      </c>
      <c r="E357" s="41" t="s">
        <v>265</v>
      </c>
      <c r="F357" s="18">
        <v>12000</v>
      </c>
      <c r="G357" t="s">
        <v>13</v>
      </c>
      <c r="H357" s="18">
        <v>11300</v>
      </c>
      <c r="J357" s="51">
        <f t="shared" si="14"/>
        <v>565</v>
      </c>
      <c r="K357" s="18">
        <f t="shared" si="15"/>
        <v>1265</v>
      </c>
    </row>
    <row r="358" spans="1:11">
      <c r="A358" s="62" t="s">
        <v>611</v>
      </c>
      <c r="B358" s="48">
        <v>42897</v>
      </c>
      <c r="C358" t="s">
        <v>163</v>
      </c>
      <c r="D358" s="16" t="s">
        <v>164</v>
      </c>
      <c r="E358" s="41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51">
        <f t="shared" si="14"/>
        <v>1075</v>
      </c>
      <c r="K358" s="18">
        <f t="shared" si="15"/>
        <v>1075</v>
      </c>
    </row>
    <row r="359" spans="1:11">
      <c r="A359" s="62" t="s">
        <v>612</v>
      </c>
      <c r="B359" s="48">
        <v>42898</v>
      </c>
      <c r="C359" t="s">
        <v>151</v>
      </c>
      <c r="D359" s="16" t="s">
        <v>152</v>
      </c>
      <c r="E359" s="41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51">
        <f t="shared" si="14"/>
        <v>2575</v>
      </c>
      <c r="K359" s="18">
        <f t="shared" si="15"/>
        <v>2075</v>
      </c>
    </row>
    <row r="360" ht="45" spans="1:11">
      <c r="A360" s="62" t="s">
        <v>613</v>
      </c>
      <c r="B360" s="48">
        <v>42898</v>
      </c>
      <c r="C360" t="s">
        <v>614</v>
      </c>
      <c r="D360" s="16" t="s">
        <v>615</v>
      </c>
      <c r="E360" s="41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51">
        <f t="shared" si="14"/>
        <v>5125</v>
      </c>
      <c r="K360" s="18">
        <f t="shared" si="15"/>
        <v>2625</v>
      </c>
    </row>
    <row r="361" ht="30" spans="1:11">
      <c r="A361" s="62" t="s">
        <v>617</v>
      </c>
      <c r="B361" s="48">
        <v>42898</v>
      </c>
      <c r="C361" t="s">
        <v>618</v>
      </c>
      <c r="D361" s="16" t="s">
        <v>619</v>
      </c>
      <c r="E361" s="41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51">
        <f t="shared" si="14"/>
        <v>5075</v>
      </c>
      <c r="K361" s="18">
        <f t="shared" si="15"/>
        <v>3575</v>
      </c>
    </row>
    <row r="362" s="40" customFormat="1" spans="1:11">
      <c r="A362" s="66" t="s">
        <v>621</v>
      </c>
      <c r="B362" s="67">
        <v>42898</v>
      </c>
      <c r="C362" s="40" t="s">
        <v>88</v>
      </c>
      <c r="D362" s="68" t="s">
        <v>193</v>
      </c>
      <c r="E362" s="69" t="s">
        <v>194</v>
      </c>
      <c r="F362" s="70">
        <v>200000</v>
      </c>
      <c r="G362" s="68" t="s">
        <v>16</v>
      </c>
      <c r="H362" s="70">
        <v>205000</v>
      </c>
      <c r="I362" s="71"/>
      <c r="J362" s="72">
        <f t="shared" si="14"/>
        <v>10250</v>
      </c>
      <c r="K362" s="71">
        <f t="shared" si="15"/>
        <v>5250</v>
      </c>
    </row>
    <row r="363" spans="1:11">
      <c r="A363" s="62" t="s">
        <v>612</v>
      </c>
      <c r="B363" s="48">
        <v>42898</v>
      </c>
      <c r="C363" t="s">
        <v>151</v>
      </c>
      <c r="D363" s="16" t="s">
        <v>152</v>
      </c>
      <c r="E363" s="41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4"/>
        <v>2582.5</v>
      </c>
      <c r="K363" s="18">
        <f>J363+F363-H363</f>
        <v>932.5</v>
      </c>
    </row>
    <row r="364" ht="45" spans="1:11">
      <c r="A364" s="62" t="s">
        <v>613</v>
      </c>
      <c r="B364" s="48">
        <v>42898</v>
      </c>
      <c r="C364" t="s">
        <v>614</v>
      </c>
      <c r="D364" s="16" t="s">
        <v>615</v>
      </c>
      <c r="E364" s="41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4"/>
        <v>5125</v>
      </c>
      <c r="K364" s="18">
        <f>J364+F364-H364</f>
        <v>2625</v>
      </c>
    </row>
    <row r="365" ht="30" spans="1:11">
      <c r="A365" s="62" t="s">
        <v>617</v>
      </c>
      <c r="B365" s="48">
        <v>42898</v>
      </c>
      <c r="C365" t="s">
        <v>618</v>
      </c>
      <c r="D365" s="16" t="s">
        <v>619</v>
      </c>
      <c r="E365" s="41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4"/>
        <v>5075</v>
      </c>
      <c r="K365" s="18">
        <f>J365+F365-H365</f>
        <v>3575</v>
      </c>
    </row>
    <row r="366" spans="1:11">
      <c r="A366" s="62" t="s">
        <v>622</v>
      </c>
      <c r="B366" s="48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6">H366*5%</f>
        <v>565</v>
      </c>
      <c r="K366" s="18">
        <f t="shared" ref="K366:K425" si="17">J366+F366-H366</f>
        <v>565</v>
      </c>
    </row>
    <row r="367" spans="1:11">
      <c r="A367" s="62" t="s">
        <v>623</v>
      </c>
      <c r="B367" s="48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6"/>
        <v>275</v>
      </c>
      <c r="K367" s="18">
        <f t="shared" si="17"/>
        <v>275</v>
      </c>
    </row>
    <row r="368" ht="30" spans="1:11">
      <c r="A368" s="62" t="s">
        <v>624</v>
      </c>
      <c r="B368" s="48">
        <v>42899</v>
      </c>
      <c r="C368" t="s">
        <v>406</v>
      </c>
      <c r="D368" s="16" t="s">
        <v>407</v>
      </c>
      <c r="E368" s="41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6"/>
        <v>5125</v>
      </c>
      <c r="K368" s="18">
        <f t="shared" si="17"/>
        <v>2625</v>
      </c>
    </row>
    <row r="369" spans="1:11">
      <c r="A369" s="63" t="s">
        <v>625</v>
      </c>
      <c r="B369" s="48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6"/>
        <v>2500</v>
      </c>
      <c r="K369" s="18">
        <f t="shared" si="17"/>
        <v>3500</v>
      </c>
    </row>
    <row r="370" ht="45" spans="1:11">
      <c r="A370" s="62" t="s">
        <v>627</v>
      </c>
      <c r="B370" s="48">
        <v>42900</v>
      </c>
      <c r="C370" t="s">
        <v>415</v>
      </c>
      <c r="D370" s="16" t="s">
        <v>416</v>
      </c>
      <c r="E370" s="41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6"/>
        <v>5075</v>
      </c>
      <c r="K370" s="18">
        <f t="shared" si="17"/>
        <v>3575</v>
      </c>
    </row>
    <row r="371" spans="1:11">
      <c r="A371" s="62" t="s">
        <v>628</v>
      </c>
      <c r="B371" s="48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6"/>
        <v>1240</v>
      </c>
      <c r="K371" s="18">
        <f t="shared" si="17"/>
        <v>2440</v>
      </c>
    </row>
    <row r="372" spans="1:11">
      <c r="A372" s="62" t="s">
        <v>630</v>
      </c>
      <c r="B372" s="48">
        <v>42900</v>
      </c>
      <c r="C372" s="53" t="s">
        <v>230</v>
      </c>
      <c r="D372" s="54" t="s">
        <v>231</v>
      </c>
      <c r="F372" s="19">
        <v>59000</v>
      </c>
      <c r="G372" s="53" t="s">
        <v>232</v>
      </c>
      <c r="H372" s="19">
        <v>58000</v>
      </c>
      <c r="I372" s="19">
        <v>59000</v>
      </c>
      <c r="J372">
        <f t="shared" si="16"/>
        <v>2900</v>
      </c>
      <c r="K372" s="18">
        <f t="shared" si="17"/>
        <v>3900</v>
      </c>
    </row>
    <row r="373" ht="45" spans="1:11">
      <c r="A373" s="62" t="s">
        <v>631</v>
      </c>
      <c r="B373" s="48">
        <v>42900</v>
      </c>
      <c r="C373" t="s">
        <v>33</v>
      </c>
      <c r="D373" s="16" t="s">
        <v>50</v>
      </c>
      <c r="E373" s="41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6"/>
        <v>5125</v>
      </c>
      <c r="K373" s="18">
        <f t="shared" si="17"/>
        <v>2625</v>
      </c>
    </row>
    <row r="374" spans="1:11">
      <c r="A374" s="62" t="s">
        <v>632</v>
      </c>
      <c r="B374" s="48">
        <v>42900</v>
      </c>
      <c r="C374" t="s">
        <v>127</v>
      </c>
      <c r="D374" s="16" t="s">
        <v>128</v>
      </c>
      <c r="E374" s="41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6"/>
        <v>2575</v>
      </c>
      <c r="K374" s="18">
        <f t="shared" si="17"/>
        <v>1075</v>
      </c>
    </row>
    <row r="375" spans="1:11">
      <c r="A375" s="63" t="s">
        <v>633</v>
      </c>
      <c r="B375" s="48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6"/>
        <v>2475</v>
      </c>
      <c r="K375" s="18">
        <f t="shared" si="17"/>
        <v>3975</v>
      </c>
    </row>
    <row r="376" spans="1:11">
      <c r="A376" s="62" t="s">
        <v>634</v>
      </c>
      <c r="B376" s="48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6"/>
        <v>1800</v>
      </c>
      <c r="K376" s="18">
        <f t="shared" si="17"/>
        <v>2800</v>
      </c>
    </row>
    <row r="377" spans="1:11">
      <c r="A377" s="62" t="s">
        <v>635</v>
      </c>
      <c r="B377" s="48">
        <v>42901</v>
      </c>
      <c r="C377" t="s">
        <v>103</v>
      </c>
      <c r="D377" s="16" t="s">
        <v>104</v>
      </c>
      <c r="E377" s="41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6"/>
        <v>2575</v>
      </c>
      <c r="K377" s="18">
        <f t="shared" si="17"/>
        <v>2075</v>
      </c>
    </row>
    <row r="378" ht="30" spans="1:11">
      <c r="A378" s="62" t="s">
        <v>636</v>
      </c>
      <c r="B378" s="48">
        <v>42901</v>
      </c>
      <c r="C378" t="s">
        <v>179</v>
      </c>
      <c r="D378" s="16" t="s">
        <v>180</v>
      </c>
      <c r="E378" s="41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6"/>
        <v>5125</v>
      </c>
      <c r="K378" s="18">
        <f t="shared" si="17"/>
        <v>2625</v>
      </c>
    </row>
    <row r="379" ht="30" spans="1:11">
      <c r="A379" s="63" t="s">
        <v>637</v>
      </c>
      <c r="B379" s="48">
        <v>42902</v>
      </c>
      <c r="C379" t="s">
        <v>46</v>
      </c>
      <c r="D379" s="16" t="s">
        <v>149</v>
      </c>
      <c r="E379" s="41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6"/>
        <v>5125</v>
      </c>
      <c r="K379" s="18">
        <f t="shared" si="17"/>
        <v>2625</v>
      </c>
    </row>
    <row r="380" spans="1:11">
      <c r="A380" s="63" t="s">
        <v>638</v>
      </c>
      <c r="B380" s="48">
        <v>42902</v>
      </c>
      <c r="C380" t="s">
        <v>163</v>
      </c>
      <c r="D380" s="16" t="s">
        <v>164</v>
      </c>
      <c r="E380" s="41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6"/>
        <v>1025</v>
      </c>
      <c r="K380" s="18">
        <f t="shared" si="17"/>
        <v>1025</v>
      </c>
    </row>
    <row r="381" spans="1:11">
      <c r="A381" s="62" t="s">
        <v>639</v>
      </c>
      <c r="B381" s="48">
        <v>42902</v>
      </c>
      <c r="C381" t="s">
        <v>46</v>
      </c>
      <c r="D381" s="16" t="s">
        <v>267</v>
      </c>
      <c r="E381" s="41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6"/>
        <v>565</v>
      </c>
      <c r="K381" s="18">
        <f t="shared" si="17"/>
        <v>1265</v>
      </c>
    </row>
    <row r="382" spans="1:11">
      <c r="A382" s="62" t="s">
        <v>640</v>
      </c>
      <c r="B382" s="48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6"/>
        <v>2500</v>
      </c>
      <c r="K382" s="18">
        <f t="shared" si="17"/>
        <v>3500</v>
      </c>
    </row>
    <row r="383" spans="1:11">
      <c r="A383" s="62" t="s">
        <v>641</v>
      </c>
      <c r="B383" s="48">
        <v>42902</v>
      </c>
      <c r="C383" s="53" t="s">
        <v>38</v>
      </c>
      <c r="D383" s="54" t="s">
        <v>225</v>
      </c>
      <c r="F383" s="19">
        <v>26000</v>
      </c>
      <c r="G383" t="s">
        <v>13</v>
      </c>
      <c r="H383" s="18">
        <v>25000</v>
      </c>
      <c r="J383">
        <f t="shared" si="16"/>
        <v>1250</v>
      </c>
      <c r="K383" s="18">
        <f t="shared" si="17"/>
        <v>2250</v>
      </c>
    </row>
    <row r="384" ht="30" spans="1:11">
      <c r="A384" s="63" t="s">
        <v>642</v>
      </c>
      <c r="B384" s="48">
        <v>42902</v>
      </c>
      <c r="C384" t="s">
        <v>459</v>
      </c>
      <c r="D384" s="16" t="s">
        <v>460</v>
      </c>
      <c r="E384" s="41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6"/>
        <v>10250</v>
      </c>
      <c r="K384" s="18">
        <f t="shared" si="17"/>
        <v>5250</v>
      </c>
    </row>
    <row r="385" ht="30" spans="1:11">
      <c r="A385" s="62" t="s">
        <v>643</v>
      </c>
      <c r="B385" s="48">
        <v>42902</v>
      </c>
      <c r="C385" t="s">
        <v>355</v>
      </c>
      <c r="D385" s="16" t="s">
        <v>356</v>
      </c>
      <c r="E385" s="41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6"/>
        <v>5125</v>
      </c>
      <c r="K385" s="18">
        <f t="shared" si="17"/>
        <v>2625</v>
      </c>
    </row>
    <row r="386" ht="30" spans="1:11">
      <c r="A386" s="62" t="s">
        <v>644</v>
      </c>
      <c r="B386" s="48">
        <v>42903</v>
      </c>
      <c r="C386" t="s">
        <v>100</v>
      </c>
      <c r="D386" s="16" t="s">
        <v>101</v>
      </c>
      <c r="E386" s="41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6"/>
        <v>1025</v>
      </c>
      <c r="K386" s="18">
        <f t="shared" si="17"/>
        <v>1525</v>
      </c>
    </row>
    <row r="387" spans="1:11">
      <c r="A387" s="62" t="s">
        <v>645</v>
      </c>
      <c r="B387" s="48">
        <v>42903</v>
      </c>
      <c r="C387" s="53" t="s">
        <v>127</v>
      </c>
      <c r="D387" s="16" t="s">
        <v>530</v>
      </c>
      <c r="E387" s="53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6"/>
        <v>1250</v>
      </c>
      <c r="K387" s="18">
        <f t="shared" si="17"/>
        <v>2250</v>
      </c>
    </row>
    <row r="388" spans="1:11">
      <c r="A388" s="62" t="s">
        <v>646</v>
      </c>
      <c r="B388" s="48">
        <v>42903</v>
      </c>
      <c r="C388" t="s">
        <v>503</v>
      </c>
      <c r="D388" s="16" t="s">
        <v>647</v>
      </c>
      <c r="E388" s="41" t="s">
        <v>503</v>
      </c>
      <c r="F388" s="18">
        <v>26000</v>
      </c>
      <c r="G388" t="s">
        <v>13</v>
      </c>
      <c r="J388">
        <f t="shared" si="16"/>
        <v>0</v>
      </c>
      <c r="K388" s="18">
        <f t="shared" si="17"/>
        <v>26000</v>
      </c>
    </row>
    <row r="389" spans="1:11">
      <c r="A389" s="62" t="s">
        <v>648</v>
      </c>
      <c r="B389" s="48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6"/>
        <v>1240</v>
      </c>
      <c r="K389" s="18">
        <f t="shared" si="17"/>
        <v>2440</v>
      </c>
    </row>
    <row r="390" spans="1:11">
      <c r="A390" s="62" t="s">
        <v>649</v>
      </c>
      <c r="B390" s="48">
        <v>42903</v>
      </c>
      <c r="C390" t="s">
        <v>113</v>
      </c>
      <c r="D390" s="16" t="s">
        <v>116</v>
      </c>
      <c r="E390" s="41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6"/>
        <v>2582.5</v>
      </c>
      <c r="K390" s="18">
        <f t="shared" si="17"/>
        <v>1932.5</v>
      </c>
    </row>
    <row r="391" ht="30" spans="1:11">
      <c r="A391" s="62" t="s">
        <v>650</v>
      </c>
      <c r="B391" s="48">
        <v>42903</v>
      </c>
      <c r="C391" t="s">
        <v>503</v>
      </c>
      <c r="D391" s="16" t="s">
        <v>651</v>
      </c>
      <c r="E391" s="41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6"/>
        <v>2582.5</v>
      </c>
      <c r="K391" s="18">
        <f t="shared" si="17"/>
        <v>1932.5</v>
      </c>
    </row>
    <row r="392" spans="1:11">
      <c r="A392" s="62" t="s">
        <v>653</v>
      </c>
      <c r="B392" s="48">
        <v>42903</v>
      </c>
      <c r="C392" t="s">
        <v>605</v>
      </c>
      <c r="D392" s="16" t="s">
        <v>606</v>
      </c>
      <c r="E392" s="41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6"/>
        <v>2575</v>
      </c>
      <c r="K392" s="18">
        <f t="shared" si="17"/>
        <v>1075</v>
      </c>
    </row>
    <row r="393" ht="30" spans="1:11">
      <c r="A393" s="63" t="s">
        <v>654</v>
      </c>
      <c r="B393" s="48">
        <v>42903</v>
      </c>
      <c r="C393" t="s">
        <v>58</v>
      </c>
      <c r="D393" s="16" t="s">
        <v>655</v>
      </c>
      <c r="E393" s="41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6"/>
        <v>10075</v>
      </c>
      <c r="K393" s="18">
        <f t="shared" si="17"/>
        <v>8575</v>
      </c>
    </row>
    <row r="394" spans="1:11">
      <c r="A394" s="62" t="s">
        <v>656</v>
      </c>
      <c r="B394" s="48">
        <v>42903</v>
      </c>
      <c r="C394" t="s">
        <v>503</v>
      </c>
      <c r="D394" s="16" t="s">
        <v>657</v>
      </c>
      <c r="E394" s="41" t="s">
        <v>503</v>
      </c>
      <c r="J394">
        <f t="shared" si="16"/>
        <v>0</v>
      </c>
      <c r="K394" s="18">
        <f t="shared" si="17"/>
        <v>0</v>
      </c>
    </row>
    <row r="395" ht="30" spans="1:11">
      <c r="A395" s="62" t="s">
        <v>658</v>
      </c>
      <c r="B395" s="48">
        <v>42904</v>
      </c>
      <c r="C395" t="s">
        <v>454</v>
      </c>
      <c r="D395" s="16" t="s">
        <v>121</v>
      </c>
      <c r="E395" s="41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6"/>
        <v>10075</v>
      </c>
      <c r="K395" s="18">
        <f t="shared" si="17"/>
        <v>8575</v>
      </c>
    </row>
    <row r="396" ht="30" spans="1:11">
      <c r="A396" s="62" t="s">
        <v>659</v>
      </c>
      <c r="B396" s="48">
        <v>42904</v>
      </c>
      <c r="C396" t="s">
        <v>423</v>
      </c>
      <c r="D396" s="16" t="s">
        <v>424</v>
      </c>
      <c r="E396" s="41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6"/>
        <v>5075</v>
      </c>
      <c r="K396" s="18">
        <f t="shared" si="17"/>
        <v>3575</v>
      </c>
    </row>
    <row r="397" spans="1:11">
      <c r="A397" s="62" t="s">
        <v>660</v>
      </c>
      <c r="B397" s="48">
        <v>42904</v>
      </c>
      <c r="C397" t="s">
        <v>503</v>
      </c>
      <c r="D397" s="16" t="s">
        <v>661</v>
      </c>
      <c r="E397" s="41" t="s">
        <v>503</v>
      </c>
      <c r="F397" s="18">
        <v>6000</v>
      </c>
      <c r="G397" t="s">
        <v>13</v>
      </c>
      <c r="H397" s="18">
        <v>5500</v>
      </c>
      <c r="J397">
        <f t="shared" si="16"/>
        <v>275</v>
      </c>
      <c r="K397" s="18">
        <f t="shared" si="17"/>
        <v>775</v>
      </c>
    </row>
    <row r="398" spans="1:11">
      <c r="A398" s="62" t="s">
        <v>662</v>
      </c>
      <c r="B398" s="48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6"/>
        <v>1300</v>
      </c>
      <c r="K398" s="18">
        <f t="shared" si="17"/>
        <v>2300</v>
      </c>
    </row>
    <row r="399" spans="1:11">
      <c r="A399" s="62" t="s">
        <v>665</v>
      </c>
      <c r="B399" s="48">
        <v>42904</v>
      </c>
      <c r="C399" t="s">
        <v>338</v>
      </c>
      <c r="D399" s="16" t="s">
        <v>339</v>
      </c>
      <c r="E399" s="41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6"/>
        <v>1025</v>
      </c>
      <c r="K399" s="18">
        <f t="shared" si="17"/>
        <v>1525</v>
      </c>
    </row>
    <row r="400" ht="30" spans="1:11">
      <c r="A400" s="62" t="s">
        <v>666</v>
      </c>
      <c r="B400" s="48">
        <v>42904</v>
      </c>
      <c r="C400" t="s">
        <v>80</v>
      </c>
      <c r="D400" s="16" t="s">
        <v>81</v>
      </c>
      <c r="E400" s="41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6"/>
        <v>10250</v>
      </c>
      <c r="K400" s="18">
        <f t="shared" si="17"/>
        <v>5250</v>
      </c>
    </row>
    <row r="401" ht="45" spans="1:11">
      <c r="A401" s="62" t="s">
        <v>667</v>
      </c>
      <c r="B401" s="48">
        <v>42904</v>
      </c>
      <c r="C401" t="s">
        <v>307</v>
      </c>
      <c r="D401" s="16" t="s">
        <v>308</v>
      </c>
      <c r="E401" s="41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6"/>
        <v>25500</v>
      </c>
      <c r="K401" s="18">
        <f t="shared" si="17"/>
        <v>10500</v>
      </c>
    </row>
    <row r="402" spans="1:11">
      <c r="A402" s="62" t="s">
        <v>668</v>
      </c>
      <c r="B402" s="48">
        <v>42904</v>
      </c>
      <c r="C402" t="s">
        <v>159</v>
      </c>
      <c r="D402" s="16" t="s">
        <v>160</v>
      </c>
      <c r="E402" s="41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6"/>
        <v>2582.5</v>
      </c>
      <c r="K402" s="18">
        <f t="shared" si="17"/>
        <v>932.5</v>
      </c>
    </row>
    <row r="403" spans="1:11">
      <c r="A403" s="63" t="s">
        <v>669</v>
      </c>
      <c r="B403" s="48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6"/>
        <v>565</v>
      </c>
      <c r="K403" s="18">
        <f t="shared" si="17"/>
        <v>1265</v>
      </c>
    </row>
    <row r="404" spans="1:11">
      <c r="A404" s="63" t="s">
        <v>670</v>
      </c>
      <c r="B404" s="48">
        <v>42904</v>
      </c>
      <c r="C404" t="s">
        <v>503</v>
      </c>
      <c r="D404" s="16" t="s">
        <v>593</v>
      </c>
      <c r="E404" s="41" t="s">
        <v>503</v>
      </c>
      <c r="F404" s="18">
        <v>12000</v>
      </c>
      <c r="G404" t="s">
        <v>13</v>
      </c>
      <c r="H404" s="18">
        <v>11300</v>
      </c>
      <c r="J404">
        <f t="shared" si="16"/>
        <v>565</v>
      </c>
      <c r="K404" s="18">
        <f t="shared" si="17"/>
        <v>1265</v>
      </c>
    </row>
    <row r="405" ht="30" spans="1:11">
      <c r="A405" s="62" t="s">
        <v>671</v>
      </c>
      <c r="B405" s="48">
        <v>42904</v>
      </c>
      <c r="C405" t="s">
        <v>503</v>
      </c>
      <c r="D405" s="16" t="s">
        <v>504</v>
      </c>
      <c r="E405" s="41" t="s">
        <v>505</v>
      </c>
      <c r="F405" s="18">
        <v>51000</v>
      </c>
      <c r="G405" t="s">
        <v>16</v>
      </c>
      <c r="H405" s="18">
        <v>51500</v>
      </c>
      <c r="J405">
        <f t="shared" si="16"/>
        <v>2575</v>
      </c>
      <c r="K405" s="18">
        <f t="shared" si="17"/>
        <v>2075</v>
      </c>
    </row>
    <row r="406" spans="1:11">
      <c r="A406" s="62" t="s">
        <v>672</v>
      </c>
      <c r="B406" s="48">
        <v>42905</v>
      </c>
      <c r="C406" s="53" t="s">
        <v>230</v>
      </c>
      <c r="D406" s="54" t="s">
        <v>249</v>
      </c>
      <c r="F406" s="19">
        <v>59000</v>
      </c>
      <c r="G406" s="53" t="s">
        <v>232</v>
      </c>
      <c r="H406" s="19">
        <v>58000</v>
      </c>
      <c r="I406" s="19">
        <v>59000</v>
      </c>
      <c r="J406">
        <f t="shared" si="16"/>
        <v>2900</v>
      </c>
      <c r="K406" s="18">
        <f t="shared" si="17"/>
        <v>3900</v>
      </c>
    </row>
    <row r="407" spans="1:11">
      <c r="A407" s="62" t="s">
        <v>673</v>
      </c>
      <c r="B407" s="48">
        <v>42907</v>
      </c>
      <c r="C407" t="s">
        <v>163</v>
      </c>
      <c r="D407" s="16" t="s">
        <v>164</v>
      </c>
      <c r="E407" s="41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6"/>
        <v>2575</v>
      </c>
      <c r="K407" s="18">
        <f t="shared" si="17"/>
        <v>2575</v>
      </c>
    </row>
    <row r="408" spans="1:11">
      <c r="A408" s="62" t="s">
        <v>674</v>
      </c>
      <c r="B408" s="48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6"/>
        <v>1050</v>
      </c>
      <c r="K408" s="18">
        <f t="shared" si="17"/>
        <v>1050</v>
      </c>
    </row>
    <row r="409" spans="1:11">
      <c r="A409" s="62" t="s">
        <v>675</v>
      </c>
      <c r="B409" s="48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6"/>
        <v>1050</v>
      </c>
      <c r="K409" s="18">
        <f t="shared" si="17"/>
        <v>1050</v>
      </c>
    </row>
    <row r="410" spans="1:11">
      <c r="A410" s="62" t="s">
        <v>676</v>
      </c>
      <c r="B410" s="48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6"/>
        <v>775</v>
      </c>
      <c r="K410" s="18">
        <f t="shared" si="17"/>
        <v>775</v>
      </c>
    </row>
    <row r="411" ht="30" spans="1:11">
      <c r="A411" s="62" t="s">
        <v>677</v>
      </c>
      <c r="B411" s="48">
        <v>42908</v>
      </c>
      <c r="C411" t="s">
        <v>419</v>
      </c>
      <c r="D411" s="16" t="s">
        <v>420</v>
      </c>
      <c r="E411" s="41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6"/>
        <v>5075</v>
      </c>
      <c r="K411" s="18">
        <f t="shared" si="17"/>
        <v>3575</v>
      </c>
    </row>
    <row r="412" ht="15.75" spans="1:11">
      <c r="A412" s="63" t="s">
        <v>678</v>
      </c>
      <c r="B412" s="48">
        <v>42908</v>
      </c>
      <c r="C412" t="s">
        <v>338</v>
      </c>
      <c r="D412" s="16" t="s">
        <v>339</v>
      </c>
      <c r="E412" s="41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6"/>
        <v>2575</v>
      </c>
      <c r="K412" s="18">
        <f t="shared" si="17"/>
        <v>1075</v>
      </c>
    </row>
    <row r="413" spans="1:11">
      <c r="A413" s="63" t="s">
        <v>679</v>
      </c>
      <c r="B413" s="48">
        <v>42908</v>
      </c>
      <c r="C413" t="s">
        <v>512</v>
      </c>
      <c r="D413" s="16" t="s">
        <v>513</v>
      </c>
      <c r="E413" s="65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6"/>
        <v>10250</v>
      </c>
      <c r="K413" s="18">
        <f t="shared" si="17"/>
        <v>5250</v>
      </c>
    </row>
    <row r="414" spans="1:11">
      <c r="A414" s="62" t="s">
        <v>680</v>
      </c>
      <c r="B414" s="48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6"/>
        <v>2475</v>
      </c>
      <c r="K414" s="18">
        <f t="shared" si="17"/>
        <v>2975</v>
      </c>
    </row>
    <row r="415" spans="1:11">
      <c r="A415" s="62" t="s">
        <v>682</v>
      </c>
      <c r="B415" s="48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6"/>
        <v>325</v>
      </c>
      <c r="K415" s="18">
        <f t="shared" si="17"/>
        <v>825</v>
      </c>
    </row>
    <row r="416" spans="1:11">
      <c r="A416" s="62" t="s">
        <v>685</v>
      </c>
      <c r="B416" s="48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6"/>
        <v>2500</v>
      </c>
      <c r="K416" s="18">
        <f t="shared" si="17"/>
        <v>3500</v>
      </c>
    </row>
    <row r="417" spans="1:11">
      <c r="A417" s="62" t="s">
        <v>686</v>
      </c>
      <c r="B417" s="48">
        <v>42920</v>
      </c>
      <c r="C417" t="s">
        <v>103</v>
      </c>
      <c r="D417" s="16" t="s">
        <v>104</v>
      </c>
      <c r="E417" s="41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6"/>
        <v>2575</v>
      </c>
      <c r="K417" s="18">
        <f t="shared" si="17"/>
        <v>2075</v>
      </c>
    </row>
    <row r="418" spans="1:11">
      <c r="A418" s="63" t="s">
        <v>687</v>
      </c>
      <c r="B418" s="48">
        <v>42920</v>
      </c>
      <c r="C418" s="53" t="s">
        <v>52</v>
      </c>
      <c r="D418" s="54" t="s">
        <v>207</v>
      </c>
      <c r="F418" s="19">
        <v>26000</v>
      </c>
      <c r="G418" s="53" t="s">
        <v>13</v>
      </c>
      <c r="H418" s="19">
        <v>24800</v>
      </c>
      <c r="I418" s="19">
        <v>26000</v>
      </c>
      <c r="J418">
        <f t="shared" si="16"/>
        <v>1240</v>
      </c>
      <c r="K418" s="18">
        <f t="shared" si="17"/>
        <v>2440</v>
      </c>
    </row>
    <row r="419" spans="1:11">
      <c r="A419" s="62" t="s">
        <v>688</v>
      </c>
      <c r="B419" s="48">
        <v>42920</v>
      </c>
      <c r="C419" t="s">
        <v>127</v>
      </c>
      <c r="D419" s="16" t="s">
        <v>128</v>
      </c>
      <c r="E419" s="41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6"/>
        <v>2575</v>
      </c>
      <c r="K419" s="18">
        <f t="shared" si="17"/>
        <v>2075</v>
      </c>
    </row>
    <row r="420" spans="1:11">
      <c r="A420" s="62" t="s">
        <v>17</v>
      </c>
      <c r="B420" s="48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6"/>
        <v>5075</v>
      </c>
      <c r="K420" s="18">
        <f t="shared" si="17"/>
        <v>3575</v>
      </c>
    </row>
    <row r="421" spans="1:11">
      <c r="A421" s="63" t="s">
        <v>689</v>
      </c>
      <c r="B421" s="48">
        <v>42920</v>
      </c>
      <c r="C421" t="s">
        <v>163</v>
      </c>
      <c r="D421" s="16" t="s">
        <v>523</v>
      </c>
      <c r="E421" s="41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6"/>
        <v>1250</v>
      </c>
      <c r="K421" s="18">
        <f t="shared" si="17"/>
        <v>1250</v>
      </c>
    </row>
    <row r="422" spans="1:11">
      <c r="A422" s="62" t="s">
        <v>690</v>
      </c>
      <c r="B422" s="48">
        <v>42921</v>
      </c>
      <c r="C422" t="s">
        <v>503</v>
      </c>
      <c r="D422" s="16" t="s">
        <v>691</v>
      </c>
      <c r="E422" s="41" t="s">
        <v>503</v>
      </c>
      <c r="F422" s="18">
        <v>7000</v>
      </c>
      <c r="G422" t="s">
        <v>13</v>
      </c>
      <c r="H422" s="18">
        <v>6500</v>
      </c>
      <c r="J422">
        <f t="shared" si="16"/>
        <v>325</v>
      </c>
      <c r="K422" s="18">
        <f t="shared" si="17"/>
        <v>825</v>
      </c>
    </row>
    <row r="423" ht="45" spans="1:11">
      <c r="A423" s="62" t="s">
        <v>692</v>
      </c>
      <c r="B423" s="48">
        <v>42921</v>
      </c>
      <c r="C423" t="s">
        <v>307</v>
      </c>
      <c r="D423" s="16" t="s">
        <v>308</v>
      </c>
      <c r="E423" s="41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6"/>
        <v>25500</v>
      </c>
      <c r="K423" s="18">
        <f t="shared" si="17"/>
        <v>10500</v>
      </c>
    </row>
    <row r="424" ht="30" spans="1:11">
      <c r="A424" s="62" t="s">
        <v>693</v>
      </c>
      <c r="B424" s="48">
        <v>42921</v>
      </c>
      <c r="C424" t="s">
        <v>347</v>
      </c>
      <c r="D424" s="16" t="s">
        <v>348</v>
      </c>
      <c r="E424" s="41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6"/>
        <v>10250</v>
      </c>
      <c r="K424" s="18">
        <f t="shared" si="17"/>
        <v>5250</v>
      </c>
    </row>
    <row r="425" ht="45" spans="1:11">
      <c r="A425" s="62" t="s">
        <v>694</v>
      </c>
      <c r="B425" s="48">
        <v>42921</v>
      </c>
      <c r="C425" t="s">
        <v>614</v>
      </c>
      <c r="D425" s="16" t="s">
        <v>615</v>
      </c>
      <c r="E425" s="41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6"/>
        <v>5125</v>
      </c>
      <c r="K425" s="18">
        <f t="shared" si="17"/>
        <v>2625</v>
      </c>
    </row>
    <row r="426" spans="1:11">
      <c r="A426" s="62" t="s">
        <v>695</v>
      </c>
      <c r="B426" s="48">
        <v>42921</v>
      </c>
      <c r="C426" s="53" t="s">
        <v>230</v>
      </c>
      <c r="D426" s="54" t="s">
        <v>249</v>
      </c>
      <c r="F426" s="19">
        <v>88000</v>
      </c>
      <c r="G426" s="53" t="s">
        <v>232</v>
      </c>
      <c r="H426" s="19">
        <v>87000</v>
      </c>
      <c r="I426" s="19">
        <v>88000</v>
      </c>
      <c r="J426">
        <f t="shared" ref="J426:J484" si="18">H426*5%</f>
        <v>4350</v>
      </c>
      <c r="K426" s="18">
        <f t="shared" ref="K426:K440" si="19">J426+F426-H426</f>
        <v>5350</v>
      </c>
    </row>
    <row r="427" ht="30" spans="1:11">
      <c r="A427" s="62" t="s">
        <v>696</v>
      </c>
      <c r="B427" s="48">
        <v>42921</v>
      </c>
      <c r="C427" t="s">
        <v>45</v>
      </c>
      <c r="D427" s="54" t="s">
        <v>198</v>
      </c>
      <c r="E427" s="55" t="s">
        <v>199</v>
      </c>
      <c r="F427" s="19">
        <v>100000</v>
      </c>
      <c r="G427" s="53" t="s">
        <v>16</v>
      </c>
      <c r="H427" s="19">
        <v>101650</v>
      </c>
      <c r="I427" s="19">
        <v>100000</v>
      </c>
      <c r="J427">
        <f t="shared" si="18"/>
        <v>5082.5</v>
      </c>
      <c r="K427" s="18">
        <f t="shared" si="19"/>
        <v>3432.5</v>
      </c>
    </row>
    <row r="428" spans="1:11">
      <c r="A428" s="62" t="s">
        <v>697</v>
      </c>
      <c r="B428" s="48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8"/>
        <v>565</v>
      </c>
      <c r="K428" s="18">
        <f t="shared" si="19"/>
        <v>1265</v>
      </c>
    </row>
    <row r="429" spans="1:11">
      <c r="A429" s="63" t="s">
        <v>698</v>
      </c>
      <c r="B429" s="48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8"/>
        <v>2500</v>
      </c>
      <c r="K429" s="18">
        <f t="shared" si="19"/>
        <v>3500</v>
      </c>
    </row>
    <row r="430" spans="1:11">
      <c r="A430" s="62" t="s">
        <v>699</v>
      </c>
      <c r="B430" s="48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8"/>
        <v>2475</v>
      </c>
      <c r="K430" s="18">
        <f t="shared" si="19"/>
        <v>2975</v>
      </c>
    </row>
    <row r="431" spans="1:11">
      <c r="A431" s="62" t="s">
        <v>700</v>
      </c>
      <c r="B431" s="48">
        <v>42921</v>
      </c>
      <c r="C431" t="s">
        <v>503</v>
      </c>
      <c r="D431" s="16" t="s">
        <v>701</v>
      </c>
      <c r="E431" s="41" t="s">
        <v>503</v>
      </c>
      <c r="F431" s="18">
        <v>50000</v>
      </c>
      <c r="G431" t="s">
        <v>13</v>
      </c>
      <c r="H431" s="18">
        <v>49700</v>
      </c>
      <c r="J431">
        <f t="shared" si="18"/>
        <v>2485</v>
      </c>
      <c r="K431" s="18">
        <f t="shared" si="19"/>
        <v>2785</v>
      </c>
    </row>
    <row r="432" ht="30" spans="1:11">
      <c r="A432" s="63" t="s">
        <v>702</v>
      </c>
      <c r="B432" s="48">
        <v>42921</v>
      </c>
      <c r="C432" s="53" t="s">
        <v>123</v>
      </c>
      <c r="D432" s="16" t="s">
        <v>124</v>
      </c>
      <c r="E432" s="41" t="s">
        <v>125</v>
      </c>
      <c r="F432" s="19">
        <v>200000</v>
      </c>
      <c r="G432" s="53" t="s">
        <v>16</v>
      </c>
      <c r="H432" s="19">
        <v>205000</v>
      </c>
      <c r="I432" s="19">
        <v>200000</v>
      </c>
      <c r="J432">
        <f t="shared" si="18"/>
        <v>10250</v>
      </c>
      <c r="K432" s="18">
        <f t="shared" si="19"/>
        <v>5250</v>
      </c>
    </row>
    <row r="433" spans="1:11">
      <c r="A433" s="63" t="s">
        <v>703</v>
      </c>
      <c r="B433" s="48">
        <v>42921</v>
      </c>
      <c r="C433" t="s">
        <v>163</v>
      </c>
      <c r="D433" s="16" t="s">
        <v>164</v>
      </c>
      <c r="E433" s="41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8"/>
        <v>2575</v>
      </c>
      <c r="K433" s="18">
        <f t="shared" si="19"/>
        <v>2575</v>
      </c>
    </row>
    <row r="434" spans="1:11">
      <c r="A434" s="63" t="s">
        <v>704</v>
      </c>
      <c r="B434" s="48">
        <v>42922</v>
      </c>
      <c r="C434" t="s">
        <v>134</v>
      </c>
      <c r="D434" s="16" t="s">
        <v>705</v>
      </c>
      <c r="E434" s="41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8"/>
        <v>2500</v>
      </c>
      <c r="K434" s="18">
        <f t="shared" si="19"/>
        <v>3500</v>
      </c>
    </row>
    <row r="435" spans="1:11">
      <c r="A435" s="63" t="s">
        <v>706</v>
      </c>
      <c r="B435" s="48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8"/>
        <v>2450</v>
      </c>
      <c r="K435" s="18">
        <f t="shared" si="19"/>
        <v>3450</v>
      </c>
    </row>
    <row r="436" spans="1:11">
      <c r="A436" s="63" t="s">
        <v>707</v>
      </c>
      <c r="B436" s="48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8"/>
        <v>2470</v>
      </c>
      <c r="K436" s="18">
        <f t="shared" si="19"/>
        <v>3570</v>
      </c>
    </row>
    <row r="437" spans="1:11">
      <c r="A437" s="62" t="s">
        <v>708</v>
      </c>
      <c r="B437" s="48">
        <v>42922</v>
      </c>
      <c r="C437" t="s">
        <v>83</v>
      </c>
      <c r="D437" s="16" t="s">
        <v>84</v>
      </c>
      <c r="E437" s="41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8"/>
        <v>10250</v>
      </c>
      <c r="K437" s="18">
        <f t="shared" si="19"/>
        <v>5250</v>
      </c>
    </row>
    <row r="438" spans="1:11">
      <c r="A438" s="63" t="s">
        <v>709</v>
      </c>
      <c r="B438" s="48">
        <v>42922</v>
      </c>
      <c r="C438" t="s">
        <v>88</v>
      </c>
      <c r="D438" s="16" t="s">
        <v>193</v>
      </c>
      <c r="E438" s="41" t="s">
        <v>194</v>
      </c>
      <c r="F438" s="19">
        <v>200000</v>
      </c>
      <c r="G438" s="16" t="s">
        <v>16</v>
      </c>
      <c r="H438" s="19">
        <v>205000</v>
      </c>
      <c r="J438">
        <f t="shared" si="18"/>
        <v>10250</v>
      </c>
      <c r="K438" s="18">
        <f t="shared" si="19"/>
        <v>5250</v>
      </c>
    </row>
    <row r="439" spans="1:11">
      <c r="A439" s="63" t="s">
        <v>710</v>
      </c>
      <c r="B439" s="48">
        <v>42923</v>
      </c>
      <c r="C439" t="s">
        <v>503</v>
      </c>
      <c r="D439" s="16" t="s">
        <v>711</v>
      </c>
      <c r="E439" s="41" t="s">
        <v>503</v>
      </c>
      <c r="F439" s="18">
        <v>100000</v>
      </c>
      <c r="G439" t="s">
        <v>13</v>
      </c>
      <c r="H439" s="18">
        <v>100000</v>
      </c>
      <c r="J439">
        <f t="shared" si="18"/>
        <v>5000</v>
      </c>
      <c r="K439" s="18">
        <f t="shared" si="19"/>
        <v>5000</v>
      </c>
    </row>
    <row r="440" spans="1:11">
      <c r="A440" s="63" t="s">
        <v>712</v>
      </c>
      <c r="B440" s="48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8"/>
        <v>565</v>
      </c>
      <c r="K440" s="18">
        <f t="shared" si="19"/>
        <v>1265</v>
      </c>
    </row>
    <row r="441" ht="30" spans="1:11">
      <c r="A441" s="62" t="s">
        <v>713</v>
      </c>
      <c r="B441" s="48">
        <v>42923</v>
      </c>
      <c r="C441" t="s">
        <v>58</v>
      </c>
      <c r="D441" s="16" t="s">
        <v>59</v>
      </c>
      <c r="E441" s="41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8"/>
        <v>10250</v>
      </c>
      <c r="K441" s="18">
        <f t="shared" ref="K441:K504" si="20">J441+F441-H441</f>
        <v>5250</v>
      </c>
    </row>
    <row r="442" spans="1:11">
      <c r="A442" s="62" t="s">
        <v>714</v>
      </c>
      <c r="B442" s="48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8"/>
        <v>565</v>
      </c>
      <c r="K442" s="18">
        <f t="shared" si="20"/>
        <v>1265</v>
      </c>
    </row>
    <row r="443" spans="1:11">
      <c r="A443" s="62" t="s">
        <v>716</v>
      </c>
      <c r="B443" s="48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8"/>
        <v>565</v>
      </c>
      <c r="K443" s="18">
        <f t="shared" si="20"/>
        <v>1265</v>
      </c>
    </row>
    <row r="444" spans="1:11">
      <c r="A444" s="62" t="s">
        <v>717</v>
      </c>
      <c r="B444" s="48">
        <v>42923</v>
      </c>
      <c r="C444" s="53" t="s">
        <v>230</v>
      </c>
      <c r="D444" s="54" t="s">
        <v>231</v>
      </c>
      <c r="F444" s="19">
        <v>59000</v>
      </c>
      <c r="G444" s="53" t="s">
        <v>232</v>
      </c>
      <c r="H444" s="19">
        <v>58000</v>
      </c>
      <c r="I444" s="19">
        <v>59000</v>
      </c>
      <c r="J444">
        <f t="shared" si="18"/>
        <v>2900</v>
      </c>
      <c r="K444" s="18">
        <f t="shared" si="20"/>
        <v>3900</v>
      </c>
    </row>
    <row r="445" ht="45" spans="1:11">
      <c r="A445" s="62" t="s">
        <v>718</v>
      </c>
      <c r="B445" s="48">
        <v>42924</v>
      </c>
      <c r="C445" t="s">
        <v>415</v>
      </c>
      <c r="D445" s="16" t="s">
        <v>416</v>
      </c>
      <c r="E445" s="41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8"/>
        <v>5075</v>
      </c>
      <c r="K445" s="18">
        <f t="shared" si="20"/>
        <v>3575</v>
      </c>
    </row>
    <row r="446" spans="1:11">
      <c r="A446" s="62" t="s">
        <v>719</v>
      </c>
      <c r="B446" s="48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8"/>
        <v>565</v>
      </c>
      <c r="K446" s="18">
        <f t="shared" si="20"/>
        <v>565</v>
      </c>
    </row>
    <row r="447" spans="1:11">
      <c r="A447" s="62" t="s">
        <v>720</v>
      </c>
      <c r="B447" s="48">
        <v>42925</v>
      </c>
      <c r="C447" t="s">
        <v>536</v>
      </c>
      <c r="D447" s="16" t="s">
        <v>537</v>
      </c>
      <c r="E447" s="41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8"/>
        <v>565</v>
      </c>
      <c r="K447" s="18">
        <f t="shared" si="20"/>
        <v>1265</v>
      </c>
    </row>
    <row r="448" spans="1:11">
      <c r="A448" s="62" t="s">
        <v>721</v>
      </c>
      <c r="B448" s="48">
        <v>42925</v>
      </c>
      <c r="C448" t="s">
        <v>536</v>
      </c>
      <c r="D448" s="16" t="s">
        <v>722</v>
      </c>
      <c r="E448" s="41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8"/>
        <v>565</v>
      </c>
      <c r="K448" s="18">
        <f t="shared" si="20"/>
        <v>1265</v>
      </c>
    </row>
    <row r="449" ht="30" spans="1:11">
      <c r="A449" s="62" t="s">
        <v>723</v>
      </c>
      <c r="B449" s="48">
        <v>42926</v>
      </c>
      <c r="C449" t="s">
        <v>406</v>
      </c>
      <c r="D449" s="16" t="s">
        <v>407</v>
      </c>
      <c r="E449" s="41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8"/>
        <v>5125</v>
      </c>
      <c r="K449" s="18">
        <f t="shared" si="20"/>
        <v>2625</v>
      </c>
    </row>
    <row r="450" spans="1:11">
      <c r="A450" s="63" t="s">
        <v>724</v>
      </c>
      <c r="B450" s="48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8"/>
        <v>565</v>
      </c>
      <c r="K450" s="18">
        <f t="shared" si="20"/>
        <v>1265</v>
      </c>
    </row>
    <row r="451" ht="30" spans="1:11">
      <c r="A451" s="62" t="s">
        <v>725</v>
      </c>
      <c r="B451" s="48">
        <v>42927</v>
      </c>
      <c r="C451" t="s">
        <v>44</v>
      </c>
      <c r="D451" s="16" t="s">
        <v>726</v>
      </c>
      <c r="E451" s="41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8"/>
        <v>7200</v>
      </c>
      <c r="K451" s="18">
        <f t="shared" si="20"/>
        <v>12200</v>
      </c>
    </row>
    <row r="452" spans="1:11">
      <c r="A452" s="62" t="s">
        <v>729</v>
      </c>
      <c r="B452" s="48">
        <v>42927</v>
      </c>
      <c r="C452" t="s">
        <v>605</v>
      </c>
      <c r="D452" s="16" t="s">
        <v>606</v>
      </c>
      <c r="E452" s="41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8"/>
        <v>2582.5</v>
      </c>
      <c r="K452" s="18">
        <f t="shared" si="20"/>
        <v>932.5</v>
      </c>
    </row>
    <row r="453" spans="1:11">
      <c r="A453" s="62" t="s">
        <v>730</v>
      </c>
      <c r="B453" s="48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8"/>
        <v>565</v>
      </c>
      <c r="K453" s="18">
        <f t="shared" si="20"/>
        <v>1265</v>
      </c>
    </row>
    <row r="454" spans="1:11">
      <c r="A454" s="62" t="s">
        <v>731</v>
      </c>
      <c r="B454" s="48">
        <v>42928</v>
      </c>
      <c r="C454" t="s">
        <v>103</v>
      </c>
      <c r="D454" s="16" t="s">
        <v>104</v>
      </c>
      <c r="E454" s="41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8"/>
        <v>2575</v>
      </c>
      <c r="K454" s="18">
        <f t="shared" si="20"/>
        <v>1075</v>
      </c>
    </row>
    <row r="455" spans="1:11">
      <c r="A455" s="62" t="s">
        <v>732</v>
      </c>
      <c r="B455" s="48">
        <v>42928</v>
      </c>
      <c r="C455" t="s">
        <v>46</v>
      </c>
      <c r="D455" s="16" t="s">
        <v>267</v>
      </c>
      <c r="E455" s="41" t="s">
        <v>265</v>
      </c>
      <c r="F455" s="18">
        <v>12000</v>
      </c>
      <c r="G455" t="s">
        <v>13</v>
      </c>
      <c r="H455" s="18">
        <v>11300</v>
      </c>
      <c r="J455">
        <f t="shared" si="18"/>
        <v>565</v>
      </c>
      <c r="K455" s="18">
        <f t="shared" si="20"/>
        <v>1265</v>
      </c>
    </row>
    <row r="456" ht="30" spans="1:11">
      <c r="A456" s="62" t="s">
        <v>733</v>
      </c>
      <c r="B456" s="48">
        <v>42929</v>
      </c>
      <c r="C456" t="s">
        <v>77</v>
      </c>
      <c r="D456" s="16" t="s">
        <v>78</v>
      </c>
      <c r="E456" s="41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8"/>
        <v>10250</v>
      </c>
      <c r="K456" s="18">
        <f t="shared" si="20"/>
        <v>5250</v>
      </c>
    </row>
    <row r="457" spans="1:11">
      <c r="A457" s="62" t="s">
        <v>734</v>
      </c>
      <c r="B457" s="48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8"/>
        <v>565</v>
      </c>
      <c r="K457" s="18">
        <f t="shared" si="20"/>
        <v>1265</v>
      </c>
    </row>
    <row r="458" spans="1:11">
      <c r="A458" s="62" t="s">
        <v>736</v>
      </c>
      <c r="B458" s="48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8"/>
        <v>565</v>
      </c>
      <c r="K458" s="18">
        <f t="shared" si="20"/>
        <v>1265</v>
      </c>
    </row>
    <row r="459" ht="30" spans="1:11">
      <c r="A459" s="62" t="s">
        <v>737</v>
      </c>
      <c r="B459" s="48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8"/>
        <v>10250</v>
      </c>
      <c r="K459" s="18">
        <f t="shared" si="20"/>
        <v>5250</v>
      </c>
    </row>
    <row r="460" spans="1:11">
      <c r="A460" s="62" t="s">
        <v>738</v>
      </c>
      <c r="B460" s="48">
        <v>42930</v>
      </c>
      <c r="C460" t="s">
        <v>36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8"/>
        <v>565</v>
      </c>
      <c r="K460" s="18">
        <f t="shared" si="20"/>
        <v>1265</v>
      </c>
    </row>
    <row r="461" spans="1:11">
      <c r="A461" s="63" t="s">
        <v>739</v>
      </c>
      <c r="B461" s="48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8"/>
        <v>565</v>
      </c>
      <c r="K461" s="18">
        <f t="shared" si="20"/>
        <v>1265</v>
      </c>
    </row>
    <row r="462" spans="1:11">
      <c r="A462" s="62" t="s">
        <v>740</v>
      </c>
      <c r="B462" s="48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8"/>
        <v>325</v>
      </c>
      <c r="K462" s="18">
        <f t="shared" si="20"/>
        <v>825</v>
      </c>
    </row>
    <row r="463" spans="1:11">
      <c r="A463" s="62" t="s">
        <v>742</v>
      </c>
      <c r="B463" s="48">
        <v>42931</v>
      </c>
      <c r="C463" t="s">
        <v>127</v>
      </c>
      <c r="D463" s="16" t="s">
        <v>128</v>
      </c>
      <c r="E463" s="41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8"/>
        <v>2575</v>
      </c>
      <c r="K463" s="18">
        <f t="shared" si="20"/>
        <v>1075</v>
      </c>
    </row>
    <row r="464" spans="1:11">
      <c r="A464" s="63" t="s">
        <v>743</v>
      </c>
      <c r="B464" s="48">
        <v>42931</v>
      </c>
      <c r="C464" s="53" t="s">
        <v>52</v>
      </c>
      <c r="D464" s="54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8"/>
        <v>1250</v>
      </c>
      <c r="K464" s="18">
        <f t="shared" si="20"/>
        <v>2250</v>
      </c>
    </row>
    <row r="465" spans="1:11">
      <c r="A465" s="62" t="s">
        <v>744</v>
      </c>
      <c r="B465" s="48">
        <v>42931</v>
      </c>
      <c r="C465" s="53" t="s">
        <v>127</v>
      </c>
      <c r="D465" s="16" t="s">
        <v>530</v>
      </c>
      <c r="E465" s="53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8"/>
        <v>565</v>
      </c>
      <c r="K465" s="18">
        <f t="shared" si="20"/>
        <v>1265</v>
      </c>
    </row>
    <row r="466" ht="45" spans="1:11">
      <c r="A466" s="63" t="s">
        <v>745</v>
      </c>
      <c r="B466" s="48">
        <v>42932</v>
      </c>
      <c r="C466" t="s">
        <v>33</v>
      </c>
      <c r="D466" s="16" t="s">
        <v>50</v>
      </c>
      <c r="E466" s="41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8"/>
        <v>5075</v>
      </c>
      <c r="K466" s="18">
        <f t="shared" si="20"/>
        <v>3575</v>
      </c>
    </row>
    <row r="467" spans="1:11">
      <c r="A467" s="62" t="s">
        <v>746</v>
      </c>
      <c r="B467" s="48">
        <v>42932</v>
      </c>
      <c r="C467" t="s">
        <v>163</v>
      </c>
      <c r="D467" s="16" t="s">
        <v>164</v>
      </c>
      <c r="E467" s="41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8"/>
        <v>2582.5</v>
      </c>
      <c r="K467" s="18">
        <f t="shared" si="20"/>
        <v>2432.5</v>
      </c>
    </row>
    <row r="468" ht="45" spans="1:11">
      <c r="A468" s="63" t="s">
        <v>747</v>
      </c>
      <c r="B468" s="48">
        <v>42932</v>
      </c>
      <c r="C468" t="s">
        <v>415</v>
      </c>
      <c r="D468" s="16" t="s">
        <v>416</v>
      </c>
      <c r="E468" s="41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8"/>
        <v>5125</v>
      </c>
      <c r="K468" s="18">
        <f t="shared" si="20"/>
        <v>2625</v>
      </c>
    </row>
    <row r="469" ht="30" spans="1:11">
      <c r="A469" s="62" t="s">
        <v>748</v>
      </c>
      <c r="B469" s="48">
        <v>42932</v>
      </c>
      <c r="C469" t="s">
        <v>123</v>
      </c>
      <c r="D469" s="16" t="s">
        <v>124</v>
      </c>
      <c r="E469" s="41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8"/>
        <v>5125</v>
      </c>
      <c r="K469" s="18">
        <f t="shared" si="20"/>
        <v>2625</v>
      </c>
    </row>
    <row r="470" spans="1:11">
      <c r="A470" s="63" t="s">
        <v>749</v>
      </c>
      <c r="B470" s="48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8"/>
        <v>1240</v>
      </c>
      <c r="K470" s="18">
        <f t="shared" si="20"/>
        <v>1240</v>
      </c>
    </row>
    <row r="471" spans="1:11">
      <c r="A471" s="62" t="s">
        <v>750</v>
      </c>
      <c r="B471" s="48">
        <v>42932</v>
      </c>
      <c r="C471" t="s">
        <v>159</v>
      </c>
      <c r="D471" s="16" t="s">
        <v>160</v>
      </c>
      <c r="E471" s="41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8"/>
        <v>2575</v>
      </c>
      <c r="K471" s="18">
        <f t="shared" si="20"/>
        <v>2575</v>
      </c>
    </row>
    <row r="472" spans="1:11">
      <c r="A472" s="63" t="s">
        <v>751</v>
      </c>
      <c r="B472" s="48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8"/>
        <v>2500</v>
      </c>
      <c r="K472" s="18">
        <f t="shared" si="20"/>
        <v>3500</v>
      </c>
    </row>
    <row r="473" ht="30" spans="1:11">
      <c r="A473" s="62" t="s">
        <v>752</v>
      </c>
      <c r="B473" s="48">
        <v>42933</v>
      </c>
      <c r="C473" t="s">
        <v>423</v>
      </c>
      <c r="D473" s="16" t="s">
        <v>424</v>
      </c>
      <c r="E473" s="41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8"/>
        <v>2582.5</v>
      </c>
      <c r="K473" s="18">
        <f t="shared" si="20"/>
        <v>1932.5</v>
      </c>
    </row>
    <row r="474" spans="1:11">
      <c r="A474" s="63" t="s">
        <v>753</v>
      </c>
      <c r="B474" s="48">
        <v>42933</v>
      </c>
      <c r="C474" t="s">
        <v>77</v>
      </c>
      <c r="D474" s="16" t="s">
        <v>754</v>
      </c>
      <c r="E474" s="41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8"/>
        <v>565</v>
      </c>
      <c r="K474" s="18">
        <f t="shared" si="20"/>
        <v>1265</v>
      </c>
    </row>
    <row r="475" spans="1:11">
      <c r="A475" s="62" t="s">
        <v>755</v>
      </c>
      <c r="B475" s="48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8"/>
        <v>2475</v>
      </c>
      <c r="K475" s="18">
        <f t="shared" si="20"/>
        <v>3975</v>
      </c>
    </row>
    <row r="476" ht="30" spans="1:11">
      <c r="A476" s="63" t="s">
        <v>756</v>
      </c>
      <c r="B476" s="48">
        <v>42933</v>
      </c>
      <c r="C476" t="s">
        <v>58</v>
      </c>
      <c r="D476" s="16" t="s">
        <v>59</v>
      </c>
      <c r="E476" s="41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8"/>
        <v>10250</v>
      </c>
      <c r="K476" s="18">
        <f t="shared" si="20"/>
        <v>5250</v>
      </c>
    </row>
    <row r="477" spans="1:11">
      <c r="A477" s="62" t="s">
        <v>757</v>
      </c>
      <c r="B477" s="48">
        <v>42935</v>
      </c>
      <c r="C477" t="s">
        <v>605</v>
      </c>
      <c r="D477" s="16" t="s">
        <v>606</v>
      </c>
      <c r="E477" s="41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8"/>
        <v>2582.5</v>
      </c>
      <c r="K477" s="18">
        <f t="shared" si="20"/>
        <v>932.5</v>
      </c>
    </row>
    <row r="478" spans="1:11">
      <c r="A478" s="62" t="s">
        <v>758</v>
      </c>
      <c r="B478" s="48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8"/>
        <v>2575</v>
      </c>
      <c r="K478" s="18">
        <f t="shared" si="20"/>
        <v>2575</v>
      </c>
    </row>
    <row r="479" spans="1:11">
      <c r="A479" s="62" t="s">
        <v>759</v>
      </c>
      <c r="B479" s="48">
        <v>42935</v>
      </c>
      <c r="C479" t="s">
        <v>46</v>
      </c>
      <c r="D479" s="16" t="s">
        <v>267</v>
      </c>
      <c r="E479" s="41" t="s">
        <v>265</v>
      </c>
      <c r="F479" s="18">
        <v>12000</v>
      </c>
      <c r="G479" t="s">
        <v>13</v>
      </c>
      <c r="H479" s="18">
        <v>11300</v>
      </c>
      <c r="J479">
        <f t="shared" si="18"/>
        <v>565</v>
      </c>
      <c r="K479" s="18">
        <f t="shared" si="20"/>
        <v>1265</v>
      </c>
    </row>
    <row r="480" spans="1:11">
      <c r="A480" s="62" t="s">
        <v>760</v>
      </c>
      <c r="B480" s="48">
        <v>42935</v>
      </c>
      <c r="C480" t="s">
        <v>503</v>
      </c>
      <c r="D480" s="16" t="s">
        <v>761</v>
      </c>
      <c r="E480" s="41" t="s">
        <v>503</v>
      </c>
      <c r="F480" s="18">
        <v>12000</v>
      </c>
      <c r="G480" t="s">
        <v>13</v>
      </c>
      <c r="H480" s="18">
        <v>11300</v>
      </c>
      <c r="J480">
        <f t="shared" si="18"/>
        <v>565</v>
      </c>
      <c r="K480" s="18">
        <f t="shared" si="20"/>
        <v>1265</v>
      </c>
    </row>
    <row r="481" spans="1:11">
      <c r="A481" s="63" t="s">
        <v>762</v>
      </c>
      <c r="B481" s="48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8"/>
        <v>2500</v>
      </c>
      <c r="K481" s="18">
        <f t="shared" si="20"/>
        <v>3500</v>
      </c>
    </row>
    <row r="482" spans="1:11">
      <c r="A482" s="62" t="s">
        <v>763</v>
      </c>
      <c r="B482" s="48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8"/>
        <v>565</v>
      </c>
      <c r="K482" s="18">
        <f t="shared" si="20"/>
        <v>1265</v>
      </c>
    </row>
    <row r="483" spans="1:11">
      <c r="A483" s="62" t="s">
        <v>765</v>
      </c>
      <c r="B483" s="48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8"/>
        <v>565</v>
      </c>
      <c r="K483" s="18">
        <f t="shared" si="20"/>
        <v>1265</v>
      </c>
    </row>
    <row r="484" spans="1:11">
      <c r="A484" s="62" t="s">
        <v>767</v>
      </c>
      <c r="B484" s="48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8"/>
        <v>1000</v>
      </c>
      <c r="K484" s="18">
        <f t="shared" si="20"/>
        <v>2000</v>
      </c>
    </row>
    <row r="485" spans="1:11">
      <c r="A485" s="62" t="s">
        <v>768</v>
      </c>
      <c r="B485" s="48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48" si="21">H485*5%</f>
        <v>1240</v>
      </c>
      <c r="K485" s="18">
        <f t="shared" si="20"/>
        <v>2440</v>
      </c>
    </row>
    <row r="486" ht="45" spans="1:11">
      <c r="A486" s="62" t="s">
        <v>769</v>
      </c>
      <c r="B486" s="48">
        <v>42936</v>
      </c>
      <c r="C486" t="s">
        <v>307</v>
      </c>
      <c r="D486" s="16" t="s">
        <v>308</v>
      </c>
      <c r="E486" s="41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21"/>
        <v>25075</v>
      </c>
      <c r="K486" s="18">
        <f t="shared" si="20"/>
        <v>18575</v>
      </c>
    </row>
    <row r="487" spans="1:11">
      <c r="A487" s="62" t="s">
        <v>770</v>
      </c>
      <c r="B487" s="48">
        <v>42937</v>
      </c>
      <c r="C487" t="s">
        <v>36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21"/>
        <v>1000</v>
      </c>
      <c r="K487" s="18">
        <f t="shared" si="20"/>
        <v>2000</v>
      </c>
    </row>
    <row r="488" spans="1:11">
      <c r="A488" s="62" t="s">
        <v>771</v>
      </c>
      <c r="B488" s="48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21"/>
        <v>1000</v>
      </c>
      <c r="K488" s="18">
        <f t="shared" si="20"/>
        <v>2000</v>
      </c>
    </row>
    <row r="489" ht="45" spans="1:11">
      <c r="A489" s="62" t="s">
        <v>772</v>
      </c>
      <c r="B489" s="48">
        <v>42937</v>
      </c>
      <c r="C489" t="s">
        <v>614</v>
      </c>
      <c r="D489" s="16" t="s">
        <v>615</v>
      </c>
      <c r="E489" s="41" t="s">
        <v>616</v>
      </c>
      <c r="F489" s="18">
        <v>100000</v>
      </c>
      <c r="G489" t="s">
        <v>16</v>
      </c>
      <c r="H489" s="18">
        <v>102500</v>
      </c>
      <c r="J489">
        <f t="shared" si="21"/>
        <v>5125</v>
      </c>
      <c r="K489" s="18">
        <f t="shared" si="20"/>
        <v>2625</v>
      </c>
    </row>
    <row r="490" spans="1:11">
      <c r="A490" s="62" t="s">
        <v>773</v>
      </c>
      <c r="B490" s="48">
        <v>42937</v>
      </c>
      <c r="C490" t="s">
        <v>151</v>
      </c>
      <c r="D490" s="16" t="s">
        <v>152</v>
      </c>
      <c r="E490" s="41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21"/>
        <v>5125</v>
      </c>
      <c r="K490" s="18">
        <f t="shared" si="20"/>
        <v>2625</v>
      </c>
    </row>
    <row r="491" spans="1:11">
      <c r="A491" s="62" t="s">
        <v>28</v>
      </c>
      <c r="B491" s="48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21"/>
        <v>2490</v>
      </c>
      <c r="K491" s="18">
        <f t="shared" si="20"/>
        <v>2690</v>
      </c>
    </row>
    <row r="492" ht="45" spans="1:11">
      <c r="A492" s="62" t="s">
        <v>774</v>
      </c>
      <c r="B492" s="48">
        <v>42938</v>
      </c>
      <c r="C492" t="s">
        <v>415</v>
      </c>
      <c r="D492" s="16" t="s">
        <v>416</v>
      </c>
      <c r="E492" s="41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21"/>
        <v>5125</v>
      </c>
      <c r="K492" s="18">
        <f t="shared" si="20"/>
        <v>2625</v>
      </c>
    </row>
    <row r="493" ht="30" spans="1:11">
      <c r="A493" s="62" t="s">
        <v>775</v>
      </c>
      <c r="B493" s="48">
        <v>42938</v>
      </c>
      <c r="C493" t="s">
        <v>423</v>
      </c>
      <c r="D493" s="16" t="s">
        <v>424</v>
      </c>
      <c r="E493" s="41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21"/>
        <v>2582.5</v>
      </c>
      <c r="K493" s="18">
        <f t="shared" si="20"/>
        <v>1932.5</v>
      </c>
    </row>
    <row r="494" spans="1:11">
      <c r="A494" s="62" t="s">
        <v>776</v>
      </c>
      <c r="B494" s="48">
        <v>42938</v>
      </c>
      <c r="C494" t="s">
        <v>415</v>
      </c>
      <c r="D494" s="16" t="s">
        <v>595</v>
      </c>
      <c r="E494" s="41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21"/>
        <v>565</v>
      </c>
      <c r="K494" s="18">
        <f t="shared" si="20"/>
        <v>1265</v>
      </c>
    </row>
    <row r="495" spans="1:11">
      <c r="A495" s="62" t="s">
        <v>777</v>
      </c>
      <c r="B495" s="48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21"/>
        <v>565</v>
      </c>
      <c r="K495" s="18">
        <f t="shared" si="20"/>
        <v>565</v>
      </c>
    </row>
    <row r="496" ht="30" spans="1:11">
      <c r="A496" s="63" t="s">
        <v>778</v>
      </c>
      <c r="B496" s="48">
        <v>42939</v>
      </c>
      <c r="C496" t="s">
        <v>80</v>
      </c>
      <c r="D496" s="16" t="s">
        <v>81</v>
      </c>
      <c r="E496" s="41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21"/>
        <v>10250</v>
      </c>
      <c r="K496" s="18">
        <f t="shared" si="20"/>
        <v>5250</v>
      </c>
    </row>
    <row r="497" spans="1:11">
      <c r="A497" s="63" t="s">
        <v>779</v>
      </c>
      <c r="B497" s="48">
        <v>42939</v>
      </c>
      <c r="C497" t="s">
        <v>46</v>
      </c>
      <c r="D497" s="16" t="s">
        <v>267</v>
      </c>
      <c r="E497" s="41" t="s">
        <v>265</v>
      </c>
      <c r="F497" s="18">
        <v>12000</v>
      </c>
      <c r="G497" t="s">
        <v>13</v>
      </c>
      <c r="H497" s="18">
        <v>11300</v>
      </c>
      <c r="J497">
        <f t="shared" si="21"/>
        <v>565</v>
      </c>
      <c r="K497" s="18">
        <f t="shared" si="20"/>
        <v>1265</v>
      </c>
    </row>
    <row r="498" spans="1:11">
      <c r="A498" s="62" t="s">
        <v>780</v>
      </c>
      <c r="B498" s="48">
        <v>42939</v>
      </c>
      <c r="C498" t="s">
        <v>103</v>
      </c>
      <c r="D498" s="16" t="s">
        <v>104</v>
      </c>
      <c r="E498" s="41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21"/>
        <v>2575</v>
      </c>
      <c r="K498" s="18">
        <f t="shared" si="20"/>
        <v>2075</v>
      </c>
    </row>
    <row r="499" spans="1:11">
      <c r="A499" s="62" t="s">
        <v>781</v>
      </c>
      <c r="B499" s="48">
        <v>42940</v>
      </c>
      <c r="C499" t="s">
        <v>159</v>
      </c>
      <c r="D499" s="16" t="s">
        <v>160</v>
      </c>
      <c r="E499" s="41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21"/>
        <v>2582.5</v>
      </c>
      <c r="K499" s="18">
        <f t="shared" si="20"/>
        <v>932.5</v>
      </c>
    </row>
    <row r="500" spans="1:11">
      <c r="A500" s="63" t="s">
        <v>782</v>
      </c>
      <c r="B500" s="48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21"/>
        <v>565</v>
      </c>
      <c r="K500" s="18">
        <f t="shared" si="20"/>
        <v>1265</v>
      </c>
    </row>
    <row r="501" spans="1:11">
      <c r="A501" s="62" t="s">
        <v>785</v>
      </c>
      <c r="B501" s="48">
        <v>42940</v>
      </c>
      <c r="C501" t="s">
        <v>503</v>
      </c>
      <c r="D501" s="16" t="s">
        <v>761</v>
      </c>
      <c r="E501" s="41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21"/>
        <v>1240</v>
      </c>
      <c r="K501" s="18">
        <f t="shared" si="20"/>
        <v>2440</v>
      </c>
    </row>
    <row r="502" spans="1:11">
      <c r="A502" s="62" t="s">
        <v>786</v>
      </c>
      <c r="B502" s="48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21"/>
        <v>565</v>
      </c>
      <c r="K502" s="18">
        <f t="shared" si="20"/>
        <v>1265</v>
      </c>
    </row>
    <row r="503" spans="1:11">
      <c r="A503" s="63" t="s">
        <v>787</v>
      </c>
      <c r="B503" s="48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21"/>
        <v>565</v>
      </c>
      <c r="K503" s="18">
        <f t="shared" si="20"/>
        <v>1265</v>
      </c>
    </row>
    <row r="504" spans="1:11">
      <c r="A504" s="63" t="s">
        <v>788</v>
      </c>
      <c r="B504" s="48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21"/>
        <v>565</v>
      </c>
      <c r="K504" s="18">
        <f t="shared" si="20"/>
        <v>1265</v>
      </c>
    </row>
    <row r="505" ht="15.75" spans="1:11">
      <c r="A505" s="63" t="s">
        <v>789</v>
      </c>
      <c r="B505" s="48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21"/>
        <v>565</v>
      </c>
      <c r="K505" s="18">
        <f t="shared" ref="K505:K568" si="22">J505+F505-H505</f>
        <v>1265</v>
      </c>
    </row>
    <row r="506" spans="1:11">
      <c r="A506" s="62" t="s">
        <v>790</v>
      </c>
      <c r="B506" s="48">
        <v>42940</v>
      </c>
      <c r="C506" t="s">
        <v>512</v>
      </c>
      <c r="D506" s="16" t="s">
        <v>513</v>
      </c>
      <c r="E506" s="65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21"/>
        <v>5075</v>
      </c>
      <c r="K506" s="18">
        <f t="shared" si="22"/>
        <v>3575</v>
      </c>
    </row>
    <row r="507" spans="1:11">
      <c r="A507" s="62" t="s">
        <v>791</v>
      </c>
      <c r="B507" s="48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21"/>
        <v>2500</v>
      </c>
      <c r="K507" s="18">
        <f t="shared" si="22"/>
        <v>3500</v>
      </c>
    </row>
    <row r="508" spans="1:11">
      <c r="A508" s="62" t="s">
        <v>792</v>
      </c>
      <c r="B508" s="48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21"/>
        <v>5000</v>
      </c>
      <c r="K508" s="18">
        <f t="shared" si="22"/>
        <v>5000</v>
      </c>
    </row>
    <row r="509" spans="1:11">
      <c r="A509" s="62" t="s">
        <v>793</v>
      </c>
      <c r="B509" s="48">
        <v>42941</v>
      </c>
      <c r="C509" t="s">
        <v>163</v>
      </c>
      <c r="D509" s="16" t="s">
        <v>164</v>
      </c>
      <c r="E509" s="41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21"/>
        <v>2582.5</v>
      </c>
      <c r="K509" s="18">
        <f t="shared" si="22"/>
        <v>2432.5</v>
      </c>
    </row>
    <row r="510" ht="30" spans="1:11">
      <c r="A510" s="62" t="s">
        <v>794</v>
      </c>
      <c r="B510" s="48">
        <v>42941</v>
      </c>
      <c r="C510" t="s">
        <v>618</v>
      </c>
      <c r="D510" s="16" t="s">
        <v>619</v>
      </c>
      <c r="E510" s="41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21"/>
        <v>5075</v>
      </c>
      <c r="K510" s="18">
        <f t="shared" si="22"/>
        <v>3575</v>
      </c>
    </row>
    <row r="511" spans="1:11">
      <c r="A511" s="62" t="s">
        <v>795</v>
      </c>
      <c r="B511" s="48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21"/>
        <v>0</v>
      </c>
      <c r="K511" s="18">
        <f t="shared" si="22"/>
        <v>12000</v>
      </c>
    </row>
    <row r="512" spans="1:11">
      <c r="A512" s="63" t="s">
        <v>796</v>
      </c>
      <c r="B512" s="48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21"/>
        <v>5325</v>
      </c>
      <c r="K512" s="18">
        <f t="shared" si="22"/>
        <v>6825</v>
      </c>
    </row>
    <row r="513" spans="1:11">
      <c r="A513" s="62" t="s">
        <v>800</v>
      </c>
      <c r="B513" s="48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21"/>
        <v>2575</v>
      </c>
      <c r="K513" s="18">
        <f t="shared" si="22"/>
        <v>2575</v>
      </c>
    </row>
    <row r="514" ht="30" spans="1:11">
      <c r="A514" s="62" t="s">
        <v>801</v>
      </c>
      <c r="B514" s="48">
        <v>42942</v>
      </c>
      <c r="C514" s="53" t="s">
        <v>39</v>
      </c>
      <c r="D514" s="54" t="s">
        <v>40</v>
      </c>
      <c r="E514" s="55" t="s">
        <v>39</v>
      </c>
      <c r="F514" s="19">
        <v>495000</v>
      </c>
      <c r="G514" s="53" t="s">
        <v>16</v>
      </c>
      <c r="H514" s="19">
        <v>510000</v>
      </c>
      <c r="I514" s="19">
        <v>495000</v>
      </c>
      <c r="J514">
        <f t="shared" si="21"/>
        <v>25500</v>
      </c>
      <c r="K514" s="18">
        <f t="shared" si="22"/>
        <v>10500</v>
      </c>
    </row>
    <row r="515" spans="1:11">
      <c r="A515" s="62" t="s">
        <v>802</v>
      </c>
      <c r="B515" s="48">
        <v>42942</v>
      </c>
      <c r="C515" t="s">
        <v>415</v>
      </c>
      <c r="D515" s="16" t="s">
        <v>477</v>
      </c>
      <c r="E515" s="41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21"/>
        <v>2500</v>
      </c>
      <c r="K515" s="18">
        <f t="shared" si="22"/>
        <v>3500</v>
      </c>
    </row>
    <row r="516" spans="1:11">
      <c r="A516" s="63" t="s">
        <v>803</v>
      </c>
      <c r="B516" s="48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21"/>
        <v>565</v>
      </c>
      <c r="K516" s="18">
        <f t="shared" si="22"/>
        <v>1265</v>
      </c>
    </row>
    <row r="517" ht="30" spans="1:11">
      <c r="A517" s="62" t="s">
        <v>804</v>
      </c>
      <c r="B517" s="48">
        <v>42942</v>
      </c>
      <c r="C517" t="s">
        <v>123</v>
      </c>
      <c r="D517" s="16" t="s">
        <v>124</v>
      </c>
      <c r="E517" s="41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21"/>
        <v>5125</v>
      </c>
      <c r="K517" s="18">
        <f t="shared" si="22"/>
        <v>2625</v>
      </c>
    </row>
    <row r="518" ht="30" spans="1:11">
      <c r="A518" s="62" t="s">
        <v>805</v>
      </c>
      <c r="B518" s="48">
        <v>42943</v>
      </c>
      <c r="C518" t="s">
        <v>419</v>
      </c>
      <c r="D518" s="16" t="s">
        <v>420</v>
      </c>
      <c r="E518" s="41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21"/>
        <v>5125</v>
      </c>
      <c r="K518" s="18">
        <f t="shared" si="22"/>
        <v>2625</v>
      </c>
    </row>
    <row r="519" spans="1:11">
      <c r="A519" s="62" t="s">
        <v>806</v>
      </c>
      <c r="B519" s="48">
        <v>42943</v>
      </c>
      <c r="C519" t="s">
        <v>605</v>
      </c>
      <c r="D519" s="16" t="s">
        <v>606</v>
      </c>
      <c r="E519" s="41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21"/>
        <v>2582.5</v>
      </c>
      <c r="K519" s="18">
        <f t="shared" si="22"/>
        <v>932.5</v>
      </c>
    </row>
    <row r="520" ht="30" spans="1:11">
      <c r="A520" s="62" t="s">
        <v>807</v>
      </c>
      <c r="B520" s="48">
        <v>42943</v>
      </c>
      <c r="C520" t="s">
        <v>406</v>
      </c>
      <c r="D520" s="16" t="s">
        <v>407</v>
      </c>
      <c r="E520" s="41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21"/>
        <v>5125</v>
      </c>
      <c r="K520" s="18">
        <f t="shared" si="22"/>
        <v>2625</v>
      </c>
    </row>
    <row r="521" spans="1:11">
      <c r="A521" s="63" t="s">
        <v>808</v>
      </c>
      <c r="B521" s="48">
        <v>42944</v>
      </c>
      <c r="C521" t="s">
        <v>88</v>
      </c>
      <c r="D521" s="16" t="s">
        <v>193</v>
      </c>
      <c r="E521" s="41" t="s">
        <v>194</v>
      </c>
      <c r="F521" s="19">
        <v>200000</v>
      </c>
      <c r="G521" s="16" t="s">
        <v>16</v>
      </c>
      <c r="H521" s="19">
        <v>205000</v>
      </c>
      <c r="J521">
        <f t="shared" si="21"/>
        <v>10250</v>
      </c>
      <c r="K521" s="18">
        <f t="shared" si="22"/>
        <v>5250</v>
      </c>
    </row>
    <row r="522" spans="1:11">
      <c r="A522" s="62" t="s">
        <v>809</v>
      </c>
      <c r="B522" s="48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21"/>
        <v>2900</v>
      </c>
      <c r="K522" s="18">
        <f t="shared" si="22"/>
        <v>3900</v>
      </c>
    </row>
    <row r="523" spans="1:11">
      <c r="A523" s="63" t="s">
        <v>810</v>
      </c>
      <c r="B523" s="48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21"/>
        <v>2500</v>
      </c>
      <c r="K523" s="18">
        <f t="shared" si="22"/>
        <v>3500</v>
      </c>
    </row>
    <row r="524" spans="1:11">
      <c r="A524" s="62" t="s">
        <v>811</v>
      </c>
      <c r="B524" s="48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21"/>
        <v>1250</v>
      </c>
      <c r="K524" s="18">
        <f t="shared" si="22"/>
        <v>2250</v>
      </c>
    </row>
    <row r="525" spans="1:11">
      <c r="A525" s="62" t="s">
        <v>18</v>
      </c>
      <c r="B525" s="48">
        <v>42946</v>
      </c>
      <c r="C525" t="s">
        <v>19</v>
      </c>
      <c r="D525" s="16" t="s">
        <v>20</v>
      </c>
      <c r="E525" s="41" t="s">
        <v>21</v>
      </c>
      <c r="F525" s="18">
        <v>100000</v>
      </c>
      <c r="G525" t="s">
        <v>16</v>
      </c>
      <c r="H525" s="18">
        <v>102500</v>
      </c>
      <c r="J525">
        <f t="shared" si="21"/>
        <v>5125</v>
      </c>
      <c r="K525" s="18">
        <f t="shared" si="22"/>
        <v>2625</v>
      </c>
    </row>
    <row r="526" spans="1:11">
      <c r="A526" s="62" t="s">
        <v>22</v>
      </c>
      <c r="B526" s="48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21"/>
        <v>5125</v>
      </c>
      <c r="K526" s="18">
        <f t="shared" si="22"/>
        <v>2625</v>
      </c>
    </row>
    <row r="527" spans="1:11">
      <c r="A527" s="63" t="s">
        <v>812</v>
      </c>
      <c r="B527" s="48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21"/>
        <v>1050</v>
      </c>
      <c r="K527" s="18">
        <f t="shared" si="22"/>
        <v>2050</v>
      </c>
    </row>
    <row r="528" ht="30" spans="1:11">
      <c r="A528" s="62" t="s">
        <v>813</v>
      </c>
      <c r="B528" s="48">
        <v>42947</v>
      </c>
      <c r="C528" t="s">
        <v>814</v>
      </c>
      <c r="D528" s="16" t="s">
        <v>815</v>
      </c>
      <c r="E528" s="41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21"/>
        <v>5125</v>
      </c>
      <c r="K528" s="18">
        <f t="shared" si="22"/>
        <v>2625</v>
      </c>
    </row>
    <row r="529" spans="1:11">
      <c r="A529" s="62" t="s">
        <v>817</v>
      </c>
      <c r="B529" s="48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21"/>
        <v>565</v>
      </c>
      <c r="K529" s="18">
        <f t="shared" si="22"/>
        <v>1265</v>
      </c>
    </row>
    <row r="530" ht="45" spans="1:11">
      <c r="A530" s="62" t="s">
        <v>818</v>
      </c>
      <c r="B530" s="48">
        <v>42947</v>
      </c>
      <c r="C530" t="s">
        <v>415</v>
      </c>
      <c r="D530" s="16" t="s">
        <v>416</v>
      </c>
      <c r="E530" s="41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21"/>
        <v>5075</v>
      </c>
      <c r="K530" s="18">
        <f t="shared" si="22"/>
        <v>3575</v>
      </c>
    </row>
    <row r="531" spans="1:11">
      <c r="A531" s="62" t="s">
        <v>819</v>
      </c>
      <c r="B531" s="48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21"/>
        <v>1250</v>
      </c>
      <c r="K531" s="18">
        <f t="shared" si="22"/>
        <v>1250</v>
      </c>
    </row>
    <row r="532" spans="1:11">
      <c r="A532" s="62" t="s">
        <v>820</v>
      </c>
      <c r="B532" s="48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21"/>
        <v>1250</v>
      </c>
      <c r="K532" s="18">
        <f t="shared" si="22"/>
        <v>2250</v>
      </c>
    </row>
    <row r="533" spans="1:11">
      <c r="A533" s="62" t="s">
        <v>822</v>
      </c>
      <c r="B533" s="48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21"/>
        <v>1250</v>
      </c>
      <c r="K533" s="18">
        <f t="shared" si="22"/>
        <v>1250</v>
      </c>
    </row>
    <row r="534" spans="1:11">
      <c r="A534" s="62" t="s">
        <v>823</v>
      </c>
      <c r="B534" s="48">
        <v>42948</v>
      </c>
      <c r="C534" t="s">
        <v>159</v>
      </c>
      <c r="D534" s="16" t="s">
        <v>160</v>
      </c>
      <c r="E534" s="41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21"/>
        <v>2575</v>
      </c>
      <c r="K534" s="18">
        <f t="shared" si="22"/>
        <v>1075</v>
      </c>
    </row>
    <row r="535" spans="1:11">
      <c r="A535" s="62" t="s">
        <v>824</v>
      </c>
      <c r="B535" s="48">
        <v>42948</v>
      </c>
      <c r="C535" s="53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21"/>
        <v>515</v>
      </c>
      <c r="K535" s="18">
        <f t="shared" si="22"/>
        <v>1215</v>
      </c>
    </row>
    <row r="536" ht="30" spans="1:11">
      <c r="A536" s="62" t="s">
        <v>825</v>
      </c>
      <c r="B536" s="48">
        <v>42948</v>
      </c>
      <c r="C536" t="s">
        <v>123</v>
      </c>
      <c r="D536" s="16" t="s">
        <v>124</v>
      </c>
      <c r="E536" s="41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21"/>
        <v>5125</v>
      </c>
      <c r="K536" s="18">
        <f t="shared" si="22"/>
        <v>2625</v>
      </c>
    </row>
    <row r="537" ht="30" spans="1:11">
      <c r="A537" s="62" t="s">
        <v>826</v>
      </c>
      <c r="B537" s="48">
        <v>42949</v>
      </c>
      <c r="C537" t="s">
        <v>355</v>
      </c>
      <c r="D537" s="16" t="s">
        <v>356</v>
      </c>
      <c r="E537" s="41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600" si="23">H537*5%</f>
        <v>5125</v>
      </c>
      <c r="K537" s="18">
        <f t="shared" ref="K537:K545" si="24">J537+F537-H537</f>
        <v>2625</v>
      </c>
    </row>
    <row r="538" spans="1:11">
      <c r="A538" s="62" t="s">
        <v>827</v>
      </c>
      <c r="B538" s="48">
        <v>42950</v>
      </c>
      <c r="C538" t="s">
        <v>46</v>
      </c>
      <c r="D538" s="16" t="s">
        <v>267</v>
      </c>
      <c r="E538" s="41" t="s">
        <v>265</v>
      </c>
      <c r="F538" s="18">
        <v>12000</v>
      </c>
      <c r="G538" t="s">
        <v>13</v>
      </c>
      <c r="H538" s="18">
        <v>11300</v>
      </c>
      <c r="J538">
        <f t="shared" si="23"/>
        <v>565</v>
      </c>
      <c r="K538" s="18">
        <f t="shared" si="24"/>
        <v>1265</v>
      </c>
    </row>
    <row r="539" ht="30" spans="1:11">
      <c r="A539" s="62" t="s">
        <v>828</v>
      </c>
      <c r="B539" s="48">
        <v>42950</v>
      </c>
      <c r="C539" t="s">
        <v>347</v>
      </c>
      <c r="D539" s="16" t="s">
        <v>348</v>
      </c>
      <c r="E539" s="41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3"/>
        <v>5125</v>
      </c>
      <c r="K539" s="18">
        <f t="shared" si="24"/>
        <v>2625</v>
      </c>
    </row>
    <row r="540" spans="1:11">
      <c r="A540" s="63" t="s">
        <v>829</v>
      </c>
      <c r="B540" s="48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3"/>
        <v>275</v>
      </c>
      <c r="K540" s="18">
        <f t="shared" si="24"/>
        <v>275</v>
      </c>
    </row>
    <row r="541" spans="1:11">
      <c r="A541" s="63" t="s">
        <v>830</v>
      </c>
      <c r="B541" s="48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3"/>
        <v>565</v>
      </c>
      <c r="K541" s="18">
        <f t="shared" si="24"/>
        <v>565</v>
      </c>
    </row>
    <row r="542" spans="1:11">
      <c r="A542" s="62" t="s">
        <v>831</v>
      </c>
      <c r="B542" s="48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3"/>
        <v>1250</v>
      </c>
      <c r="K542" s="18">
        <f t="shared" si="24"/>
        <v>2250</v>
      </c>
    </row>
    <row r="543" spans="1:11">
      <c r="A543" s="62" t="s">
        <v>832</v>
      </c>
      <c r="B543" s="48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3"/>
        <v>565</v>
      </c>
      <c r="K543" s="18">
        <f t="shared" si="24"/>
        <v>1265</v>
      </c>
    </row>
    <row r="544" ht="45" spans="1:11">
      <c r="A544" s="62" t="s">
        <v>833</v>
      </c>
      <c r="B544" s="48">
        <v>42950</v>
      </c>
      <c r="C544" t="s">
        <v>33</v>
      </c>
      <c r="D544" s="16" t="s">
        <v>50</v>
      </c>
      <c r="E544" s="41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3"/>
        <v>5125</v>
      </c>
      <c r="K544" s="18">
        <f t="shared" si="24"/>
        <v>2625</v>
      </c>
    </row>
    <row r="545" spans="1:11">
      <c r="A545" s="62" t="s">
        <v>834</v>
      </c>
      <c r="B545" s="48">
        <v>42950</v>
      </c>
      <c r="C545" s="53" t="s">
        <v>36</v>
      </c>
      <c r="D545" s="54" t="s">
        <v>244</v>
      </c>
      <c r="F545" s="18">
        <v>22000</v>
      </c>
      <c r="G545" t="s">
        <v>13</v>
      </c>
      <c r="H545" s="18">
        <v>21000</v>
      </c>
      <c r="J545">
        <f t="shared" si="23"/>
        <v>1050</v>
      </c>
      <c r="K545" s="18">
        <f t="shared" si="24"/>
        <v>2050</v>
      </c>
    </row>
    <row r="546" spans="1:11">
      <c r="A546" s="62" t="s">
        <v>835</v>
      </c>
      <c r="B546" s="48">
        <v>42950</v>
      </c>
      <c r="C546" t="s">
        <v>163</v>
      </c>
      <c r="D546" s="16" t="s">
        <v>164</v>
      </c>
      <c r="E546" s="41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3"/>
        <v>2575</v>
      </c>
      <c r="K546" s="18">
        <f t="shared" ref="K546:K609" si="25">J546+F546-H546</f>
        <v>2575</v>
      </c>
    </row>
    <row r="547" spans="1:11">
      <c r="A547" s="62" t="s">
        <v>836</v>
      </c>
      <c r="B547" s="48">
        <v>42950</v>
      </c>
      <c r="C547" t="s">
        <v>415</v>
      </c>
      <c r="D547" s="16" t="s">
        <v>477</v>
      </c>
      <c r="E547" s="41" t="s">
        <v>415</v>
      </c>
      <c r="F547" s="18">
        <v>26000</v>
      </c>
      <c r="G547" t="s">
        <v>13</v>
      </c>
      <c r="H547" s="18">
        <v>25000</v>
      </c>
      <c r="J547">
        <f t="shared" si="23"/>
        <v>1250</v>
      </c>
      <c r="K547" s="18">
        <f t="shared" si="25"/>
        <v>2250</v>
      </c>
    </row>
    <row r="548" spans="1:11">
      <c r="A548" s="62" t="s">
        <v>837</v>
      </c>
      <c r="B548" s="48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3"/>
        <v>2500</v>
      </c>
      <c r="K548" s="18">
        <f t="shared" si="25"/>
        <v>3500</v>
      </c>
    </row>
    <row r="549" spans="1:11">
      <c r="A549" s="63" t="s">
        <v>838</v>
      </c>
      <c r="B549" s="48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3"/>
        <v>10250</v>
      </c>
      <c r="K549" s="18">
        <f t="shared" si="25"/>
        <v>5250</v>
      </c>
    </row>
    <row r="550" spans="1:11">
      <c r="A550" s="62" t="s">
        <v>839</v>
      </c>
      <c r="B550" s="48">
        <v>42951</v>
      </c>
      <c r="C550" t="s">
        <v>840</v>
      </c>
      <c r="D550" s="16" t="s">
        <v>841</v>
      </c>
      <c r="E550" s="41" t="s">
        <v>842</v>
      </c>
      <c r="F550" s="18">
        <v>20500</v>
      </c>
      <c r="H550" s="18">
        <v>17915</v>
      </c>
      <c r="I550" s="18">
        <v>20500</v>
      </c>
      <c r="J550">
        <f t="shared" si="23"/>
        <v>895.75</v>
      </c>
      <c r="K550" s="18">
        <f t="shared" si="25"/>
        <v>3480.75</v>
      </c>
    </row>
    <row r="551" spans="1:11">
      <c r="A551" s="62" t="s">
        <v>843</v>
      </c>
      <c r="B551" s="48">
        <v>42951</v>
      </c>
      <c r="C551" t="s">
        <v>844</v>
      </c>
      <c r="D551" s="16" t="s">
        <v>845</v>
      </c>
      <c r="E551" s="41" t="s">
        <v>498</v>
      </c>
      <c r="F551" s="18">
        <v>54552</v>
      </c>
      <c r="H551" s="18">
        <v>54552</v>
      </c>
      <c r="I551" s="18">
        <v>54552</v>
      </c>
      <c r="J551">
        <f t="shared" si="23"/>
        <v>2727.6</v>
      </c>
      <c r="K551" s="18">
        <f t="shared" si="25"/>
        <v>2727.6</v>
      </c>
    </row>
    <row r="552" spans="1:11">
      <c r="A552" s="62" t="s">
        <v>846</v>
      </c>
      <c r="B552" s="48">
        <v>42951</v>
      </c>
      <c r="C552" t="s">
        <v>847</v>
      </c>
      <c r="D552" s="16" t="s">
        <v>848</v>
      </c>
      <c r="E552" s="41" t="s">
        <v>847</v>
      </c>
      <c r="F552" s="18">
        <v>50000</v>
      </c>
      <c r="G552" t="s">
        <v>13</v>
      </c>
      <c r="H552" s="18">
        <v>50000</v>
      </c>
      <c r="J552">
        <f t="shared" si="23"/>
        <v>2500</v>
      </c>
      <c r="K552" s="18">
        <f t="shared" si="25"/>
        <v>2500</v>
      </c>
    </row>
    <row r="553" spans="1:11">
      <c r="A553" s="62" t="s">
        <v>849</v>
      </c>
      <c r="B553" s="48">
        <v>42951</v>
      </c>
      <c r="C553" t="s">
        <v>38</v>
      </c>
      <c r="D553" s="16" t="s">
        <v>850</v>
      </c>
      <c r="E553" s="41" t="s">
        <v>38</v>
      </c>
      <c r="F553" s="18">
        <v>83500</v>
      </c>
      <c r="G553" t="s">
        <v>728</v>
      </c>
      <c r="H553" s="18">
        <v>78500</v>
      </c>
      <c r="J553">
        <f t="shared" si="23"/>
        <v>3925</v>
      </c>
      <c r="K553" s="18">
        <f t="shared" si="25"/>
        <v>8925</v>
      </c>
    </row>
    <row r="554" spans="1:11">
      <c r="A554" s="62" t="s">
        <v>851</v>
      </c>
      <c r="B554" s="48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3"/>
        <v>3925</v>
      </c>
      <c r="K554" s="18">
        <f t="shared" si="25"/>
        <v>8925</v>
      </c>
    </row>
    <row r="555" spans="1:11">
      <c r="A555" s="62" t="s">
        <v>853</v>
      </c>
      <c r="B555" s="48">
        <v>42951</v>
      </c>
      <c r="C555" t="s">
        <v>605</v>
      </c>
      <c r="D555" s="16" t="s">
        <v>606</v>
      </c>
      <c r="E555" s="41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3"/>
        <v>2575</v>
      </c>
      <c r="K555" s="18">
        <f t="shared" si="25"/>
        <v>1075</v>
      </c>
    </row>
    <row r="556" spans="1:11">
      <c r="A556" s="62" t="s">
        <v>854</v>
      </c>
      <c r="B556" s="48">
        <v>42951</v>
      </c>
      <c r="C556" t="s">
        <v>151</v>
      </c>
      <c r="D556" s="16" t="s">
        <v>152</v>
      </c>
      <c r="E556" s="41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3"/>
        <v>5125</v>
      </c>
      <c r="K556" s="18">
        <f t="shared" si="25"/>
        <v>2625</v>
      </c>
    </row>
    <row r="557" spans="1:11">
      <c r="A557" s="62" t="s">
        <v>855</v>
      </c>
      <c r="B557" s="48">
        <v>42951</v>
      </c>
      <c r="C557" s="53" t="s">
        <v>52</v>
      </c>
      <c r="D557" s="54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3"/>
        <v>1250</v>
      </c>
      <c r="K557" s="18">
        <f t="shared" si="25"/>
        <v>2250</v>
      </c>
    </row>
    <row r="558" spans="1:11">
      <c r="A558" s="62" t="s">
        <v>856</v>
      </c>
      <c r="B558" s="48">
        <v>42952</v>
      </c>
      <c r="C558" t="s">
        <v>130</v>
      </c>
      <c r="D558" s="16" t="s">
        <v>131</v>
      </c>
      <c r="E558" s="41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3"/>
        <v>25075</v>
      </c>
      <c r="K558" s="18">
        <f t="shared" si="25"/>
        <v>20575</v>
      </c>
    </row>
    <row r="559" spans="1:11">
      <c r="A559" s="62" t="s">
        <v>857</v>
      </c>
      <c r="B559" s="48">
        <v>42952</v>
      </c>
      <c r="C559" t="s">
        <v>858</v>
      </c>
      <c r="D559" s="16" t="s">
        <v>859</v>
      </c>
      <c r="E559" s="41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3"/>
        <v>2575</v>
      </c>
      <c r="K559" s="18">
        <f t="shared" si="25"/>
        <v>2075</v>
      </c>
    </row>
    <row r="560" spans="1:11">
      <c r="A560" s="62" t="s">
        <v>861</v>
      </c>
      <c r="B560" s="48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3"/>
        <v>3925</v>
      </c>
      <c r="K560" s="18">
        <f t="shared" si="25"/>
        <v>8925</v>
      </c>
    </row>
    <row r="561" ht="30" spans="1:11">
      <c r="A561" s="63" t="s">
        <v>864</v>
      </c>
      <c r="B561" s="48">
        <v>42952</v>
      </c>
      <c r="C561" s="53" t="s">
        <v>39</v>
      </c>
      <c r="D561" s="54" t="s">
        <v>40</v>
      </c>
      <c r="E561" s="55" t="s">
        <v>39</v>
      </c>
      <c r="F561" s="19">
        <v>497000</v>
      </c>
      <c r="G561" s="53" t="s">
        <v>16</v>
      </c>
      <c r="H561" s="19">
        <v>501500</v>
      </c>
      <c r="I561" s="19">
        <v>497000</v>
      </c>
      <c r="J561">
        <f t="shared" si="23"/>
        <v>25075</v>
      </c>
      <c r="K561" s="18">
        <f t="shared" si="25"/>
        <v>20575</v>
      </c>
    </row>
    <row r="562" spans="1:11">
      <c r="A562" s="62" t="s">
        <v>865</v>
      </c>
      <c r="B562" s="48">
        <v>42952</v>
      </c>
      <c r="C562" t="s">
        <v>866</v>
      </c>
      <c r="D562" s="89" t="s">
        <v>867</v>
      </c>
      <c r="E562" s="41" t="s">
        <v>866</v>
      </c>
      <c r="F562" s="18">
        <v>51000</v>
      </c>
      <c r="G562" t="s">
        <v>13</v>
      </c>
      <c r="H562" s="18">
        <v>50000</v>
      </c>
      <c r="J562">
        <f t="shared" si="23"/>
        <v>2500</v>
      </c>
      <c r="K562" s="18">
        <f t="shared" si="25"/>
        <v>3500</v>
      </c>
    </row>
    <row r="563" spans="1:11">
      <c r="A563" s="62" t="s">
        <v>868</v>
      </c>
      <c r="B563" s="48">
        <v>42952</v>
      </c>
      <c r="C563" t="s">
        <v>43</v>
      </c>
      <c r="D563" s="16" t="s">
        <v>869</v>
      </c>
      <c r="E563" s="41" t="s">
        <v>43</v>
      </c>
      <c r="F563" s="18">
        <v>12000</v>
      </c>
      <c r="G563" t="s">
        <v>13</v>
      </c>
      <c r="H563" s="18">
        <v>11300</v>
      </c>
      <c r="J563">
        <f t="shared" si="23"/>
        <v>565</v>
      </c>
      <c r="K563" s="18">
        <f t="shared" si="25"/>
        <v>1265</v>
      </c>
    </row>
    <row r="564" ht="30" spans="1:11">
      <c r="A564" s="63" t="s">
        <v>870</v>
      </c>
      <c r="B564" s="48">
        <v>42953</v>
      </c>
      <c r="C564" t="s">
        <v>179</v>
      </c>
      <c r="D564" s="16" t="s">
        <v>180</v>
      </c>
      <c r="E564" s="41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3"/>
        <v>2582.5</v>
      </c>
      <c r="K564" s="18">
        <f t="shared" si="25"/>
        <v>932.5</v>
      </c>
    </row>
    <row r="565" spans="1:11">
      <c r="A565" s="62" t="s">
        <v>871</v>
      </c>
      <c r="B565" s="48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3"/>
        <v>1250</v>
      </c>
      <c r="K565" s="18">
        <f t="shared" si="25"/>
        <v>2250</v>
      </c>
    </row>
    <row r="566" ht="45" spans="1:11">
      <c r="A566" s="62" t="s">
        <v>872</v>
      </c>
      <c r="B566" s="48">
        <v>42953</v>
      </c>
      <c r="C566" t="s">
        <v>614</v>
      </c>
      <c r="D566" s="16" t="s">
        <v>615</v>
      </c>
      <c r="E566" s="41" t="s">
        <v>616</v>
      </c>
      <c r="F566" s="18">
        <v>100000</v>
      </c>
      <c r="G566" t="s">
        <v>16</v>
      </c>
      <c r="H566" s="18">
        <v>102500</v>
      </c>
      <c r="J566">
        <f t="shared" si="23"/>
        <v>5125</v>
      </c>
      <c r="K566" s="18">
        <f t="shared" si="25"/>
        <v>2625</v>
      </c>
    </row>
    <row r="567" ht="30" spans="1:11">
      <c r="A567" s="62" t="s">
        <v>873</v>
      </c>
      <c r="B567" s="48">
        <v>42953</v>
      </c>
      <c r="C567" t="s">
        <v>423</v>
      </c>
      <c r="D567" s="16" t="s">
        <v>424</v>
      </c>
      <c r="E567" s="41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3"/>
        <v>2582.5</v>
      </c>
      <c r="K567" s="18">
        <f t="shared" si="25"/>
        <v>1932.5</v>
      </c>
    </row>
    <row r="568" spans="1:11">
      <c r="A568" s="62" t="s">
        <v>874</v>
      </c>
      <c r="B568" s="48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3"/>
        <v>2500</v>
      </c>
      <c r="K568" s="18">
        <f t="shared" si="25"/>
        <v>3500</v>
      </c>
    </row>
    <row r="569" spans="1:11">
      <c r="A569" s="62" t="s">
        <v>875</v>
      </c>
      <c r="B569" s="48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3"/>
        <v>2500</v>
      </c>
      <c r="K569" s="18">
        <f t="shared" si="25"/>
        <v>3500</v>
      </c>
    </row>
    <row r="570" spans="1:11">
      <c r="A570" s="62" t="s">
        <v>876</v>
      </c>
      <c r="B570" s="48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3"/>
        <v>2582.5</v>
      </c>
      <c r="K570" s="18">
        <f t="shared" si="25"/>
        <v>1932.5</v>
      </c>
    </row>
    <row r="571" ht="30" spans="1:11">
      <c r="A571" s="63" t="s">
        <v>879</v>
      </c>
      <c r="B571" s="48">
        <v>42955</v>
      </c>
      <c r="C571" t="s">
        <v>123</v>
      </c>
      <c r="D571" s="16" t="s">
        <v>124</v>
      </c>
      <c r="E571" s="41" t="s">
        <v>125</v>
      </c>
      <c r="F571" s="18">
        <v>100000</v>
      </c>
      <c r="G571" t="s">
        <v>16</v>
      </c>
      <c r="H571" s="18">
        <v>102500</v>
      </c>
      <c r="J571">
        <f t="shared" si="23"/>
        <v>5125</v>
      </c>
      <c r="K571" s="18">
        <f t="shared" si="25"/>
        <v>2625</v>
      </c>
    </row>
    <row r="572" spans="1:11">
      <c r="A572" s="62" t="s">
        <v>880</v>
      </c>
      <c r="B572" s="48">
        <v>42955</v>
      </c>
      <c r="C572" t="s">
        <v>103</v>
      </c>
      <c r="D572" s="16" t="s">
        <v>104</v>
      </c>
      <c r="E572" s="41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3"/>
        <v>2575</v>
      </c>
      <c r="K572" s="18">
        <f t="shared" si="25"/>
        <v>2075</v>
      </c>
    </row>
    <row r="573" ht="30" spans="1:11">
      <c r="A573" s="62" t="s">
        <v>882</v>
      </c>
      <c r="B573" s="48">
        <v>42955</v>
      </c>
      <c r="C573" t="s">
        <v>58</v>
      </c>
      <c r="D573" s="16" t="s">
        <v>59</v>
      </c>
      <c r="E573" s="41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3"/>
        <v>10250</v>
      </c>
      <c r="K573" s="18">
        <f t="shared" si="25"/>
        <v>5250</v>
      </c>
    </row>
    <row r="574" spans="1:11">
      <c r="A574" s="62" t="s">
        <v>883</v>
      </c>
      <c r="B574" s="48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3"/>
        <v>1250</v>
      </c>
      <c r="K574" s="18">
        <f t="shared" si="25"/>
        <v>2250</v>
      </c>
    </row>
    <row r="575" spans="1:11">
      <c r="A575" s="63" t="s">
        <v>884</v>
      </c>
      <c r="B575" s="48">
        <v>42956</v>
      </c>
      <c r="C575" t="s">
        <v>159</v>
      </c>
      <c r="D575" s="16" t="s">
        <v>160</v>
      </c>
      <c r="E575" s="41" t="s">
        <v>161</v>
      </c>
      <c r="F575" s="19">
        <v>50000</v>
      </c>
      <c r="G575" s="53" t="s">
        <v>16</v>
      </c>
      <c r="H575" s="19">
        <v>51650</v>
      </c>
      <c r="I575" s="19">
        <v>50000</v>
      </c>
      <c r="J575">
        <f t="shared" si="23"/>
        <v>2582.5</v>
      </c>
      <c r="K575" s="18">
        <f t="shared" si="25"/>
        <v>932.5</v>
      </c>
    </row>
    <row r="576" spans="1:11">
      <c r="A576" s="63" t="s">
        <v>885</v>
      </c>
      <c r="B576" s="48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3"/>
        <v>565</v>
      </c>
      <c r="K576" s="18">
        <f t="shared" si="25"/>
        <v>1265</v>
      </c>
    </row>
    <row r="577" ht="45" spans="1:11">
      <c r="A577" s="63" t="s">
        <v>886</v>
      </c>
      <c r="B577" s="48">
        <v>42958</v>
      </c>
      <c r="C577" t="s">
        <v>415</v>
      </c>
      <c r="D577" s="16" t="s">
        <v>416</v>
      </c>
      <c r="E577" s="41" t="s">
        <v>417</v>
      </c>
      <c r="F577" s="18">
        <v>100000</v>
      </c>
      <c r="G577" t="s">
        <v>16</v>
      </c>
      <c r="H577" s="18">
        <v>102500</v>
      </c>
      <c r="J577">
        <f t="shared" si="23"/>
        <v>5125</v>
      </c>
      <c r="K577" s="18">
        <f t="shared" si="25"/>
        <v>2625</v>
      </c>
    </row>
    <row r="578" spans="1:11">
      <c r="A578" s="62" t="s">
        <v>887</v>
      </c>
      <c r="B578" s="48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3"/>
        <v>565</v>
      </c>
      <c r="K578" s="18">
        <f t="shared" si="25"/>
        <v>1265</v>
      </c>
    </row>
    <row r="579" spans="1:11">
      <c r="A579" s="62" t="s">
        <v>888</v>
      </c>
      <c r="B579" s="48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3"/>
        <v>1800</v>
      </c>
      <c r="K579" s="18">
        <f t="shared" si="25"/>
        <v>2800</v>
      </c>
    </row>
    <row r="580" spans="1:11">
      <c r="A580" s="62" t="s">
        <v>889</v>
      </c>
      <c r="B580" s="48">
        <v>42959</v>
      </c>
      <c r="C580" t="s">
        <v>605</v>
      </c>
      <c r="D580" s="16" t="s">
        <v>606</v>
      </c>
      <c r="E580" s="41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3"/>
        <v>2575</v>
      </c>
      <c r="K580" s="18">
        <f t="shared" si="25"/>
        <v>1075</v>
      </c>
    </row>
    <row r="581" ht="30" spans="1:11">
      <c r="A581" s="62" t="s">
        <v>890</v>
      </c>
      <c r="B581" s="48">
        <v>42959</v>
      </c>
      <c r="C581" t="s">
        <v>618</v>
      </c>
      <c r="D581" s="16" t="s">
        <v>619</v>
      </c>
      <c r="E581" s="41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3"/>
        <v>5125</v>
      </c>
      <c r="K581" s="18">
        <f t="shared" si="25"/>
        <v>2625</v>
      </c>
    </row>
    <row r="582" spans="1:11">
      <c r="A582" s="63" t="s">
        <v>891</v>
      </c>
      <c r="B582" s="48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3"/>
        <v>2500</v>
      </c>
      <c r="K582" s="18">
        <f t="shared" si="25"/>
        <v>3500</v>
      </c>
    </row>
    <row r="583" spans="1:11">
      <c r="A583" s="62" t="s">
        <v>892</v>
      </c>
      <c r="B583" s="48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3"/>
        <v>2500</v>
      </c>
      <c r="K583" s="18">
        <f t="shared" si="25"/>
        <v>3500</v>
      </c>
    </row>
    <row r="584" ht="30" spans="1:11">
      <c r="A584" s="62" t="s">
        <v>893</v>
      </c>
      <c r="B584" s="48">
        <v>42960</v>
      </c>
      <c r="C584" t="s">
        <v>123</v>
      </c>
      <c r="D584" s="16" t="s">
        <v>124</v>
      </c>
      <c r="E584" s="41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3"/>
        <v>5075</v>
      </c>
      <c r="K584" s="18">
        <f t="shared" si="25"/>
        <v>3575</v>
      </c>
    </row>
    <row r="585" spans="1:11">
      <c r="A585" s="63" t="s">
        <v>894</v>
      </c>
      <c r="B585" s="48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3"/>
        <v>1250</v>
      </c>
      <c r="K585" s="18">
        <f t="shared" si="25"/>
        <v>2250</v>
      </c>
    </row>
    <row r="586" ht="30" spans="1:11">
      <c r="A586" s="62" t="s">
        <v>895</v>
      </c>
      <c r="B586" s="48">
        <v>42961</v>
      </c>
      <c r="C586" t="s">
        <v>512</v>
      </c>
      <c r="D586" s="16" t="s">
        <v>896</v>
      </c>
      <c r="E586" s="41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3"/>
        <v>2582.5</v>
      </c>
      <c r="K586" s="18">
        <f t="shared" si="25"/>
        <v>1932.5</v>
      </c>
    </row>
    <row r="587" ht="30" spans="1:11">
      <c r="A587" s="62" t="s">
        <v>898</v>
      </c>
      <c r="B587" s="48">
        <v>42961</v>
      </c>
      <c r="C587" t="s">
        <v>423</v>
      </c>
      <c r="D587" s="16" t="s">
        <v>424</v>
      </c>
      <c r="E587" s="41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3"/>
        <v>2582.5</v>
      </c>
      <c r="K587" s="18">
        <f t="shared" si="25"/>
        <v>1932.5</v>
      </c>
    </row>
    <row r="588" ht="30" spans="1:11">
      <c r="A588" s="63" t="s">
        <v>899</v>
      </c>
      <c r="B588" s="48">
        <v>42961</v>
      </c>
      <c r="C588" t="s">
        <v>406</v>
      </c>
      <c r="D588" s="16" t="s">
        <v>407</v>
      </c>
      <c r="E588" s="41" t="s">
        <v>408</v>
      </c>
      <c r="F588" s="18">
        <v>100000</v>
      </c>
      <c r="G588" t="s">
        <v>16</v>
      </c>
      <c r="H588" s="18">
        <v>102500</v>
      </c>
      <c r="J588">
        <f t="shared" si="23"/>
        <v>5125</v>
      </c>
      <c r="K588" s="18">
        <f t="shared" si="25"/>
        <v>2625</v>
      </c>
    </row>
    <row r="589" spans="1:11">
      <c r="A589" s="63" t="s">
        <v>900</v>
      </c>
      <c r="B589" s="48">
        <v>42962</v>
      </c>
      <c r="C589" t="s">
        <v>163</v>
      </c>
      <c r="D589" s="16" t="s">
        <v>164</v>
      </c>
      <c r="E589" s="41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3"/>
        <v>2575</v>
      </c>
      <c r="K589" s="18">
        <f t="shared" si="25"/>
        <v>2575</v>
      </c>
    </row>
    <row r="590" spans="1:11">
      <c r="A590" s="62" t="s">
        <v>23</v>
      </c>
      <c r="B590" s="48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3"/>
        <v>5125</v>
      </c>
      <c r="K590" s="18">
        <f t="shared" si="25"/>
        <v>2625</v>
      </c>
    </row>
    <row r="591" ht="30" spans="1:11">
      <c r="A591" s="62" t="s">
        <v>901</v>
      </c>
      <c r="B591" s="48">
        <v>42962</v>
      </c>
      <c r="C591" t="s">
        <v>179</v>
      </c>
      <c r="D591" s="16" t="s">
        <v>180</v>
      </c>
      <c r="E591" s="41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3"/>
        <v>2575</v>
      </c>
      <c r="K591" s="18">
        <f t="shared" si="25"/>
        <v>1075</v>
      </c>
    </row>
    <row r="592" spans="1:11">
      <c r="A592" s="62" t="s">
        <v>902</v>
      </c>
      <c r="B592" s="48">
        <v>42963</v>
      </c>
      <c r="C592" t="s">
        <v>77</v>
      </c>
      <c r="D592" s="16" t="s">
        <v>754</v>
      </c>
      <c r="E592" s="41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3"/>
        <v>565</v>
      </c>
      <c r="K592" s="18">
        <f t="shared" si="25"/>
        <v>1265</v>
      </c>
    </row>
    <row r="593" ht="30" spans="1:11">
      <c r="A593" s="62" t="s">
        <v>903</v>
      </c>
      <c r="B593" s="48">
        <v>42963</v>
      </c>
      <c r="C593" t="s">
        <v>77</v>
      </c>
      <c r="D593" s="16" t="s">
        <v>78</v>
      </c>
      <c r="E593" s="41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3"/>
        <v>10250</v>
      </c>
      <c r="K593" s="18">
        <f t="shared" si="25"/>
        <v>5250</v>
      </c>
    </row>
    <row r="594" spans="1:11">
      <c r="A594" s="63" t="s">
        <v>904</v>
      </c>
      <c r="B594" s="48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3"/>
        <v>565</v>
      </c>
      <c r="K594" s="18">
        <f t="shared" si="25"/>
        <v>1265</v>
      </c>
    </row>
    <row r="595" ht="30" spans="1:11">
      <c r="A595" s="63" t="s">
        <v>905</v>
      </c>
      <c r="B595" s="48">
        <v>42963</v>
      </c>
      <c r="C595" t="s">
        <v>58</v>
      </c>
      <c r="D595" s="16" t="s">
        <v>59</v>
      </c>
      <c r="E595" s="41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3"/>
        <v>5125</v>
      </c>
      <c r="K595" s="18">
        <f t="shared" si="25"/>
        <v>2625</v>
      </c>
    </row>
    <row r="596" spans="1:11">
      <c r="A596" s="62" t="s">
        <v>906</v>
      </c>
      <c r="B596" s="48">
        <v>42963</v>
      </c>
      <c r="C596" t="s">
        <v>159</v>
      </c>
      <c r="D596" s="16" t="s">
        <v>160</v>
      </c>
      <c r="E596" s="41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3"/>
        <v>2575</v>
      </c>
      <c r="K596" s="18">
        <f t="shared" si="25"/>
        <v>1075</v>
      </c>
    </row>
    <row r="597" spans="1:11">
      <c r="A597" s="62" t="s">
        <v>907</v>
      </c>
      <c r="B597" s="48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3"/>
        <v>1250</v>
      </c>
      <c r="K597" s="18">
        <f t="shared" si="25"/>
        <v>2250</v>
      </c>
    </row>
    <row r="598" ht="30" spans="1:11">
      <c r="A598" s="62" t="s">
        <v>908</v>
      </c>
      <c r="B598" s="48">
        <v>42964</v>
      </c>
      <c r="C598" t="s">
        <v>58</v>
      </c>
      <c r="D598" s="16" t="s">
        <v>59</v>
      </c>
      <c r="E598" s="41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3"/>
        <v>5125</v>
      </c>
      <c r="K598" s="18">
        <f t="shared" si="25"/>
        <v>2625</v>
      </c>
    </row>
    <row r="599" spans="1:11">
      <c r="A599" s="62" t="s">
        <v>909</v>
      </c>
      <c r="B599" s="48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3"/>
        <v>1250</v>
      </c>
      <c r="K599" s="18">
        <f t="shared" si="25"/>
        <v>2250</v>
      </c>
    </row>
    <row r="600" ht="45.75" spans="1:11">
      <c r="A600" s="62" t="s">
        <v>910</v>
      </c>
      <c r="B600" s="48">
        <v>42964</v>
      </c>
      <c r="C600" t="s">
        <v>415</v>
      </c>
      <c r="D600" s="16" t="s">
        <v>416</v>
      </c>
      <c r="E600" s="41" t="s">
        <v>417</v>
      </c>
      <c r="F600" s="18">
        <v>100000</v>
      </c>
      <c r="G600" t="s">
        <v>16</v>
      </c>
      <c r="H600" s="18">
        <v>102500</v>
      </c>
      <c r="J600">
        <f t="shared" ref="J600:J643" si="26">H600*5%</f>
        <v>5125</v>
      </c>
      <c r="K600" s="18">
        <f t="shared" si="25"/>
        <v>2625</v>
      </c>
    </row>
    <row r="601" ht="27" spans="1:11">
      <c r="A601" s="62" t="s">
        <v>911</v>
      </c>
      <c r="B601" s="48">
        <v>42964</v>
      </c>
      <c r="C601" t="s">
        <v>912</v>
      </c>
      <c r="D601" s="16" t="s">
        <v>913</v>
      </c>
      <c r="E601" s="65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6"/>
        <v>1050</v>
      </c>
      <c r="K601" s="18">
        <f t="shared" si="25"/>
        <v>1050</v>
      </c>
    </row>
    <row r="602" ht="30" spans="1:11">
      <c r="A602" s="62" t="s">
        <v>915</v>
      </c>
      <c r="B602" s="48">
        <v>42964</v>
      </c>
      <c r="C602" t="s">
        <v>355</v>
      </c>
      <c r="D602" s="16" t="s">
        <v>356</v>
      </c>
      <c r="E602" s="41" t="s">
        <v>357</v>
      </c>
      <c r="F602" s="18">
        <v>100000</v>
      </c>
      <c r="G602" t="s">
        <v>16</v>
      </c>
      <c r="H602" s="18">
        <v>102500</v>
      </c>
      <c r="I602" s="18">
        <v>100000</v>
      </c>
      <c r="J602">
        <f t="shared" si="26"/>
        <v>5125</v>
      </c>
      <c r="K602" s="18">
        <f t="shared" si="25"/>
        <v>2625</v>
      </c>
    </row>
    <row r="603" spans="1:11">
      <c r="A603" s="62" t="s">
        <v>916</v>
      </c>
      <c r="B603" s="48">
        <v>42965</v>
      </c>
      <c r="C603" s="53" t="s">
        <v>35</v>
      </c>
      <c r="D603" s="16" t="s">
        <v>155</v>
      </c>
      <c r="F603" s="19">
        <v>12000</v>
      </c>
      <c r="G603" s="53" t="s">
        <v>13</v>
      </c>
      <c r="H603" s="19">
        <v>11000</v>
      </c>
      <c r="J603">
        <f t="shared" si="26"/>
        <v>550</v>
      </c>
      <c r="K603" s="18">
        <f t="shared" si="25"/>
        <v>1550</v>
      </c>
    </row>
    <row r="604" spans="1:11">
      <c r="A604" s="62" t="s">
        <v>917</v>
      </c>
      <c r="B604" s="48">
        <v>42965</v>
      </c>
      <c r="C604" t="s">
        <v>520</v>
      </c>
      <c r="D604" s="16" t="s">
        <v>521</v>
      </c>
      <c r="E604" s="41" t="s">
        <v>520</v>
      </c>
      <c r="F604" s="18">
        <v>100000</v>
      </c>
      <c r="G604" t="s">
        <v>13</v>
      </c>
      <c r="H604" s="18">
        <v>99000</v>
      </c>
      <c r="I604" s="18">
        <v>100000</v>
      </c>
      <c r="J604">
        <f t="shared" si="26"/>
        <v>4950</v>
      </c>
      <c r="K604" s="18">
        <f t="shared" si="25"/>
        <v>5950</v>
      </c>
    </row>
    <row r="605" spans="1:11">
      <c r="A605" s="62" t="s">
        <v>918</v>
      </c>
      <c r="B605" s="48">
        <v>42965</v>
      </c>
      <c r="C605" s="16" t="s">
        <v>111</v>
      </c>
      <c r="D605" s="16" t="s">
        <v>112</v>
      </c>
      <c r="E605" s="18" t="s">
        <v>111</v>
      </c>
      <c r="F605">
        <v>200000</v>
      </c>
      <c r="G605" s="18" t="s">
        <v>16</v>
      </c>
      <c r="H605" s="19">
        <v>205000</v>
      </c>
      <c r="I605" s="18">
        <v>200000</v>
      </c>
      <c r="J605">
        <f t="shared" si="26"/>
        <v>10250</v>
      </c>
      <c r="K605" s="18">
        <f t="shared" si="25"/>
        <v>5250</v>
      </c>
    </row>
    <row r="606" spans="1:11">
      <c r="A606" s="62" t="s">
        <v>919</v>
      </c>
      <c r="B606" s="48">
        <v>42965</v>
      </c>
      <c r="C606" t="s">
        <v>88</v>
      </c>
      <c r="D606" s="16" t="s">
        <v>193</v>
      </c>
      <c r="E606" s="41" t="s">
        <v>194</v>
      </c>
      <c r="F606" s="19">
        <v>51000</v>
      </c>
      <c r="G606" s="16" t="s">
        <v>16</v>
      </c>
      <c r="H606" s="19">
        <v>51650</v>
      </c>
      <c r="I606" s="19" t="s">
        <v>920</v>
      </c>
      <c r="J606">
        <f t="shared" si="26"/>
        <v>2582.5</v>
      </c>
      <c r="K606" s="18">
        <f t="shared" si="25"/>
        <v>1932.5</v>
      </c>
    </row>
    <row r="607" spans="1:11">
      <c r="A607" s="63" t="s">
        <v>921</v>
      </c>
      <c r="B607" s="48">
        <v>42965</v>
      </c>
      <c r="C607" t="s">
        <v>36</v>
      </c>
      <c r="D607" s="16" t="s">
        <v>558</v>
      </c>
      <c r="F607" s="18">
        <v>11000</v>
      </c>
      <c r="G607" t="s">
        <v>13</v>
      </c>
      <c r="H607" s="18">
        <v>10300</v>
      </c>
      <c r="I607" s="18">
        <v>11000</v>
      </c>
      <c r="J607">
        <f t="shared" si="26"/>
        <v>515</v>
      </c>
      <c r="K607" s="18">
        <f t="shared" si="25"/>
        <v>1215</v>
      </c>
    </row>
    <row r="608" spans="2:11">
      <c r="B608" s="48">
        <v>42965</v>
      </c>
      <c r="J608">
        <f t="shared" si="26"/>
        <v>0</v>
      </c>
      <c r="K608" s="18">
        <f t="shared" si="25"/>
        <v>0</v>
      </c>
    </row>
    <row r="609" spans="10:11">
      <c r="J609">
        <f t="shared" si="26"/>
        <v>0</v>
      </c>
      <c r="K609" s="18">
        <f t="shared" si="25"/>
        <v>0</v>
      </c>
    </row>
    <row r="610" spans="10:11">
      <c r="J610">
        <f t="shared" si="26"/>
        <v>0</v>
      </c>
      <c r="K610" s="18">
        <f t="shared" ref="K610:K643" si="27">J610+F610-H610</f>
        <v>0</v>
      </c>
    </row>
    <row r="611" spans="10:11">
      <c r="J611">
        <f t="shared" si="26"/>
        <v>0</v>
      </c>
      <c r="K611" s="18">
        <f t="shared" si="27"/>
        <v>0</v>
      </c>
    </row>
    <row r="612" spans="10:11">
      <c r="J612">
        <f t="shared" si="26"/>
        <v>0</v>
      </c>
      <c r="K612" s="18">
        <f t="shared" si="27"/>
        <v>0</v>
      </c>
    </row>
    <row r="613" spans="10:11">
      <c r="J613">
        <f t="shared" si="26"/>
        <v>0</v>
      </c>
      <c r="K613" s="18">
        <f t="shared" si="27"/>
        <v>0</v>
      </c>
    </row>
    <row r="614" spans="10:11">
      <c r="J614">
        <f t="shared" si="26"/>
        <v>0</v>
      </c>
      <c r="K614" s="18">
        <f t="shared" si="27"/>
        <v>0</v>
      </c>
    </row>
    <row r="615" spans="10:11">
      <c r="J615">
        <f t="shared" si="26"/>
        <v>0</v>
      </c>
      <c r="K615" s="18">
        <f t="shared" si="27"/>
        <v>0</v>
      </c>
    </row>
    <row r="616" spans="10:11">
      <c r="J616">
        <f t="shared" si="26"/>
        <v>0</v>
      </c>
      <c r="K616" s="18">
        <f t="shared" si="27"/>
        <v>0</v>
      </c>
    </row>
    <row r="617" spans="10:11">
      <c r="J617">
        <f t="shared" si="26"/>
        <v>0</v>
      </c>
      <c r="K617" s="18">
        <f t="shared" si="27"/>
        <v>0</v>
      </c>
    </row>
    <row r="618" spans="10:11">
      <c r="J618">
        <f t="shared" si="26"/>
        <v>0</v>
      </c>
      <c r="K618" s="18">
        <f t="shared" si="27"/>
        <v>0</v>
      </c>
    </row>
    <row r="619" spans="10:11">
      <c r="J619">
        <f t="shared" si="26"/>
        <v>0</v>
      </c>
      <c r="K619" s="18">
        <f t="shared" si="27"/>
        <v>0</v>
      </c>
    </row>
    <row r="620" spans="10:11">
      <c r="J620">
        <f t="shared" si="26"/>
        <v>0</v>
      </c>
      <c r="K620" s="18">
        <f t="shared" si="27"/>
        <v>0</v>
      </c>
    </row>
    <row r="621" spans="10:11">
      <c r="J621">
        <f t="shared" si="26"/>
        <v>0</v>
      </c>
      <c r="K621" s="18">
        <f t="shared" si="27"/>
        <v>0</v>
      </c>
    </row>
    <row r="622" spans="10:11">
      <c r="J622">
        <f t="shared" si="26"/>
        <v>0</v>
      </c>
      <c r="K622" s="18">
        <f t="shared" si="27"/>
        <v>0</v>
      </c>
    </row>
    <row r="623" spans="10:11">
      <c r="J623">
        <f t="shared" si="26"/>
        <v>0</v>
      </c>
      <c r="K623" s="18">
        <f t="shared" si="27"/>
        <v>0</v>
      </c>
    </row>
    <row r="624" spans="10:11">
      <c r="J624">
        <f t="shared" si="26"/>
        <v>0</v>
      </c>
      <c r="K624" s="18">
        <f t="shared" si="27"/>
        <v>0</v>
      </c>
    </row>
    <row r="625" spans="10:11">
      <c r="J625">
        <f t="shared" si="26"/>
        <v>0</v>
      </c>
      <c r="K625" s="18">
        <f t="shared" si="27"/>
        <v>0</v>
      </c>
    </row>
    <row r="626" spans="10:11">
      <c r="J626">
        <f t="shared" si="26"/>
        <v>0</v>
      </c>
      <c r="K626" s="18">
        <f t="shared" si="27"/>
        <v>0</v>
      </c>
    </row>
    <row r="627" spans="10:11">
      <c r="J627">
        <f t="shared" si="26"/>
        <v>0</v>
      </c>
      <c r="K627" s="18">
        <f t="shared" si="27"/>
        <v>0</v>
      </c>
    </row>
    <row r="628" spans="10:11">
      <c r="J628">
        <f t="shared" si="26"/>
        <v>0</v>
      </c>
      <c r="K628" s="18">
        <f t="shared" si="27"/>
        <v>0</v>
      </c>
    </row>
    <row r="629" spans="10:11">
      <c r="J629">
        <f t="shared" si="26"/>
        <v>0</v>
      </c>
      <c r="K629" s="18">
        <f t="shared" si="27"/>
        <v>0</v>
      </c>
    </row>
    <row r="630" spans="10:11">
      <c r="J630">
        <f t="shared" si="26"/>
        <v>0</v>
      </c>
      <c r="K630" s="18">
        <f t="shared" si="27"/>
        <v>0</v>
      </c>
    </row>
    <row r="631" spans="10:11">
      <c r="J631">
        <f t="shared" si="26"/>
        <v>0</v>
      </c>
      <c r="K631" s="18">
        <f t="shared" si="27"/>
        <v>0</v>
      </c>
    </row>
    <row r="632" spans="10:11">
      <c r="J632">
        <f t="shared" si="26"/>
        <v>0</v>
      </c>
      <c r="K632" s="18">
        <f t="shared" si="27"/>
        <v>0</v>
      </c>
    </row>
    <row r="633" spans="10:11">
      <c r="J633">
        <f t="shared" si="26"/>
        <v>0</v>
      </c>
      <c r="K633" s="18">
        <f t="shared" si="27"/>
        <v>0</v>
      </c>
    </row>
    <row r="634" spans="10:11">
      <c r="J634">
        <f t="shared" si="26"/>
        <v>0</v>
      </c>
      <c r="K634" s="18">
        <f t="shared" si="27"/>
        <v>0</v>
      </c>
    </row>
    <row r="635" spans="10:11">
      <c r="J635">
        <f t="shared" si="26"/>
        <v>0</v>
      </c>
      <c r="K635" s="18">
        <f t="shared" si="27"/>
        <v>0</v>
      </c>
    </row>
    <row r="636" spans="10:11">
      <c r="J636">
        <f t="shared" si="26"/>
        <v>0</v>
      </c>
      <c r="K636" s="18">
        <f t="shared" si="27"/>
        <v>0</v>
      </c>
    </row>
    <row r="637" spans="10:11">
      <c r="J637">
        <f t="shared" si="26"/>
        <v>0</v>
      </c>
      <c r="K637" s="18">
        <f t="shared" si="27"/>
        <v>0</v>
      </c>
    </row>
    <row r="638" spans="10:11">
      <c r="J638">
        <f t="shared" si="26"/>
        <v>0</v>
      </c>
      <c r="K638" s="18">
        <f t="shared" si="27"/>
        <v>0</v>
      </c>
    </row>
    <row r="639" spans="10:11">
      <c r="J639">
        <f t="shared" si="26"/>
        <v>0</v>
      </c>
      <c r="K639" s="18">
        <f t="shared" si="27"/>
        <v>0</v>
      </c>
    </row>
    <row r="640" spans="10:11">
      <c r="J640">
        <f t="shared" si="26"/>
        <v>0</v>
      </c>
      <c r="K640" s="18">
        <f t="shared" si="27"/>
        <v>0</v>
      </c>
    </row>
    <row r="641" spans="10:11">
      <c r="J641">
        <f t="shared" si="26"/>
        <v>0</v>
      </c>
      <c r="K641" s="18">
        <f t="shared" si="27"/>
        <v>0</v>
      </c>
    </row>
    <row r="642" spans="10:11">
      <c r="J642">
        <f t="shared" si="26"/>
        <v>0</v>
      </c>
      <c r="K642" s="18">
        <f t="shared" si="27"/>
        <v>0</v>
      </c>
    </row>
    <row r="643" spans="10:11">
      <c r="J643">
        <f t="shared" si="26"/>
        <v>0</v>
      </c>
      <c r="K643" s="18">
        <f t="shared" si="27"/>
        <v>0</v>
      </c>
    </row>
  </sheetData>
  <autoFilter ref="B1:I60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7" display="BL17113DKEL3INV" tooltip="https://www.bukalapak.com/payment/invoices/123882502"/>
    <hyperlink ref="A297" r:id="rId109" display="BL17113DSL3NINV" tooltip="https://www.bukalapak.com/payment/invoices/124233467"/>
    <hyperlink ref="A298" r:id="rId110" display="BL171111VECXELC" tooltip="https://www.bukalapak.com/payment/electricity/transactions/1302592"/>
    <hyperlink ref="A299" r:id="rId111" display="BL171111VPTXELC" tooltip="https://www.bukalapak.com/payment/electricity/transactions/1316662"/>
    <hyperlink ref="A300" r:id="rId112" display="BL17113EBDX8INV" tooltip="https://www.bukalapak.com/payment/invoices/124996452"/>
    <hyperlink ref="A301" r:id="rId113" display="BL171111W3C8ELC" tooltip="https://www.bukalapak.com/payment/electricity/transactions/1331967"/>
    <hyperlink ref="A302" r:id="rId114" display="BL17113EH6LNINV" tooltip="https://www.bukalapak.com/payment/invoices/125244722"/>
    <hyperlink ref="A303" r:id="rId115" display="BL17113EH7J8INV" tooltip="https://www.bukalapak.com/payment/invoices/125245862"/>
    <hyperlink ref="A304" r:id="rId116" display="BL171111WGJXELC" tooltip="https://www.bukalapak.com/payment/electricity/transactions/1348162"/>
    <hyperlink ref="A305" r:id="rId117" display="BL171111WH8XELC" tooltip="https://www.bukalapak.com/payment/electricity/transactions/1349002"/>
    <hyperlink ref="A306" r:id="rId118" display="BL171111WHP8ELC" tooltip="https://www.bukalapak.com/payment/electricity/transactions/1349572"/>
    <hyperlink ref="A307" r:id="rId119" display="BL171111WKLIELC" tooltip="https://www.bukalapak.com/payment/electricity/transactions/1353117"/>
    <hyperlink ref="A308" r:id="rId120" display="BL17113ET1C8INV" tooltip="https://www.bukalapak.com/payment/invoices/125752767"/>
    <hyperlink ref="A309" r:id="rId121" display="BL17113EVSZ3INV" tooltip="https://www.bukalapak.com/payment/invoices/125872392"/>
    <hyperlink ref="A310" r:id="rId122" display="BL171111WYISELC" tooltip="https://www.bukalapak.com/payment/electricity/transactions/1370172"/>
    <hyperlink ref="A311" r:id="rId123" display="BL17113F4658INV" tooltip="https://www.bukalapak.com/payment/invoices/126187397"/>
    <hyperlink ref="A312" r:id="rId124" display="BL171111XHLSELC" tooltip="https://www.bukalapak.com/payment/electricity/transactions/1392327"/>
    <hyperlink ref="A313" r:id="rId125" display="BL17113FFI2SINV" tooltip="https://www.bukalapak.com/payment/invoices/126673637"/>
    <hyperlink ref="A314" r:id="rId126" display="BL17113FFIDNINV" tooltip="https://www.bukalapak.com/payment/invoices/126674017"/>
    <hyperlink ref="A315" r:id="rId127" display="BL17113FHGVSINV" tooltip="https://www.bukalapak.com/payment/invoices/126757952"/>
    <hyperlink ref="A316" r:id="rId128" display="BL17113FKI4SINV" tooltip="https://www.bukalapak.com/payment/invoices/126888082"/>
    <hyperlink ref="A317" r:id="rId129" display="BL17113FMQLNINV" tooltip="https://www.bukalapak.com/payment/invoices/126984222"/>
    <hyperlink ref="A318" r:id="rId130" display="BL171111XYNXELC" tooltip="https://www.bukalapak.com/payment/electricity/transactions/1413227"/>
    <hyperlink ref="A319" r:id="rId131" display="BL171111XZ83ELC" tooltip="https://www.bukalapak.com/payment/electricity/transactions/1413897"/>
    <hyperlink ref="A320" r:id="rId132" display="BL171111YAHDELC" tooltip="https://www.bukalapak.com/payment/electricity/transactions/1426472"/>
    <hyperlink ref="A321" r:id="rId133" display="BL171111YFOXELC" tooltip="https://www.bukalapak.com/payment/electricity/transactions/1432862"/>
    <hyperlink ref="A322" r:id="rId134" display="BL17113FVAPSINV" tooltip="https://www.bukalapak.com/payment/invoices/127350642"/>
    <hyperlink ref="A323" r:id="rId135" display="BL17113G2HUDINV" tooltip="https://www.bukalapak.com/payment/invoices/127616627"/>
    <hyperlink ref="A324" r:id="rId136" display="BL171111YUCXELC" tooltip="https://www.bukalapak.com/payment/electricity/transactions/1450817"/>
    <hyperlink ref="A325" r:id="rId137" display="BL17113GG41IINV" tooltip="https://www.bukalapak.com/payment/invoices/128199942"/>
    <hyperlink ref="A326" r:id="rId138" display="BL171111Z6BSELC" tooltip="https://www.bukalapak.com/payment/electricity/transactions/1464252"/>
    <hyperlink ref="A327" r:id="rId139" display="BL17113GTKBIINV" tooltip="https://www.bukalapak.com/payment/invoices/128777267"/>
    <hyperlink ref="A328" r:id="rId140" display="BL17113GTKFXINV" tooltip="https://www.bukalapak.com/payment/invoices/128777422"/>
    <hyperlink ref="A329" r:id="rId141" display="BL17113GTKPNINV" tooltip="https://www.bukalapak.com/payment/invoices/128777762"/>
    <hyperlink ref="A330" r:id="rId142" display="BL171111ZE6DELC" tooltip="https://www.bukalapak.com/payment/electricity/transactions/1473862"/>
    <hyperlink ref="A331" r:id="rId143" display="BL17113GUAV3INV" tooltip="https://www.bukalapak.com/payment/invoices/128808577"/>
    <hyperlink ref="A332" r:id="rId144" display="BL17113GUZL3INV" tooltip="https://www.bukalapak.com/payment/invoices/128838852"/>
    <hyperlink ref="A333" r:id="rId145" display="BL17113H2P8IINV" tooltip="https://www.bukalapak.com/payment/invoices/129126287"/>
    <hyperlink ref="A334" r:id="rId146" display="BL17113H2QFDINV" tooltip="https://www.bukalapak.com/payment/invoices/129127752"/>
    <hyperlink ref="A335" r:id="rId147" display="BL17113H2SA3INV" tooltip="https://www.bukalapak.com/payment/invoices/129130017"/>
    <hyperlink ref="A336" r:id="rId148" display="BL17113H2T9IINV" tooltip="https://www.bukalapak.com/payment/invoices/129131222"/>
    <hyperlink ref="A337" r:id="rId149" display="BL17113HAXIIINV" tooltip="https://www.bukalapak.com/payment/invoices/129479437"/>
    <hyperlink ref="A338" r:id="rId150" display="BL17113HSIWNINV" tooltip="https://www.bukalapak.com/payment/invoices/130233307"/>
    <hyperlink ref="A339" r:id="rId151" display="BL1711121EZ3ELC" tooltip="https://www.bukalapak.com/payment/electricity/transactions/1517742"/>
    <hyperlink ref="A340" r:id="rId152" display="BL1711121LQ8ELC" tooltip="https://www.bukalapak.com/payment/electricity/transactions/1526007"/>
    <hyperlink ref="A341" r:id="rId153" display="BL17113HZDU8INV" tooltip="https://www.bukalapak.com/payment/invoices/130527222"/>
    <hyperlink ref="A342" r:id="rId154" display="BL17113HZF9XINV" tooltip="https://www.bukalapak.com/payment/invoices/130528962"/>
    <hyperlink ref="A343" r:id="rId155" display="BL17111226RXELC" tooltip="https://www.bukalapak.com/payment/electricity/transactions/1550567"/>
    <hyperlink ref="A344" r:id="rId156" display="BL17113IC4WNINV" tooltip="https://www.bukalapak.com/payment/invoices/131030782"/>
    <hyperlink ref="A345" r:id="rId157" display="BL17113IEZI8INV" tooltip="https://www.bukalapak.com/payment/invoices/131154002"/>
    <hyperlink ref="A346" r:id="rId158" display="BL1711122XLDELC" tooltip="https://www.bukalapak.com/payment/electricity/transactions/1583412"/>
    <hyperlink ref="A347" r:id="rId159" display="BL1711122YQ8ELC" tooltip="https://www.bukalapak.com/payment/electricity/transactions/1584807"/>
    <hyperlink ref="A348" r:id="rId160" display="BL1711122Z7SELC" tooltip="https://www.bukalapak.com/payment/electricity/transactions/1585387"/>
    <hyperlink ref="A349" r:id="rId161" display="BL17113IQBMSINV" tooltip="https://www.bukalapak.com/payment/invoices/131639262"/>
    <hyperlink ref="A350" r:id="rId162" display="BL17113IT5JIINV" tooltip="https://www.bukalapak.com/payment/invoices/131760422"/>
    <hyperlink ref="A351" r:id="rId163" display="BL1711123P5NELC" tooltip="https://www.bukalapak.com/payment/electricity/transactions/1615937"/>
    <hyperlink ref="A353" r:id="rId164" display="BL17111244S3ELC" tooltip="https://www.bukalapak.com/payment/electricity/transactions/1633872"/>
    <hyperlink ref="A354" r:id="rId165" display="BL17111245WXELC" tooltip="https://www.bukalapak.com/payment/electricity/transactions/1635267"/>
    <hyperlink ref="A355" r:id="rId166" display="BL1711124KQNELC" tooltip="https://www.bukalapak.com/payment/electricity/transactions/1653422"/>
    <hyperlink ref="A356" r:id="rId167" display="BL17113JME8SINV" tooltip="https://www.bukalapak.com/payment/invoices/132971572"/>
    <hyperlink ref="A357" r:id="rId168" display="BL17113JMEXDINV" tooltip="https://www.bukalapak.com/payment/invoices/132972432"/>
    <hyperlink ref="A358" r:id="rId169" display="BL1711124SANELC" tooltip="https://www.bukalapak.com/payment/electricity/transactions/1662662"/>
    <hyperlink ref="A359" r:id="rId170" display="BL17111256NSELC" tooltip="https://www.bukalapak.com/payment/electricity/transactions/1679047"/>
    <hyperlink ref="A360" r:id="rId171" display="BL17111257LXELC" tooltip="https://www.bukalapak.com/payment/electricity/transactions/1680207"/>
    <hyperlink ref="A361" r:id="rId172" display="BL17111257N8ELC" tooltip="https://www.bukalapak.com/payment/electricity/transactions/1680252"/>
    <hyperlink ref="A362" r:id="rId173" display="BL17111257P8ELC" tooltip="https://www.bukalapak.com/payment/electricity/transactions/1680322"/>
    <hyperlink ref="A563" r:id="rId174" display="BL171146BOL8INV " tooltip="https://www.bukalapak.com/payment/invoices/165526382"/>
    <hyperlink ref="A562" r:id="rId175" display="BL171146B433INV" tooltip="https://www.bukalapak.com/payment/invoices/165501247"/>
    <hyperlink ref="A561" r:id="rId176" display="BL171113YASIELC" tooltip="https://www.bukalapak.com/payment/electricity/transactions/4428112"/>
    <hyperlink ref="A560" r:id="rId177" display="BL171146ATDIINV" tooltip="https://www.bukalapak.com/payment/train_ticket/transactions/1118317"/>
    <hyperlink ref="A559" r:id="rId178" display="BL171113WHKDELC" tooltip="https://www.bukalapak.com/payment/electricity/transactions/4350652"/>
    <hyperlink ref="A558" r:id="rId179" display="BL171113W88XELC " tooltip="https://www.bukalapak.com/payment/electricity/transactions/4339227"/>
    <hyperlink ref="A557" r:id="rId180" display="BL171145VZ7NINV " tooltip="https://www.bukalapak.com/payment/invoices/164896257"/>
    <hyperlink ref="A556" r:id="rId181" display="BL171113UY9DELC " tooltip="https://www.bukalapak.com/payment/electricity/transactions/4285342"/>
    <hyperlink ref="A555" r:id="rId182" display="BL171113URC8ELC" tooltip="https://www.bukalapak.com/payment/electricity/transactions/4276867"/>
    <hyperlink ref="A554" r:id="rId183" display="BL171145P8BXINV" tooltip="https://www.bukalapak.com/payment/train_ticket/transactions/1107942"/>
    <hyperlink ref="A553" r:id="rId184" display="BL171145P6YSINV" tooltip="https://www.bukalapak.com/payment/train_ticket/transactions/1107932"/>
    <hyperlink ref="A552" r:id="rId185" display="BL171145O9S8INV " tooltip="https://www.bukalapak.com/payment/invoices/164565002"/>
    <hyperlink ref="A551" r:id="rId186" display="BL171145O8B8INV" tooltip="https://www.bukalapak.com/payment/postpaid_electricity/transactions/1107492"/>
    <hyperlink ref="A550" r:id="rId187" display="BL171145JIT3INV" tooltip="https://www.bukalapak.com/payment/postpaid_electricity/transactions/1104282"/>
    <hyperlink ref="A549" r:id="rId188" display="BL171113SI6IELC " tooltip="https://www.bukalapak.com/payment/electricity/transactions/4179892"/>
    <hyperlink ref="A548" r:id="rId189" display="BL171145CUDDINV" tooltip="https://www.bukalapak.com/payment/invoices/164075707"/>
    <hyperlink ref="A547" r:id="rId190" display="BL171145B3DSINV " tooltip="https://www.bukalapak.com/payment/invoices/163999772"/>
    <hyperlink ref="A546" r:id="rId191" display="BL171113RRHDELC" tooltip="https://www.bukalapak.com/payment/electricity/transactions/4148422"/>
    <hyperlink ref="A545" r:id="rId192" display="BL1711459WJ8INV" tooltip="https://www.bukalapak.com/payment/invoices/163949737"/>
    <hyperlink ref="A544" r:id="rId193" display="BL171113RQHIELC " tooltip="https://www.bukalapak.com/payment/electricity/transactions/4147202"/>
    <hyperlink ref="A543" r:id="rId194" display="BL1711458Q43INV " tooltip="https://www.bukalapak.com/payment/invoices/163898982"/>
    <hyperlink ref="A542" r:id="rId195" display="BL1711458K4DINV " tooltip="https://www.bukalapak.com/payment/invoices/163891642"/>
    <hyperlink ref="A541" r:id="rId196" display="BL1711455CRSINV" tooltip="https://www.bukalapak.com/payment/invoices/163754037"/>
    <hyperlink ref="A540" r:id="rId197" display="BL1711455B5XINV" tooltip="https://www.bukalapak.com/payment/invoices/163752047"/>
    <hyperlink ref="A539" r:id="rId198" display="BL171113RD9IELC " tooltip="https://www.bukalapak.com/payment/electricity/transactions/4130997"/>
    <hyperlink ref="A538" r:id="rId199" display="BL1711454E3SINV " tooltip="https://www.bukalapak.com/payment/invoices/163712772"/>
    <hyperlink ref="A537" r:id="rId200" display="BL171113Q39NELC" tooltip="https://www.bukalapak.com/payment/electricity/transactions/4075877"/>
    <hyperlink ref="A352" r:id="rId201" display="BL1711123SP8ELC" tooltip="https://www.bukalapak.com/payment/electricity/transactions/1620297"/>
    <hyperlink ref="A564" r:id="rId202" display="BL171113ZIDNELC" tooltip="https://www.bukalapak.com/payment/electricity/transactions/4480267"/>
    <hyperlink ref="A565" r:id="rId203" display="BL171146H5Q3INV" tooltip="https://www.bukalapak.com/payment/invoices/165760527"/>
    <hyperlink ref="A566" r:id="rId204" display="BL17111418CDELC" tooltip="https://www.bukalapak.com/payment/electricity/transactions/4510847"/>
    <hyperlink ref="A567" r:id="rId205" display="BL1711141PKDELC" tooltip="https://www.bukalapak.com/payment/electricity/transactions/4531952"/>
    <hyperlink ref="A568" r:id="rId206" display="BL171146THLIINV" tooltip="https://www.bukalapak.com/payment/invoices/166289567"/>
    <hyperlink ref="A569" r:id="rId207" display="BL171146TI8DINV" tooltip="https://www.bukalapak.com/payment/invoices/166290332"/>
    <hyperlink ref="A570" r:id="rId208" display="BL1711143ZJSELC" tooltip="https://www.bukalapak.com/payment/electricity/transactions/4629932"/>
    <hyperlink ref="A571" r:id="rId209" display="BL1711146JNNELC" tooltip="https://www.bukalapak.com/payment/electricity/transactions/4739092"/>
    <hyperlink ref="A536" r:id="rId210" display="BL171113OKBIELC" tooltip="https://www.bukalapak.com/payment/electricity/transactions/4011017"/>
    <hyperlink ref="A535" r:id="rId211" display="BL171144DAM8INV " tooltip="https://www.bukalapak.com/payment/invoices/162593767"/>
    <hyperlink ref="A534" r:id="rId212" display="BL171113OIIDELC " tooltip="https://www.bukalapak.com/payment/electricity/transactions/4008807"/>
    <hyperlink ref="A533" r:id="rId213" display="BL1711447GK3INV" tooltip="https://www.bukalapak.com/payment/invoices/162343792"/>
    <hyperlink ref="A532" r:id="rId214" display="BL171144582IINV" tooltip="https://www.bukalapak.com/payment/invoices/162247627"/>
    <hyperlink ref="A531" r:id="rId215" display="BL171143T8J3INV " tooltip="https://www.bukalapak.com/payment/invoices/161776582"/>
    <hyperlink ref="A530" r:id="rId216" display="BL171113NKASELC" tooltip="https://www.bukalapak.com/payment/electricity/transactions/3968117"/>
    <hyperlink ref="A529" r:id="rId217" display="BL171143PBX8INV " tooltip="https://www.bukalapak.com/payment/invoices/161609252"/>
    <hyperlink ref="A528" r:id="rId218" display="BL171113MZLXELC" tooltip="https://www.bukalapak.com/payment/electricity/transactions/3944007"/>
    <hyperlink ref="A527" r:id="rId219" display="BL171143GELIINV" tooltip="https://www.bukalapak.com/payment/invoices/161226642"/>
    <hyperlink ref="A572" r:id="rId220" display="BL171114722DELC " tooltip="https://www.bukalapak.com/payment/electricity/transactions/4760397"/>
    <hyperlink ref="A573" r:id="rId221" display="BL1711147J63ELC " tooltip="https://www.bukalapak.com/payment/electricity/transactions/4781352"/>
    <hyperlink ref="A526" r:id="rId222" display="BL171113M8ADELC" tooltip="https://www.bukalapak.com/payment/electricity/transactions/3910527"/>
    <hyperlink ref="A525" r:id="rId223" display="BL171113M81XELC" tooltip="https://www.bukalapak.com/payment/electricity/transactions/3910232"/>
    <hyperlink ref="A524" r:id="rId224" display="BL171142RVHXINV" tooltip="https://www.bukalapak.com/payment/invoices/160218342"/>
    <hyperlink ref="A523" r:id="rId225" display="BL171142DKRSINV" tooltip="https://www.bukalapak.com/payment/invoices/159604962"/>
    <hyperlink ref="A522" r:id="rId226" display="BL171142D898INV" tooltip="https://www.bukalapak.com/payment/invoices/159589612"/>
    <hyperlink ref="A521" r:id="rId227" display="BL171113K7G3ELC " tooltip="https://www.bukalapak.com/payment/electricity/transactions/3823752"/>
    <hyperlink ref="A520" r:id="rId228" display="BL171113JOXSELC" tooltip="https://www.bukalapak.com/payment/electricity/transactions/3802322"/>
    <hyperlink ref="A519" r:id="rId229" display="BL171113JET8ELC " tooltip="https://www.bukalapak.com/payment/electricity/transactions/3789912"/>
    <hyperlink ref="A518" r:id="rId230" display="BL171113JDYIELC" tooltip="https://www.bukalapak.com/payment/electricity/transactions/3788872"/>
    <hyperlink ref="A517" r:id="rId231" display="BL171113IO8SELC" tooltip="https://www.bukalapak.com/payment/electricity/transactions/3758572"/>
    <hyperlink ref="A516" r:id="rId232" display="BL171141G2CNINV " tooltip="https://www.bukalapak.com/payment/invoices/158210382"/>
    <hyperlink ref="A515" r:id="rId233" display="BL171141AUBXINV " tooltip="https://www.bukalapak.com/payment/invoices/157987407"/>
    <hyperlink ref="A514" r:id="rId234" display="BL171113I9N8ELC " tooltip="https://www.bukalapak.com/payment/electricity/transactions/3740702"/>
    <hyperlink ref="A513" r:id="rId235" display="BL1711419MLXINV " tooltip="https://www.bukalapak.com/payment/invoices/157935082"/>
    <hyperlink ref="A512" r:id="rId236" display="BL1711418798INV " tooltip="https://www.bukalapak.com/payment/postpaid_electricity/transactions/1028577"/>
    <hyperlink ref="A511" r:id="rId237" display="BL1711417NADINV " tooltip="https://www.bukalapak.com/payment/invoices/157850152"/>
    <hyperlink ref="A574" r:id="rId238" display="BL171147WCZXINV" tooltip="https://www.bukalapak.com/payment/invoices/167913197"/>
    <hyperlink ref="A575" r:id="rId239" display="BL17111483U8ELC" tooltip="https://www.bukalapak.com/payment/electricity/transactions/4805472"/>
    <hyperlink ref="A510" r:id="rId240" display="BL171113HUHNELC " tooltip="https://www.bukalapak.com/payment/electricity/transactions/3723357"/>
    <hyperlink ref="A509" r:id="rId241" display="BL171113HMJNELC" tooltip="https://www.bukalapak.com/payment/electricity/transactions/3713627"/>
    <hyperlink ref="A508" r:id="rId242" display="BL17113ZKQ73INV" tooltip="https://www.bukalapak.com/payment/invoices/156910462"/>
    <hyperlink ref="A507" r:id="rId243" display="BL17113ZJGS8INV " tooltip="https://www.bukalapak.com/payment/invoices/156856077"/>
    <hyperlink ref="A506" r:id="rId244" display="BL171113GWVXELC" tooltip="https://www.bukalapak.com/payment/electricity/transactions/3683432"/>
    <hyperlink ref="A505" r:id="rId245" display="BL17113ZEWR8INV" tooltip="https://www.bukalapak.com/payment/invoices/156661267"/>
    <hyperlink ref="A503" r:id="rId246" display="BL17113ZEVZ8INV" tooltip="https://www.bukalapak.com/payment/invoices/156660322"/>
    <hyperlink ref="A502" r:id="rId247" display="BL17113ZDKKSINV " tooltip="https://www.bukalapak.com/payment/invoices/156603467"/>
    <hyperlink ref="A501" r:id="rId248" display="BL17113ZBVPIINV" tooltip="https://www.bukalapak.com/payment/invoices/156531357"/>
    <hyperlink ref="A500" r:id="rId249" display="BL17113ZB6AXINV " tooltip="https://www.bukalapak.com/payment/invoices/156500222"/>
    <hyperlink ref="A504" r:id="rId250" display="BL17113ZEWA8INV" tooltip="https://www.bukalapak.com/payment/invoices/156660672"/>
    <hyperlink ref="A499" r:id="rId251" display="BL171113GKVDELC" tooltip="https://www.bukalapak.com/payment/electricity/transactions/3668712"/>
    <hyperlink ref="A498" r:id="rId252" display="BL171113GEMIELC" tooltip="https://www.bukalapak.com/payment/electricity/transactions/3661052"/>
    <hyperlink ref="A497" r:id="rId253" display="BL17113Z7LHIINV" tooltip="https://www.bukalapak.com/payment/invoices/156347327"/>
    <hyperlink ref="A496" r:id="rId254" display="BL171113G9F3ELC" tooltip="https://www.bukalapak.com/payment/electricity/transactions/3654667"/>
    <hyperlink ref="A495" r:id="rId255" display="BL17113Z1RR3INV" tooltip="https://www.bukalapak.com/payment/invoices/156097762"/>
    <hyperlink ref="A494" r:id="rId256" display="BL17113YVTIIINV" tooltip="https://www.bukalapak.com/payment/invoices/155885537"/>
    <hyperlink ref="A493" r:id="rId257" display="BL171113E3SSELC" tooltip="https://www.bukalapak.com/payment/electricity/transactions/3562047"/>
    <hyperlink ref="A492" r:id="rId258" display="BL171113DFVDELC" tooltip="https://www.bukalapak.com/payment/electricity/transactions/3533962"/>
    <hyperlink ref="A491" r:id="rId259" display="BL17113YO71SINV " tooltip="https://www.bukalapak.com/payment/invoices/155557877"/>
    <hyperlink ref="A490" r:id="rId260" display="BL171113CYRDELC " tooltip="https://www.bukalapak.com/payment/electricity/transactions/3514222"/>
    <hyperlink ref="A489" r:id="rId261" display="BL171113CY2IELC" tooltip="https://www.bukalapak.com/payment/electricity/transactions/3513352"/>
    <hyperlink ref="A488" r:id="rId262" display="BL17113YJUZNINV " tooltip="https://www.bukalapak.com/payment/invoices/155372862"/>
    <hyperlink ref="A487" r:id="rId263" display="BL17113YFS53INV " tooltip="https://www.bukalapak.com/payment/invoices/155197842"/>
    <hyperlink ref="A486" r:id="rId264" display="BL171113BNK3ELC" tooltip="https://www.bukalapak.com/payment/electricity/transactions/3457617"/>
    <hyperlink ref="A485" r:id="rId265" display="BL17113Y5BSIINV" tooltip="https://www.bukalapak.com/payment/invoices/154749087"/>
    <hyperlink ref="A484" r:id="rId266" display="BL17113Y4CVNINV " tooltip="https://www.bukalapak.com/payment/invoices/154707547"/>
    <hyperlink ref="A483" r:id="rId267" display="BL17113Y49MNINV " tooltip="https://www.bukalapak.com/payment/invoices/154703557"/>
    <hyperlink ref="A482" r:id="rId268" display="BL17113Y47QXINV " tooltip="https://www.bukalapak.com/payment/invoices/154701257"/>
    <hyperlink ref="A481" r:id="rId269" display="BL17113XTAMNINV" tooltip="https://www.bukalapak.com/payment/invoices/154276032"/>
    <hyperlink ref="A480" r:id="rId270" display="BL17113XHB8SINV " tooltip="https://www.bukalapak.com/payment/invoices/153762272"/>
    <hyperlink ref="A479" r:id="rId271" display="BL17113XGU43INV " tooltip="https://www.bukalapak.com/payment/invoices/153742507"/>
    <hyperlink ref="A478" r:id="rId272" display="BL17113XGT3XINV " tooltip="https://www.bukalapak.com/payment/invoices/153741277"/>
    <hyperlink ref="A477" r:id="rId273" display="BL1711136PYIELC" tooltip="https://www.bukalapak.com/payment/electricity/transactions/3246197"/>
    <hyperlink ref="A476" r:id="rId274" display="BL1711133BA3ELC" tooltip="https://www.bukalapak.com/payment/electricity/transactions/3099567"/>
    <hyperlink ref="A475" r:id="rId275" display="BL17113WLTB8INV" tooltip="https://www.bukalapak.com/payment/invoices/152455282"/>
    <hyperlink ref="A474" r:id="rId276" display="BL17113WJARIINV" tooltip="https://www.bukalapak.com/payment/invoices/152346827"/>
    <hyperlink ref="A473" r:id="rId277" display="BL1711131BNXELC" tooltip="https://www.bukalapak.com/payment/electricity/transactions/3014302"/>
    <hyperlink ref="A472" r:id="rId278" display="BL17113WH4BNINV" tooltip="https://www.bukalapak.com/payment/invoices/152253172"/>
    <hyperlink ref="A471" r:id="rId279" display="BL171112ZLTNELC" tooltip="https://www.bukalapak.com/payment/electricity/transactions/2983877"/>
    <hyperlink ref="A470" r:id="rId280" display="BL17113WBBPXINV " tooltip="https://www.bukalapak.com/payment/invoices/152004997"/>
    <hyperlink ref="A469" r:id="rId281" display="BL171112Z4S3ELC" tooltip="https://www.bukalapak.com/payment/electricity/transactions/2962997"/>
    <hyperlink ref="A468" r:id="rId282" display="BL171112YKL3ELC " tooltip="https://www.bukalapak.com/payment/electricity/transactions/2939477"/>
    <hyperlink ref="A467" r:id="rId283" display="BL171112YIQ8ELC" tooltip="https://www.bukalapak.com/payment/electricity/transactions/2937207"/>
    <hyperlink ref="A466" r:id="rId284" display="BL171112YINSELC " tooltip="https://www.bukalapak.com/payment/electricity/transactions/2937122"/>
    <hyperlink ref="A465" r:id="rId285" display="BL17113VZVXXINV " tooltip="https://www.bukalapak.com/payment/invoices/151558152"/>
    <hyperlink ref="A464" r:id="rId286" display="BL17113VZO9SINV " tooltip="https://www.bukalapak.com/payment/invoices/151548732"/>
    <hyperlink ref="A463" r:id="rId287" display="BL171112XFGNELC" tooltip="https://www.bukalapak.com/payment/electricity/transactions/2890322"/>
    <hyperlink ref="A462" r:id="rId288" display="BL17113VW8BSINV" tooltip="https://www.bukalapak.com/payment/invoices/151400577"/>
    <hyperlink ref="A461" r:id="rId289" display="BL17113VOYYDINV " tooltip="https://www.bukalapak.com/payment/invoices/151090217"/>
    <hyperlink ref="A460" r:id="rId290" display="BL17113VHONIINV" tooltip="https://www.bukalapak.com/payment/invoices/150777462"/>
    <hyperlink ref="A459" r:id="rId291" display="BL171112VDSIELC" tooltip="https://www.bukalapak.com/payment/electricity/transactions/2802537"/>
    <hyperlink ref="A458" r:id="rId292" display="BL17113V6T28INV" tooltip="https://www.bukalapak.com/payment/invoices/150311217"/>
    <hyperlink ref="A457" r:id="rId293" display="BL17113V6CGIINV" tooltip="https://www.bukalapak.com/payment/invoices/150290892"/>
    <hyperlink ref="A456" r:id="rId294" display="BL171112TMBSELC" tooltip="https://www.bukalapak.com/payment/electricity/transactions/2727227"/>
    <hyperlink ref="A455" r:id="rId295" display="BL17113UORGSINV" tooltip="https://www.bukalapak.com/payment/invoices/149580402"/>
    <hyperlink ref="A454" r:id="rId296" display="BL171112RVUDELC " tooltip="https://www.bukalapak.com/payment/electricity/transactions/2653152"/>
    <hyperlink ref="A453" r:id="rId297" display="BL17113UCYVNINV" tooltip="https://www.bukalapak.com/payment/invoices/149074997"/>
    <hyperlink ref="A452" r:id="rId298" display="BL171112RDJNELC" tooltip="https://www.bukalapak.com/payment/electricity/transactions/2630727"/>
    <hyperlink ref="A451" r:id="rId299" display="BL17113U5YT3INV " tooltip="https://www.bukalapak.com/payment/train_ticket/transactions/902357"/>
    <hyperlink ref="A450" r:id="rId300" display="BL17113U5I13INV" tooltip="https://www.bukalapak.com/payment/invoices/148754202"/>
    <hyperlink ref="A449" r:id="rId301" display="BL171112P3L8ELC" tooltip="https://www.bukalapak.com/payment/electricity/transactions/2532782"/>
    <hyperlink ref="A448" r:id="rId302" display="BL17113TD8JSINV " tooltip="https://www.bukalapak.com/payment/invoices/147584982"/>
    <hyperlink ref="A447" r:id="rId303" display="BL17113TD8AIINV " tooltip="https://www.bukalapak.com/payment/invoices/147584657"/>
    <hyperlink ref="A446" r:id="rId304" display="BL17113TAAN3INV" tooltip="https://www.bukalapak.com/payment/invoices/147458922"/>
    <hyperlink ref="A445" r:id="rId305" display="BL171112MIGIELC " tooltip="https://www.bukalapak.com/payment/electricity/transactions/2422367"/>
    <hyperlink ref="A444" r:id="rId306" display="BL17113SRCO8INV" tooltip="https://www.bukalapak.com/payment/invoices/146689662"/>
    <hyperlink ref="A443" r:id="rId307" display="BL17113SQNADINV" tooltip="https://www.bukalapak.com/payment/invoices/146659777"/>
    <hyperlink ref="A442" r:id="rId308" display="BL17113SQDANINV " tooltip="https://www.bukalapak.com/payment/invoices/146647537"/>
    <hyperlink ref="A441" r:id="rId309" display="BL171112LULIELC" tooltip="https://www.bukalapak.com/payment/electricity/transactions/2394367"/>
    <hyperlink ref="A440" r:id="rId310" display="BL17113SLX5NINV" tooltip="https://www.bukalapak.com/payment/invoices/146457487"/>
    <hyperlink ref="A439" r:id="rId311" display="BL17113SLMOXINV " tooltip="https://www.bukalapak.com/payment/invoices/146444687"/>
    <hyperlink ref="A438" r:id="rId312" display="BL171112KPGIELC" tooltip="https://www.bukalapak.com/payment/electricity/transactions/2345192"/>
    <hyperlink ref="A437" r:id="rId313" display="BL171112KPA8ELC" tooltip="https://www.bukalapak.com/payment/electricity/transactions/2344972"/>
    <hyperlink ref="A436" r:id="rId314" display="BL17113S19DXINV " tooltip="https://www.bukalapak.com/payment/invoices/145570877"/>
    <hyperlink ref="A435" r:id="rId315" display="BL17113RZSUNINV " tooltip="https://www.bukalapak.com/payment/invoices/145551862"/>
    <hyperlink ref="A434" r:id="rId316" display="BL17113RYDXSINV " tooltip="https://www.bukalapak.com/payment/invoices/145490722"/>
    <hyperlink ref="A433" r:id="rId317" display="BL171112JVXNELC " tooltip="https://www.bukalapak.com/payment/electricity/transactions/2310267"/>
    <hyperlink ref="A432" r:id="rId318" display="BL171112JRUDELC" tooltip="https://www.bukalapak.com/payment/electricity/transactions/2305252"/>
    <hyperlink ref="A431" r:id="rId319" display="BL17113RUET3INV " tooltip="https://www.bukalapak.com/payment/invoices/145320282"/>
    <hyperlink ref="A430" r:id="rId320" display="BL17113RU1LXINV " tooltip="https://www.bukalapak.com/payment/invoices/145304107"/>
    <hyperlink ref="A429" r:id="rId321" display="BL17113RREA3INV " tooltip="https://www.bukalapak.com/payment/invoices/145190992"/>
    <hyperlink ref="A428" r:id="rId322" display="BL17113ROM8IINV " tooltip="https://www.bukalapak.com/payment/invoices/145072112"/>
    <hyperlink ref="A427" r:id="rId323" display="BL171112JCHXELC " tooltip="https://www.bukalapak.com/payment/electricity/transactions/2286442"/>
    <hyperlink ref="A426" r:id="rId324" display="BL17113RMFVIINV" tooltip="https://www.bukalapak.com/payment/invoices/144978592"/>
    <hyperlink ref="A425" r:id="rId325" display="BL171112J8N3ELC" tooltip="https://www.bukalapak.com/payment/electricity/transactions/2281722"/>
    <hyperlink ref="A424" r:id="rId326" display="BL171112J7R8ELC" tooltip="https://www.bukalapak.com/payment/electricity/transactions/2280642"/>
    <hyperlink ref="A423" r:id="rId327" display="BL171112J54NELC" tooltip="https://www.bukalapak.com/payment/electricity/transactions/2277402"/>
    <hyperlink ref="A422" r:id="rId328" display="BL17113RDXQIINV" tooltip="https://www.bukalapak.com/payment/invoices/144614592"/>
    <hyperlink ref="A421" r:id="rId329" display="BL17113R9U78INV" tooltip="https://www.bukalapak.com/payment/invoices/144438742"/>
    <hyperlink ref="A420" r:id="rId330" display="BL171112INYSELC" tooltip="https://www.bukalapak.com/payment/electricity/transactions/2257632"/>
    <hyperlink ref="A419" r:id="rId331" display="BL171112ILWSELC " tooltip="https://www.bukalapak.com/payment/electricity/transactions/2255112"/>
    <hyperlink ref="A418" r:id="rId332" display="BL17113R4NTDINV" tooltip="https://www.bukalapak.com/payment/invoices/144216567"/>
    <hyperlink ref="A417" r:id="rId333" display="BL171112IIESELC" tooltip="https://www.bukalapak.com/payment/electricity/transactions/2250807"/>
    <hyperlink ref="A416" r:id="rId334" display="BL17113R3HZIINV" tooltip="https://www.bukalapak.com/payment/invoices/144166557"/>
    <hyperlink ref="A415" r:id="rId335" display="BL17113QNQ8DINV " tooltip="https://www.bukalapak.com/payment/invoices/143533507"/>
    <hyperlink ref="A414" r:id="rId336" display="BL17113QM8TIINV" tooltip="https://www.bukalapak.com/payment/invoices/143469322"/>
    <hyperlink ref="A413" r:id="rId337" display="BL1711129VVNELC" tooltip="https://www.bukalapak.com/payment/electricity/transactions/1881447"/>
    <hyperlink ref="A412" r:id="rId338" display="BL1711129VE3ELC " tooltip="https://www.bukalapak.com/payment/electricity/transactions/1880832"/>
    <hyperlink ref="A411" r:id="rId339" display="BL1711129VD8ELC" tooltip="https://www.bukalapak.com/payment/electricity/transactions/1880802"/>
    <hyperlink ref="A410" r:id="rId340" display="#BL17113NXIPDINV " tooltip="https://www.bukalapak.com/payment/invoices/139451177"/>
    <hyperlink ref="A409" r:id="rId341" display="BL17113NV9PDINV " tooltip="https://www.bukalapak.com/payment/invoices/139354402"/>
    <hyperlink ref="A408" r:id="rId342" display="BL17113NV9J8INV" tooltip="https://www.bukalapak.com/payment/invoices/139354187"/>
    <hyperlink ref="A407" r:id="rId343" display="BL1711129BNIELC" tooltip="https://www.bukalapak.com/payment/electricity/transactions/1856662"/>
    <hyperlink ref="A406" r:id="rId344" display="BL17113N8PB3INV " tooltip="https://www.bukalapak.com/payment/invoices/138387377"/>
    <hyperlink ref="A405" r:id="rId345" display="BL1711128C6NELC" tooltip="https://www.bukalapak.com/payment/electricity/transactions/1814422"/>
    <hyperlink ref="A404" r:id="rId346" display="BL17113MY1FNINV" tooltip="https://www.bukalapak.com/payment/invoices/137972262"/>
    <hyperlink ref="A403" r:id="rId347" display="BL17113MY14NINV" tooltip="https://www.bukalapak.com/payment/invoices/137971877"/>
    <hyperlink ref="A402" r:id="rId348" display="BL1711128BBNELC" tooltip="https://www.bukalapak.com/payment/electricity/transactions/1813372"/>
    <hyperlink ref="A401" r:id="rId349" display="BL1711128A68ELC " tooltip="https://www.bukalapak.com/payment/electricity/transactions/1811957"/>
    <hyperlink ref="A400" r:id="rId350" display="BL1711128A58ELC" tooltip="https://www.bukalapak.com/payment/electricity/transactions/1811922"/>
    <hyperlink ref="A399" r:id="rId351" display="BL17111286P8ELC" tooltip="https://www.bukalapak.com/payment/electricity/transactions/1807722"/>
    <hyperlink ref="A398" r:id="rId352" display="BL17113MRU73INV" tooltip="https://www.bukalapak.com/payment/invoices/137707362"/>
    <hyperlink ref="A397" r:id="rId353" display="BL17113MRTN3INV" tooltip="https://www.bukalapak.com/payment/invoices/137706697"/>
    <hyperlink ref="A396" r:id="rId354" display="BL1711127ULXELC" tooltip="https://www.bukalapak.com/payment/electricity/transactions/1794132"/>
    <hyperlink ref="A395" r:id="rId355" display="BL1711127UDSELC" tooltip="https://www.bukalapak.com/payment/electricity/transactions/1793847"/>
    <hyperlink ref="A394" r:id="rId356" display="BL17113MKEZSINV " tooltip="https://www.bukalapak.com/payment/invoices/137388642"/>
    <hyperlink ref="A393" r:id="rId357" display="BL1711127RANELC" tooltip="https://www.bukalapak.com/payment/electricity/transactions/1790062"/>
    <hyperlink ref="A392" r:id="rId358" display="BL1711127OM3ELC " tooltip="https://www.bukalapak.com/payment/electricity/transactions/1786787"/>
    <hyperlink ref="A391" r:id="rId359" display="BL1711127NLNELC" tooltip="https://www.bukalapak.com/payment/electricity/transactions/1785547"/>
    <hyperlink ref="A390" r:id="rId360" display="BL1711127EKSELC" tooltip="https://www.bukalapak.com/payment/electricity/transactions/1774492"/>
    <hyperlink ref="A389" r:id="rId361" display="BL17113MB4C8INV" tooltip="https://www.bukalapak.com/payment/invoices/136989692"/>
    <hyperlink ref="A388" r:id="rId362" display="BL17113MAS48INV " tooltip="https://www.bukalapak.com/payment/invoices/136975937"/>
    <hyperlink ref="A387" r:id="rId363" display="BL17113MAR8SINV" tooltip="https://www.bukalapak.com/payment/invoices/136974872"/>
    <hyperlink ref="A386" r:id="rId364" display="BL1711127CI8ELC" tooltip="https://www.bukalapak.com/payment/electricity/transactions/1771952"/>
    <hyperlink ref="A385" r:id="rId365" display="BL17111279X8ELC" tooltip="https://www.bukalapak.com/payment/electricity/transactions/1768802"/>
    <hyperlink ref="A384" r:id="rId366" display="BL17111277KNELC " tooltip="https://www.bukalapak.com/payment/electricity/transactions/1765912"/>
    <hyperlink ref="A383" r:id="rId367" display="BL17113M3U38INV" tooltip="https://www.bukalapak.com/payment/invoices/136678227"/>
    <hyperlink ref="A382" r:id="rId368" display="BL17113M3TUXINV " tooltip="https://www.bukalapak.com/payment/invoices/136677972"/>
    <hyperlink ref="A381" r:id="rId369" display="BL17113LUJGIINV " tooltip="https://www.bukalapak.com/payment/invoices/136322217"/>
    <hyperlink ref="A380" r:id="rId370" display="BL1711126UY8ELC" tooltip="https://www.bukalapak.com/payment/electricity/transactions/1751687"/>
    <hyperlink ref="A379" r:id="rId371" display="BL1711126UTSELC " tooltip="https://www.bukalapak.com/payment/electricity/transactions/1751532"/>
    <hyperlink ref="A378" r:id="rId372" display="BL1711126R3SELC " tooltip="https://www.bukalapak.com/payment/electricity/transactions/1746947"/>
    <hyperlink ref="A377" r:id="rId373" display="BL1711126PR8ELC " tooltip="https://www.bukalapak.com/payment/electricity/transactions/1745317"/>
    <hyperlink ref="A376" r:id="rId374" display="BL17113LBC4IINV " tooltip="https://www.bukalapak.com/payment/invoices/135498597"/>
    <hyperlink ref="A375" r:id="rId375" display="BL17113LACUSINV " tooltip="https://www.bukalapak.com/payment/invoices/135456642"/>
    <hyperlink ref="A374" r:id="rId376" display="BL1711126A5DELC " tooltip="https://www.bukalapak.com/payment/electricity/transactions/1726177"/>
    <hyperlink ref="A373" r:id="rId377" display="17111262J8ELC " tooltip="https://www.bukalapak.com/payment/electricity/transactions/1716862"/>
    <hyperlink ref="A372" r:id="rId378" display="BL17113KSAKIINV " tooltip="https://www.bukalapak.com/payment/invoices/134724957"/>
    <hyperlink ref="A371" r:id="rId379" display="BL17113KQ3ODINV" tooltip="https://www.bukalapak.com/payment/invoices/134630767"/>
    <hyperlink ref="A370" r:id="rId380" display="BL1711125XGNELC" tooltip="https://www.bukalapak.com/payment/electricity/transactions/1711872"/>
    <hyperlink ref="A369" r:id="rId381" display="BL17113KHO3DINV" tooltip="https://www.bukalapak.com/payment/invoices/134269882"/>
    <hyperlink ref="A368" r:id="rId382" display="BL1711125MISELC" tooltip="https://www.bukalapak.com/payment/electricity/transactions/1698472"/>
    <hyperlink ref="A367" r:id="rId383" display="BL17113KDPWXINV" tooltip="https://www.bukalapak.com/payment/invoices/134100642"/>
    <hyperlink ref="A366" r:id="rId384" display="BL17113KDN5DINV" tooltip="https://www.bukalapak.com/payment/invoices/134097227"/>
    <hyperlink ref="A365" r:id="rId172" display="BL17111257N8ELC" tooltip="https://www.bukalapak.com/payment/electricity/transactions/1680252"/>
    <hyperlink ref="A364" r:id="rId171" display="BL17111257LXELC" tooltip="https://www.bukalapak.com/payment/electricity/transactions/1680207"/>
    <hyperlink ref="A363" r:id="rId170" display="BL17111256NSELC" tooltip="https://www.bukalapak.com/payment/electricity/transactions/1679047"/>
    <hyperlink ref="A576" r:id="rId385" display="BL171148RSB3INV " tooltip="https://www.bukalapak.com/payment/invoices/169218177"/>
    <hyperlink ref="A577" r:id="rId386" display="BL171114B3S3ELC " tooltip="https://www.bukalapak.com/payment/electricity/transactions/4934022"/>
    <hyperlink ref="A578" r:id="rId387" display="BL171149119XINV" tooltip="https://www.bukalapak.com/payment/invoices/169570937"/>
    <hyperlink ref="A579" r:id="rId388" display="BL171149FGLIINV" tooltip="https://www.bukalapak.com/payment/invoices/170189967"/>
    <hyperlink ref="A580" r:id="rId389" display="BL171114DM7SELC" tooltip="https://www.bukalapak.com/payment/electricity/transactions/5042337"/>
    <hyperlink ref="A581" r:id="rId390" display="BL171114DONIELC" tooltip="https://www.bukalapak.com/payment/electricity/transactions/5045337"/>
    <hyperlink ref="A582" r:id="rId391" display="BL171149JQ8NINV " tooltip="https://www.bukalapak.com/payment/invoices/170373267"/>
    <hyperlink ref="A583" r:id="rId392" display="BL171149L3VIINV" tooltip="https://www.bukalapak.com/payment/invoices/170431642"/>
    <hyperlink ref="A584" r:id="rId393" display="BL171114EO63ELC" tooltip="https://www.bukalapak.com/payment/electricity/transactions/5087602"/>
    <hyperlink ref="A585" r:id="rId394" display="BL171149RMPIINV" tooltip="https://www.bukalapak.com/payment/invoices/170711957"/>
    <hyperlink ref="A586" r:id="rId395" display="BL171114G8SIELC" tooltip="https://www.bukalapak.com/payment/electricity/transactions/5154537"/>
    <hyperlink ref="A587" r:id="rId396" display="BL171114GCKNELC" tooltip="https://www.bukalapak.com/payment/electricity/transactions/5159162"/>
    <hyperlink ref="A588" r:id="rId397" display="BL171114GEZXELC " tooltip="https://www.bukalapak.com/payment/electricity/transactions/5162147"/>
    <hyperlink ref="A589" r:id="rId398" display="BL171114GIYXELC" tooltip="https://www.bukalapak.com/payment/electricity/transactions/5167012"/>
    <hyperlink ref="A590" r:id="rId399" display="BL171114GSWSELC" tooltip="https://www.bukalapak.com/payment/electricity/transactions/5179187"/>
    <hyperlink ref="A591" r:id="rId400" display="BL171114ICZXELC" tooltip="https://www.bukalapak.com/payment/electricity/transactions/5245447"/>
    <hyperlink ref="A592" r:id="rId401" display="BL17114AXJSDINV" tooltip="https://www.bukalapak.com/payment/invoices/172466257"/>
    <hyperlink ref="A593" r:id="rId402" display="BL171114IUV3ELC " tooltip="https://www.bukalapak.com/payment/electricity/transactions/5267327"/>
    <hyperlink ref="A594" r:id="rId403" display="BL17114B1T3IINV" tooltip="https://www.bukalapak.com/payment/invoices/172606262"/>
    <hyperlink ref="A595" r:id="rId404" display="BL171114JCKDELC" tooltip="https://www.bukalapak.com/payment/electricity/transactions/5287777"/>
    <hyperlink ref="A596" r:id="rId405" display="BL171114JKSNELC" tooltip="https://www.bukalapak.com/payment/electricity/transactions/5297867"/>
    <hyperlink ref="A597" r:id="rId406" display="BL17114B8NL8INV" tooltip="https://www.bukalapak.com/payment/invoices/172899657"/>
    <hyperlink ref="A598" r:id="rId407" display="BL171114JTG3ELC" tooltip="https://www.bukalapak.com/payment/electricity/transactions/5308452"/>
    <hyperlink ref="A599" r:id="rId408" display="BL17114B8RI3INV " tooltip="https://www.bukalapak.com/payment/invoices/172904447"/>
    <hyperlink ref="A600" r:id="rId409" display="BL171114JU1XELC " tooltip="https://www.bukalapak.com/payment/electricity/transactions/5309182"/>
    <hyperlink ref="A601" r:id="rId410" display="BL171114K4AXELC" tooltip="https://www.bukalapak.com/payment/electricity/transactions/5320522"/>
    <hyperlink ref="A602" r:id="rId411" display="BL171114KN18ELC" tooltip="https://www.bukalapak.com/payment/electricity/transactions/5343457"/>
    <hyperlink ref="A603" r:id="rId412" display="BL17114BIVP8INV " tooltip="https://www.bukalapak.com/payment/invoices/173338347"/>
    <hyperlink ref="A604" r:id="rId413" display="BL17114BOCBIINV" tooltip="https://www.bukalapak.com/payment/invoices/173571842"/>
    <hyperlink ref="A605" r:id="rId414" display="BL171114LBZNELC " tooltip="https://www.bukalapak.com/payment/electricity/transactions/5372837"/>
    <hyperlink ref="A606" r:id="rId415" display="BL171114LEMSELC" tooltip="https://www.bukalapak.com/payment/electricity/transactions/5376062"/>
    <hyperlink ref="A607" r:id="rId416" display="BL17114BRED8INV" tooltip="https://www.bukalapak.com/payment/invoices/173702977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16666666667" customWidth="1"/>
    <col min="2" max="2" width="13.8583333333333" customWidth="1"/>
    <col min="3" max="3" width="20.2833333333333" customWidth="1"/>
    <col min="4" max="4" width="26.7166666666667" customWidth="1"/>
    <col min="5" max="5" width="13.7166666666667" customWidth="1"/>
  </cols>
  <sheetData>
    <row r="1" spans="1:5">
      <c r="A1" s="37" t="s">
        <v>922</v>
      </c>
      <c r="B1" s="37" t="s">
        <v>923</v>
      </c>
      <c r="C1" s="37" t="s">
        <v>924</v>
      </c>
      <c r="D1" s="37" t="s">
        <v>925</v>
      </c>
      <c r="E1" s="37" t="s">
        <v>926</v>
      </c>
    </row>
    <row r="2" spans="1:5">
      <c r="A2" s="23" t="s">
        <v>337</v>
      </c>
      <c r="B2" s="32">
        <v>42867</v>
      </c>
      <c r="C2" s="23" t="s">
        <v>339</v>
      </c>
      <c r="D2" s="23" t="s">
        <v>340</v>
      </c>
      <c r="E2" s="33">
        <v>51500</v>
      </c>
    </row>
    <row r="3" spans="1:5">
      <c r="A3" s="23" t="s">
        <v>341</v>
      </c>
      <c r="B3" s="32">
        <v>42867</v>
      </c>
      <c r="C3" s="23" t="s">
        <v>124</v>
      </c>
      <c r="D3" s="23" t="s">
        <v>125</v>
      </c>
      <c r="E3" s="33">
        <v>101500</v>
      </c>
    </row>
    <row r="4" spans="1:5">
      <c r="A4" s="23" t="s">
        <v>342</v>
      </c>
      <c r="B4" s="32">
        <v>42867</v>
      </c>
      <c r="C4" s="23" t="s">
        <v>40</v>
      </c>
      <c r="D4" s="23" t="s">
        <v>41</v>
      </c>
      <c r="E4" s="33">
        <v>501500</v>
      </c>
    </row>
    <row r="5" spans="1:5">
      <c r="A5" s="23" t="s">
        <v>344</v>
      </c>
      <c r="B5" s="32">
        <v>42868</v>
      </c>
      <c r="C5" s="23" t="s">
        <v>160</v>
      </c>
      <c r="D5" s="23" t="s">
        <v>161</v>
      </c>
      <c r="E5" s="33">
        <v>51500</v>
      </c>
    </row>
    <row r="6" spans="1:5">
      <c r="A6" s="23" t="s">
        <v>345</v>
      </c>
      <c r="B6" s="32">
        <v>42869</v>
      </c>
      <c r="C6" s="23" t="s">
        <v>50</v>
      </c>
      <c r="D6" s="23" t="s">
        <v>51</v>
      </c>
      <c r="E6" s="33">
        <v>101500</v>
      </c>
    </row>
    <row r="7" spans="1:5">
      <c r="A7" s="23" t="s">
        <v>346</v>
      </c>
      <c r="B7" s="32">
        <v>42870</v>
      </c>
      <c r="C7" s="23" t="s">
        <v>348</v>
      </c>
      <c r="D7" s="23" t="s">
        <v>349</v>
      </c>
      <c r="E7" s="33">
        <v>201500</v>
      </c>
    </row>
    <row r="8" spans="1:5">
      <c r="A8" s="23" t="s">
        <v>350</v>
      </c>
      <c r="B8" s="32">
        <v>42870</v>
      </c>
      <c r="C8" s="23" t="s">
        <v>78</v>
      </c>
      <c r="D8" s="23" t="s">
        <v>79</v>
      </c>
      <c r="E8" s="33">
        <v>201500</v>
      </c>
    </row>
    <row r="9" spans="1:5">
      <c r="A9" s="23" t="s">
        <v>351</v>
      </c>
      <c r="B9" s="32">
        <v>42870</v>
      </c>
      <c r="C9" s="23" t="s">
        <v>74</v>
      </c>
      <c r="D9" s="23" t="s">
        <v>75</v>
      </c>
      <c r="E9" s="33">
        <v>51500</v>
      </c>
    </row>
    <row r="10" spans="1:5">
      <c r="A10" s="23" t="s">
        <v>352</v>
      </c>
      <c r="B10" s="32">
        <v>42871</v>
      </c>
      <c r="C10" s="23" t="s">
        <v>164</v>
      </c>
      <c r="D10" s="23" t="s">
        <v>163</v>
      </c>
      <c r="E10" s="33">
        <v>51500</v>
      </c>
    </row>
    <row r="11" spans="1:5">
      <c r="A11" s="23" t="s">
        <v>353</v>
      </c>
      <c r="B11" s="32">
        <v>42872</v>
      </c>
      <c r="C11" s="23" t="s">
        <v>180</v>
      </c>
      <c r="D11" s="23" t="s">
        <v>181</v>
      </c>
      <c r="E11" s="33">
        <v>51500</v>
      </c>
    </row>
    <row r="12" spans="1:5">
      <c r="A12" s="23" t="s">
        <v>354</v>
      </c>
      <c r="B12" s="32">
        <v>42872</v>
      </c>
      <c r="C12" s="23" t="s">
        <v>356</v>
      </c>
      <c r="D12" s="23" t="s">
        <v>357</v>
      </c>
      <c r="E12" s="33">
        <v>101500</v>
      </c>
    </row>
    <row r="13" spans="1:5">
      <c r="A13" s="23" t="s">
        <v>358</v>
      </c>
      <c r="B13" s="32">
        <v>42872</v>
      </c>
      <c r="C13" s="23" t="s">
        <v>48</v>
      </c>
      <c r="D13" s="23" t="s">
        <v>49</v>
      </c>
      <c r="E13" s="33">
        <v>51500</v>
      </c>
    </row>
    <row r="14" spans="1:5">
      <c r="A14" s="23" t="s">
        <v>359</v>
      </c>
      <c r="B14" s="32">
        <v>42873</v>
      </c>
      <c r="C14" s="23" t="s">
        <v>124</v>
      </c>
      <c r="D14" s="23" t="s">
        <v>125</v>
      </c>
      <c r="E14" s="33">
        <v>201500</v>
      </c>
    </row>
    <row r="15" spans="1:5">
      <c r="A15" s="23" t="s">
        <v>360</v>
      </c>
      <c r="B15" s="32">
        <v>42873</v>
      </c>
      <c r="C15" s="23" t="s">
        <v>149</v>
      </c>
      <c r="D15" s="23" t="s">
        <v>150</v>
      </c>
      <c r="E15" s="33">
        <v>51500</v>
      </c>
    </row>
    <row r="16" spans="1:5">
      <c r="A16" s="23" t="s">
        <v>361</v>
      </c>
      <c r="B16" s="32">
        <v>42873</v>
      </c>
      <c r="C16" s="23" t="s">
        <v>180</v>
      </c>
      <c r="D16" s="23" t="s">
        <v>181</v>
      </c>
      <c r="E16" s="33">
        <v>101500</v>
      </c>
    </row>
    <row r="17" spans="1:5">
      <c r="A17" s="23" t="s">
        <v>362</v>
      </c>
      <c r="B17" s="32">
        <v>42873</v>
      </c>
      <c r="C17" s="23" t="s">
        <v>91</v>
      </c>
      <c r="D17" s="23" t="s">
        <v>92</v>
      </c>
      <c r="E17" s="33">
        <v>51500</v>
      </c>
    </row>
    <row r="18" spans="1:5">
      <c r="A18" s="27" t="s">
        <v>927</v>
      </c>
      <c r="B18" s="28"/>
      <c r="C18" s="28"/>
      <c r="D18" s="29"/>
      <c r="E18" s="13">
        <f>SUM(E2:E17)</f>
        <v>1924000</v>
      </c>
    </row>
    <row r="20" spans="4:5">
      <c r="D20" s="38" t="s">
        <v>928</v>
      </c>
      <c r="E20" s="39">
        <f>5%*E18</f>
        <v>96200</v>
      </c>
    </row>
    <row r="21" spans="4:5">
      <c r="D21" s="38" t="s">
        <v>929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5" customWidth="1"/>
    <col min="2" max="2" width="15.2833333333333" customWidth="1"/>
    <col min="3" max="3" width="19" customWidth="1"/>
    <col min="4" max="4" width="20.2833333333333" customWidth="1"/>
    <col min="5" max="5" width="15" customWidth="1"/>
    <col min="6" max="6" width="14.1416666666667" customWidth="1"/>
  </cols>
  <sheetData>
    <row r="1" spans="1:6">
      <c r="A1" s="21" t="s">
        <v>930</v>
      </c>
      <c r="B1" s="21" t="s">
        <v>4</v>
      </c>
      <c r="C1" s="21" t="s">
        <v>931</v>
      </c>
      <c r="D1" s="21" t="s">
        <v>932</v>
      </c>
      <c r="E1" s="21" t="s">
        <v>31</v>
      </c>
      <c r="F1" s="21" t="s">
        <v>933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27" t="s">
        <v>934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935</v>
      </c>
      <c r="E9" s="31">
        <v>1000000</v>
      </c>
    </row>
    <row r="10" spans="4:5">
      <c r="D10" s="3" t="s">
        <v>936</v>
      </c>
      <c r="E10" s="25">
        <f>E9-E6</f>
        <v>863000</v>
      </c>
    </row>
    <row r="11" spans="4:5">
      <c r="D11" s="3"/>
      <c r="E11" s="25"/>
    </row>
    <row r="12" spans="4:5">
      <c r="D12" s="23" t="s">
        <v>937</v>
      </c>
      <c r="E12" s="25">
        <v>300000</v>
      </c>
    </row>
    <row r="13" spans="4:5">
      <c r="D13" s="3" t="s">
        <v>938</v>
      </c>
      <c r="E13" s="25">
        <v>300000</v>
      </c>
    </row>
    <row r="14" spans="4:5">
      <c r="D14" s="10" t="s">
        <v>939</v>
      </c>
      <c r="E14" s="31">
        <f>E13+E12</f>
        <v>600000</v>
      </c>
    </row>
    <row r="15" spans="4:5">
      <c r="D15" s="3"/>
      <c r="E15" s="25"/>
    </row>
    <row r="16" spans="4:5">
      <c r="D16" s="10" t="s">
        <v>940</v>
      </c>
      <c r="E16" s="31">
        <f>E10-E14</f>
        <v>263000</v>
      </c>
    </row>
    <row r="20" spans="1:6">
      <c r="A20" s="32">
        <v>42848</v>
      </c>
      <c r="B20" s="23" t="s">
        <v>38</v>
      </c>
      <c r="C20" s="23" t="s">
        <v>74</v>
      </c>
      <c r="D20" s="23" t="s">
        <v>75</v>
      </c>
      <c r="E20" s="33">
        <v>50000</v>
      </c>
      <c r="F20" s="23" t="s">
        <v>16</v>
      </c>
    </row>
    <row r="21" spans="1:6">
      <c r="A21" s="32">
        <v>42855</v>
      </c>
      <c r="B21" s="23" t="s">
        <v>38</v>
      </c>
      <c r="C21" s="23" t="s">
        <v>225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38</v>
      </c>
      <c r="C22" s="23" t="s">
        <v>225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38</v>
      </c>
      <c r="C23" s="23" t="s">
        <v>86</v>
      </c>
      <c r="D23" s="23" t="s">
        <v>38</v>
      </c>
      <c r="E23" s="33">
        <v>12000</v>
      </c>
      <c r="F23" s="23" t="s">
        <v>13</v>
      </c>
    </row>
    <row r="24" spans="1:6">
      <c r="A24" s="32">
        <v>42861</v>
      </c>
      <c r="B24" s="23" t="s">
        <v>38</v>
      </c>
      <c r="C24" s="23" t="s">
        <v>74</v>
      </c>
      <c r="D24" s="23" t="s">
        <v>75</v>
      </c>
      <c r="E24" s="33">
        <v>50000</v>
      </c>
      <c r="F24" s="23" t="s">
        <v>16</v>
      </c>
    </row>
    <row r="25" spans="1:6">
      <c r="A25" s="32">
        <v>42870</v>
      </c>
      <c r="B25" s="23" t="s">
        <v>38</v>
      </c>
      <c r="C25" s="23" t="s">
        <v>74</v>
      </c>
      <c r="D25" s="23" t="s">
        <v>75</v>
      </c>
      <c r="E25" s="33">
        <v>50000</v>
      </c>
      <c r="F25" s="23" t="s">
        <v>16</v>
      </c>
    </row>
    <row r="26" spans="1:6">
      <c r="A26" s="32">
        <v>42875</v>
      </c>
      <c r="B26" s="23" t="s">
        <v>38</v>
      </c>
      <c r="C26" s="23" t="s">
        <v>86</v>
      </c>
      <c r="D26" s="23"/>
      <c r="E26" s="33">
        <v>12000</v>
      </c>
      <c r="F26" s="23" t="s">
        <v>13</v>
      </c>
    </row>
    <row r="27" spans="1:6">
      <c r="A27" s="32">
        <v>42867</v>
      </c>
      <c r="B27" s="23" t="s">
        <v>38</v>
      </c>
      <c r="C27" s="23" t="s">
        <v>86</v>
      </c>
      <c r="D27" s="23"/>
      <c r="E27" s="33">
        <v>12000</v>
      </c>
      <c r="F27" s="23" t="s">
        <v>13</v>
      </c>
    </row>
    <row r="28" spans="1:6">
      <c r="A28" s="32">
        <v>42867</v>
      </c>
      <c r="B28" s="23" t="s">
        <v>38</v>
      </c>
      <c r="C28" s="23" t="s">
        <v>76</v>
      </c>
      <c r="D28" s="23"/>
      <c r="E28" s="33">
        <v>50000</v>
      </c>
      <c r="F28" s="23" t="s">
        <v>13</v>
      </c>
    </row>
    <row r="29" spans="1:6">
      <c r="A29" s="32">
        <v>42880</v>
      </c>
      <c r="B29" s="23" t="s">
        <v>38</v>
      </c>
      <c r="C29" s="23" t="s">
        <v>86</v>
      </c>
      <c r="D29" s="23"/>
      <c r="E29" s="33">
        <v>12000</v>
      </c>
      <c r="F29" s="23" t="s">
        <v>13</v>
      </c>
    </row>
    <row r="30" spans="1:6">
      <c r="A30" s="32">
        <v>42882</v>
      </c>
      <c r="B30" s="23" t="s">
        <v>38</v>
      </c>
      <c r="C30" s="23" t="s">
        <v>86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38</v>
      </c>
      <c r="C31" s="23" t="s">
        <v>74</v>
      </c>
      <c r="D31" s="23" t="s">
        <v>75</v>
      </c>
      <c r="E31" s="33">
        <v>100000</v>
      </c>
      <c r="F31" s="23" t="s">
        <v>16</v>
      </c>
    </row>
    <row r="32" spans="1:6">
      <c r="A32" s="34" t="s">
        <v>934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941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942</v>
      </c>
      <c r="E36" s="13">
        <f>E34+E35</f>
        <v>463000</v>
      </c>
    </row>
    <row r="37" spans="4:5">
      <c r="D37" s="10"/>
      <c r="E37" s="10"/>
    </row>
    <row r="38" spans="4:5">
      <c r="D38" s="10" t="s">
        <v>943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"/>
    </sheetView>
  </sheetViews>
  <sheetFormatPr defaultColWidth="9.14166666666667" defaultRowHeight="15"/>
  <cols>
    <col min="1" max="1" width="21.2833333333333" customWidth="1"/>
    <col min="2" max="2" width="13" customWidth="1"/>
    <col min="3" max="3" width="18.575" customWidth="1"/>
    <col min="4" max="4" width="14" customWidth="1"/>
    <col min="5" max="5" width="10.425" hidden="1" customWidth="1"/>
    <col min="6" max="6" width="11.2833333333333" customWidth="1"/>
    <col min="7" max="7" width="6.85833333333333" customWidth="1"/>
    <col min="8" max="8" width="9" hidden="1" customWidth="1"/>
    <col min="9" max="9" width="21.8583333333333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944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944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944</v>
      </c>
    </row>
    <row r="5" ht="30" spans="1:9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944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945</v>
      </c>
    </row>
    <row r="7" ht="30" hidden="1" spans="1:9">
      <c r="A7" s="88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hidden="1" spans="1:8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hidden="1" spans="1:8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4:9">
      <c r="D12" t="s">
        <v>946</v>
      </c>
      <c r="I12" s="20">
        <v>695000</v>
      </c>
    </row>
    <row r="13" spans="4:9">
      <c r="D13" t="s">
        <v>947</v>
      </c>
      <c r="I13" s="20">
        <f>F2+F3+F4+F5</f>
        <v>612000</v>
      </c>
    </row>
    <row r="14" spans="9:9">
      <c r="I14" s="20"/>
    </row>
    <row r="15" spans="4:9">
      <c r="D15" t="s">
        <v>943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2017-08-29T06:17:13Z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