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Banin - Banat" sheetId="1" r:id="rId1"/>
    <sheet name="Masjid" sheetId="2" r:id="rId2"/>
  </sheets>
  <calcPr calcId="144525"/>
</workbook>
</file>

<file path=xl/sharedStrings.xml><?xml version="1.0" encoding="utf-8"?>
<sst xmlns="http://schemas.openxmlformats.org/spreadsheetml/2006/main" count="163">
  <si>
    <t>Penggalangan Dana Pembangunan Gedung Banin - Banat MDS</t>
  </si>
  <si>
    <t>No</t>
  </si>
  <si>
    <t>Tanggal</t>
  </si>
  <si>
    <t>Donatur / PIC</t>
  </si>
  <si>
    <t>Keterangan</t>
  </si>
  <si>
    <t>Nominal</t>
  </si>
  <si>
    <t>Rekapan</t>
  </si>
  <si>
    <t>Masuk</t>
  </si>
  <si>
    <t>Keluar</t>
  </si>
  <si>
    <t>Saldo</t>
  </si>
  <si>
    <t>Banin Banat</t>
  </si>
  <si>
    <t>Hamba Allah</t>
  </si>
  <si>
    <t>Transfer</t>
  </si>
  <si>
    <t>Kanopi</t>
  </si>
  <si>
    <t>Abu Haidar</t>
  </si>
  <si>
    <t>Total</t>
  </si>
  <si>
    <t>Cash</t>
  </si>
  <si>
    <t>Hamba Allah Mantung</t>
  </si>
  <si>
    <t>Rekening</t>
  </si>
  <si>
    <t>Hamba Allah Weru</t>
  </si>
  <si>
    <t>Abu Yahya Lirim</t>
  </si>
  <si>
    <t>Selisih</t>
  </si>
  <si>
    <t xml:space="preserve">Rosok </t>
  </si>
  <si>
    <t>Abdullah Tuyar Al-Atsari</t>
  </si>
  <si>
    <t>Hamba Allah Semarang</t>
  </si>
  <si>
    <t>Helmi Efendi ST</t>
  </si>
  <si>
    <t>Hamba Allah Gawok</t>
  </si>
  <si>
    <t>Abu Mas'ud Said</t>
  </si>
  <si>
    <t>Hutang</t>
  </si>
  <si>
    <t>Hamba Allah NI 6b</t>
  </si>
  <si>
    <t>Fino</t>
  </si>
  <si>
    <t>Net Hutang</t>
  </si>
  <si>
    <t>Hamba Allah Sumber</t>
  </si>
  <si>
    <t>Abu Hanif</t>
  </si>
  <si>
    <t>HP 0821-3690-1985</t>
  </si>
  <si>
    <t>Amin Gawok</t>
  </si>
  <si>
    <t>Hamba Allah Solo</t>
  </si>
  <si>
    <t>Abu Kafka</t>
  </si>
  <si>
    <t>Roof Top</t>
  </si>
  <si>
    <t>Hamba Allah Talangabang</t>
  </si>
  <si>
    <t>Abu Haikal Utsman</t>
  </si>
  <si>
    <t>Abu Zerico Jatmiko</t>
  </si>
  <si>
    <t>Hamba Allah via Abu Haikal</t>
  </si>
  <si>
    <t>Hamba Allah via dr Dhiya</t>
  </si>
  <si>
    <t>Sudadi</t>
  </si>
  <si>
    <t>Iuran Mudarisat dan Santriwati Banat</t>
  </si>
  <si>
    <t>Abdullah Sapto</t>
  </si>
  <si>
    <t>Abu Musa Zakaria</t>
  </si>
  <si>
    <t>Abdullah</t>
  </si>
  <si>
    <t>Abu Attar</t>
  </si>
  <si>
    <t>Abu Umar Qudwah</t>
  </si>
  <si>
    <t>Sholih Gatak</t>
  </si>
  <si>
    <t>Abu Ihsan</t>
  </si>
  <si>
    <t>Abu Yusuf Haryanto</t>
  </si>
  <si>
    <t>Ummu Fathin/Hamzah</t>
  </si>
  <si>
    <t>Penjualan Sepeda</t>
  </si>
  <si>
    <t>Walisantri Syumailah 1A</t>
  </si>
  <si>
    <t>Abu Harits Aceh</t>
  </si>
  <si>
    <t>Abu Hammim Risman</t>
  </si>
  <si>
    <t>Hamba Allah via Abu Thalhah</t>
  </si>
  <si>
    <t>Abu Zain Cilacap</t>
  </si>
  <si>
    <t>Hasan Windan</t>
  </si>
  <si>
    <t>Abu Amjad</t>
  </si>
  <si>
    <t>Mbah Srini,Sufyan,Zai</t>
  </si>
  <si>
    <t>Hamba Allah via Abu Dzaki</t>
  </si>
  <si>
    <t>Abu Azzam Pati</t>
  </si>
  <si>
    <t>Ummu Sufyan</t>
  </si>
  <si>
    <t>Abu Zuhair Sa'da (Dibungkus Tisu)</t>
  </si>
  <si>
    <t>Ahmad Padang</t>
  </si>
  <si>
    <t>Abu Hambali</t>
  </si>
  <si>
    <t>Ummu Ahmad Arifin</t>
  </si>
  <si>
    <t>Hamba Allah (Kelebihan Transfer)</t>
  </si>
  <si>
    <t>Didik Bandung</t>
  </si>
  <si>
    <t>Hamba Allah Via Sufyan</t>
  </si>
  <si>
    <t>Abdurrasyid</t>
  </si>
  <si>
    <t>Hamba Allah Weru Via Pak Utsman</t>
  </si>
  <si>
    <t>Hamba Allah Limo</t>
  </si>
  <si>
    <t>Abu Ilyas</t>
  </si>
  <si>
    <t>Abu Zakaria Amin S</t>
  </si>
  <si>
    <t>Anonim Konfirmasi via SMS</t>
  </si>
  <si>
    <t> SETIYO UTOMO</t>
  </si>
  <si>
    <t>Abu Muhammad Banjar</t>
  </si>
  <si>
    <t>Hamba Allah Pucang Sawit</t>
  </si>
  <si>
    <t>Mas Ari Pucang Sawit</t>
  </si>
  <si>
    <t>Sdh diambil</t>
  </si>
  <si>
    <t>Abu Hanif Banyuanyar</t>
  </si>
  <si>
    <t>Abu Ismail Bin Ibrahim</t>
  </si>
  <si>
    <t>Mas Mulyono</t>
  </si>
  <si>
    <t>Biaya Pemasangan Kanopi Banat Via Abu Suhailah</t>
  </si>
  <si>
    <t>TRANSFER KE Bpk YUSTANTO DWIANTORO Belanja pembangunan Kelas Banat Periode I</t>
  </si>
  <si>
    <t>Abu Uthbah</t>
  </si>
  <si>
    <t>Santri Banat</t>
  </si>
  <si>
    <t>XYZ</t>
  </si>
  <si>
    <t>Rosok Kardus</t>
  </si>
  <si>
    <t>ABC</t>
  </si>
  <si>
    <t>Banat + Anting2 (Anting2 tdk ada)</t>
  </si>
  <si>
    <t>Banat</t>
  </si>
  <si>
    <t>Abu Abdirrozaq</t>
  </si>
  <si>
    <t>Abu Hambali Dadi</t>
  </si>
  <si>
    <t>Penyerahan uang dari bendahara banat</t>
  </si>
  <si>
    <t>Hamba Allah (Banat)</t>
  </si>
  <si>
    <t>Uang receh</t>
  </si>
  <si>
    <t>Diserahkan ke abu hisyam (info dr WA BMW)</t>
  </si>
  <si>
    <t>Penyerahan uang untuk kebutuhan pembangunan ke Abu Suhailah</t>
  </si>
  <si>
    <t>Dari abu hisyam langsung diserahkan ke mas icok (sesuai info wa dr dr dhiya)</t>
  </si>
  <si>
    <t>Belanja material dan bayar tenaga via Abu Suhailah dan mas Martopo</t>
  </si>
  <si>
    <t>Cash via ATM BNI belakang alifah gas (pinjam SPP)</t>
  </si>
  <si>
    <t>Malam hari via pak utsman pas dijajakke siomay</t>
  </si>
  <si>
    <t>Hamba Allah NI 4B</t>
  </si>
  <si>
    <t>Tranfer BNI tidak terdeteksi dari mana</t>
  </si>
  <si>
    <t>Abu Mas'ud Said / Suyono transfer ke rek SPP</t>
  </si>
  <si>
    <t>Sdh ditransfer</t>
  </si>
  <si>
    <t>Tranfer ke Rek BCA a.n Bustanut Taufiq untuk pembelian material via mas martopo</t>
  </si>
  <si>
    <t>Tranfer via ATM Menggunakan uang SPP</t>
  </si>
  <si>
    <t>Biaya Administrasi Transfer ke BCA</t>
  </si>
  <si>
    <t>Transfer ke Abu Khalid untuk pembelian pasir dan split</t>
  </si>
  <si>
    <t>Transfer via inet BNI</t>
  </si>
  <si>
    <t>Transfer ke bagian pembangunan via rek Mas Icok</t>
  </si>
  <si>
    <t>Rek mas icok yang BNI</t>
  </si>
  <si>
    <t>Abu Abdil Muis</t>
  </si>
  <si>
    <t>Diserahkan ke Abu Haikal</t>
  </si>
  <si>
    <t>Untuk pencatatan saja karena dari awal uang tidak pernah masuk ke rek bendahara</t>
  </si>
  <si>
    <t>Abu Fathin</t>
  </si>
  <si>
    <t>Uang receh via Abu Haikal</t>
  </si>
  <si>
    <t>Uang rosok via Abu Haikal</t>
  </si>
  <si>
    <t>Hamba Allah via Ust. Idral</t>
  </si>
  <si>
    <t>Dalam amplop</t>
  </si>
  <si>
    <t>Nisa' B</t>
  </si>
  <si>
    <t>Rosok</t>
  </si>
  <si>
    <t>Abu Khansa</t>
  </si>
  <si>
    <t>Penyerahan uang ke Mas Icok</t>
  </si>
  <si>
    <t>TRANSFER KE Bpk AGUS WAHYUDI Bayar pasir abu batu oleh mas icok ke Abu Khalid</t>
  </si>
  <si>
    <t>TRANSFER KE Bpk YUSTANTO DWIANTORO Belanja Roof Top</t>
  </si>
  <si>
    <t>Ummu Yahya Hakim</t>
  </si>
  <si>
    <t>Tendean</t>
  </si>
  <si>
    <t>TRANSFER KE Bpk NUR PANCA ADI PUTRA Transfer ke mas Icok 10jt</t>
  </si>
  <si>
    <t>Dana dari TN</t>
  </si>
  <si>
    <t>TRANSFER KE Bpk AGUS WAHYUDI Pembelian pasir mahad</t>
  </si>
  <si>
    <t>TRANSFER KE Bpk NUR PANCA ADI PUTRA Uang pembangunan banin-banat</t>
  </si>
  <si>
    <t>Pinjam Uang Banin</t>
  </si>
  <si>
    <t>TRANSFER KE Bpk NUR PANCA ADI PUTRA Uang pembangunan MTS pinjam dana opr Banin</t>
  </si>
  <si>
    <t>Penyerahan uang ke Mas Icok untuk MTS pinjam dana opr Banin</t>
  </si>
  <si>
    <t>Sisa uang yang dibawa Pak Utsman</t>
  </si>
  <si>
    <t>Ikhwan Mojolaban</t>
  </si>
  <si>
    <t>Penggalangan Dana Pembangunan Kanopi &amp; Penyempurnaan Masjid Ibnu Taimiyah</t>
  </si>
  <si>
    <t>SIDIK DARUSULISTYO / Shidiq Abu Abdirrahman</t>
  </si>
  <si>
    <t>Abu Zufar Helmi Efendi</t>
  </si>
  <si>
    <t>Abu Ummar Qudwah</t>
  </si>
  <si>
    <t>Hendy Abu Hamzah</t>
  </si>
  <si>
    <t>TRANSFER KE Bpk YUSTANTO DWIANTORO DP dan Belanja Kanopi</t>
  </si>
  <si>
    <t>DP dan Belanja Kanopi</t>
  </si>
  <si>
    <t>Abu Mubarok Joko</t>
  </si>
  <si>
    <t>Abu Muhammad</t>
  </si>
  <si>
    <t>Abu Muhammad Salafy</t>
  </si>
  <si>
    <t>Abu Ahmad Sutris</t>
  </si>
  <si>
    <t>Ronald Yusuf</t>
  </si>
  <si>
    <t>Al Ghuroba</t>
  </si>
  <si>
    <t>Hamba Allah via Abu Umamah</t>
  </si>
  <si>
    <t>Hamba Allah Via Abu Zufar</t>
  </si>
  <si>
    <t>Saudaranya Abu Zufar</t>
  </si>
  <si>
    <t>TRANSFER KE Bpk YUSTANTO DWIANTORO Untuk Finishing Kanopi</t>
  </si>
  <si>
    <t>Hamba Allah Gemolong Via Ummu Yahya</t>
  </si>
  <si>
    <t>TRANSFER KE Bpk YULI RAHMANTO Untuk ahmad padang</t>
  </si>
</sst>
</file>

<file path=xl/styles.xml><?xml version="1.0" encoding="utf-8"?>
<styleSheet xmlns="http://schemas.openxmlformats.org/spreadsheetml/2006/main">
  <numFmts count="5">
    <numFmt numFmtId="176" formatCode="_(* #,##0_);_(* \(#,##0\);_(* &quot;-&quot;??_);_(@_)"/>
    <numFmt numFmtId="177" formatCode="_ * #,##0_ ;_ * \-#,##0_ ;_ * &quot;-&quot;_ ;_ @_ 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8" borderId="7" applyNumberFormat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0" fillId="25" borderId="10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28" borderId="13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15" borderId="8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9" fillId="15" borderId="13" applyNumberFormat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</cellStyleXfs>
  <cellXfs count="63">
    <xf numFmtId="0" fontId="0" fillId="0" borderId="0" xfId="0"/>
    <xf numFmtId="0" fontId="0" fillId="0" borderId="1" xfId="0" applyFill="1" applyBorder="1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1" xfId="0" applyBorder="1"/>
    <xf numFmtId="58" fontId="0" fillId="0" borderId="1" xfId="0" applyNumberFormat="1" applyBorder="1"/>
    <xf numFmtId="0" fontId="0" fillId="0" borderId="1" xfId="0" applyBorder="1" applyAlignment="1">
      <alignment wrapText="1"/>
    </xf>
    <xf numFmtId="176" fontId="0" fillId="0" borderId="1" xfId="2" applyNumberFormat="1" applyFont="1" applyBorder="1"/>
    <xf numFmtId="176" fontId="0" fillId="0" borderId="1" xfId="0" applyNumberFormat="1" applyBorder="1"/>
    <xf numFmtId="58" fontId="0" fillId="0" borderId="1" xfId="0" applyNumberFormat="1" applyBorder="1" applyAlignment="1">
      <alignment wrapText="1"/>
    </xf>
    <xf numFmtId="0" fontId="0" fillId="3" borderId="1" xfId="0" applyFill="1" applyBorder="1"/>
    <xf numFmtId="58" fontId="0" fillId="3" borderId="1" xfId="0" applyNumberFormat="1" applyFill="1" applyBorder="1"/>
    <xf numFmtId="0" fontId="0" fillId="3" borderId="1" xfId="0" applyFill="1" applyBorder="1" applyAlignment="1">
      <alignment wrapText="1"/>
    </xf>
    <xf numFmtId="176" fontId="0" fillId="3" borderId="1" xfId="2" applyNumberFormat="1" applyFont="1" applyFill="1" applyBorder="1"/>
    <xf numFmtId="176" fontId="0" fillId="3" borderId="1" xfId="0" applyNumberFormat="1" applyFill="1" applyBorder="1"/>
    <xf numFmtId="176" fontId="0" fillId="4" borderId="1" xfId="0" applyNumberFormat="1" applyFill="1" applyBorder="1"/>
    <xf numFmtId="176" fontId="0" fillId="0" borderId="1" xfId="2" applyNumberFormat="1" applyBorder="1"/>
    <xf numFmtId="0" fontId="0" fillId="4" borderId="1" xfId="0" applyFill="1" applyBorder="1"/>
    <xf numFmtId="58" fontId="0" fillId="4" borderId="1" xfId="0" applyNumberFormat="1" applyFill="1" applyBorder="1"/>
    <xf numFmtId="0" fontId="0" fillId="4" borderId="1" xfId="0" applyFill="1" applyBorder="1" applyAlignment="1">
      <alignment wrapText="1"/>
    </xf>
    <xf numFmtId="176" fontId="0" fillId="4" borderId="1" xfId="2" applyNumberFormat="1" applyFont="1" applyFill="1" applyBorder="1"/>
    <xf numFmtId="0" fontId="0" fillId="3" borderId="2" xfId="0" applyFill="1" applyBorder="1"/>
    <xf numFmtId="58" fontId="0" fillId="3" borderId="2" xfId="0" applyNumberFormat="1" applyFill="1" applyBorder="1"/>
    <xf numFmtId="0" fontId="0" fillId="3" borderId="2" xfId="0" applyFill="1" applyBorder="1" applyAlignment="1">
      <alignment wrapText="1"/>
    </xf>
    <xf numFmtId="176" fontId="0" fillId="3" borderId="2" xfId="2" applyNumberFormat="1" applyFont="1" applyFill="1" applyBorder="1"/>
    <xf numFmtId="176" fontId="0" fillId="3" borderId="2" xfId="0" applyNumberFormat="1" applyFill="1" applyBorder="1"/>
    <xf numFmtId="58" fontId="0" fillId="0" borderId="1" xfId="0" applyNumberFormat="1" applyFill="1" applyBorder="1"/>
    <xf numFmtId="0" fontId="0" fillId="0" borderId="1" xfId="0" applyFill="1" applyBorder="1" applyAlignment="1">
      <alignment wrapText="1"/>
    </xf>
    <xf numFmtId="176" fontId="0" fillId="0" borderId="1" xfId="2" applyNumberFormat="1" applyFont="1" applyFill="1" applyBorder="1"/>
    <xf numFmtId="176" fontId="0" fillId="0" borderId="2" xfId="0" applyNumberFormat="1" applyFill="1" applyBorder="1"/>
    <xf numFmtId="0" fontId="0" fillId="3" borderId="2" xfId="0" applyNumberFormat="1" applyFill="1" applyBorder="1" applyAlignment="1">
      <alignment wrapText="1"/>
    </xf>
    <xf numFmtId="176" fontId="0" fillId="3" borderId="2" xfId="2" applyNumberFormat="1" applyFill="1" applyBorder="1"/>
    <xf numFmtId="176" fontId="0" fillId="0" borderId="1" xfId="0" applyNumberFormat="1" applyFill="1" applyBorder="1"/>
    <xf numFmtId="176" fontId="1" fillId="0" borderId="0" xfId="2" applyNumberFormat="1" applyFont="1"/>
    <xf numFmtId="0" fontId="0" fillId="0" borderId="0" xfId="0" applyNumberFormat="1" applyAlignment="1">
      <alignment wrapText="1"/>
    </xf>
    <xf numFmtId="0" fontId="1" fillId="0" borderId="0" xfId="0" applyNumberFormat="1" applyFont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wrapText="1"/>
    </xf>
    <xf numFmtId="58" fontId="0" fillId="0" borderId="1" xfId="0" applyNumberFormat="1" applyFont="1" applyBorder="1"/>
    <xf numFmtId="0" fontId="0" fillId="0" borderId="1" xfId="0" applyNumberFormat="1" applyFont="1" applyBorder="1" applyAlignment="1">
      <alignment wrapText="1"/>
    </xf>
    <xf numFmtId="0" fontId="0" fillId="0" borderId="1" xfId="0" applyFont="1" applyBorder="1"/>
    <xf numFmtId="0" fontId="0" fillId="0" borderId="1" xfId="0" applyNumberFormat="1" applyFill="1" applyBorder="1" applyAlignment="1">
      <alignment wrapText="1"/>
    </xf>
    <xf numFmtId="0" fontId="0" fillId="4" borderId="1" xfId="0" applyNumberFormat="1" applyFill="1" applyBorder="1" applyAlignment="1">
      <alignment wrapText="1"/>
    </xf>
    <xf numFmtId="176" fontId="0" fillId="4" borderId="1" xfId="2" applyNumberFormat="1" applyFill="1" applyBorder="1"/>
    <xf numFmtId="176" fontId="0" fillId="0" borderId="1" xfId="2" applyNumberFormat="1" applyFill="1" applyBorder="1"/>
    <xf numFmtId="0" fontId="1" fillId="0" borderId="1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176" fontId="0" fillId="0" borderId="0" xfId="2" applyNumberFormat="1"/>
    <xf numFmtId="43" fontId="0" fillId="0" borderId="0" xfId="2"/>
    <xf numFmtId="0" fontId="0" fillId="3" borderId="1" xfId="0" applyNumberFormat="1" applyFill="1" applyBorder="1" applyAlignment="1">
      <alignment wrapText="1"/>
    </xf>
    <xf numFmtId="176" fontId="0" fillId="3" borderId="1" xfId="2" applyNumberFormat="1" applyFill="1" applyBorder="1"/>
    <xf numFmtId="0" fontId="0" fillId="0" borderId="2" xfId="0" applyNumberFormat="1" applyBorder="1" applyAlignment="1">
      <alignment wrapText="1"/>
    </xf>
    <xf numFmtId="0" fontId="0" fillId="0" borderId="2" xfId="0" applyBorder="1"/>
    <xf numFmtId="176" fontId="0" fillId="0" borderId="2" xfId="2" applyNumberFormat="1" applyBorder="1"/>
    <xf numFmtId="0" fontId="1" fillId="0" borderId="6" xfId="0" applyFont="1" applyBorder="1"/>
    <xf numFmtId="0" fontId="1" fillId="0" borderId="6" xfId="0" applyNumberFormat="1" applyFont="1" applyBorder="1" applyAlignment="1">
      <alignment wrapText="1"/>
    </xf>
    <xf numFmtId="176" fontId="1" fillId="0" borderId="6" xfId="2" applyNumberFormat="1" applyFont="1" applyBorder="1"/>
    <xf numFmtId="176" fontId="1" fillId="3" borderId="6" xfId="2" applyNumberFormat="1" applyFont="1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41"/>
  <sheetViews>
    <sheetView tabSelected="1" topLeftCell="D2" workbookViewId="0">
      <selection activeCell="M12" sqref="M12"/>
    </sheetView>
  </sheetViews>
  <sheetFormatPr defaultColWidth="9" defaultRowHeight="15"/>
  <cols>
    <col min="1" max="1" width="3.57142857142857" customWidth="1"/>
    <col min="2" max="2" width="12" customWidth="1"/>
    <col min="3" max="4" width="34.2857142857143" style="38" customWidth="1"/>
    <col min="5" max="5" width="12.8571428571429" customWidth="1"/>
    <col min="6" max="6" width="15.2857142857143" customWidth="1"/>
    <col min="7" max="7" width="12.1428571428571" customWidth="1"/>
    <col min="8" max="8" width="13.7142857142857" customWidth="1"/>
    <col min="9" max="9" width="9" customWidth="1"/>
    <col min="10" max="10" width="20.8571428571429" customWidth="1"/>
    <col min="11" max="11" width="16.4285714285714" customWidth="1"/>
    <col min="12" max="13" width="14.7142857142857"/>
  </cols>
  <sheetData>
    <row r="1" ht="28.5" customHeight="1" spans="1:8">
      <c r="A1" s="3" t="s">
        <v>0</v>
      </c>
      <c r="B1" s="3"/>
      <c r="C1" s="39"/>
      <c r="D1" s="39"/>
      <c r="E1" s="3"/>
      <c r="F1" s="3"/>
      <c r="G1" s="3"/>
      <c r="H1" s="3"/>
    </row>
    <row r="2" spans="1:11">
      <c r="A2" s="5" t="s">
        <v>1</v>
      </c>
      <c r="B2" s="5" t="s">
        <v>2</v>
      </c>
      <c r="C2" s="40" t="s">
        <v>3</v>
      </c>
      <c r="D2" s="40"/>
      <c r="E2" s="5" t="s">
        <v>4</v>
      </c>
      <c r="F2" s="5" t="s">
        <v>5</v>
      </c>
      <c r="G2" s="5"/>
      <c r="H2" s="5"/>
      <c r="J2" s="49" t="s">
        <v>6</v>
      </c>
      <c r="K2" s="49" t="s">
        <v>5</v>
      </c>
    </row>
    <row r="3" spans="1:13">
      <c r="A3" s="5"/>
      <c r="B3" s="5"/>
      <c r="C3" s="40"/>
      <c r="D3" s="40" t="s">
        <v>3</v>
      </c>
      <c r="E3" s="5"/>
      <c r="F3" s="5" t="s">
        <v>7</v>
      </c>
      <c r="G3" s="5" t="s">
        <v>8</v>
      </c>
      <c r="H3" s="5" t="s">
        <v>9</v>
      </c>
      <c r="J3" s="44" t="s">
        <v>10</v>
      </c>
      <c r="K3" s="11">
        <f>H138</f>
        <v>3655100</v>
      </c>
      <c r="M3">
        <v>58296000</v>
      </c>
    </row>
    <row r="4" spans="1:13">
      <c r="A4" s="8">
        <v>1</v>
      </c>
      <c r="B4" s="9">
        <v>42841</v>
      </c>
      <c r="C4" s="41" t="s">
        <v>11</v>
      </c>
      <c r="D4" s="41" t="s">
        <v>11</v>
      </c>
      <c r="E4" s="8" t="s">
        <v>12</v>
      </c>
      <c r="F4" s="11">
        <v>100000</v>
      </c>
      <c r="G4" s="11"/>
      <c r="H4" s="12">
        <f>F4-G4</f>
        <v>100000</v>
      </c>
      <c r="J4" s="44" t="s">
        <v>13</v>
      </c>
      <c r="K4" s="11">
        <f>Masjid!H35</f>
        <v>3117200</v>
      </c>
      <c r="M4" s="11">
        <v>12117200</v>
      </c>
    </row>
    <row r="5" spans="1:11">
      <c r="A5" s="8">
        <f t="shared" ref="A5:A68" si="0">A4+1</f>
        <v>2</v>
      </c>
      <c r="B5" s="9">
        <v>42842</v>
      </c>
      <c r="C5" s="41" t="s">
        <v>11</v>
      </c>
      <c r="D5" s="41" t="s">
        <v>14</v>
      </c>
      <c r="E5" s="8" t="s">
        <v>12</v>
      </c>
      <c r="F5" s="11">
        <v>500000</v>
      </c>
      <c r="G5" s="11"/>
      <c r="H5" s="12">
        <f t="shared" ref="H5:H68" si="1">H4+F5-G5</f>
        <v>600000</v>
      </c>
      <c r="J5" s="50"/>
      <c r="K5" s="51"/>
    </row>
    <row r="6" spans="1:13">
      <c r="A6" s="8">
        <f t="shared" si="0"/>
        <v>3</v>
      </c>
      <c r="B6" s="9">
        <v>42844</v>
      </c>
      <c r="C6" s="41" t="s">
        <v>11</v>
      </c>
      <c r="D6" s="41" t="s">
        <v>11</v>
      </c>
      <c r="E6" s="8" t="s">
        <v>12</v>
      </c>
      <c r="F6" s="11">
        <v>10000000</v>
      </c>
      <c r="G6" s="11"/>
      <c r="H6" s="12">
        <f t="shared" si="1"/>
        <v>10600000</v>
      </c>
      <c r="J6" s="44" t="s">
        <v>15</v>
      </c>
      <c r="K6" s="11">
        <f>SUM(K3:K5)</f>
        <v>6772300</v>
      </c>
      <c r="M6" s="11">
        <f>SUM(M3:M5)</f>
        <v>70413200</v>
      </c>
    </row>
    <row r="7" spans="1:8">
      <c r="A7" s="8">
        <f t="shared" si="0"/>
        <v>4</v>
      </c>
      <c r="B7" s="9">
        <v>42844</v>
      </c>
      <c r="C7" s="41" t="s">
        <v>11</v>
      </c>
      <c r="D7" s="41" t="s">
        <v>11</v>
      </c>
      <c r="E7" s="8" t="s">
        <v>16</v>
      </c>
      <c r="F7" s="11">
        <v>1000000</v>
      </c>
      <c r="G7" s="11"/>
      <c r="H7" s="12">
        <f t="shared" si="1"/>
        <v>11600000</v>
      </c>
    </row>
    <row r="8" spans="1:13">
      <c r="A8" s="8">
        <f t="shared" si="0"/>
        <v>5</v>
      </c>
      <c r="B8" s="9">
        <v>42844</v>
      </c>
      <c r="C8" s="41" t="s">
        <v>17</v>
      </c>
      <c r="D8" s="41" t="s">
        <v>17</v>
      </c>
      <c r="E8" s="8" t="s">
        <v>16</v>
      </c>
      <c r="F8" s="11">
        <v>50000</v>
      </c>
      <c r="G8" s="11"/>
      <c r="H8" s="12">
        <f t="shared" si="1"/>
        <v>11650000</v>
      </c>
      <c r="J8" t="s">
        <v>18</v>
      </c>
      <c r="K8" s="52">
        <v>4095097</v>
      </c>
      <c r="M8" s="53">
        <v>68535797</v>
      </c>
    </row>
    <row r="9" spans="1:13">
      <c r="A9" s="8">
        <f t="shared" si="0"/>
        <v>6</v>
      </c>
      <c r="B9" s="9">
        <v>42845</v>
      </c>
      <c r="C9" s="41" t="s">
        <v>19</v>
      </c>
      <c r="D9" s="41" t="s">
        <v>19</v>
      </c>
      <c r="E9" s="8" t="s">
        <v>16</v>
      </c>
      <c r="F9" s="11">
        <v>200000</v>
      </c>
      <c r="G9" s="11"/>
      <c r="H9" s="12">
        <f t="shared" si="1"/>
        <v>11850000</v>
      </c>
      <c r="J9" t="s">
        <v>16</v>
      </c>
      <c r="K9" s="52">
        <v>2492200</v>
      </c>
      <c r="M9" s="53">
        <f>M6-M8</f>
        <v>1877403</v>
      </c>
    </row>
    <row r="10" spans="1:11">
      <c r="A10" s="8">
        <f t="shared" si="0"/>
        <v>7</v>
      </c>
      <c r="B10" s="9">
        <v>42845</v>
      </c>
      <c r="C10" s="41" t="s">
        <v>11</v>
      </c>
      <c r="D10" s="41" t="s">
        <v>20</v>
      </c>
      <c r="E10" s="8" t="s">
        <v>16</v>
      </c>
      <c r="F10" s="11">
        <v>600000</v>
      </c>
      <c r="G10" s="11"/>
      <c r="H10" s="12">
        <f t="shared" si="1"/>
        <v>12450000</v>
      </c>
      <c r="J10" t="s">
        <v>21</v>
      </c>
      <c r="K10" s="52">
        <f>K6-K8-K9</f>
        <v>185003</v>
      </c>
    </row>
    <row r="11" spans="1:8">
      <c r="A11" s="8">
        <f t="shared" si="0"/>
        <v>8</v>
      </c>
      <c r="B11" s="9">
        <v>42845</v>
      </c>
      <c r="C11" s="41" t="s">
        <v>22</v>
      </c>
      <c r="D11" s="41" t="s">
        <v>22</v>
      </c>
      <c r="E11" s="8" t="s">
        <v>16</v>
      </c>
      <c r="F11" s="11">
        <v>1016000</v>
      </c>
      <c r="G11" s="11"/>
      <c r="H11" s="12">
        <f t="shared" si="1"/>
        <v>13466000</v>
      </c>
    </row>
    <row r="12" spans="1:8">
      <c r="A12" s="8">
        <f t="shared" si="0"/>
        <v>9</v>
      </c>
      <c r="B12" s="9">
        <v>42846</v>
      </c>
      <c r="C12" s="41" t="s">
        <v>11</v>
      </c>
      <c r="D12" s="41" t="s">
        <v>23</v>
      </c>
      <c r="E12" s="8" t="s">
        <v>12</v>
      </c>
      <c r="F12" s="11">
        <v>50000</v>
      </c>
      <c r="G12" s="11"/>
      <c r="H12" s="12">
        <f t="shared" si="1"/>
        <v>13516000</v>
      </c>
    </row>
    <row r="13" spans="1:8">
      <c r="A13" s="8">
        <f t="shared" si="0"/>
        <v>10</v>
      </c>
      <c r="B13" s="42">
        <v>42847</v>
      </c>
      <c r="C13" s="43" t="s">
        <v>24</v>
      </c>
      <c r="D13" s="43" t="s">
        <v>25</v>
      </c>
      <c r="E13" s="44" t="s">
        <v>12</v>
      </c>
      <c r="F13" s="11">
        <v>5000000</v>
      </c>
      <c r="G13" s="11"/>
      <c r="H13" s="12">
        <f t="shared" si="1"/>
        <v>18516000</v>
      </c>
    </row>
    <row r="14" spans="1:11">
      <c r="A14" s="8">
        <f t="shared" si="0"/>
        <v>11</v>
      </c>
      <c r="B14" s="42">
        <v>42847</v>
      </c>
      <c r="C14" s="41" t="s">
        <v>26</v>
      </c>
      <c r="D14" s="41" t="s">
        <v>27</v>
      </c>
      <c r="E14" s="8" t="s">
        <v>16</v>
      </c>
      <c r="F14" s="11">
        <v>2000000</v>
      </c>
      <c r="G14" s="11"/>
      <c r="H14" s="12">
        <f t="shared" si="1"/>
        <v>20516000</v>
      </c>
      <c r="J14" t="s">
        <v>28</v>
      </c>
      <c r="K14" s="53">
        <f>G137+G132+G130</f>
        <v>12000000</v>
      </c>
    </row>
    <row r="15" spans="1:11">
      <c r="A15" s="8">
        <f t="shared" si="0"/>
        <v>12</v>
      </c>
      <c r="B15" s="42">
        <v>42847</v>
      </c>
      <c r="C15" s="41" t="s">
        <v>29</v>
      </c>
      <c r="D15" s="41" t="s">
        <v>30</v>
      </c>
      <c r="E15" s="8" t="s">
        <v>16</v>
      </c>
      <c r="F15" s="11">
        <v>50000</v>
      </c>
      <c r="G15" s="11"/>
      <c r="H15" s="12">
        <f t="shared" si="1"/>
        <v>20566000</v>
      </c>
      <c r="J15" t="s">
        <v>31</v>
      </c>
      <c r="K15" s="53">
        <f>K14-K3</f>
        <v>8344900</v>
      </c>
    </row>
    <row r="16" spans="1:8">
      <c r="A16" s="8">
        <f t="shared" si="0"/>
        <v>13</v>
      </c>
      <c r="B16" s="42">
        <v>42847</v>
      </c>
      <c r="C16" s="41" t="s">
        <v>32</v>
      </c>
      <c r="D16" s="41" t="s">
        <v>33</v>
      </c>
      <c r="E16" s="8" t="s">
        <v>16</v>
      </c>
      <c r="F16" s="11">
        <v>200000</v>
      </c>
      <c r="G16" s="11"/>
      <c r="H16" s="12">
        <f t="shared" si="1"/>
        <v>20766000</v>
      </c>
    </row>
    <row r="17" spans="1:11">
      <c r="A17" s="8">
        <f t="shared" si="0"/>
        <v>14</v>
      </c>
      <c r="B17" s="42">
        <v>42847</v>
      </c>
      <c r="C17" s="41" t="s">
        <v>11</v>
      </c>
      <c r="D17" s="41" t="s">
        <v>34</v>
      </c>
      <c r="E17" s="8" t="s">
        <v>12</v>
      </c>
      <c r="F17" s="11">
        <v>300000</v>
      </c>
      <c r="G17" s="11"/>
      <c r="H17" s="12">
        <f t="shared" si="1"/>
        <v>21066000</v>
      </c>
      <c r="K17" s="53"/>
    </row>
    <row r="18" spans="1:11">
      <c r="A18" s="8">
        <f t="shared" si="0"/>
        <v>15</v>
      </c>
      <c r="B18" s="42">
        <v>42847</v>
      </c>
      <c r="C18" s="41" t="s">
        <v>26</v>
      </c>
      <c r="D18" s="41" t="s">
        <v>35</v>
      </c>
      <c r="E18" s="8" t="s">
        <v>16</v>
      </c>
      <c r="F18" s="11">
        <v>500000</v>
      </c>
      <c r="G18" s="11"/>
      <c r="H18" s="12">
        <f t="shared" si="1"/>
        <v>21566000</v>
      </c>
      <c r="K18" s="52"/>
    </row>
    <row r="19" spans="1:13">
      <c r="A19" s="8">
        <f t="shared" si="0"/>
        <v>16</v>
      </c>
      <c r="B19" s="42">
        <v>42847</v>
      </c>
      <c r="C19" s="41" t="s">
        <v>36</v>
      </c>
      <c r="D19" s="41" t="s">
        <v>37</v>
      </c>
      <c r="E19" s="8" t="s">
        <v>16</v>
      </c>
      <c r="F19" s="11">
        <v>100000</v>
      </c>
      <c r="G19" s="11"/>
      <c r="H19" s="12">
        <f t="shared" si="1"/>
        <v>21666000</v>
      </c>
      <c r="K19" s="52" t="s">
        <v>38</v>
      </c>
      <c r="L19"/>
      <c r="M19" s="53">
        <f>120000*91</f>
        <v>10920000</v>
      </c>
    </row>
    <row r="20" spans="1:13">
      <c r="A20" s="8">
        <f t="shared" si="0"/>
        <v>17</v>
      </c>
      <c r="B20" s="42">
        <v>42849</v>
      </c>
      <c r="C20" s="41" t="s">
        <v>39</v>
      </c>
      <c r="D20" s="41" t="s">
        <v>40</v>
      </c>
      <c r="E20" s="8" t="s">
        <v>16</v>
      </c>
      <c r="F20" s="11">
        <v>200000</v>
      </c>
      <c r="G20" s="11"/>
      <c r="H20" s="12">
        <f t="shared" si="1"/>
        <v>21866000</v>
      </c>
      <c r="K20" s="52"/>
      <c r="L20" s="53"/>
      <c r="M20" s="53"/>
    </row>
    <row r="21" spans="1:13">
      <c r="A21" s="8">
        <f t="shared" si="0"/>
        <v>18</v>
      </c>
      <c r="B21" s="42">
        <v>42850</v>
      </c>
      <c r="C21" s="41" t="s">
        <v>11</v>
      </c>
      <c r="D21" s="41" t="s">
        <v>41</v>
      </c>
      <c r="E21" s="8" t="s">
        <v>12</v>
      </c>
      <c r="F21" s="11">
        <v>500000</v>
      </c>
      <c r="G21" s="11"/>
      <c r="H21" s="12">
        <f t="shared" si="1"/>
        <v>22366000</v>
      </c>
      <c r="M21" s="53"/>
    </row>
    <row r="22" spans="1:13">
      <c r="A22" s="8">
        <f t="shared" si="0"/>
        <v>19</v>
      </c>
      <c r="B22" s="9">
        <v>42851</v>
      </c>
      <c r="C22" s="41" t="s">
        <v>11</v>
      </c>
      <c r="D22" s="41" t="s">
        <v>23</v>
      </c>
      <c r="E22" s="8" t="s">
        <v>12</v>
      </c>
      <c r="F22" s="11">
        <v>50000</v>
      </c>
      <c r="G22" s="11"/>
      <c r="H22" s="12">
        <f t="shared" si="1"/>
        <v>22416000</v>
      </c>
      <c r="K22" s="52"/>
      <c r="M22" s="53"/>
    </row>
    <row r="23" spans="1:13">
      <c r="A23" s="8">
        <f t="shared" si="0"/>
        <v>20</v>
      </c>
      <c r="B23" s="9">
        <v>42851</v>
      </c>
      <c r="C23" s="41" t="s">
        <v>42</v>
      </c>
      <c r="D23" s="41" t="s">
        <v>42</v>
      </c>
      <c r="E23" s="8" t="s">
        <v>16</v>
      </c>
      <c r="F23" s="11">
        <v>500000</v>
      </c>
      <c r="G23" s="11"/>
      <c r="H23" s="12">
        <f t="shared" si="1"/>
        <v>22916000</v>
      </c>
      <c r="M23" s="53"/>
    </row>
    <row r="24" spans="1:13">
      <c r="A24" s="8">
        <f t="shared" si="0"/>
        <v>21</v>
      </c>
      <c r="B24" s="9">
        <v>42851</v>
      </c>
      <c r="C24" s="41" t="s">
        <v>43</v>
      </c>
      <c r="D24" s="41" t="s">
        <v>43</v>
      </c>
      <c r="E24" s="8" t="s">
        <v>16</v>
      </c>
      <c r="F24" s="11">
        <v>1000000</v>
      </c>
      <c r="G24" s="11"/>
      <c r="H24" s="12">
        <f t="shared" si="1"/>
        <v>23916000</v>
      </c>
      <c r="M24" s="53"/>
    </row>
    <row r="25" spans="1:13">
      <c r="A25" s="8">
        <f t="shared" si="0"/>
        <v>22</v>
      </c>
      <c r="B25" s="9">
        <v>42851</v>
      </c>
      <c r="C25" s="41" t="s">
        <v>17</v>
      </c>
      <c r="D25" s="41" t="s">
        <v>44</v>
      </c>
      <c r="E25" s="8" t="s">
        <v>16</v>
      </c>
      <c r="F25" s="11">
        <v>350000</v>
      </c>
      <c r="G25" s="11"/>
      <c r="H25" s="12">
        <f t="shared" si="1"/>
        <v>24266000</v>
      </c>
      <c r="M25" s="53"/>
    </row>
    <row r="26" spans="1:8">
      <c r="A26" s="8">
        <f t="shared" si="0"/>
        <v>23</v>
      </c>
      <c r="B26" s="9">
        <v>42853</v>
      </c>
      <c r="C26" s="41" t="s">
        <v>45</v>
      </c>
      <c r="D26" s="41" t="s">
        <v>45</v>
      </c>
      <c r="E26" s="8" t="s">
        <v>16</v>
      </c>
      <c r="F26" s="11">
        <v>4253000</v>
      </c>
      <c r="G26" s="11"/>
      <c r="H26" s="12">
        <f t="shared" si="1"/>
        <v>28519000</v>
      </c>
    </row>
    <row r="27" spans="1:8">
      <c r="A27" s="8">
        <f t="shared" si="0"/>
        <v>24</v>
      </c>
      <c r="B27" s="9">
        <v>42854</v>
      </c>
      <c r="C27" s="41" t="s">
        <v>11</v>
      </c>
      <c r="D27" s="41" t="s">
        <v>46</v>
      </c>
      <c r="E27" s="8" t="s">
        <v>16</v>
      </c>
      <c r="F27" s="11">
        <v>500000</v>
      </c>
      <c r="G27" s="11"/>
      <c r="H27" s="12">
        <f t="shared" si="1"/>
        <v>29019000</v>
      </c>
    </row>
    <row r="28" spans="1:8">
      <c r="A28" s="8">
        <f t="shared" si="0"/>
        <v>25</v>
      </c>
      <c r="B28" s="9">
        <v>42854</v>
      </c>
      <c r="C28" s="41" t="s">
        <v>11</v>
      </c>
      <c r="D28" s="41" t="s">
        <v>47</v>
      </c>
      <c r="E28" s="8" t="s">
        <v>16</v>
      </c>
      <c r="F28" s="11">
        <v>400000</v>
      </c>
      <c r="G28" s="11"/>
      <c r="H28" s="12">
        <f t="shared" si="1"/>
        <v>29419000</v>
      </c>
    </row>
    <row r="29" spans="1:8">
      <c r="A29" s="8">
        <f t="shared" si="0"/>
        <v>26</v>
      </c>
      <c r="B29" s="9">
        <v>42854</v>
      </c>
      <c r="C29" s="41" t="s">
        <v>48</v>
      </c>
      <c r="D29" s="41" t="s">
        <v>49</v>
      </c>
      <c r="E29" s="8" t="s">
        <v>16</v>
      </c>
      <c r="F29" s="11">
        <v>500000</v>
      </c>
      <c r="G29" s="11"/>
      <c r="H29" s="12">
        <f t="shared" si="1"/>
        <v>29919000</v>
      </c>
    </row>
    <row r="30" spans="1:8">
      <c r="A30" s="8">
        <f t="shared" si="0"/>
        <v>27</v>
      </c>
      <c r="B30" s="9">
        <v>42854</v>
      </c>
      <c r="C30" s="41" t="s">
        <v>11</v>
      </c>
      <c r="D30" s="41" t="s">
        <v>50</v>
      </c>
      <c r="E30" s="8" t="s">
        <v>16</v>
      </c>
      <c r="F30" s="11">
        <v>2000000</v>
      </c>
      <c r="G30" s="11"/>
      <c r="H30" s="12">
        <f t="shared" si="1"/>
        <v>31919000</v>
      </c>
    </row>
    <row r="31" spans="1:8">
      <c r="A31" s="8">
        <f t="shared" si="0"/>
        <v>28</v>
      </c>
      <c r="B31" s="9">
        <v>42854</v>
      </c>
      <c r="C31" s="41" t="s">
        <v>11</v>
      </c>
      <c r="D31" s="41" t="s">
        <v>51</v>
      </c>
      <c r="E31" s="8" t="s">
        <v>16</v>
      </c>
      <c r="F31" s="11">
        <v>300000</v>
      </c>
      <c r="G31" s="11"/>
      <c r="H31" s="12">
        <f t="shared" si="1"/>
        <v>32219000</v>
      </c>
    </row>
    <row r="32" spans="1:8">
      <c r="A32" s="8">
        <f t="shared" si="0"/>
        <v>29</v>
      </c>
      <c r="B32" s="9">
        <v>42854</v>
      </c>
      <c r="C32" s="41" t="s">
        <v>11</v>
      </c>
      <c r="D32" s="41" t="s">
        <v>52</v>
      </c>
      <c r="E32" s="8" t="s">
        <v>16</v>
      </c>
      <c r="F32" s="11">
        <v>50000</v>
      </c>
      <c r="G32" s="11"/>
      <c r="H32" s="12">
        <f t="shared" si="1"/>
        <v>32269000</v>
      </c>
    </row>
    <row r="33" spans="1:8">
      <c r="A33" s="8">
        <f t="shared" si="0"/>
        <v>30</v>
      </c>
      <c r="B33" s="9">
        <v>42854</v>
      </c>
      <c r="C33" s="41" t="s">
        <v>11</v>
      </c>
      <c r="D33" s="41" t="s">
        <v>53</v>
      </c>
      <c r="E33" s="8" t="s">
        <v>12</v>
      </c>
      <c r="F33" s="11">
        <v>1000000</v>
      </c>
      <c r="G33" s="11"/>
      <c r="H33" s="12">
        <f t="shared" si="1"/>
        <v>33269000</v>
      </c>
    </row>
    <row r="34" spans="1:8">
      <c r="A34" s="8">
        <f t="shared" si="0"/>
        <v>31</v>
      </c>
      <c r="B34" s="9">
        <v>42856</v>
      </c>
      <c r="C34" s="45" t="s">
        <v>11</v>
      </c>
      <c r="D34" s="45" t="s">
        <v>54</v>
      </c>
      <c r="E34" s="1" t="s">
        <v>16</v>
      </c>
      <c r="F34" s="32">
        <v>500000</v>
      </c>
      <c r="G34" s="8"/>
      <c r="H34" s="12">
        <f t="shared" si="1"/>
        <v>33769000</v>
      </c>
    </row>
    <row r="35" spans="1:8">
      <c r="A35" s="8">
        <f t="shared" si="0"/>
        <v>32</v>
      </c>
      <c r="B35" s="9">
        <v>42856</v>
      </c>
      <c r="C35" s="45" t="s">
        <v>22</v>
      </c>
      <c r="D35" s="45" t="s">
        <v>55</v>
      </c>
      <c r="E35" s="1" t="s">
        <v>16</v>
      </c>
      <c r="F35" s="32">
        <v>400000</v>
      </c>
      <c r="G35" s="8"/>
      <c r="H35" s="12">
        <f t="shared" si="1"/>
        <v>34169000</v>
      </c>
    </row>
    <row r="36" spans="1:8">
      <c r="A36" s="8">
        <f t="shared" si="0"/>
        <v>33</v>
      </c>
      <c r="B36" s="9">
        <v>42857</v>
      </c>
      <c r="C36" s="45" t="s">
        <v>56</v>
      </c>
      <c r="D36" s="45" t="s">
        <v>57</v>
      </c>
      <c r="E36" s="1" t="s">
        <v>12</v>
      </c>
      <c r="F36" s="32">
        <v>2500000</v>
      </c>
      <c r="G36" s="8"/>
      <c r="H36" s="12">
        <f t="shared" si="1"/>
        <v>36669000</v>
      </c>
    </row>
    <row r="37" spans="1:8">
      <c r="A37" s="8">
        <f t="shared" si="0"/>
        <v>34</v>
      </c>
      <c r="B37" s="9">
        <v>42857</v>
      </c>
      <c r="C37" s="41" t="s">
        <v>58</v>
      </c>
      <c r="D37" s="41" t="s">
        <v>58</v>
      </c>
      <c r="E37" s="8" t="s">
        <v>12</v>
      </c>
      <c r="F37" s="11">
        <v>500000</v>
      </c>
      <c r="G37" s="8"/>
      <c r="H37" s="12">
        <f t="shared" si="1"/>
        <v>37169000</v>
      </c>
    </row>
    <row r="38" spans="1:8">
      <c r="A38" s="8">
        <f t="shared" si="0"/>
        <v>35</v>
      </c>
      <c r="B38" s="9">
        <v>42859</v>
      </c>
      <c r="C38" s="41" t="s">
        <v>43</v>
      </c>
      <c r="D38" s="41" t="s">
        <v>43</v>
      </c>
      <c r="E38" s="8" t="s">
        <v>16</v>
      </c>
      <c r="F38" s="20">
        <v>100000</v>
      </c>
      <c r="G38" s="8"/>
      <c r="H38" s="12">
        <f t="shared" si="1"/>
        <v>37269000</v>
      </c>
    </row>
    <row r="39" spans="1:8">
      <c r="A39" s="8">
        <f t="shared" si="0"/>
        <v>36</v>
      </c>
      <c r="B39" s="9">
        <v>42860</v>
      </c>
      <c r="C39" s="41" t="s">
        <v>59</v>
      </c>
      <c r="D39" s="41" t="s">
        <v>59</v>
      </c>
      <c r="E39" s="8" t="s">
        <v>16</v>
      </c>
      <c r="F39" s="20">
        <v>50000</v>
      </c>
      <c r="G39" s="8"/>
      <c r="H39" s="12">
        <f t="shared" si="1"/>
        <v>37319000</v>
      </c>
    </row>
    <row r="40" spans="1:8">
      <c r="A40" s="8">
        <f t="shared" si="0"/>
        <v>37</v>
      </c>
      <c r="B40" s="22">
        <v>42860</v>
      </c>
      <c r="C40" s="46" t="s">
        <v>11</v>
      </c>
      <c r="D40" s="46" t="s">
        <v>60</v>
      </c>
      <c r="E40" s="21" t="s">
        <v>12</v>
      </c>
      <c r="F40" s="47">
        <v>2000000</v>
      </c>
      <c r="G40" s="21"/>
      <c r="H40" s="12">
        <f t="shared" si="1"/>
        <v>39319000</v>
      </c>
    </row>
    <row r="41" spans="1:8">
      <c r="A41" s="8">
        <f t="shared" si="0"/>
        <v>38</v>
      </c>
      <c r="B41" s="9">
        <v>42861</v>
      </c>
      <c r="C41" s="41" t="s">
        <v>11</v>
      </c>
      <c r="D41" s="41" t="s">
        <v>61</v>
      </c>
      <c r="E41" s="8" t="s">
        <v>16</v>
      </c>
      <c r="F41" s="20">
        <v>25000</v>
      </c>
      <c r="G41" s="8"/>
      <c r="H41" s="12">
        <f t="shared" si="1"/>
        <v>39344000</v>
      </c>
    </row>
    <row r="42" spans="1:8">
      <c r="A42" s="8">
        <f t="shared" si="0"/>
        <v>39</v>
      </c>
      <c r="B42" s="9">
        <v>42861</v>
      </c>
      <c r="C42" s="41" t="s">
        <v>11</v>
      </c>
      <c r="D42" s="41" t="s">
        <v>37</v>
      </c>
      <c r="E42" s="8" t="s">
        <v>16</v>
      </c>
      <c r="F42" s="20">
        <v>35000</v>
      </c>
      <c r="G42" s="8"/>
      <c r="H42" s="12">
        <f t="shared" si="1"/>
        <v>39379000</v>
      </c>
    </row>
    <row r="43" spans="1:8">
      <c r="A43" s="8">
        <f t="shared" si="0"/>
        <v>40</v>
      </c>
      <c r="B43" s="9">
        <v>42861</v>
      </c>
      <c r="C43" s="41" t="s">
        <v>11</v>
      </c>
      <c r="D43" s="41" t="s">
        <v>62</v>
      </c>
      <c r="E43" s="8" t="s">
        <v>16</v>
      </c>
      <c r="F43" s="20">
        <v>150000</v>
      </c>
      <c r="G43" s="8"/>
      <c r="H43" s="12">
        <f t="shared" si="1"/>
        <v>39529000</v>
      </c>
    </row>
    <row r="44" spans="1:8">
      <c r="A44" s="8">
        <f t="shared" si="0"/>
        <v>41</v>
      </c>
      <c r="B44" s="9">
        <v>42862</v>
      </c>
      <c r="C44" s="41" t="s">
        <v>11</v>
      </c>
      <c r="D44" s="41" t="s">
        <v>63</v>
      </c>
      <c r="E44" s="8" t="s">
        <v>16</v>
      </c>
      <c r="F44" s="20">
        <v>12000</v>
      </c>
      <c r="G44" s="8"/>
      <c r="H44" s="12">
        <f t="shared" si="1"/>
        <v>39541000</v>
      </c>
    </row>
    <row r="45" spans="1:8">
      <c r="A45" s="8">
        <f t="shared" si="0"/>
        <v>42</v>
      </c>
      <c r="B45" s="9">
        <v>42863</v>
      </c>
      <c r="C45" s="41" t="s">
        <v>64</v>
      </c>
      <c r="D45" s="41" t="s">
        <v>65</v>
      </c>
      <c r="E45" s="8" t="s">
        <v>16</v>
      </c>
      <c r="F45" s="20">
        <v>10000000</v>
      </c>
      <c r="G45" s="8"/>
      <c r="H45" s="12">
        <f t="shared" si="1"/>
        <v>49541000</v>
      </c>
    </row>
    <row r="46" spans="1:8">
      <c r="A46" s="8">
        <f t="shared" si="0"/>
        <v>43</v>
      </c>
      <c r="B46" s="9">
        <v>42864</v>
      </c>
      <c r="C46" s="41" t="s">
        <v>11</v>
      </c>
      <c r="D46" s="41" t="s">
        <v>66</v>
      </c>
      <c r="E46" s="8" t="s">
        <v>16</v>
      </c>
      <c r="F46" s="20">
        <v>50000</v>
      </c>
      <c r="G46" s="8"/>
      <c r="H46" s="12">
        <f t="shared" si="1"/>
        <v>49591000</v>
      </c>
    </row>
    <row r="47" spans="1:8">
      <c r="A47" s="8">
        <f t="shared" si="0"/>
        <v>44</v>
      </c>
      <c r="B47" s="9">
        <v>42865</v>
      </c>
      <c r="C47" s="41" t="s">
        <v>11</v>
      </c>
      <c r="D47" s="41" t="s">
        <v>67</v>
      </c>
      <c r="E47" s="8" t="s">
        <v>16</v>
      </c>
      <c r="F47" s="20">
        <v>500000</v>
      </c>
      <c r="G47" s="8"/>
      <c r="H47" s="12">
        <f t="shared" si="1"/>
        <v>50091000</v>
      </c>
    </row>
    <row r="48" spans="1:8">
      <c r="A48" s="8">
        <f t="shared" si="0"/>
        <v>45</v>
      </c>
      <c r="B48" s="9">
        <v>42865</v>
      </c>
      <c r="C48" s="41" t="s">
        <v>11</v>
      </c>
      <c r="D48" s="41" t="s">
        <v>68</v>
      </c>
      <c r="E48" s="8" t="s">
        <v>16</v>
      </c>
      <c r="F48" s="20">
        <v>155000</v>
      </c>
      <c r="G48" s="8"/>
      <c r="H48" s="12">
        <f t="shared" si="1"/>
        <v>50246000</v>
      </c>
    </row>
    <row r="49" spans="1:8">
      <c r="A49" s="8">
        <f t="shared" si="0"/>
        <v>46</v>
      </c>
      <c r="B49" s="9">
        <v>42865</v>
      </c>
      <c r="C49" s="41" t="s">
        <v>11</v>
      </c>
      <c r="D49" s="41" t="s">
        <v>69</v>
      </c>
      <c r="E49" s="8" t="s">
        <v>16</v>
      </c>
      <c r="F49" s="20">
        <v>250000</v>
      </c>
      <c r="G49" s="8"/>
      <c r="H49" s="12">
        <f t="shared" si="1"/>
        <v>50496000</v>
      </c>
    </row>
    <row r="50" spans="1:8">
      <c r="A50" s="8">
        <f t="shared" si="0"/>
        <v>47</v>
      </c>
      <c r="B50" s="9">
        <v>42866</v>
      </c>
      <c r="C50" s="41" t="s">
        <v>11</v>
      </c>
      <c r="D50" s="41" t="s">
        <v>70</v>
      </c>
      <c r="E50" s="8" t="s">
        <v>16</v>
      </c>
      <c r="F50" s="20">
        <v>200000</v>
      </c>
      <c r="G50" s="8"/>
      <c r="H50" s="12">
        <f t="shared" si="1"/>
        <v>50696000</v>
      </c>
    </row>
    <row r="51" spans="1:8">
      <c r="A51" s="8">
        <f t="shared" si="0"/>
        <v>48</v>
      </c>
      <c r="B51" s="9">
        <v>42866</v>
      </c>
      <c r="C51" s="41" t="s">
        <v>71</v>
      </c>
      <c r="D51" s="41" t="s">
        <v>72</v>
      </c>
      <c r="E51" s="8" t="s">
        <v>16</v>
      </c>
      <c r="F51" s="20">
        <v>5000</v>
      </c>
      <c r="G51" s="8"/>
      <c r="H51" s="12">
        <f t="shared" si="1"/>
        <v>50701000</v>
      </c>
    </row>
    <row r="52" spans="1:8">
      <c r="A52" s="8">
        <f t="shared" si="0"/>
        <v>49</v>
      </c>
      <c r="B52" s="9">
        <v>42870</v>
      </c>
      <c r="C52" s="41" t="s">
        <v>73</v>
      </c>
      <c r="D52" s="41" t="s">
        <v>74</v>
      </c>
      <c r="E52" s="8" t="s">
        <v>16</v>
      </c>
      <c r="F52" s="20">
        <v>5000</v>
      </c>
      <c r="G52" s="8"/>
      <c r="H52" s="12">
        <f t="shared" si="1"/>
        <v>50706000</v>
      </c>
    </row>
    <row r="53" spans="1:8">
      <c r="A53" s="8">
        <f t="shared" si="0"/>
        <v>50</v>
      </c>
      <c r="B53" s="9">
        <v>42870</v>
      </c>
      <c r="C53" s="41" t="s">
        <v>75</v>
      </c>
      <c r="D53" s="41" t="s">
        <v>19</v>
      </c>
      <c r="E53" s="8" t="s">
        <v>16</v>
      </c>
      <c r="F53" s="20">
        <v>1500000</v>
      </c>
      <c r="G53" s="20"/>
      <c r="H53" s="12">
        <f t="shared" si="1"/>
        <v>52206000</v>
      </c>
    </row>
    <row r="54" spans="1:8">
      <c r="A54" s="8">
        <f t="shared" si="0"/>
        <v>51</v>
      </c>
      <c r="B54" s="9">
        <v>42870</v>
      </c>
      <c r="C54" s="41" t="s">
        <v>22</v>
      </c>
      <c r="D54" s="41" t="s">
        <v>22</v>
      </c>
      <c r="E54" s="8" t="s">
        <v>16</v>
      </c>
      <c r="F54" s="20">
        <v>910000</v>
      </c>
      <c r="G54" s="20"/>
      <c r="H54" s="12">
        <f t="shared" si="1"/>
        <v>53116000</v>
      </c>
    </row>
    <row r="55" spans="1:8">
      <c r="A55" s="8">
        <f t="shared" si="0"/>
        <v>52</v>
      </c>
      <c r="B55" s="9">
        <v>42870</v>
      </c>
      <c r="C55" s="41" t="s">
        <v>76</v>
      </c>
      <c r="D55" s="41" t="s">
        <v>76</v>
      </c>
      <c r="E55" s="8" t="s">
        <v>12</v>
      </c>
      <c r="F55" s="20">
        <v>200000</v>
      </c>
      <c r="G55" s="20"/>
      <c r="H55" s="12">
        <f t="shared" si="1"/>
        <v>53316000</v>
      </c>
    </row>
    <row r="56" spans="1:8">
      <c r="A56" s="8">
        <f t="shared" si="0"/>
        <v>53</v>
      </c>
      <c r="B56" s="9">
        <v>42871</v>
      </c>
      <c r="C56" s="41" t="s">
        <v>11</v>
      </c>
      <c r="D56" s="41" t="s">
        <v>77</v>
      </c>
      <c r="E56" s="8" t="s">
        <v>16</v>
      </c>
      <c r="F56" s="20">
        <v>55000</v>
      </c>
      <c r="G56" s="20"/>
      <c r="H56" s="12">
        <f t="shared" si="1"/>
        <v>53371000</v>
      </c>
    </row>
    <row r="57" spans="1:8">
      <c r="A57" s="8">
        <f t="shared" si="0"/>
        <v>54</v>
      </c>
      <c r="B57" s="9">
        <v>42872</v>
      </c>
      <c r="C57" s="41" t="s">
        <v>11</v>
      </c>
      <c r="D57" s="41" t="s">
        <v>78</v>
      </c>
      <c r="E57" s="8" t="s">
        <v>12</v>
      </c>
      <c r="F57" s="20">
        <v>1500000</v>
      </c>
      <c r="G57" s="20"/>
      <c r="H57" s="12">
        <f t="shared" si="1"/>
        <v>54871000</v>
      </c>
    </row>
    <row r="58" spans="1:8">
      <c r="A58" s="8">
        <f t="shared" si="0"/>
        <v>55</v>
      </c>
      <c r="B58" s="9">
        <v>42882</v>
      </c>
      <c r="C58" s="41" t="s">
        <v>11</v>
      </c>
      <c r="D58" s="41" t="s">
        <v>27</v>
      </c>
      <c r="E58" s="8" t="s">
        <v>12</v>
      </c>
      <c r="F58" s="20">
        <v>3000000</v>
      </c>
      <c r="G58" s="20"/>
      <c r="H58" s="12">
        <f t="shared" si="1"/>
        <v>57871000</v>
      </c>
    </row>
    <row r="59" spans="1:8">
      <c r="A59" s="8">
        <f t="shared" si="0"/>
        <v>56</v>
      </c>
      <c r="B59" s="9">
        <v>42885</v>
      </c>
      <c r="C59" s="41" t="s">
        <v>11</v>
      </c>
      <c r="D59" s="41" t="s">
        <v>79</v>
      </c>
      <c r="E59" s="8" t="s">
        <v>12</v>
      </c>
      <c r="F59" s="20">
        <v>5200000</v>
      </c>
      <c r="G59" s="20"/>
      <c r="H59" s="12">
        <f t="shared" si="1"/>
        <v>63071000</v>
      </c>
    </row>
    <row r="60" spans="1:8">
      <c r="A60" s="8">
        <f t="shared" si="0"/>
        <v>57</v>
      </c>
      <c r="B60" s="9">
        <v>42885</v>
      </c>
      <c r="C60" s="41" t="s">
        <v>11</v>
      </c>
      <c r="D60" s="41" t="s">
        <v>80</v>
      </c>
      <c r="E60" s="8" t="s">
        <v>12</v>
      </c>
      <c r="F60" s="20">
        <v>300000</v>
      </c>
      <c r="G60" s="20"/>
      <c r="H60" s="12">
        <f t="shared" si="1"/>
        <v>63371000</v>
      </c>
    </row>
    <row r="61" spans="1:8">
      <c r="A61" s="8">
        <f t="shared" si="0"/>
        <v>58</v>
      </c>
      <c r="B61" s="30">
        <v>42886</v>
      </c>
      <c r="C61" s="45" t="s">
        <v>11</v>
      </c>
      <c r="D61" s="45" t="s">
        <v>81</v>
      </c>
      <c r="E61" s="1" t="s">
        <v>12</v>
      </c>
      <c r="F61" s="48">
        <v>10000000</v>
      </c>
      <c r="G61" s="48"/>
      <c r="H61" s="12">
        <f t="shared" si="1"/>
        <v>73371000</v>
      </c>
    </row>
    <row r="62" spans="1:8">
      <c r="A62" s="8">
        <f t="shared" si="0"/>
        <v>59</v>
      </c>
      <c r="B62" s="9">
        <v>42886</v>
      </c>
      <c r="C62" s="41" t="s">
        <v>82</v>
      </c>
      <c r="D62" s="41" t="s">
        <v>83</v>
      </c>
      <c r="E62" s="8" t="s">
        <v>16</v>
      </c>
      <c r="F62" s="20">
        <v>3000000</v>
      </c>
      <c r="G62" s="20"/>
      <c r="H62" s="12">
        <f t="shared" si="1"/>
        <v>76371000</v>
      </c>
    </row>
    <row r="63" spans="1:10">
      <c r="A63" s="8">
        <f t="shared" si="0"/>
        <v>60</v>
      </c>
      <c r="B63" s="9">
        <v>42887</v>
      </c>
      <c r="C63" s="41" t="s">
        <v>11</v>
      </c>
      <c r="D63" s="41" t="s">
        <v>35</v>
      </c>
      <c r="E63" s="8" t="s">
        <v>16</v>
      </c>
      <c r="F63" s="20">
        <v>25000</v>
      </c>
      <c r="G63" s="20"/>
      <c r="H63" s="12">
        <f t="shared" si="1"/>
        <v>76396000</v>
      </c>
      <c r="J63" t="s">
        <v>84</v>
      </c>
    </row>
    <row r="64" spans="1:8">
      <c r="A64" s="8">
        <f t="shared" si="0"/>
        <v>61</v>
      </c>
      <c r="B64" s="9">
        <v>42887</v>
      </c>
      <c r="C64" s="41" t="s">
        <v>11</v>
      </c>
      <c r="D64" s="41" t="s">
        <v>85</v>
      </c>
      <c r="E64" s="8" t="s">
        <v>16</v>
      </c>
      <c r="F64" s="20">
        <v>50000</v>
      </c>
      <c r="G64" s="20"/>
      <c r="H64" s="12">
        <f t="shared" si="1"/>
        <v>76446000</v>
      </c>
    </row>
    <row r="65" spans="1:8">
      <c r="A65" s="8">
        <f t="shared" si="0"/>
        <v>62</v>
      </c>
      <c r="B65" s="9">
        <v>42887</v>
      </c>
      <c r="C65" s="41" t="s">
        <v>11</v>
      </c>
      <c r="D65" s="41" t="s">
        <v>86</v>
      </c>
      <c r="E65" s="8" t="s">
        <v>16</v>
      </c>
      <c r="F65" s="20">
        <v>150000</v>
      </c>
      <c r="G65" s="20"/>
      <c r="H65" s="12">
        <f t="shared" si="1"/>
        <v>76596000</v>
      </c>
    </row>
    <row r="66" spans="1:8">
      <c r="A66" s="8">
        <f t="shared" si="0"/>
        <v>63</v>
      </c>
      <c r="B66" s="9">
        <v>42887</v>
      </c>
      <c r="C66" s="41" t="s">
        <v>11</v>
      </c>
      <c r="D66" s="41" t="s">
        <v>62</v>
      </c>
      <c r="E66" s="8" t="s">
        <v>16</v>
      </c>
      <c r="F66" s="20">
        <v>100000</v>
      </c>
      <c r="G66" s="20"/>
      <c r="H66" s="12">
        <f t="shared" si="1"/>
        <v>76696000</v>
      </c>
    </row>
    <row r="67" spans="1:8">
      <c r="A67" s="8">
        <f t="shared" si="0"/>
        <v>64</v>
      </c>
      <c r="B67" s="9">
        <v>42888</v>
      </c>
      <c r="C67" s="41" t="s">
        <v>11</v>
      </c>
      <c r="D67" s="41" t="s">
        <v>11</v>
      </c>
      <c r="E67" s="8" t="s">
        <v>12</v>
      </c>
      <c r="F67" s="20">
        <v>500000</v>
      </c>
      <c r="G67" s="20"/>
      <c r="H67" s="12">
        <f t="shared" si="1"/>
        <v>77196000</v>
      </c>
    </row>
    <row r="68" spans="1:8">
      <c r="A68" s="8">
        <f t="shared" si="0"/>
        <v>65</v>
      </c>
      <c r="B68" s="9">
        <v>42889</v>
      </c>
      <c r="C68" s="41" t="s">
        <v>11</v>
      </c>
      <c r="D68" s="41" t="s">
        <v>11</v>
      </c>
      <c r="E68" s="8" t="s">
        <v>12</v>
      </c>
      <c r="F68" s="20">
        <v>2000000</v>
      </c>
      <c r="G68" s="20"/>
      <c r="H68" s="12">
        <f t="shared" si="1"/>
        <v>79196000</v>
      </c>
    </row>
    <row r="69" spans="1:8">
      <c r="A69" s="8">
        <f t="shared" ref="A69:A114" si="2">A68+1</f>
        <v>66</v>
      </c>
      <c r="B69" s="9">
        <v>42890</v>
      </c>
      <c r="C69" s="41" t="s">
        <v>11</v>
      </c>
      <c r="D69" s="41" t="s">
        <v>11</v>
      </c>
      <c r="E69" s="8" t="s">
        <v>12</v>
      </c>
      <c r="F69" s="20">
        <v>200000</v>
      </c>
      <c r="G69" s="20"/>
      <c r="H69" s="12">
        <f t="shared" ref="H69:H125" si="3">H68+F69-G69</f>
        <v>79396000</v>
      </c>
    </row>
    <row r="70" spans="1:8">
      <c r="A70" s="8">
        <f t="shared" si="2"/>
        <v>67</v>
      </c>
      <c r="B70" s="9">
        <v>42893</v>
      </c>
      <c r="C70" s="41" t="s">
        <v>11</v>
      </c>
      <c r="D70" s="41" t="s">
        <v>87</v>
      </c>
      <c r="E70" s="8" t="s">
        <v>12</v>
      </c>
      <c r="F70" s="20">
        <v>400000</v>
      </c>
      <c r="G70" s="20"/>
      <c r="H70" s="12">
        <f t="shared" si="3"/>
        <v>79796000</v>
      </c>
    </row>
    <row r="71" ht="30" spans="1:8">
      <c r="A71" s="8">
        <f t="shared" si="2"/>
        <v>68</v>
      </c>
      <c r="B71" s="15">
        <v>42893</v>
      </c>
      <c r="C71" s="54" t="s">
        <v>88</v>
      </c>
      <c r="D71" s="54"/>
      <c r="E71" s="14" t="s">
        <v>16</v>
      </c>
      <c r="F71" s="55"/>
      <c r="G71" s="55">
        <v>1500000</v>
      </c>
      <c r="H71" s="18">
        <f t="shared" si="3"/>
        <v>78296000</v>
      </c>
    </row>
    <row r="72" ht="45" spans="1:8">
      <c r="A72" s="8">
        <f t="shared" si="2"/>
        <v>69</v>
      </c>
      <c r="B72" s="15">
        <v>42895</v>
      </c>
      <c r="C72" s="54" t="s">
        <v>89</v>
      </c>
      <c r="D72" s="54"/>
      <c r="E72" s="14" t="s">
        <v>12</v>
      </c>
      <c r="F72" s="55"/>
      <c r="G72" s="55">
        <v>20000000</v>
      </c>
      <c r="H72" s="18">
        <f t="shared" si="3"/>
        <v>58296000</v>
      </c>
    </row>
    <row r="73" spans="1:8">
      <c r="A73" s="8">
        <f t="shared" si="2"/>
        <v>70</v>
      </c>
      <c r="B73" s="9">
        <v>42899</v>
      </c>
      <c r="C73" s="41" t="s">
        <v>11</v>
      </c>
      <c r="D73" s="41" t="s">
        <v>90</v>
      </c>
      <c r="E73" s="8" t="s">
        <v>16</v>
      </c>
      <c r="F73" s="48">
        <v>800000</v>
      </c>
      <c r="G73" s="20"/>
      <c r="H73" s="12">
        <f t="shared" si="3"/>
        <v>59096000</v>
      </c>
    </row>
    <row r="74" spans="1:8">
      <c r="A74" s="8">
        <f t="shared" si="2"/>
        <v>71</v>
      </c>
      <c r="B74" s="9">
        <v>42899</v>
      </c>
      <c r="C74" s="41" t="s">
        <v>11</v>
      </c>
      <c r="D74" s="41" t="s">
        <v>91</v>
      </c>
      <c r="E74" s="8" t="s">
        <v>16</v>
      </c>
      <c r="F74" s="48">
        <v>1025000</v>
      </c>
      <c r="G74" s="20"/>
      <c r="H74" s="12">
        <f t="shared" si="3"/>
        <v>60121000</v>
      </c>
    </row>
    <row r="75" spans="1:8">
      <c r="A75" s="8">
        <f t="shared" si="2"/>
        <v>72</v>
      </c>
      <c r="B75" s="9">
        <v>42899</v>
      </c>
      <c r="C75" s="41" t="s">
        <v>11</v>
      </c>
      <c r="D75" s="41" t="s">
        <v>92</v>
      </c>
      <c r="E75" s="8" t="s">
        <v>16</v>
      </c>
      <c r="F75" s="48">
        <v>1000000</v>
      </c>
      <c r="G75" s="20"/>
      <c r="H75" s="12">
        <f t="shared" si="3"/>
        <v>61121000</v>
      </c>
    </row>
    <row r="76" spans="1:8">
      <c r="A76" s="8">
        <f t="shared" si="2"/>
        <v>73</v>
      </c>
      <c r="B76" s="9">
        <v>42899</v>
      </c>
      <c r="C76" s="41" t="s">
        <v>93</v>
      </c>
      <c r="D76" s="41" t="s">
        <v>93</v>
      </c>
      <c r="E76" s="8" t="s">
        <v>16</v>
      </c>
      <c r="F76" s="48">
        <v>106000</v>
      </c>
      <c r="G76" s="20"/>
      <c r="H76" s="12">
        <f t="shared" si="3"/>
        <v>61227000</v>
      </c>
    </row>
    <row r="77" spans="1:8">
      <c r="A77" s="8">
        <f t="shared" si="2"/>
        <v>74</v>
      </c>
      <c r="B77" s="9">
        <v>42899</v>
      </c>
      <c r="C77" s="41" t="s">
        <v>11</v>
      </c>
      <c r="D77" s="41" t="s">
        <v>94</v>
      </c>
      <c r="E77" s="8" t="s">
        <v>16</v>
      </c>
      <c r="F77" s="48">
        <v>1000000</v>
      </c>
      <c r="G77" s="20"/>
      <c r="H77" s="12">
        <f t="shared" si="3"/>
        <v>62227000</v>
      </c>
    </row>
    <row r="78" spans="1:8">
      <c r="A78" s="8">
        <f t="shared" si="2"/>
        <v>75</v>
      </c>
      <c r="B78" s="9">
        <v>42899</v>
      </c>
      <c r="C78" s="41" t="s">
        <v>11</v>
      </c>
      <c r="D78" s="41" t="s">
        <v>95</v>
      </c>
      <c r="E78" s="8" t="s">
        <v>16</v>
      </c>
      <c r="F78" s="48">
        <v>652000</v>
      </c>
      <c r="G78" s="20"/>
      <c r="H78" s="12">
        <f t="shared" si="3"/>
        <v>62879000</v>
      </c>
    </row>
    <row r="79" spans="1:8">
      <c r="A79" s="8">
        <f t="shared" si="2"/>
        <v>76</v>
      </c>
      <c r="B79" s="9">
        <v>42899</v>
      </c>
      <c r="C79" s="41" t="s">
        <v>11</v>
      </c>
      <c r="D79" s="41" t="s">
        <v>96</v>
      </c>
      <c r="E79" s="8" t="s">
        <v>16</v>
      </c>
      <c r="F79" s="48">
        <v>106600</v>
      </c>
      <c r="G79" s="20"/>
      <c r="H79" s="12">
        <f t="shared" si="3"/>
        <v>62985600</v>
      </c>
    </row>
    <row r="80" spans="1:8">
      <c r="A80" s="8">
        <f t="shared" si="2"/>
        <v>77</v>
      </c>
      <c r="B80" s="9">
        <v>42899</v>
      </c>
      <c r="C80" s="41" t="s">
        <v>11</v>
      </c>
      <c r="D80" s="41" t="s">
        <v>97</v>
      </c>
      <c r="E80" s="8" t="s">
        <v>16</v>
      </c>
      <c r="F80" s="20">
        <v>50000</v>
      </c>
      <c r="G80" s="20"/>
      <c r="H80" s="12">
        <f t="shared" si="3"/>
        <v>63035600</v>
      </c>
    </row>
    <row r="81" spans="1:8">
      <c r="A81" s="8">
        <f t="shared" si="2"/>
        <v>78</v>
      </c>
      <c r="B81" s="9">
        <v>42899</v>
      </c>
      <c r="C81" s="41" t="s">
        <v>11</v>
      </c>
      <c r="D81" s="41" t="s">
        <v>98</v>
      </c>
      <c r="E81" s="8" t="s">
        <v>16</v>
      </c>
      <c r="F81" s="20">
        <v>300000</v>
      </c>
      <c r="G81" s="20"/>
      <c r="H81" s="12">
        <f t="shared" si="3"/>
        <v>63335600</v>
      </c>
    </row>
    <row r="82" ht="30" spans="1:8">
      <c r="A82" s="8">
        <f t="shared" si="2"/>
        <v>79</v>
      </c>
      <c r="B82" s="9">
        <v>42902</v>
      </c>
      <c r="C82" s="41" t="s">
        <v>99</v>
      </c>
      <c r="D82" s="41"/>
      <c r="E82" s="8" t="s">
        <v>16</v>
      </c>
      <c r="F82" s="20">
        <v>70000000</v>
      </c>
      <c r="G82" s="20"/>
      <c r="H82" s="12">
        <f t="shared" si="3"/>
        <v>133335600</v>
      </c>
    </row>
    <row r="83" spans="1:8">
      <c r="A83" s="8">
        <f t="shared" si="2"/>
        <v>80</v>
      </c>
      <c r="B83" s="9">
        <v>42902</v>
      </c>
      <c r="C83" s="41" t="s">
        <v>100</v>
      </c>
      <c r="D83" s="41" t="s">
        <v>101</v>
      </c>
      <c r="E83" s="8" t="s">
        <v>16</v>
      </c>
      <c r="F83" s="20">
        <v>124200</v>
      </c>
      <c r="G83" s="20"/>
      <c r="H83" s="12">
        <f t="shared" si="3"/>
        <v>133459800</v>
      </c>
    </row>
    <row r="84" ht="30" spans="1:8">
      <c r="A84" s="8">
        <f t="shared" si="2"/>
        <v>81</v>
      </c>
      <c r="B84" s="9">
        <v>42902</v>
      </c>
      <c r="C84" s="41" t="s">
        <v>43</v>
      </c>
      <c r="D84" s="41" t="s">
        <v>102</v>
      </c>
      <c r="E84" s="8" t="s">
        <v>16</v>
      </c>
      <c r="F84" s="20">
        <v>1000000</v>
      </c>
      <c r="G84" s="20"/>
      <c r="H84" s="12">
        <f t="shared" si="3"/>
        <v>134459800</v>
      </c>
    </row>
    <row r="85" ht="45" spans="1:8">
      <c r="A85" s="8">
        <f t="shared" si="2"/>
        <v>82</v>
      </c>
      <c r="B85" s="15">
        <v>42902</v>
      </c>
      <c r="C85" s="54" t="s">
        <v>103</v>
      </c>
      <c r="D85" s="54" t="s">
        <v>104</v>
      </c>
      <c r="E85" s="14" t="s">
        <v>16</v>
      </c>
      <c r="F85" s="55"/>
      <c r="G85" s="55">
        <v>1000000</v>
      </c>
      <c r="H85" s="18">
        <f t="shared" si="3"/>
        <v>133459800</v>
      </c>
    </row>
    <row r="86" ht="30" spans="1:8">
      <c r="A86" s="8">
        <f t="shared" si="2"/>
        <v>83</v>
      </c>
      <c r="B86" s="15">
        <v>42903</v>
      </c>
      <c r="C86" s="54" t="s">
        <v>105</v>
      </c>
      <c r="D86" s="54" t="s">
        <v>106</v>
      </c>
      <c r="E86" s="14" t="s">
        <v>16</v>
      </c>
      <c r="F86" s="55"/>
      <c r="G86" s="55">
        <v>10000000</v>
      </c>
      <c r="H86" s="18">
        <f t="shared" si="3"/>
        <v>123459800</v>
      </c>
    </row>
    <row r="87" ht="30" spans="1:8">
      <c r="A87" s="8">
        <f t="shared" si="2"/>
        <v>84</v>
      </c>
      <c r="B87" s="9">
        <v>42904</v>
      </c>
      <c r="C87" s="41" t="s">
        <v>22</v>
      </c>
      <c r="D87" s="41" t="s">
        <v>107</v>
      </c>
      <c r="E87" s="8" t="s">
        <v>16</v>
      </c>
      <c r="F87" s="20">
        <v>75500</v>
      </c>
      <c r="G87" s="20"/>
      <c r="H87" s="12">
        <f t="shared" si="3"/>
        <v>123535300</v>
      </c>
    </row>
    <row r="88" spans="1:8">
      <c r="A88" s="8">
        <f t="shared" si="2"/>
        <v>85</v>
      </c>
      <c r="B88" s="9">
        <v>42904</v>
      </c>
      <c r="C88" s="41" t="s">
        <v>42</v>
      </c>
      <c r="D88" s="41"/>
      <c r="E88" s="8" t="s">
        <v>16</v>
      </c>
      <c r="F88" s="20">
        <v>150000</v>
      </c>
      <c r="G88" s="20"/>
      <c r="H88" s="12">
        <f t="shared" si="3"/>
        <v>123685300</v>
      </c>
    </row>
    <row r="89" spans="1:8">
      <c r="A89" s="8">
        <f t="shared" si="2"/>
        <v>86</v>
      </c>
      <c r="B89" s="9">
        <v>42904</v>
      </c>
      <c r="C89" s="41" t="s">
        <v>11</v>
      </c>
      <c r="D89" s="41" t="s">
        <v>70</v>
      </c>
      <c r="E89" s="8" t="s">
        <v>16</v>
      </c>
      <c r="F89" s="20">
        <v>50000</v>
      </c>
      <c r="G89" s="20"/>
      <c r="H89" s="12">
        <f t="shared" si="3"/>
        <v>123735300</v>
      </c>
    </row>
    <row r="90" spans="1:8">
      <c r="A90" s="8">
        <f t="shared" si="2"/>
        <v>87</v>
      </c>
      <c r="B90" s="9">
        <v>42904</v>
      </c>
      <c r="C90" s="41" t="s">
        <v>11</v>
      </c>
      <c r="D90" s="41" t="s">
        <v>108</v>
      </c>
      <c r="E90" s="8" t="s">
        <v>16</v>
      </c>
      <c r="F90" s="20">
        <v>100000</v>
      </c>
      <c r="G90" s="20"/>
      <c r="H90" s="12">
        <f t="shared" si="3"/>
        <v>123835300</v>
      </c>
    </row>
    <row r="91" spans="1:8">
      <c r="A91" s="8">
        <f t="shared" si="2"/>
        <v>88</v>
      </c>
      <c r="B91" s="9">
        <v>42905</v>
      </c>
      <c r="C91" s="41" t="s">
        <v>11</v>
      </c>
      <c r="D91" s="41" t="s">
        <v>109</v>
      </c>
      <c r="E91" s="8" t="s">
        <v>12</v>
      </c>
      <c r="F91" s="20">
        <v>1000000</v>
      </c>
      <c r="G91" s="20"/>
      <c r="H91" s="12">
        <f t="shared" si="3"/>
        <v>124835300</v>
      </c>
    </row>
    <row r="92" ht="30" spans="1:10">
      <c r="A92" s="8">
        <f t="shared" si="2"/>
        <v>89</v>
      </c>
      <c r="B92" s="9">
        <v>42907</v>
      </c>
      <c r="C92" s="41" t="s">
        <v>11</v>
      </c>
      <c r="D92" s="41" t="s">
        <v>110</v>
      </c>
      <c r="E92" s="8" t="s">
        <v>12</v>
      </c>
      <c r="F92" s="20">
        <v>5000000</v>
      </c>
      <c r="G92" s="20"/>
      <c r="H92" s="12">
        <f t="shared" si="3"/>
        <v>129835300</v>
      </c>
      <c r="J92" t="s">
        <v>111</v>
      </c>
    </row>
    <row r="93" ht="45" spans="1:10">
      <c r="A93" s="8">
        <f t="shared" si="2"/>
        <v>90</v>
      </c>
      <c r="B93" s="15">
        <v>42908</v>
      </c>
      <c r="C93" s="54" t="s">
        <v>112</v>
      </c>
      <c r="D93" s="54" t="s">
        <v>113</v>
      </c>
      <c r="E93" s="14" t="s">
        <v>12</v>
      </c>
      <c r="F93" s="55"/>
      <c r="G93" s="55">
        <v>13621000</v>
      </c>
      <c r="H93" s="18">
        <f t="shared" si="3"/>
        <v>116214300</v>
      </c>
      <c r="J93" t="s">
        <v>111</v>
      </c>
    </row>
    <row r="94" spans="1:8">
      <c r="A94" s="8">
        <f t="shared" si="2"/>
        <v>91</v>
      </c>
      <c r="B94" s="15">
        <v>42908</v>
      </c>
      <c r="C94" s="54" t="s">
        <v>114</v>
      </c>
      <c r="D94" s="54" t="s">
        <v>114</v>
      </c>
      <c r="E94" s="14" t="s">
        <v>12</v>
      </c>
      <c r="F94" s="55"/>
      <c r="G94" s="55">
        <v>6500</v>
      </c>
      <c r="H94" s="18">
        <f t="shared" si="3"/>
        <v>116207800</v>
      </c>
    </row>
    <row r="95" ht="30" spans="1:8">
      <c r="A95" s="8">
        <f t="shared" si="2"/>
        <v>92</v>
      </c>
      <c r="B95" s="15">
        <v>42908</v>
      </c>
      <c r="C95" s="54" t="s">
        <v>115</v>
      </c>
      <c r="D95" s="54" t="s">
        <v>116</v>
      </c>
      <c r="E95" s="14" t="s">
        <v>12</v>
      </c>
      <c r="F95" s="55"/>
      <c r="G95" s="55">
        <v>2900000</v>
      </c>
      <c r="H95" s="18">
        <f t="shared" si="3"/>
        <v>113307800</v>
      </c>
    </row>
    <row r="96" ht="30" spans="1:8">
      <c r="A96" s="8">
        <f t="shared" si="2"/>
        <v>93</v>
      </c>
      <c r="B96" s="15">
        <v>42908</v>
      </c>
      <c r="C96" s="34" t="s">
        <v>117</v>
      </c>
      <c r="D96" s="34" t="s">
        <v>118</v>
      </c>
      <c r="E96" s="25" t="s">
        <v>12</v>
      </c>
      <c r="F96" s="35"/>
      <c r="G96" s="35">
        <v>20000000</v>
      </c>
      <c r="H96" s="18">
        <f t="shared" si="3"/>
        <v>93307800</v>
      </c>
    </row>
    <row r="97" spans="1:8">
      <c r="A97" s="8">
        <f t="shared" si="2"/>
        <v>94</v>
      </c>
      <c r="B97" s="9">
        <v>42909</v>
      </c>
      <c r="C97" s="56" t="s">
        <v>11</v>
      </c>
      <c r="D97" s="56" t="s">
        <v>119</v>
      </c>
      <c r="E97" s="57" t="s">
        <v>12</v>
      </c>
      <c r="F97" s="58">
        <v>25000000</v>
      </c>
      <c r="G97" s="58"/>
      <c r="H97" s="12">
        <f t="shared" si="3"/>
        <v>118307800</v>
      </c>
    </row>
    <row r="98" ht="45" spans="1:8">
      <c r="A98" s="8">
        <f t="shared" si="2"/>
        <v>95</v>
      </c>
      <c r="B98" s="15">
        <v>42909</v>
      </c>
      <c r="C98" s="34" t="s">
        <v>120</v>
      </c>
      <c r="D98" s="34" t="s">
        <v>121</v>
      </c>
      <c r="E98" s="25" t="s">
        <v>12</v>
      </c>
      <c r="F98" s="35"/>
      <c r="G98" s="35">
        <v>25000000</v>
      </c>
      <c r="H98" s="18">
        <f t="shared" si="3"/>
        <v>93307800</v>
      </c>
    </row>
    <row r="99" spans="1:8">
      <c r="A99" s="8">
        <f t="shared" si="2"/>
        <v>96</v>
      </c>
      <c r="B99" s="9">
        <v>42909</v>
      </c>
      <c r="C99" s="56" t="s">
        <v>42</v>
      </c>
      <c r="D99" s="56"/>
      <c r="E99" s="57" t="s">
        <v>16</v>
      </c>
      <c r="F99" s="58">
        <v>500000</v>
      </c>
      <c r="G99" s="58"/>
      <c r="H99" s="12">
        <f t="shared" si="3"/>
        <v>93807800</v>
      </c>
    </row>
    <row r="100" spans="1:8">
      <c r="A100" s="8">
        <f t="shared" si="2"/>
        <v>97</v>
      </c>
      <c r="B100" s="9">
        <v>42909</v>
      </c>
      <c r="C100" s="56" t="s">
        <v>42</v>
      </c>
      <c r="D100" s="56" t="s">
        <v>122</v>
      </c>
      <c r="E100" s="57" t="s">
        <v>16</v>
      </c>
      <c r="F100" s="58">
        <v>100000</v>
      </c>
      <c r="G100" s="58"/>
      <c r="H100" s="12">
        <f t="shared" si="3"/>
        <v>93907800</v>
      </c>
    </row>
    <row r="101" spans="1:8">
      <c r="A101" s="8">
        <f t="shared" si="2"/>
        <v>98</v>
      </c>
      <c r="B101" s="9">
        <v>42909</v>
      </c>
      <c r="C101" s="56" t="s">
        <v>42</v>
      </c>
      <c r="D101" s="56"/>
      <c r="E101" s="57" t="s">
        <v>16</v>
      </c>
      <c r="F101" s="58">
        <v>500000</v>
      </c>
      <c r="G101" s="58"/>
      <c r="H101" s="12">
        <f t="shared" si="3"/>
        <v>94407800</v>
      </c>
    </row>
    <row r="102" spans="1:8">
      <c r="A102" s="8">
        <f t="shared" si="2"/>
        <v>99</v>
      </c>
      <c r="B102" s="9">
        <v>42909</v>
      </c>
      <c r="C102" s="56" t="s">
        <v>123</v>
      </c>
      <c r="D102" s="56"/>
      <c r="E102" s="57" t="s">
        <v>16</v>
      </c>
      <c r="F102" s="58">
        <v>250000</v>
      </c>
      <c r="G102" s="58"/>
      <c r="H102" s="12">
        <f t="shared" si="3"/>
        <v>94657800</v>
      </c>
    </row>
    <row r="103" spans="1:8">
      <c r="A103" s="8">
        <f t="shared" si="2"/>
        <v>100</v>
      </c>
      <c r="B103" s="9">
        <v>42909</v>
      </c>
      <c r="C103" s="56" t="s">
        <v>124</v>
      </c>
      <c r="D103" s="56"/>
      <c r="E103" s="57" t="s">
        <v>16</v>
      </c>
      <c r="F103" s="58">
        <v>370100</v>
      </c>
      <c r="G103" s="58"/>
      <c r="H103" s="12">
        <f t="shared" si="3"/>
        <v>95027900</v>
      </c>
    </row>
    <row r="104" spans="1:8">
      <c r="A104" s="8">
        <f t="shared" si="2"/>
        <v>101</v>
      </c>
      <c r="B104" s="9">
        <v>42909</v>
      </c>
      <c r="C104" s="56" t="s">
        <v>125</v>
      </c>
      <c r="D104" s="56" t="s">
        <v>126</v>
      </c>
      <c r="E104" s="57" t="s">
        <v>16</v>
      </c>
      <c r="F104" s="58">
        <v>105000</v>
      </c>
      <c r="G104" s="58"/>
      <c r="H104" s="12">
        <f t="shared" si="3"/>
        <v>95132900</v>
      </c>
    </row>
    <row r="105" spans="1:8">
      <c r="A105" s="8">
        <f t="shared" si="2"/>
        <v>102</v>
      </c>
      <c r="B105" s="9">
        <v>42909</v>
      </c>
      <c r="C105" s="56" t="s">
        <v>127</v>
      </c>
      <c r="D105" s="56"/>
      <c r="E105" s="57" t="s">
        <v>16</v>
      </c>
      <c r="F105" s="58">
        <v>3000</v>
      </c>
      <c r="G105" s="58"/>
      <c r="H105" s="12">
        <f t="shared" si="3"/>
        <v>95135900</v>
      </c>
    </row>
    <row r="106" spans="1:8">
      <c r="A106" s="8">
        <f t="shared" si="2"/>
        <v>103</v>
      </c>
      <c r="B106" s="9">
        <v>42909</v>
      </c>
      <c r="C106" s="56" t="s">
        <v>42</v>
      </c>
      <c r="D106" s="56"/>
      <c r="E106" s="57" t="s">
        <v>16</v>
      </c>
      <c r="F106" s="58">
        <v>250000</v>
      </c>
      <c r="G106" s="58"/>
      <c r="H106" s="12">
        <f t="shared" si="3"/>
        <v>95385900</v>
      </c>
    </row>
    <row r="107" spans="1:8">
      <c r="A107" s="8">
        <f t="shared" si="2"/>
        <v>104</v>
      </c>
      <c r="B107" s="9">
        <v>42909</v>
      </c>
      <c r="C107" s="56" t="s">
        <v>128</v>
      </c>
      <c r="D107" s="56"/>
      <c r="E107" s="57" t="s">
        <v>16</v>
      </c>
      <c r="F107" s="58">
        <v>30000</v>
      </c>
      <c r="G107" s="58"/>
      <c r="H107" s="12">
        <f t="shared" si="3"/>
        <v>95415900</v>
      </c>
    </row>
    <row r="108" spans="1:8">
      <c r="A108" s="8">
        <f t="shared" si="2"/>
        <v>105</v>
      </c>
      <c r="B108" s="9">
        <v>42909</v>
      </c>
      <c r="C108" s="56" t="s">
        <v>11</v>
      </c>
      <c r="D108" s="56" t="s">
        <v>109</v>
      </c>
      <c r="E108" s="57" t="s">
        <v>12</v>
      </c>
      <c r="F108" s="58">
        <v>3500000</v>
      </c>
      <c r="G108" s="58"/>
      <c r="H108" s="12">
        <f t="shared" si="3"/>
        <v>98915900</v>
      </c>
    </row>
    <row r="109" spans="1:8">
      <c r="A109" s="8">
        <f t="shared" si="2"/>
        <v>106</v>
      </c>
      <c r="B109" s="9">
        <v>42928</v>
      </c>
      <c r="C109" s="56" t="s">
        <v>11</v>
      </c>
      <c r="D109" s="56" t="s">
        <v>129</v>
      </c>
      <c r="E109" s="57" t="s">
        <v>16</v>
      </c>
      <c r="F109" s="58">
        <v>3000000</v>
      </c>
      <c r="G109" s="58"/>
      <c r="H109" s="12">
        <f t="shared" si="3"/>
        <v>101915900</v>
      </c>
    </row>
    <row r="110" spans="1:8">
      <c r="A110" s="1">
        <f t="shared" si="2"/>
        <v>107</v>
      </c>
      <c r="B110" s="15">
        <v>42931</v>
      </c>
      <c r="C110" s="34" t="s">
        <v>130</v>
      </c>
      <c r="D110" s="34" t="s">
        <v>130</v>
      </c>
      <c r="E110" s="25" t="s">
        <v>16</v>
      </c>
      <c r="F110" s="35"/>
      <c r="G110" s="35">
        <v>5000000</v>
      </c>
      <c r="H110" s="18">
        <f t="shared" si="3"/>
        <v>96915900</v>
      </c>
    </row>
    <row r="111" ht="45" spans="1:8">
      <c r="A111" s="1">
        <f t="shared" si="2"/>
        <v>108</v>
      </c>
      <c r="B111" s="15">
        <v>42932</v>
      </c>
      <c r="C111" s="34" t="s">
        <v>131</v>
      </c>
      <c r="D111" s="34" t="s">
        <v>131</v>
      </c>
      <c r="E111" s="25" t="s">
        <v>12</v>
      </c>
      <c r="F111" s="35"/>
      <c r="G111" s="35">
        <v>1550000</v>
      </c>
      <c r="H111" s="18">
        <f t="shared" si="3"/>
        <v>95365900</v>
      </c>
    </row>
    <row r="112" ht="30" spans="1:8">
      <c r="A112" s="1">
        <f t="shared" si="2"/>
        <v>109</v>
      </c>
      <c r="B112" s="15">
        <v>42934</v>
      </c>
      <c r="C112" s="34" t="s">
        <v>132</v>
      </c>
      <c r="D112" s="34" t="s">
        <v>132</v>
      </c>
      <c r="E112" s="25" t="s">
        <v>12</v>
      </c>
      <c r="F112" s="35"/>
      <c r="G112" s="35">
        <v>25000000</v>
      </c>
      <c r="H112" s="18">
        <f t="shared" si="3"/>
        <v>70365900</v>
      </c>
    </row>
    <row r="113" ht="30" spans="1:8">
      <c r="A113" s="1">
        <f t="shared" si="2"/>
        <v>110</v>
      </c>
      <c r="B113" s="15">
        <v>42935</v>
      </c>
      <c r="C113" s="34" t="s">
        <v>132</v>
      </c>
      <c r="D113" s="34" t="s">
        <v>132</v>
      </c>
      <c r="E113" s="25" t="s">
        <v>12</v>
      </c>
      <c r="F113" s="35"/>
      <c r="G113" s="35">
        <v>25000000</v>
      </c>
      <c r="H113" s="18">
        <f t="shared" si="3"/>
        <v>45365900</v>
      </c>
    </row>
    <row r="114" ht="30" spans="1:8">
      <c r="A114" s="1">
        <f t="shared" si="2"/>
        <v>111</v>
      </c>
      <c r="B114" s="15">
        <v>42939</v>
      </c>
      <c r="C114" s="34" t="s">
        <v>132</v>
      </c>
      <c r="D114" s="34" t="s">
        <v>132</v>
      </c>
      <c r="E114" s="25" t="s">
        <v>12</v>
      </c>
      <c r="F114" s="35"/>
      <c r="G114" s="35">
        <v>25000000</v>
      </c>
      <c r="H114" s="18">
        <f t="shared" si="3"/>
        <v>20365900</v>
      </c>
    </row>
    <row r="115" spans="1:8">
      <c r="A115" s="8"/>
      <c r="B115" s="9">
        <v>42938</v>
      </c>
      <c r="C115" s="56" t="s">
        <v>11</v>
      </c>
      <c r="D115" s="56" t="s">
        <v>62</v>
      </c>
      <c r="E115" s="57" t="s">
        <v>16</v>
      </c>
      <c r="F115" s="58">
        <v>10000</v>
      </c>
      <c r="G115" s="58"/>
      <c r="H115" s="36">
        <f t="shared" ref="H115:H126" si="4">H114+F115-G115</f>
        <v>20375900</v>
      </c>
    </row>
    <row r="116" spans="1:8">
      <c r="A116" s="8"/>
      <c r="B116" s="9">
        <v>42938</v>
      </c>
      <c r="C116" s="56" t="s">
        <v>11</v>
      </c>
      <c r="D116" s="56" t="s">
        <v>85</v>
      </c>
      <c r="E116" s="57" t="s">
        <v>16</v>
      </c>
      <c r="F116" s="58">
        <v>50000</v>
      </c>
      <c r="G116" s="58"/>
      <c r="H116" s="36">
        <f t="shared" si="4"/>
        <v>20425900</v>
      </c>
    </row>
    <row r="117" spans="1:8">
      <c r="A117" s="8">
        <f>A114+1</f>
        <v>112</v>
      </c>
      <c r="B117" s="9">
        <v>42941</v>
      </c>
      <c r="C117" s="56" t="s">
        <v>96</v>
      </c>
      <c r="D117" s="56" t="s">
        <v>96</v>
      </c>
      <c r="E117" s="57" t="s">
        <v>16</v>
      </c>
      <c r="F117" s="58">
        <v>202200</v>
      </c>
      <c r="G117" s="58"/>
      <c r="H117" s="36">
        <f t="shared" si="4"/>
        <v>20628100</v>
      </c>
    </row>
    <row r="118" spans="1:8">
      <c r="A118" s="8"/>
      <c r="B118" s="9">
        <v>42941</v>
      </c>
      <c r="C118" s="56" t="s">
        <v>11</v>
      </c>
      <c r="D118" s="56" t="s">
        <v>133</v>
      </c>
      <c r="E118" s="57" t="s">
        <v>16</v>
      </c>
      <c r="F118" s="58">
        <v>500000</v>
      </c>
      <c r="G118" s="58"/>
      <c r="H118" s="36">
        <f t="shared" si="4"/>
        <v>21128100</v>
      </c>
    </row>
    <row r="119" spans="1:8">
      <c r="A119" s="8"/>
      <c r="B119" s="9">
        <v>42941</v>
      </c>
      <c r="C119" s="56" t="s">
        <v>11</v>
      </c>
      <c r="D119" s="56" t="s">
        <v>134</v>
      </c>
      <c r="E119" s="57" t="s">
        <v>16</v>
      </c>
      <c r="F119" s="58">
        <v>500000</v>
      </c>
      <c r="G119" s="58"/>
      <c r="H119" s="36">
        <f t="shared" si="4"/>
        <v>21628100</v>
      </c>
    </row>
    <row r="120" spans="1:8">
      <c r="A120" s="8"/>
      <c r="B120" s="9">
        <v>42941</v>
      </c>
      <c r="C120" s="56" t="s">
        <v>128</v>
      </c>
      <c r="D120" s="56" t="s">
        <v>22</v>
      </c>
      <c r="E120" s="57" t="s">
        <v>16</v>
      </c>
      <c r="F120" s="58">
        <v>30000</v>
      </c>
      <c r="G120" s="58"/>
      <c r="H120" s="36">
        <f t="shared" si="4"/>
        <v>21658100</v>
      </c>
    </row>
    <row r="121" spans="1:8">
      <c r="A121" s="8"/>
      <c r="B121" s="9">
        <v>42941</v>
      </c>
      <c r="C121" s="56" t="s">
        <v>11</v>
      </c>
      <c r="D121" s="56" t="s">
        <v>98</v>
      </c>
      <c r="E121" s="57" t="s">
        <v>16</v>
      </c>
      <c r="F121" s="58">
        <v>200000</v>
      </c>
      <c r="G121" s="58"/>
      <c r="H121" s="36">
        <f t="shared" si="4"/>
        <v>21858100</v>
      </c>
    </row>
    <row r="122" ht="30" spans="1:8">
      <c r="A122" s="8"/>
      <c r="B122" s="15">
        <v>42941</v>
      </c>
      <c r="C122" s="34" t="s">
        <v>135</v>
      </c>
      <c r="D122" s="34" t="s">
        <v>135</v>
      </c>
      <c r="E122" s="25" t="s">
        <v>12</v>
      </c>
      <c r="F122" s="35"/>
      <c r="G122" s="35">
        <v>10000000</v>
      </c>
      <c r="H122" s="18">
        <f t="shared" ref="H122:H129" si="5">H121+F122-G122</f>
        <v>11858100</v>
      </c>
    </row>
    <row r="123" spans="1:8">
      <c r="A123" s="8"/>
      <c r="B123" s="9">
        <v>42941</v>
      </c>
      <c r="C123" s="56" t="s">
        <v>136</v>
      </c>
      <c r="D123" s="56" t="s">
        <v>136</v>
      </c>
      <c r="E123" s="57" t="s">
        <v>16</v>
      </c>
      <c r="F123" s="58">
        <v>12000000</v>
      </c>
      <c r="G123" s="58"/>
      <c r="H123" s="36">
        <f t="shared" si="5"/>
        <v>23858100</v>
      </c>
    </row>
    <row r="124" spans="1:8">
      <c r="A124" s="8"/>
      <c r="B124" s="9">
        <v>42942</v>
      </c>
      <c r="C124" s="56" t="s">
        <v>11</v>
      </c>
      <c r="D124" s="56" t="s">
        <v>27</v>
      </c>
      <c r="E124" s="57" t="s">
        <v>16</v>
      </c>
      <c r="F124" s="58">
        <v>1000000</v>
      </c>
      <c r="G124" s="58"/>
      <c r="H124" s="36">
        <f t="shared" si="5"/>
        <v>24858100</v>
      </c>
    </row>
    <row r="125" spans="1:8">
      <c r="A125" s="8"/>
      <c r="B125" s="15">
        <v>42942</v>
      </c>
      <c r="C125" s="34" t="s">
        <v>120</v>
      </c>
      <c r="D125" s="34" t="s">
        <v>120</v>
      </c>
      <c r="E125" s="25" t="s">
        <v>16</v>
      </c>
      <c r="F125" s="35"/>
      <c r="G125" s="35">
        <v>12000000</v>
      </c>
      <c r="H125" s="18">
        <f t="shared" si="5"/>
        <v>12858100</v>
      </c>
    </row>
    <row r="126" spans="1:8">
      <c r="A126" s="8"/>
      <c r="B126" s="9">
        <v>42949</v>
      </c>
      <c r="C126" s="56" t="s">
        <v>11</v>
      </c>
      <c r="D126" s="56" t="s">
        <v>11</v>
      </c>
      <c r="E126" s="57" t="s">
        <v>16</v>
      </c>
      <c r="F126" s="58">
        <v>1000000</v>
      </c>
      <c r="G126" s="58"/>
      <c r="H126" s="36">
        <f t="shared" si="5"/>
        <v>13858100</v>
      </c>
    </row>
    <row r="127" ht="30" spans="1:8">
      <c r="A127" s="8"/>
      <c r="B127" s="9">
        <v>42956</v>
      </c>
      <c r="C127" s="56" t="s">
        <v>137</v>
      </c>
      <c r="D127" s="56" t="s">
        <v>137</v>
      </c>
      <c r="E127" s="57" t="s">
        <v>12</v>
      </c>
      <c r="F127" s="58"/>
      <c r="G127" s="58">
        <v>1400000</v>
      </c>
      <c r="H127" s="36">
        <f t="shared" si="5"/>
        <v>12458100</v>
      </c>
    </row>
    <row r="128" ht="45" spans="1:8">
      <c r="A128" s="8"/>
      <c r="B128" s="9">
        <v>42956</v>
      </c>
      <c r="C128" s="56" t="s">
        <v>138</v>
      </c>
      <c r="D128" s="56" t="s">
        <v>138</v>
      </c>
      <c r="E128" s="57" t="s">
        <v>12</v>
      </c>
      <c r="F128" s="58"/>
      <c r="G128" s="58">
        <v>10000000</v>
      </c>
      <c r="H128" s="36">
        <f t="shared" si="5"/>
        <v>2458100</v>
      </c>
    </row>
    <row r="129" spans="1:8">
      <c r="A129" s="8"/>
      <c r="B129" s="9">
        <v>42961</v>
      </c>
      <c r="C129" s="56" t="s">
        <v>139</v>
      </c>
      <c r="D129" s="56" t="s">
        <v>139</v>
      </c>
      <c r="E129" s="57" t="s">
        <v>12</v>
      </c>
      <c r="F129" s="58">
        <v>6000000</v>
      </c>
      <c r="G129" s="58"/>
      <c r="H129" s="36">
        <f t="shared" si="5"/>
        <v>8458100</v>
      </c>
    </row>
    <row r="130" ht="45" spans="1:8">
      <c r="A130" s="8"/>
      <c r="B130" s="9">
        <v>42961</v>
      </c>
      <c r="C130" s="56" t="s">
        <v>140</v>
      </c>
      <c r="D130" s="56" t="s">
        <v>140</v>
      </c>
      <c r="E130" s="57" t="s">
        <v>12</v>
      </c>
      <c r="F130" s="58"/>
      <c r="G130" s="58">
        <v>6000000</v>
      </c>
      <c r="H130" s="36">
        <f t="shared" ref="H130:H136" si="6">H129+F130-G130</f>
        <v>2458100</v>
      </c>
    </row>
    <row r="131" spans="1:8">
      <c r="A131" s="8"/>
      <c r="B131" s="9">
        <v>42966</v>
      </c>
      <c r="C131" s="56" t="s">
        <v>139</v>
      </c>
      <c r="D131" s="56" t="s">
        <v>139</v>
      </c>
      <c r="E131" s="57" t="s">
        <v>16</v>
      </c>
      <c r="F131" s="58">
        <v>2000000</v>
      </c>
      <c r="G131" s="58"/>
      <c r="H131" s="36">
        <f t="shared" si="6"/>
        <v>4458100</v>
      </c>
    </row>
    <row r="132" ht="30" spans="1:8">
      <c r="A132" s="8"/>
      <c r="B132" s="9">
        <v>42966</v>
      </c>
      <c r="C132" s="56" t="s">
        <v>141</v>
      </c>
      <c r="D132" s="56" t="s">
        <v>141</v>
      </c>
      <c r="E132" s="57" t="s">
        <v>16</v>
      </c>
      <c r="F132" s="58"/>
      <c r="G132" s="58">
        <v>2000000</v>
      </c>
      <c r="H132" s="36">
        <f t="shared" si="6"/>
        <v>2458100</v>
      </c>
    </row>
    <row r="133" spans="1:8">
      <c r="A133" s="8"/>
      <c r="B133" s="9">
        <v>42967</v>
      </c>
      <c r="C133" s="56" t="s">
        <v>142</v>
      </c>
      <c r="D133" s="56" t="s">
        <v>142</v>
      </c>
      <c r="E133" s="57" t="s">
        <v>16</v>
      </c>
      <c r="F133" s="58">
        <v>194000</v>
      </c>
      <c r="G133" s="58"/>
      <c r="H133" s="36">
        <f t="shared" si="6"/>
        <v>2652100</v>
      </c>
    </row>
    <row r="134" spans="1:8">
      <c r="A134" s="8"/>
      <c r="B134" s="9">
        <v>42967</v>
      </c>
      <c r="C134" s="56" t="s">
        <v>128</v>
      </c>
      <c r="D134" s="56" t="s">
        <v>128</v>
      </c>
      <c r="E134" s="57" t="s">
        <v>16</v>
      </c>
      <c r="F134" s="58">
        <v>33000</v>
      </c>
      <c r="G134" s="58"/>
      <c r="H134" s="36">
        <f t="shared" si="6"/>
        <v>2685100</v>
      </c>
    </row>
    <row r="135" spans="1:8">
      <c r="A135" s="8"/>
      <c r="B135" s="9">
        <v>42967</v>
      </c>
      <c r="C135" s="56" t="s">
        <v>143</v>
      </c>
      <c r="D135" s="56" t="s">
        <v>143</v>
      </c>
      <c r="E135" s="57" t="s">
        <v>16</v>
      </c>
      <c r="F135" s="58">
        <v>970000</v>
      </c>
      <c r="G135" s="58"/>
      <c r="H135" s="36">
        <f t="shared" si="6"/>
        <v>3655100</v>
      </c>
    </row>
    <row r="136" spans="1:8">
      <c r="A136" s="8"/>
      <c r="B136" s="9">
        <v>42971</v>
      </c>
      <c r="C136" s="56" t="s">
        <v>139</v>
      </c>
      <c r="D136" s="56" t="s">
        <v>139</v>
      </c>
      <c r="E136" s="57" t="s">
        <v>12</v>
      </c>
      <c r="F136" s="58">
        <v>4000000</v>
      </c>
      <c r="G136" s="58"/>
      <c r="H136" s="36">
        <f>H135+F136-G136</f>
        <v>7655100</v>
      </c>
    </row>
    <row r="137" ht="45.75" spans="1:10">
      <c r="A137" s="8">
        <f>A117+1</f>
        <v>113</v>
      </c>
      <c r="B137" s="9">
        <v>42971</v>
      </c>
      <c r="C137" s="56" t="s">
        <v>140</v>
      </c>
      <c r="D137" s="56" t="s">
        <v>140</v>
      </c>
      <c r="E137" s="57" t="s">
        <v>12</v>
      </c>
      <c r="F137" s="58"/>
      <c r="G137" s="58">
        <v>4000000</v>
      </c>
      <c r="H137" s="36">
        <f>H136+F137-G137</f>
        <v>3655100</v>
      </c>
      <c r="J137" t="b">
        <f>H137=H138</f>
        <v>1</v>
      </c>
    </row>
    <row r="138" ht="15.75" spans="1:8">
      <c r="A138" s="8">
        <f>A137+1</f>
        <v>114</v>
      </c>
      <c r="B138" s="59"/>
      <c r="C138" s="60"/>
      <c r="D138" s="60"/>
      <c r="E138" s="59"/>
      <c r="F138" s="61">
        <f>SUM(F4:F137)</f>
        <v>224632600</v>
      </c>
      <c r="G138" s="62">
        <f>SUM(G4:G137)</f>
        <v>220977500</v>
      </c>
      <c r="H138" s="61">
        <f>F138-G138</f>
        <v>3655100</v>
      </c>
    </row>
    <row r="139" spans="1:1">
      <c r="A139" s="8"/>
    </row>
    <row r="140" spans="1:1">
      <c r="A140" s="8"/>
    </row>
    <row r="141" spans="1:1">
      <c r="A141" s="8"/>
    </row>
  </sheetData>
  <mergeCells count="7">
    <mergeCell ref="A1:H1"/>
    <mergeCell ref="F2:H2"/>
    <mergeCell ref="J5:K5"/>
    <mergeCell ref="A2:A3"/>
    <mergeCell ref="B2:B3"/>
    <mergeCell ref="C2:C3"/>
    <mergeCell ref="E2:E3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5"/>
  <sheetViews>
    <sheetView topLeftCell="A28" workbookViewId="0">
      <selection activeCell="G34" sqref="G34"/>
    </sheetView>
  </sheetViews>
  <sheetFormatPr defaultColWidth="9" defaultRowHeight="15"/>
  <cols>
    <col min="1" max="1" width="6.14285714285714" customWidth="1"/>
    <col min="2" max="2" width="12.2857142857143" customWidth="1"/>
    <col min="3" max="3" width="29.2857142857143" style="2" customWidth="1"/>
    <col min="4" max="4" width="41" style="2" hidden="1" customWidth="1"/>
    <col min="5" max="5" width="21" customWidth="1"/>
    <col min="6" max="8" width="11.5714285714286" customWidth="1"/>
  </cols>
  <sheetData>
    <row r="1" ht="32.25" customHeight="1" spans="1:8">
      <c r="A1" s="3" t="s">
        <v>144</v>
      </c>
      <c r="B1" s="3"/>
      <c r="C1" s="4"/>
      <c r="D1" s="4"/>
      <c r="E1" s="3"/>
      <c r="F1" s="3"/>
      <c r="G1" s="3"/>
      <c r="H1" s="3"/>
    </row>
    <row r="2" spans="1:8">
      <c r="A2" s="5" t="s">
        <v>1</v>
      </c>
      <c r="B2" s="5" t="s">
        <v>2</v>
      </c>
      <c r="C2" s="6" t="s">
        <v>3</v>
      </c>
      <c r="D2" s="6" t="s">
        <v>3</v>
      </c>
      <c r="E2" s="5" t="s">
        <v>4</v>
      </c>
      <c r="F2" s="5" t="s">
        <v>5</v>
      </c>
      <c r="G2" s="5"/>
      <c r="H2" s="5" t="s">
        <v>9</v>
      </c>
    </row>
    <row r="3" spans="1:8">
      <c r="A3" s="5"/>
      <c r="B3" s="5"/>
      <c r="C3" s="7"/>
      <c r="D3" s="7"/>
      <c r="E3" s="5"/>
      <c r="F3" s="5" t="s">
        <v>7</v>
      </c>
      <c r="G3" s="5" t="s">
        <v>8</v>
      </c>
      <c r="H3" s="5"/>
    </row>
    <row r="4" spans="1:8">
      <c r="A4" s="8">
        <v>1</v>
      </c>
      <c r="B4" s="9">
        <v>42844</v>
      </c>
      <c r="C4" s="10" t="s">
        <v>11</v>
      </c>
      <c r="D4" s="10" t="s">
        <v>11</v>
      </c>
      <c r="E4" s="8" t="s">
        <v>16</v>
      </c>
      <c r="F4" s="11">
        <v>500000</v>
      </c>
      <c r="G4" s="11"/>
      <c r="H4" s="12">
        <f>F4-G4</f>
        <v>500000</v>
      </c>
    </row>
    <row r="5" spans="1:8">
      <c r="A5" s="8">
        <v>2</v>
      </c>
      <c r="B5" s="9">
        <v>42845</v>
      </c>
      <c r="C5" s="10" t="s">
        <v>11</v>
      </c>
      <c r="D5" s="10" t="s">
        <v>27</v>
      </c>
      <c r="E5" s="8" t="s">
        <v>16</v>
      </c>
      <c r="F5" s="11">
        <v>1000000</v>
      </c>
      <c r="G5" s="11"/>
      <c r="H5" s="12">
        <f>H4+F5-G5</f>
        <v>1500000</v>
      </c>
    </row>
    <row r="6" ht="30" spans="1:8">
      <c r="A6" s="8">
        <v>3</v>
      </c>
      <c r="B6" s="9">
        <v>42851</v>
      </c>
      <c r="C6" s="13" t="s">
        <v>11</v>
      </c>
      <c r="D6" s="10" t="s">
        <v>145</v>
      </c>
      <c r="E6" s="8" t="s">
        <v>12</v>
      </c>
      <c r="F6" s="11">
        <v>25000000</v>
      </c>
      <c r="G6" s="11"/>
      <c r="H6" s="12">
        <f t="shared" ref="H6:H34" si="0">H5+F6-G6</f>
        <v>26500000</v>
      </c>
    </row>
    <row r="7" spans="1:8">
      <c r="A7" s="8">
        <v>4</v>
      </c>
      <c r="B7" s="9">
        <v>42851</v>
      </c>
      <c r="C7" s="13" t="s">
        <v>43</v>
      </c>
      <c r="D7" s="13" t="s">
        <v>43</v>
      </c>
      <c r="E7" s="8" t="s">
        <v>16</v>
      </c>
      <c r="F7" s="11">
        <v>2000000</v>
      </c>
      <c r="G7" s="11"/>
      <c r="H7" s="12">
        <f t="shared" si="0"/>
        <v>28500000</v>
      </c>
    </row>
    <row r="8" spans="1:8">
      <c r="A8" s="8">
        <v>5</v>
      </c>
      <c r="B8" s="9">
        <v>42853</v>
      </c>
      <c r="C8" s="13" t="s">
        <v>11</v>
      </c>
      <c r="D8" s="10" t="s">
        <v>146</v>
      </c>
      <c r="E8" s="8" t="s">
        <v>12</v>
      </c>
      <c r="F8" s="11">
        <v>250000</v>
      </c>
      <c r="G8" s="11"/>
      <c r="H8" s="12">
        <f t="shared" si="0"/>
        <v>28750000</v>
      </c>
    </row>
    <row r="9" spans="1:8">
      <c r="A9" s="8">
        <v>6</v>
      </c>
      <c r="B9" s="9">
        <v>42854</v>
      </c>
      <c r="C9" s="10" t="s">
        <v>48</v>
      </c>
      <c r="D9" s="10" t="s">
        <v>49</v>
      </c>
      <c r="E9" s="8" t="s">
        <v>16</v>
      </c>
      <c r="F9" s="11">
        <v>500000</v>
      </c>
      <c r="G9" s="11"/>
      <c r="H9" s="12">
        <f t="shared" si="0"/>
        <v>29250000</v>
      </c>
    </row>
    <row r="10" spans="1:8">
      <c r="A10" s="8">
        <v>7</v>
      </c>
      <c r="B10" s="9">
        <v>42854</v>
      </c>
      <c r="C10" s="10" t="s">
        <v>11</v>
      </c>
      <c r="D10" s="10" t="s">
        <v>147</v>
      </c>
      <c r="E10" s="8" t="s">
        <v>16</v>
      </c>
      <c r="F10" s="11">
        <v>1000000</v>
      </c>
      <c r="G10" s="11"/>
      <c r="H10" s="12">
        <f t="shared" si="0"/>
        <v>30250000</v>
      </c>
    </row>
    <row r="11" spans="1:8">
      <c r="A11" s="8">
        <v>8</v>
      </c>
      <c r="B11" s="9">
        <v>42854</v>
      </c>
      <c r="C11" s="10" t="s">
        <v>11</v>
      </c>
      <c r="D11" s="10" t="s">
        <v>53</v>
      </c>
      <c r="E11" s="8" t="s">
        <v>12</v>
      </c>
      <c r="F11" s="11">
        <v>1000000</v>
      </c>
      <c r="G11" s="11"/>
      <c r="H11" s="12">
        <f t="shared" si="0"/>
        <v>31250000</v>
      </c>
    </row>
    <row r="12" spans="1:8">
      <c r="A12" s="8">
        <v>9</v>
      </c>
      <c r="B12" s="9">
        <v>42855</v>
      </c>
      <c r="C12" s="10" t="s">
        <v>11</v>
      </c>
      <c r="D12" s="10" t="s">
        <v>148</v>
      </c>
      <c r="E12" s="8" t="s">
        <v>16</v>
      </c>
      <c r="F12" s="11">
        <v>50000</v>
      </c>
      <c r="G12" s="11"/>
      <c r="H12" s="12">
        <f t="shared" si="0"/>
        <v>31300000</v>
      </c>
    </row>
    <row r="13" ht="45" spans="1:8">
      <c r="A13" s="14">
        <v>10</v>
      </c>
      <c r="B13" s="15">
        <v>42856</v>
      </c>
      <c r="C13" s="16" t="s">
        <v>149</v>
      </c>
      <c r="D13" s="16" t="s">
        <v>149</v>
      </c>
      <c r="E13" s="14" t="s">
        <v>150</v>
      </c>
      <c r="F13" s="17"/>
      <c r="G13" s="17">
        <v>25000000</v>
      </c>
      <c r="H13" s="18">
        <f t="shared" si="0"/>
        <v>6300000</v>
      </c>
    </row>
    <row r="14" spans="1:8">
      <c r="A14" s="8">
        <v>11</v>
      </c>
      <c r="B14" s="9">
        <v>42856</v>
      </c>
      <c r="C14" s="10" t="s">
        <v>11</v>
      </c>
      <c r="D14" s="10" t="s">
        <v>68</v>
      </c>
      <c r="E14" s="8" t="s">
        <v>16</v>
      </c>
      <c r="F14" s="11">
        <v>100000</v>
      </c>
      <c r="G14" s="11"/>
      <c r="H14" s="19">
        <f t="shared" si="0"/>
        <v>6400000</v>
      </c>
    </row>
    <row r="15" spans="1:8">
      <c r="A15" s="8">
        <v>12</v>
      </c>
      <c r="B15" s="9">
        <v>42856</v>
      </c>
      <c r="C15" s="10" t="s">
        <v>11</v>
      </c>
      <c r="D15" s="10" t="s">
        <v>151</v>
      </c>
      <c r="E15" s="8" t="s">
        <v>16</v>
      </c>
      <c r="F15" s="11">
        <v>100000</v>
      </c>
      <c r="G15" s="11"/>
      <c r="H15" s="19">
        <f t="shared" si="0"/>
        <v>6500000</v>
      </c>
    </row>
    <row r="16" spans="1:8">
      <c r="A16" s="8">
        <v>13</v>
      </c>
      <c r="B16" s="9">
        <v>42857</v>
      </c>
      <c r="C16" s="10" t="s">
        <v>58</v>
      </c>
      <c r="D16" s="10" t="s">
        <v>58</v>
      </c>
      <c r="E16" s="8" t="s">
        <v>12</v>
      </c>
      <c r="F16" s="11">
        <v>500000</v>
      </c>
      <c r="G16" s="11"/>
      <c r="H16" s="19">
        <f t="shared" si="0"/>
        <v>7000000</v>
      </c>
    </row>
    <row r="17" spans="1:8">
      <c r="A17" s="8">
        <v>14</v>
      </c>
      <c r="B17" s="9">
        <v>42858</v>
      </c>
      <c r="C17" s="10" t="s">
        <v>152</v>
      </c>
      <c r="D17" s="10" t="s">
        <v>153</v>
      </c>
      <c r="E17" s="8" t="s">
        <v>12</v>
      </c>
      <c r="F17" s="11">
        <v>500000</v>
      </c>
      <c r="G17" s="11"/>
      <c r="H17" s="19">
        <f t="shared" si="0"/>
        <v>7500000</v>
      </c>
    </row>
    <row r="18" spans="1:8">
      <c r="A18" s="8">
        <v>15</v>
      </c>
      <c r="B18" s="9">
        <v>42859</v>
      </c>
      <c r="C18" s="10" t="s">
        <v>43</v>
      </c>
      <c r="D18" s="10" t="s">
        <v>43</v>
      </c>
      <c r="E18" s="8" t="s">
        <v>16</v>
      </c>
      <c r="F18" s="11">
        <v>50000</v>
      </c>
      <c r="G18" s="11"/>
      <c r="H18" s="19">
        <f t="shared" si="0"/>
        <v>7550000</v>
      </c>
    </row>
    <row r="19" spans="1:8">
      <c r="A19" s="8">
        <v>16</v>
      </c>
      <c r="B19" s="9">
        <v>42860</v>
      </c>
      <c r="C19" s="10" t="s">
        <v>59</v>
      </c>
      <c r="D19" s="10" t="s">
        <v>59</v>
      </c>
      <c r="E19" s="8" t="s">
        <v>16</v>
      </c>
      <c r="F19" s="11">
        <v>50000</v>
      </c>
      <c r="G19" s="11"/>
      <c r="H19" s="19">
        <f t="shared" si="0"/>
        <v>7600000</v>
      </c>
    </row>
    <row r="20" spans="1:8">
      <c r="A20" s="8">
        <v>17</v>
      </c>
      <c r="B20" s="9">
        <v>42861</v>
      </c>
      <c r="C20" s="10" t="s">
        <v>11</v>
      </c>
      <c r="D20" s="10" t="s">
        <v>154</v>
      </c>
      <c r="E20" s="8" t="s">
        <v>16</v>
      </c>
      <c r="F20" s="11">
        <v>500000</v>
      </c>
      <c r="G20" s="11"/>
      <c r="H20" s="19">
        <f t="shared" si="0"/>
        <v>8100000</v>
      </c>
    </row>
    <row r="21" spans="1:8">
      <c r="A21" s="8">
        <v>18</v>
      </c>
      <c r="B21" s="9">
        <v>42862</v>
      </c>
      <c r="C21" s="10" t="s">
        <v>11</v>
      </c>
      <c r="D21" s="10" t="s">
        <v>63</v>
      </c>
      <c r="E21" s="8" t="s">
        <v>16</v>
      </c>
      <c r="F21" s="20">
        <v>12000</v>
      </c>
      <c r="G21" s="11"/>
      <c r="H21" s="19">
        <f t="shared" si="0"/>
        <v>8112000</v>
      </c>
    </row>
    <row r="22" spans="1:8">
      <c r="A22" s="8">
        <v>19</v>
      </c>
      <c r="B22" s="9">
        <v>42864</v>
      </c>
      <c r="C22" s="10" t="s">
        <v>11</v>
      </c>
      <c r="D22" s="10" t="s">
        <v>155</v>
      </c>
      <c r="E22" s="8" t="s">
        <v>16</v>
      </c>
      <c r="F22" s="11">
        <v>100000</v>
      </c>
      <c r="G22" s="11"/>
      <c r="H22" s="19">
        <f t="shared" si="0"/>
        <v>8212000</v>
      </c>
    </row>
    <row r="23" spans="1:8">
      <c r="A23" s="8">
        <v>20</v>
      </c>
      <c r="B23" s="9">
        <v>42864</v>
      </c>
      <c r="C23" s="10" t="s">
        <v>156</v>
      </c>
      <c r="D23" s="10" t="s">
        <v>156</v>
      </c>
      <c r="E23" s="8" t="s">
        <v>16</v>
      </c>
      <c r="F23" s="11">
        <v>85200</v>
      </c>
      <c r="G23" s="11"/>
      <c r="H23" s="19">
        <f t="shared" si="0"/>
        <v>8297200</v>
      </c>
    </row>
    <row r="24" spans="1:8">
      <c r="A24" s="8">
        <v>21</v>
      </c>
      <c r="B24" s="9">
        <v>42864</v>
      </c>
      <c r="C24" s="10" t="s">
        <v>157</v>
      </c>
      <c r="D24" s="10" t="s">
        <v>157</v>
      </c>
      <c r="E24" s="8" t="s">
        <v>16</v>
      </c>
      <c r="F24" s="11">
        <v>400000</v>
      </c>
      <c r="G24" s="11"/>
      <c r="H24" s="19">
        <f t="shared" si="0"/>
        <v>8697200</v>
      </c>
    </row>
    <row r="25" spans="1:8">
      <c r="A25" s="8">
        <v>22</v>
      </c>
      <c r="B25" s="9">
        <v>42869</v>
      </c>
      <c r="C25" s="10" t="s">
        <v>11</v>
      </c>
      <c r="D25" s="10" t="s">
        <v>47</v>
      </c>
      <c r="E25" s="8" t="s">
        <v>16</v>
      </c>
      <c r="F25" s="11">
        <v>400000</v>
      </c>
      <c r="G25" s="11"/>
      <c r="H25" s="19">
        <f t="shared" si="0"/>
        <v>9097200</v>
      </c>
    </row>
    <row r="26" spans="1:8">
      <c r="A26" s="8">
        <v>23</v>
      </c>
      <c r="B26" s="9">
        <v>42871</v>
      </c>
      <c r="C26" s="10" t="s">
        <v>11</v>
      </c>
      <c r="D26" s="10" t="s">
        <v>77</v>
      </c>
      <c r="E26" s="8" t="s">
        <v>16</v>
      </c>
      <c r="F26" s="11">
        <v>20000</v>
      </c>
      <c r="G26" s="11"/>
      <c r="H26" s="19">
        <f t="shared" si="0"/>
        <v>9117200</v>
      </c>
    </row>
    <row r="27" spans="1:8">
      <c r="A27" s="8">
        <v>24</v>
      </c>
      <c r="B27" s="9">
        <v>42876</v>
      </c>
      <c r="C27" s="8" t="s">
        <v>158</v>
      </c>
      <c r="D27" s="8" t="s">
        <v>159</v>
      </c>
      <c r="E27" s="8" t="s">
        <v>12</v>
      </c>
      <c r="F27" s="11">
        <v>3000000</v>
      </c>
      <c r="G27" s="11"/>
      <c r="H27" s="19">
        <f t="shared" si="0"/>
        <v>12117200</v>
      </c>
    </row>
    <row r="28" ht="30" spans="1:8">
      <c r="A28" s="21">
        <v>25</v>
      </c>
      <c r="B28" s="22">
        <v>42880</v>
      </c>
      <c r="C28" s="23" t="s">
        <v>11</v>
      </c>
      <c r="D28" s="23" t="s">
        <v>145</v>
      </c>
      <c r="E28" s="21" t="s">
        <v>12</v>
      </c>
      <c r="F28" s="24">
        <v>15000000</v>
      </c>
      <c r="G28" s="24"/>
      <c r="H28" s="19">
        <f t="shared" si="0"/>
        <v>27117200</v>
      </c>
    </row>
    <row r="29" ht="45" spans="1:8">
      <c r="A29" s="25">
        <v>26</v>
      </c>
      <c r="B29" s="26">
        <v>42880</v>
      </c>
      <c r="C29" s="27" t="s">
        <v>160</v>
      </c>
      <c r="D29" s="27"/>
      <c r="E29" s="25" t="s">
        <v>12</v>
      </c>
      <c r="F29" s="28"/>
      <c r="G29" s="28">
        <v>15000000</v>
      </c>
      <c r="H29" s="29">
        <f t="shared" si="0"/>
        <v>12117200</v>
      </c>
    </row>
    <row r="30" s="1" customFormat="1" ht="30" spans="1:8">
      <c r="A30" s="1">
        <v>27</v>
      </c>
      <c r="B30" s="30">
        <v>42906</v>
      </c>
      <c r="C30" s="31" t="s">
        <v>161</v>
      </c>
      <c r="D30" s="31"/>
      <c r="E30" s="1" t="s">
        <v>16</v>
      </c>
      <c r="F30" s="32">
        <v>500000</v>
      </c>
      <c r="G30" s="32"/>
      <c r="H30" s="33">
        <f t="shared" si="0"/>
        <v>12617200</v>
      </c>
    </row>
    <row r="31" s="1" customFormat="1" spans="1:8">
      <c r="A31" s="1">
        <v>28</v>
      </c>
      <c r="B31" s="30">
        <v>42907</v>
      </c>
      <c r="C31" s="31" t="s">
        <v>11</v>
      </c>
      <c r="D31" s="31"/>
      <c r="E31" s="1" t="s">
        <v>16</v>
      </c>
      <c r="F31" s="32">
        <v>500000</v>
      </c>
      <c r="G31" s="32"/>
      <c r="H31" s="33">
        <f t="shared" si="0"/>
        <v>13117200</v>
      </c>
    </row>
    <row r="32" s="1" customFormat="1" ht="45" spans="1:8">
      <c r="A32" s="14">
        <v>29</v>
      </c>
      <c r="B32" s="15">
        <v>42951</v>
      </c>
      <c r="C32" s="34" t="s">
        <v>162</v>
      </c>
      <c r="D32" s="34" t="s">
        <v>162</v>
      </c>
      <c r="E32" s="25" t="s">
        <v>12</v>
      </c>
      <c r="F32" s="35"/>
      <c r="G32" s="35">
        <v>10000000</v>
      </c>
      <c r="H32" s="18">
        <f t="shared" si="0"/>
        <v>3117200</v>
      </c>
    </row>
    <row r="33" s="1" customFormat="1" spans="1:8">
      <c r="A33" s="1">
        <v>30</v>
      </c>
      <c r="B33" s="30"/>
      <c r="C33" s="31"/>
      <c r="D33" s="31"/>
      <c r="F33" s="32"/>
      <c r="G33" s="32"/>
      <c r="H33" s="33">
        <f t="shared" si="0"/>
        <v>3117200</v>
      </c>
    </row>
    <row r="34" s="1" customFormat="1" spans="2:9">
      <c r="B34" s="30"/>
      <c r="C34" s="31"/>
      <c r="D34" s="31"/>
      <c r="F34" s="32"/>
      <c r="G34" s="32"/>
      <c r="H34" s="36">
        <f t="shared" si="0"/>
        <v>3117200</v>
      </c>
      <c r="I34" s="1" t="b">
        <f>H34=H35</f>
        <v>1</v>
      </c>
    </row>
    <row r="35" spans="6:8">
      <c r="F35" s="37">
        <f>SUM(F4:F34)</f>
        <v>53117200</v>
      </c>
      <c r="G35" s="37">
        <f>SUM(G4:G34)</f>
        <v>50000000</v>
      </c>
      <c r="H35" s="37">
        <f>F35-G35</f>
        <v>3117200</v>
      </c>
    </row>
  </sheetData>
  <mergeCells count="8">
    <mergeCell ref="A1:H1"/>
    <mergeCell ref="F2:G2"/>
    <mergeCell ref="A2:A3"/>
    <mergeCell ref="B2:B3"/>
    <mergeCell ref="C2:C3"/>
    <mergeCell ref="D2:D3"/>
    <mergeCell ref="E2:E3"/>
    <mergeCell ref="H2:H3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Banin - Banat</vt:lpstr>
      <vt:lpstr>Masjid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tsic</dc:creator>
  <cp:lastModifiedBy>tsic</cp:lastModifiedBy>
  <dcterms:created xsi:type="dcterms:W3CDTF">2017-04-19T00:31:00Z</dcterms:created>
  <dcterms:modified xsi:type="dcterms:W3CDTF">2017-08-24T14:32:32Z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1033-10.2.0.5908</vt:lpwstr>
  </property>
</Properties>
</file>