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385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Sheet1!$B$1:$I$620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<sst xmlns="http://schemas.openxmlformats.org/spreadsheetml/2006/main" count="970">
  <si>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</si>
  <si>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</si>
  <si>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</si>
  <si>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</si>
  <si>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</si>
  <si>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</si>
  <si>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</si>
  <si>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</si>
  <si>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</si>
  <si>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</si>
  <si>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</si>
  <si>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</si>
  <si>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</si>
  <si>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</si>
  <si>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</si>
  <si>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</si>
  <si>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</si>
  <si>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</si>
  <si>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</si>
  <si>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</si>
  <si>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</si>
  <si>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</si>
  <si>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</si>
  <si>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</si>
  <si>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</si>
  <si>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</si>
  <si>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</si>
  <si>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</si>
  <si>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</si>
  <si>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</si>
  <si>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</si>
  <si>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</si>
  <si>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</si>
  <si>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</si>
  <si>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</si>
  <si>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</si>
  <si>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</si>
  <si>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</si>
  <si>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</si>
  <si>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</si>
  <si>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</si>
  <si>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</si>
  <si>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</si>
  <si>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</si>
  <si>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</si>
  <si>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</si>
  <si>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</si>
  <si>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</si>
  <si>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</si>
  <si>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</si>
  <si>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</si>
  <si>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</si>
  <si>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</si>
  <si>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</si>
  <si>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</si>
  <si>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</si>
  <si>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</si>
  <si>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</si>
  <si>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</si>
  <si>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</si>
  <si>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</si>
  <si>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</si>
  <si>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</si>
  <si>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</si>
  <si>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</si>
  <si>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</si>
  <si>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</si>
  <si>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</si>
  <si>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</si>
  <si>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</si>
  <si>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</si>
  <si>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</si>
  <si>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</si>
  <si>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</si>
  <si>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</si>
  <si>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</si>
  <si>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</si>
  <si>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</si>
  <si>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</si>
  <si>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</si>
  <si>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</si>
  <si>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</si>
  <si>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</si>
  <si>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</si>
  <si>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</si>
  <si>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</si>
  <si>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</si>
  <si>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</si>
  <si>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</si>
  <si>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</si>
  <si>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</si>
  <si>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</si>
  <si>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</si>
  <si>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</si>
  <si>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</si>
  <si>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</si>
  <si>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</si>
  <si>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</si>
  <si>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</si>
  <si>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</si>
  <si>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</si>
  <si>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</si>
  <si>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</si>
  <si>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</si>
  <si>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</si>
  <si>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</si>
  <si>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</si>
  <si>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</si>
  <si>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</si>
  <si>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</si>
  <si>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</si>
  <si>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</si>
  <si>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</si>
  <si>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</si>
  <si>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</si>
  <si>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</si>
  <si>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</si>
  <si>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</si>
  <si>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</si>
  <si>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</si>
  <si>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</si>
  <si>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</si>
  <si>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</si>
  <si>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</si>
  <si>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</si>
  <si>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</si>
  <si>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</si>
  <si>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</si>
  <si>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</si>
  <si>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</si>
  <si>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</si>
  <si>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</si>
  <si>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</si>
  <si>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</si>
  <si>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</si>
  <si>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</si>
  <si>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</si>
  <si>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</si>
  <si>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</si>
  <si>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</si>
  <si>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</si>
  <si>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</si>
  <si>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</si>
  <si>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</si>
  <si>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</si>
  <si>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</si>
  <si>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</si>
  <si>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</si>
  <si>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</si>
  <si>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</si>
  <si>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</si>
  <si>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</si>
  <si>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</si>
  <si>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</si>
  <si>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</si>
  <si>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</si>
  <si>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</si>
  <si>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</si>
  <si>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</si>
  <si>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</si>
  <si>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</si>
  <si>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</si>
  <si>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</si>
  <si>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</si>
  <si>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</si>
  <si>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</si>
  <si>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</si>
  <si>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</si>
  <si>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</si>
  <si>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</si>
  <si>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</si>
  <si>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</si>
  <si>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</si>
  <si>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</si>
  <si>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</si>
  <si>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</si>
  <si>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</si>
  <si>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</si>
  <si>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</si>
  <si>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</si>
  <si>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</si>
  <si>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</si>
  <si>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</si>
  <si>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</si>
  <si>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</si>
  <si>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</si>
  <si>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</si>
  <si>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</si>
  <si>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</si>
  <si>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</si>
  <si>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</si>
  <si>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</si>
  <si>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</si>
  <si>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</si>
  <si>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</si>
  <si>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</si>
  <si>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</si>
  <si>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</si>
  <si>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</si>
  <si>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</si>
  <si>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</si>
  <si>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</si>
  <si>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</si>
  <si>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</si>
  <si>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</si>
  <si>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</si>
  <si>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</si>
  <si>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</si>
  <si>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</si>
  <si>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</si>
  <si>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</si>
  <si>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</si>
  <si>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</si>
  <si>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</si>
  <si>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</si>
  <si>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</si>
  <si>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</si>
  <si>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</si>
  <si>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</si>
  <si>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</si>
  <si>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</si>
  <si>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</si>
  <si>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</si>
  <si>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</si>
  <si>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</si>
  <si>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</si>
  <si>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</si>
  <si>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</si>
  <si>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</si>
  <si>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</si>
  <si>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</si>
  <si>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</si>
  <si>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</si>
  <si>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</si>
  <si>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</si>
  <si>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</si>
  <si>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</si>
  <si>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</si>
  <si>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</si>
  <si>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</si>
  <si>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</si>
  <si>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</si>
  <si>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</si>
  <si>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</si>
  <si>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</si>
  <si>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</si>
  <si>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</si>
  <si>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</si>
  <si>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</si>
  <si>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</si>
  <si>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</si>
  <si>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</si>
  <si>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</si>
  <si>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</si>
  <si>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</si>
  <si>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</si>
  <si>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</si>
  <si>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</si>
  <si>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</si>
  <si>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</si>
  <si>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</si>
  <si>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</si>
  <si>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</si>
  <si>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</si>
  <si>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</si>
  <si>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</si>
  <si>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</si>
  <si>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</si>
  <si>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</si>
  <si>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</si>
  <si>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</si>
  <si>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</si>
  <si>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</si>
  <si>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</si>
  <si>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</si>
  <si>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</si>
  <si>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</si>
  <si>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</si>
  <si>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</si>
  <si>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</si>
  <si>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</si>
  <si>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</si>
  <si>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</si>
  <si>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</si>
  <si>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</si>
  <si>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</si>
  <si>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</si>
  <si>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</si>
  <si>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</si>
  <si>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</si>
  <si>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</si>
  <si>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</si>
  <si>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</si>
  <si>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</si>
  <si>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</si>
  <si>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</si>
  <si>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</si>
  <si>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</si>
  <si>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</si>
  <si>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</si>
  <si>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</si>
  <si>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</si>
  <si>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</si>
  <si>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</si>
  <si>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</si>
  <si>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</si>
  <si>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</si>
  <si>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</si>
  <si>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</si>
  <si>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</si>
  <si>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</si>
  <si>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</si>
  <si>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</si>
  <si>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</si>
  <si>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</si>
  <si>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</si>
  <si>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</si>
  <si>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</si>
  <si>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</si>
  <si>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</si>
  <si>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</si>
  <si>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</si>
  <si>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</si>
  <si>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</si>
  <si>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</si>
  <si>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</si>
  <si>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</si>
  <si>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</si>
  <si>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</si>
  <si>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</si>
  <si>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</si>
  <si>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</si>
  <si>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</si>
  <si>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</si>
  <si>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</si>
  <si>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</si>
  <si>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</si>
  <si>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</si>
  <si>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</si>
  <si>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</si>
  <si>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</si>
  <si>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</si>
  <si>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</si>
  <si>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</si>
  <si>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</si>
  <si>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</si>
  <si>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</si>
  <si>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</si>
  <si>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</si>
  <si>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</si>
  <si>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</si>
  <si>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</si>
  <si>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</si>
  <si>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</si>
  <si>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</si>
  <si>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</si>
  <si>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</si>
  <si>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</si>
  <si>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</si>
  <si>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</si>
  <si>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</si>
  <si>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</si>
  <si>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</si>
  <si>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</si>
  <si>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</si>
  <si>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</si>
  <si>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</si>
  <si>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</si>
  <si>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</si>
  <si>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</si>
  <si>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</si>
  <si>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</si>
  <si>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</si>
  <si>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</si>
  <si>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</si>
  <si>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</si>
  <si>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</si>
  <si>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</si>
  <si>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</si>
  <si>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</si>
  <si>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</si>
  <si>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</si>
  <si>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</si>
  <si>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</si>
  <si>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</si>
  <si>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</si>
  <si>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</si>
  <si>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</si>
  <si>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</si>
  <si>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</si>
  <si>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</si>
  <si>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</si>
  <si>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</si>
  <si>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</si>
  <si>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</si>
  <si>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</si>
  <si>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</si>
  <si>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</si>
  <si>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</si>
  <si>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</si>
  <si>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</si>
  <si>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</si>
  <si>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</si>
  <si>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</si>
  <si>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</si>
  <si>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</si>
  <si>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</si>
  <si>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</si>
  <si>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</si>
  <si>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</si>
  <si>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</si>
  <si>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</si>
  <si>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</si>
  <si>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</si>
  <si>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</si>
  <si>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</si>
  <si>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</si>
  <si>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</si>
  <si>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</si>
  <si>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</si>
  <si>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</si>
  <si>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</si>
  <si>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</si>
  <si>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</si>
  <si>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</si>
  <si>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</si>
  <si>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</si>
  <si>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</si>
  <si>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</si>
  <si>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</si>
  <si>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</si>
  <si>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</si>
  <si>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</si>
  <si>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</si>
  <si>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</si>
  <si>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</si>
  <si>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</si>
  <si>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</si>
  <si>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</si>
  <si>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</si>
  <si>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</si>
  <si>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</si>
  <si>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</si>
  <si>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</si>
  <si>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</si>
  <si>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</si>
  <si>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</si>
  <si>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</si>
  <si>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</si>
  <si>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</si>
  <si>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</si>
  <si>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</si>
  <si>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</si>
  <si>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</si>
  <si>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</si>
  <si>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</si>
  <si>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</si>
  <si>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</si>
  <si>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</si>
  <si>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</si>
  <si>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</si>
  <si>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</si>
  <si>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</si>
  <si>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</si>
  <si>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</si>
  <si>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</si>
  <si>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</si>
  <si>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</si>
  <si>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</si>
  <si>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</si>
  <si>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</si>
  <si>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</si>
  <si>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</si>
  <si>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</si>
  <si>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</si>
  <si>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</si>
  <si>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</si>
  <si>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</si>
  <si>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</si>
  <si>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</si>
  <si>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</si>
  <si>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</si>
  <si>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</si>
  <si>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</si>
  <si>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</si>
  <si>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</si>
  <si>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</si>
  <si>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</si>
  <si>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</si>
  <si>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</si>
  <si>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</si>
  <si>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</si>
  <si>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</si>
  <si>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</si>
  <si>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</si>
  <si>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</si>
  <si>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</si>
  <si>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</si>
  <si>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</si>
  <si>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</si>
  <si>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</si>
  <si>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</si>
  <si>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</si>
  <si>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</si>
  <si>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</si>
  <si>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</si>
  <si>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</si>
  <si>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</si>
  <si>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</si>
  <si>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</si>
  <si>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</si>
  <si>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</si>
  <si>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</si>
  <si>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</si>
  <si>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</si>
  <si>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</si>
  <si>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</si>
  <si>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</si>
  <si>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</si>
  <si>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</si>
  <si>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</si>
  <si>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</si>
  <si>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</si>
  <si>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</si>
  <si>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</si>
  <si>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</si>
  <si>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</si>
  <si>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</si>
  <si>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</si>
  <si>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</si>
  <si>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</si>
  <si>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</si>
  <si>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</si>
  <si>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</si>
  <si>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</si>
  <si>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</si>
  <si>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</si>
  <si>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</si>
  <si>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</si>
  <si>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</si>
  <si>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</si>
  <si>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</si>
  <si>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</si>
  <si>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</si>
  <si>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</si>
  <si>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</si>
  <si>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</si>
  <si>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</si>
  <si>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</si>
  <si>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</si>
  <si>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</si>
  <si>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</si>
  <si>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</si>
  <si>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</si>
  <si>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</si>
  <si>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</si>
  <si>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</si>
  <si>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</si>
  <si>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</si>
  <si>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</si>
  <si>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</si>
  <si>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</si>
  <si>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</si>
  <si>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</si>
  <si>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</si>
  <si>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</si>
  <si>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</si>
  <si>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</si>
  <si>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</si>
  <si>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</si>
  <si>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</si>
  <si>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</si>
  <si>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</si>
  <si>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</si>
  <si>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</si>
  <si>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</si>
  <si>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</si>
  <si>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</si>
  <si>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</si>
  <si>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</si>
  <si>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</si>
  <si>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</si>
  <si>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</si>
  <si>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</si>
  <si>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</si>
  <si>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</si>
  <si>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</si>
  <si>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</si>
  <si>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</si>
  <si>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</si>
  <si>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</si>
  <si>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</si>
  <si>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</si>
  <si>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</si>
  <si>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</si>
  <si>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</si>
  <si>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</si>
  <si>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</si>
  <si>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</si>
  <si>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</si>
  <si>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</si>
  <si>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</si>
  <si>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</si>
  <si>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</si>
  <si>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</si>
  <si>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</si>
  <si>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</si>
  <si>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</si>
  <si>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</si>
  <si>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</si>
  <si>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</si>
  <si>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</si>
  <si>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</si>
  <si>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</si>
  <si>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</si>
  <si>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</si>
  <si>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</si>
  <si>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</si>
  <si>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</si>
  <si>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</si>
  <si>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</si>
  <si>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</si>
  <si>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</si>
  <si>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</si>
  <si>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</si>
  <si>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</si>
  <si>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</si>
  <si>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</si>
  <si>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</si>
  <si>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</si>
  <si>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</si>
  <si>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</si>
  <si>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</si>
  <si>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</si>
  <si>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</si>
  <si>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</si>
  <si>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</si>
  <si>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</si>
  <si>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</si>
  <si>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</si>
  <si>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</si>
  <si>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</si>
  <si>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</si>
  <si>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</si>
  <si>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</si>
  <si>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</si>
  <si>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</si>
  <si>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</si>
  <si>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</si>
  <si>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</si>
  <si>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</si>
  <si>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</si>
  <si>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</si>
  <si>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</si>
  <si>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</si>
  <si>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</si>
  <si>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</si>
  <si>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</si>
  <si>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</si>
  <si>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</si>
  <si>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</si>
  <si>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</si>
  <si>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</si>
  <si>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</si>
  <si>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</si>
  <si>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</si>
  <si>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</si>
  <si>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</si>
  <si>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</si>
  <si>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</si>
  <si>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</si>
  <si>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</si>
  <si>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</si>
  <si>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</si>
  <si>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</si>
  <si>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</si>
  <si>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</si>
  <si>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</si>
  <si>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</si>
  <si>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</si>
  <si>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</si>
  <si>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</si>
  <si>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</si>
  <si>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</si>
  <si>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</si>
  <si>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</si>
  <si>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</si>
  <si>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</si>
  <si>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</si>
  <si>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</si>
  <si>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</si>
  <si>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</si>
  <si>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</si>
  <si>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</si>
  <si>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</si>
  <si>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</si>
  <si>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</si>
  <si>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</si>
  <si>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</si>
  <si>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</si>
  <si>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</si>
  <si>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</si>
  <si>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</si>
  <si>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</si>
  <si>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</si>
  <si>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</si>
  <si>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</si>
  <si>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</si>
  <si>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</si>
  <si>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</si>
  <si>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</si>
  <si>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</si>
  <si>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</si>
  <si>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</si>
  <si>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</si>
  <si>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</si>
  <si>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</si>
  <si>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</si>
  <si>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</si>
  <si>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</si>
  <si>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</si>
  <si>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</si>
  <si>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</si>
  <si>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</si>
  <si>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</si>
  <si>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</si>
  <si>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</si>
  <si>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</si>
  <si>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</si>
  <si>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</si>
  <si>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</si>
  <si>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</si>
  <si>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</si>
  <si>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</si>
  <si>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</si>
  <si>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</si>
  <si>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</si>
  <si>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</si>
  <si>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</si>
  <si>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</si>
  <si>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</si>
  <si>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</si>
  <si>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</si>
  <si>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</si>
  <si>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</si>
  <si>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</si>
  <si>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</si>
  <si>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</si>
  <si>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</si>
  <si>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</si>
  <si>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</si>
  <si>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</si>
  <si>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</si>
  <si>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</si>
  <si>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</si>
  <si>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</si>
  <si>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</si>
  <si>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</si>
  <si>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</si>
  <si>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</si>
  <si>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</si>
  <si>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</si>
  <si>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</si>
  <si>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</si>
  <si>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</si>
  <si>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</si>
  <si>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</si>
  <si>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</si>
  <si>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</si>
  <si>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</si>
  <si>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</si>
  <si>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</si>
  <si>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</si>
  <si>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</si>
  <si>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</si>
  <si>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</si>
  <si>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</si>
  <si>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</si>
  <si>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</si>
  <si>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</si>
  <si>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</si>
  <si>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</si>
  <si>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</si>
  <si>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</si>
  <si>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</si>
  <si>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</si>
  <si>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</si>
  <si>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</si>
  <si>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</si>
  <si>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</si>
  <si>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</si>
  <si>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</si>
  <si>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</si>
  <si>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</si>
  <si>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</si>
  <si>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</si>
  <si>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</si>
  <si>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</si>
  <si>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</si>
  <si>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</si>
  <si>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</si>
  <si>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</si>
  <si>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</si>
  <si>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</si>
  <si>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</si>
  <si>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</si>
  <si>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</si>
  <si>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</si>
  <si>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</si>
  <si>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</si>
  <si>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</si>
  <si>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</si>
  <si>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</si>
  <si>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</si>
  <si>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</si>
  <si>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</si>
  <si>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</si>
  <si>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</si>
  <si>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</si>
  <si>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</si>
  <si>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</si>
  <si>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</si>
  <si>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</si>
  <si>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</si>
  <si>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</si>
  <si>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</si>
  <si>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</si>
  <si>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</si>
  <si>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</si>
  <si>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</si>
  <si>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</si>
  <si>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</si>
  <si>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</si>
  <si>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</si>
  <si>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</si>
  <si>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</si>
  <si>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</si>
  <si>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</si>
  <si>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</si>
  <si>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</si>
  <si>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</si>
  <si>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</si>
  <si>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</si>
  <si>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</si>
  <si>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</si>
  <si>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</si>
  <si>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</si>
  <si>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</si>
  <si>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</si>
  <si>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</si>
  <si>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</si>
  <si>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</si>
  <si>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</si>
  <si>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</si>
  <si>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</si>
  <si>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</si>
  <si>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</si>
  <si>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</si>
  <si>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</si>
  <si>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</si>
  <si>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</si>
  <si>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</si>
  <si>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</si>
  <si>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</si>
  <si>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</si>
  <si>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</si>
  <si>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</si>
  <si>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</si>
  <si>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</si>
  <si>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</si>
  <si>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</si>
  <si>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</si>
  <si>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</si>
  <si>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</si>
  <si>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</si>
  <si>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</si>
  <si>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</si>
  <si>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</si>
  <si>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</si>
  <si>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</si>
  <si>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</si>
  <si>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</si>
  <si>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</si>
  <si>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</si>
  <si>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</si>
  <si>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</si>
  <si>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</si>
  <si>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</si>
  <si>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</si>
  <si>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</si>
  <si>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</si>
  <si>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</si>
  <si>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</si>
  <si>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</si>
  <si>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</si>
  <si>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</si>
  <si>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</si>
  <si>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</si>
  <si>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</si>
  <si>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</si>
  <si>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</si>
  <si>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</si>
  <si>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</si>
  <si>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</si>
  <si>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</si>
  <si>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</si>
  <si>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</si>
  <si>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</si>
  <si>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</si>
  <si>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</si>
  <si>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</si>
  <si>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</si>
  <si>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</si>
  <si>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</si>
  <si>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</si>
  <si>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</si>
  <si>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</si>
  <si>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</si>
  <si>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</si>
  <si>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</si>
  <si>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</si>
  <si>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</si>
  <si>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</si>
  <si>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</si>
  <si>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</si>
  <si>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</si>
  <si>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</si>
  <si>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</si>
  <si>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</si>
  <si>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</si>
  <si>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</si>
  <si>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</si>
  <si>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</si>
  <si>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</si>
  <si>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</si>
  <si>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</si>
  <si>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</si>
  <si>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BL171114QM3XELC</t>
  </si>
  <si>
    <t>BL171114QSDIELC </t>
  </si>
  <si>
    <t>BL171114R2F3ELC</t>
  </si>
  <si>
    <t>BL17114DKKLSINV</t>
  </si>
  <si>
    <t>BL17114DKLAXINV</t>
  </si>
  <si>
    <t>BL171114R35DELC </t>
  </si>
  <si>
    <t>BL17114DQLSNINV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</si>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</sst>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2" formatCode="_(&quot;$&quot;* #,##0_);_(&quot;$&quot;* \(#,##0\);_(&quot;$&quot;* &quot;-&quot;_);_(@_)"/>
    <numFmt numFmtId="176" formatCode="_(* #,##0_);_(* \(#,##0\);_(* &quot;-&quot;??_);_(@_)"/>
    <numFmt numFmtId="177" formatCode="d\-mmm\-yyyy;@"/>
    <numFmt numFmtId="44" formatCode="_(&quot;$&quot;* #,##0.00_);_(&quot;$&quot;* \(#,##0.00\);_(&quot;$&quot;* &quot;-&quot;??_);_(@_)"/>
    <numFmt numFmtId="178" formatCode="_ * #,##0_ ;_ * \-#,##0_ ;_ * &quot;-&quot;_ ;_ @_ "/>
    <numFmt numFmtId="179" formatCode="m/d/yyyy;@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18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1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3" fillId="15" borderId="2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5" borderId="19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90">
    <xf numFmtId="0" fontId="0" fillId="0" borderId="0" xfId="0"/>
    <xf numFmtId="49" fontId="0" fillId="0" borderId="1" xfId="0" applyNumberFormat="1" applyFont="1" applyBorder="1"/>
    <xf numFmtId="177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6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7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6" fontId="4" fillId="0" borderId="1" xfId="2" applyNumberFormat="1" applyFont="1" applyBorder="1"/>
    <xf numFmtId="0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0" fillId="0" borderId="0" xfId="2" applyNumberFormat="1"/>
    <xf numFmtId="176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9" fontId="0" fillId="0" borderId="1" xfId="0" applyNumberFormat="1" applyBorder="1"/>
    <xf numFmtId="176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6" fontId="4" fillId="0" borderId="0" xfId="2" applyNumberFormat="1" applyFont="1"/>
    <xf numFmtId="176" fontId="4" fillId="0" borderId="0" xfId="2" applyNumberFormat="1" applyFont="1" applyAlignment="1">
      <alignment horizontal="center"/>
    </xf>
    <xf numFmtId="58" fontId="0" fillId="0" borderId="0" xfId="0" applyNumberFormat="1"/>
    <xf numFmtId="176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6" fontId="0" fillId="3" borderId="0" xfId="2" applyNumberFormat="1" applyFont="1" applyFill="1"/>
    <xf numFmtId="176" fontId="0" fillId="3" borderId="0" xfId="2" applyNumberFormat="1" applyFill="1"/>
    <xf numFmtId="43" fontId="0" fillId="3" borderId="0" xfId="2" applyFont="1" applyFill="1"/>
    <xf numFmtId="0" fontId="1" fillId="0" borderId="0" xfId="0" applyFont="1"/>
    <xf numFmtId="0" fontId="2" fillId="0" borderId="0" xfId="0" applyFont="1"/>
    <xf numFmtId="0" fontId="0" fillId="0" borderId="6" xfId="0" applyBorder="1"/>
    <xf numFmtId="177" fontId="0" fillId="0" borderId="6" xfId="0" applyNumberFormat="1" applyBorder="1"/>
    <xf numFmtId="0" fontId="0" fillId="0" borderId="7" xfId="0" applyBorder="1"/>
    <xf numFmtId="177" fontId="0" fillId="0" borderId="7" xfId="0" applyNumberFormat="1" applyBorder="1"/>
    <xf numFmtId="176" fontId="0" fillId="0" borderId="8" xfId="2" applyNumberFormat="1" applyBorder="1"/>
    <xf numFmtId="177" fontId="0" fillId="0" borderId="9" xfId="0" applyNumberFormat="1" applyBorder="1"/>
    <xf numFmtId="0" fontId="0" fillId="0" borderId="9" xfId="0" applyBorder="1"/>
    <xf numFmtId="0" fontId="0" fillId="0" borderId="10" xfId="0" applyBorder="1"/>
    <xf numFmtId="177" fontId="0" fillId="0" borderId="11" xfId="0" applyNumberFormat="1" applyBorder="1"/>
    <xf numFmtId="0" fontId="0" fillId="0" borderId="11" xfId="0" applyBorder="1"/>
    <xf numFmtId="176" fontId="0" fillId="0" borderId="12" xfId="2" applyNumberFormat="1" applyBorder="1"/>
    <xf numFmtId="0" fontId="0" fillId="0" borderId="13" xfId="0" applyBorder="1"/>
    <xf numFmtId="177" fontId="0" fillId="0" borderId="14" xfId="0" applyNumberFormat="1" applyBorder="1"/>
    <xf numFmtId="0" fontId="0" fillId="0" borderId="14" xfId="0" applyBorder="1"/>
    <xf numFmtId="176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77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64109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6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6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6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6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5" Type="http://schemas.openxmlformats.org/officeDocument/2006/relationships/hyperlink" Target="https://www.bukalapak.com/payment/invoices/176670467" TargetMode="External"/><Relationship Id="rId434" Type="http://schemas.openxmlformats.org/officeDocument/2006/relationships/hyperlink" Target="https://www.bukalapak.com/payment/electricity/transactions/5619227" TargetMode="External"/><Relationship Id="rId433" Type="http://schemas.openxmlformats.org/officeDocument/2006/relationships/hyperlink" Target="https://www.bukalapak.com/payment/invoices/176412597" TargetMode="External"/><Relationship Id="rId432" Type="http://schemas.openxmlformats.org/officeDocument/2006/relationships/hyperlink" Target="https://www.bukalapak.com/payment/invoices/176411752" TargetMode="External"/><Relationship Id="rId431" Type="http://schemas.openxmlformats.org/officeDocument/2006/relationships/hyperlink" Target="https://www.bukalapak.com/payment/electricity/transactions/5618342" TargetMode="External"/><Relationship Id="rId430" Type="http://schemas.openxmlformats.org/officeDocument/2006/relationships/hyperlink" Target="https://www.bukalapak.com/payment/electricity/transactions/5607262" TargetMode="External"/><Relationship Id="rId43" Type="http://schemas.openxmlformats.org/officeDocument/2006/relationships/hyperlink" Target="https://www.bukalapak.com/payment/invoices/BL171136E2V7INV" TargetMode="External"/><Relationship Id="rId429" Type="http://schemas.openxmlformats.org/officeDocument/2006/relationships/hyperlink" Target="https://www.bukalapak.com/payment/electricity/transactions/5599577" TargetMode="External"/><Relationship Id="rId428" Type="http://schemas.openxmlformats.org/officeDocument/2006/relationships/hyperlink" Target="https://www.bukalapak.com/payment/electricity/transactions/5587137" TargetMode="External"/><Relationship Id="rId427" Type="http://schemas.openxmlformats.org/officeDocument/2006/relationships/hyperlink" Target="https://www.bukalapak.com/payment/electricity/transactions/5586917" TargetMode="External"/><Relationship Id="rId426" Type="http://schemas.openxmlformats.org/officeDocument/2006/relationships/hyperlink" Target="https://www.bukalapak.com/payment/invoices/175816367" TargetMode="External"/><Relationship Id="rId425" Type="http://schemas.openxmlformats.org/officeDocument/2006/relationships/hyperlink" Target="https://www.bukalapak.com/payment/invoices/175632087" TargetMode="External"/><Relationship Id="rId424" Type="http://schemas.openxmlformats.org/officeDocument/2006/relationships/hyperlink" Target="https://www.bukalapak.com/payment/invoices/175631707" TargetMode="External"/><Relationship Id="rId423" Type="http://schemas.openxmlformats.org/officeDocument/2006/relationships/hyperlink" Target="https://www.bukalapak.com/payment/invoices/175631277" TargetMode="External"/><Relationship Id="rId422" Type="http://schemas.openxmlformats.org/officeDocument/2006/relationships/hyperlink" Target="https://www.bukalapak.com/payment/electricity/transactions/5499137" TargetMode="External"/><Relationship Id="rId421" Type="http://schemas.openxmlformats.org/officeDocument/2006/relationships/hyperlink" Target="https://www.bukalapak.com/payment/electricity/transactions/5498872" TargetMode="External"/><Relationship Id="rId420" Type="http://schemas.openxmlformats.org/officeDocument/2006/relationships/hyperlink" Target="https://www.bukalapak.com/payment/invoices/174128702" TargetMode="External"/><Relationship Id="rId42" Type="http://schemas.openxmlformats.org/officeDocument/2006/relationships/hyperlink" Target="https://www.bukalapak.com/payment/invoices/BL171136E5QCINV" TargetMode="External"/><Relationship Id="rId419" Type="http://schemas.openxmlformats.org/officeDocument/2006/relationships/hyperlink" Target="https://www.bukalapak.com/payment/electricity/transactions/5418157" TargetMode="External"/><Relationship Id="rId418" Type="http://schemas.openxmlformats.org/officeDocument/2006/relationships/hyperlink" Target="https://www.bukalapak.com/payment/invoices/174001277" TargetMode="External"/><Relationship Id="rId417" Type="http://schemas.openxmlformats.org/officeDocument/2006/relationships/hyperlink" Target="https://www.bukalapak.com/payment/invoices/173967232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166666666667" defaultRowHeight="15" outlineLevelCol="6"/>
  <cols>
    <col min="1" max="1" width="21.425" customWidth="1"/>
    <col min="2" max="2" width="15.1416666666667" style="15" customWidth="1"/>
    <col min="3" max="3" width="27.8083333333333" customWidth="1"/>
    <col min="4" max="4" width="20.8583333333333" customWidth="1"/>
    <col min="5" max="5" width="25.425" customWidth="1"/>
    <col min="6" max="6" width="13.8583333333333"/>
    <col min="7" max="7" width="14.425" style="18"/>
  </cols>
  <sheetData>
    <row r="1" spans="1:2">
      <c r="A1" s="75" t="s">
        <v>0</v>
      </c>
      <c r="B1" s="76" t="s">
        <v>1</v>
      </c>
    </row>
    <row r="3" spans="1:7">
      <c r="A3" s="77" t="s">
        <v>2</v>
      </c>
      <c r="B3" s="78" t="s">
        <v>3</v>
      </c>
      <c r="C3" s="77" t="s">
        <v>4</v>
      </c>
      <c r="D3" s="77" t="s">
        <v>5</v>
      </c>
      <c r="E3" s="77" t="s">
        <v>6</v>
      </c>
      <c r="F3" s="77" t="s">
        <v>7</v>
      </c>
      <c r="G3" s="79" t="s">
        <v>8</v>
      </c>
    </row>
    <row r="4" spans="1:7">
      <c r="A4" s="77" t="s">
        <v>9</v>
      </c>
      <c r="B4" s="80">
        <v>42862</v>
      </c>
      <c r="C4" s="81" t="s">
        <v>10</v>
      </c>
      <c r="D4" s="81" t="s">
        <v>11</v>
      </c>
      <c r="E4" s="81" t="s">
        <v>12</v>
      </c>
      <c r="F4" s="81" t="s">
        <v>13</v>
      </c>
      <c r="G4" s="79">
        <v>50000</v>
      </c>
    </row>
    <row r="5" spans="1:7">
      <c r="A5" s="82" t="s">
        <v>14</v>
      </c>
      <c r="B5" s="83">
        <v>42883</v>
      </c>
      <c r="C5" s="84" t="s">
        <v>10</v>
      </c>
      <c r="D5" s="84" t="s">
        <v>15</v>
      </c>
      <c r="E5" s="84" t="s">
        <v>10</v>
      </c>
      <c r="F5" s="84" t="s">
        <v>16</v>
      </c>
      <c r="G5" s="85">
        <v>200000</v>
      </c>
    </row>
    <row r="6" spans="1:7">
      <c r="A6" s="82" t="s">
        <v>17</v>
      </c>
      <c r="B6" s="83">
        <v>42920</v>
      </c>
      <c r="C6" s="84" t="s">
        <v>10</v>
      </c>
      <c r="D6" s="84" t="s">
        <v>15</v>
      </c>
      <c r="E6" s="84" t="s">
        <v>10</v>
      </c>
      <c r="F6" s="84" t="s">
        <v>16</v>
      </c>
      <c r="G6" s="85">
        <v>100000</v>
      </c>
    </row>
    <row r="7" spans="1:7">
      <c r="A7" s="82" t="s">
        <v>18</v>
      </c>
      <c r="B7" s="83">
        <v>42946</v>
      </c>
      <c r="C7" s="84" t="s">
        <v>19</v>
      </c>
      <c r="D7" s="84" t="s">
        <v>20</v>
      </c>
      <c r="E7" s="84" t="s">
        <v>21</v>
      </c>
      <c r="F7" s="84" t="s">
        <v>16</v>
      </c>
      <c r="G7" s="85">
        <v>100000</v>
      </c>
    </row>
    <row r="8" spans="1:7">
      <c r="A8" s="82" t="s">
        <v>22</v>
      </c>
      <c r="B8" s="83">
        <v>42946</v>
      </c>
      <c r="C8" s="84" t="s">
        <v>10</v>
      </c>
      <c r="D8" s="84" t="s">
        <v>15</v>
      </c>
      <c r="E8" s="84" t="s">
        <v>10</v>
      </c>
      <c r="F8" s="84" t="s">
        <v>16</v>
      </c>
      <c r="G8" s="85">
        <v>100000</v>
      </c>
    </row>
    <row r="9" spans="1:7">
      <c r="A9" s="82" t="s">
        <v>23</v>
      </c>
      <c r="B9" s="83">
        <v>42962</v>
      </c>
      <c r="C9" s="84" t="s">
        <v>10</v>
      </c>
      <c r="D9" s="84" t="s">
        <v>15</v>
      </c>
      <c r="E9" s="84" t="s">
        <v>10</v>
      </c>
      <c r="F9" s="84" t="s">
        <v>16</v>
      </c>
      <c r="G9" s="85">
        <v>100000</v>
      </c>
    </row>
    <row r="10" spans="1:7">
      <c r="A10" s="82" t="s">
        <v>24</v>
      </c>
      <c r="B10" s="83">
        <v>42869</v>
      </c>
      <c r="C10" s="84" t="s">
        <v>10</v>
      </c>
      <c r="D10" s="84" t="s">
        <v>25</v>
      </c>
      <c r="E10" s="84" t="s">
        <v>12</v>
      </c>
      <c r="F10" s="84" t="s">
        <v>13</v>
      </c>
      <c r="G10" s="85">
        <v>50500</v>
      </c>
    </row>
    <row r="11" spans="1:7">
      <c r="A11" s="82" t="s">
        <v>26</v>
      </c>
      <c r="B11" s="83">
        <v>42882</v>
      </c>
      <c r="C11" s="84" t="s">
        <v>10</v>
      </c>
      <c r="D11" s="84" t="s">
        <v>11</v>
      </c>
      <c r="E11" s="84" t="s">
        <v>12</v>
      </c>
      <c r="F11" s="84" t="s">
        <v>13</v>
      </c>
      <c r="G11" s="85">
        <v>50000</v>
      </c>
    </row>
    <row r="12" spans="1:7">
      <c r="A12" s="82" t="s">
        <v>27</v>
      </c>
      <c r="B12" s="83">
        <v>42883</v>
      </c>
      <c r="C12" s="84" t="s">
        <v>10</v>
      </c>
      <c r="D12" s="84" t="s">
        <v>25</v>
      </c>
      <c r="E12" s="84" t="s">
        <v>12</v>
      </c>
      <c r="F12" s="84" t="s">
        <v>13</v>
      </c>
      <c r="G12" s="85">
        <v>50500</v>
      </c>
    </row>
    <row r="13" spans="1:7">
      <c r="A13" s="82" t="s">
        <v>28</v>
      </c>
      <c r="B13" s="83">
        <v>42938</v>
      </c>
      <c r="C13" s="84" t="s">
        <v>10</v>
      </c>
      <c r="D13" s="84" t="s">
        <v>11</v>
      </c>
      <c r="E13" s="84" t="s">
        <v>12</v>
      </c>
      <c r="F13" s="84" t="s">
        <v>13</v>
      </c>
      <c r="G13" s="85">
        <v>50000</v>
      </c>
    </row>
    <row r="14" spans="1:7">
      <c r="A14" s="86" t="s">
        <v>29</v>
      </c>
      <c r="B14" s="87"/>
      <c r="C14" s="88"/>
      <c r="D14" s="88"/>
      <c r="E14" s="88"/>
      <c r="F14" s="88"/>
      <c r="G14" s="89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601" activePane="bottomRight" state="frozen"/>
      <selection/>
      <selection pane="topRight"/>
      <selection pane="bottomLeft"/>
      <selection pane="bottomRight" activeCell="I629" sqref="I629"/>
    </sheetView>
  </sheetViews>
  <sheetFormatPr defaultColWidth="9" defaultRowHeight="15"/>
  <cols>
    <col min="1" max="1" width="22.7166666666667" style="14" customWidth="1"/>
    <col min="2" max="2" width="9.71666666666667" customWidth="1"/>
    <col min="3" max="3" width="21.375" customWidth="1"/>
    <col min="4" max="4" width="25.2833333333333" style="16" customWidth="1"/>
    <col min="5" max="5" width="11.875" style="41" customWidth="1"/>
    <col min="6" max="6" width="11.575" style="18" customWidth="1"/>
    <col min="7" max="7" width="11.1416666666667" customWidth="1"/>
    <col min="8" max="8" width="10" style="18" customWidth="1"/>
    <col min="9" max="9" width="13.575" style="18" customWidth="1"/>
    <col min="10" max="10" width="13.575" customWidth="1"/>
    <col min="11" max="11" width="11.7166666666667" style="18"/>
    <col min="12" max="14" width="10.575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30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30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30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30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30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30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30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spans="1:11">
      <c r="A130" s="90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90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spans="1:11">
      <c r="A132" s="90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spans="1:11">
      <c r="A133" s="90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90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spans="1:11">
      <c r="A136" s="90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spans="1:11">
      <c r="A137" s="90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90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90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30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90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90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90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90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90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90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90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90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90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90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90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90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90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90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90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90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90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90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30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30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30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91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54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30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30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45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91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30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45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30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91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30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91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30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45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30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45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30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30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30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45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30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30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30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15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30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45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30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45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45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30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30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45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91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30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45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30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30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30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45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27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62" t="s">
        <v>922</v>
      </c>
      <c r="B608" s="48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51">
        <f t="shared" si="26"/>
        <v>5000</v>
      </c>
      <c r="K608" s="18">
        <f t="shared" si="25"/>
        <v>4000</v>
      </c>
    </row>
    <row r="609" ht="15.75" spans="1:11">
      <c r="A609" s="62" t="s">
        <v>923</v>
      </c>
      <c r="B609" s="48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spans="1:11">
      <c r="A610" s="62" t="s">
        <v>924</v>
      </c>
      <c r="B610" s="48">
        <v>42966</v>
      </c>
      <c r="C610" t="s">
        <v>512</v>
      </c>
      <c r="D610" s="16" t="s">
        <v>513</v>
      </c>
      <c r="E610" s="65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62" t="s">
        <v>925</v>
      </c>
      <c r="B611" s="48">
        <v>42966</v>
      </c>
      <c r="C611" t="s">
        <v>52</v>
      </c>
      <c r="D611" s="16" t="s">
        <v>926</v>
      </c>
      <c r="E611" s="41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62" t="s">
        <v>927</v>
      </c>
      <c r="B612" s="48">
        <v>42968</v>
      </c>
      <c r="C612" t="s">
        <v>171</v>
      </c>
      <c r="D612" s="16" t="s">
        <v>172</v>
      </c>
      <c r="E612" s="41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spans="1:11">
      <c r="A613" s="62" t="s">
        <v>928</v>
      </c>
      <c r="B613" s="48">
        <v>42968</v>
      </c>
      <c r="C613" t="s">
        <v>605</v>
      </c>
      <c r="D613" s="16" t="s">
        <v>606</v>
      </c>
      <c r="E613" s="41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62" t="s">
        <v>929</v>
      </c>
      <c r="B614" s="48">
        <v>42969</v>
      </c>
      <c r="C614" t="s">
        <v>123</v>
      </c>
      <c r="D614" s="16" t="s">
        <v>930</v>
      </c>
      <c r="E614" s="41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62" t="s">
        <v>931</v>
      </c>
      <c r="B615" s="48">
        <v>42969</v>
      </c>
      <c r="C615" t="s">
        <v>123</v>
      </c>
      <c r="D615" s="16" t="s">
        <v>664</v>
      </c>
      <c r="E615" s="41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62" t="s">
        <v>932</v>
      </c>
      <c r="B616" s="48">
        <v>42969</v>
      </c>
      <c r="C616" t="s">
        <v>123</v>
      </c>
      <c r="D616" s="16" t="s">
        <v>933</v>
      </c>
      <c r="E616" s="41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62" t="s">
        <v>934</v>
      </c>
      <c r="B617" s="48">
        <v>42969</v>
      </c>
      <c r="C617" t="s">
        <v>36</v>
      </c>
      <c r="D617" s="16" t="s">
        <v>558</v>
      </c>
      <c r="E617" s="41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ht="30" spans="1:11">
      <c r="A618" s="62" t="s">
        <v>935</v>
      </c>
      <c r="B618" s="48">
        <v>42969</v>
      </c>
      <c r="C618" t="s">
        <v>423</v>
      </c>
      <c r="D618" s="16" t="s">
        <v>424</v>
      </c>
      <c r="E618" s="41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spans="1:11">
      <c r="A619" s="62" t="s">
        <v>936</v>
      </c>
      <c r="B619" s="48">
        <v>42969</v>
      </c>
      <c r="C619" t="s">
        <v>103</v>
      </c>
      <c r="D619" s="16" t="s">
        <v>104</v>
      </c>
      <c r="E619" s="41" t="s">
        <v>105</v>
      </c>
      <c r="F619" s="18">
        <v>51000</v>
      </c>
      <c r="G619" t="s">
        <v>16</v>
      </c>
      <c r="H619" s="18">
        <v>51500</v>
      </c>
      <c r="I619" s="19" t="s">
        <v>920</v>
      </c>
      <c r="J619">
        <f t="shared" si="26"/>
        <v>2575</v>
      </c>
      <c r="K619" s="18">
        <f t="shared" si="27"/>
        <v>2075</v>
      </c>
    </row>
    <row r="620" spans="1:11">
      <c r="A620" s="73" t="s">
        <v>937</v>
      </c>
      <c r="B620" s="48">
        <v>42970</v>
      </c>
      <c r="C620" t="s">
        <v>88</v>
      </c>
      <c r="D620" s="16" t="s">
        <v>193</v>
      </c>
      <c r="E620" s="41" t="s">
        <v>194</v>
      </c>
      <c r="F620" s="18">
        <v>100000</v>
      </c>
      <c r="G620" t="s">
        <v>16</v>
      </c>
      <c r="H620" s="18">
        <v>102500</v>
      </c>
      <c r="I620" s="19" t="s">
        <v>920</v>
      </c>
      <c r="J620">
        <f t="shared" si="26"/>
        <v>5125</v>
      </c>
      <c r="K620" s="18">
        <f t="shared" si="27"/>
        <v>2625</v>
      </c>
    </row>
    <row r="621" ht="30.75" spans="1:11">
      <c r="A621" s="73" t="s">
        <v>938</v>
      </c>
      <c r="B621" s="48">
        <v>42970</v>
      </c>
      <c r="C621" t="s">
        <v>179</v>
      </c>
      <c r="D621" s="16" t="s">
        <v>180</v>
      </c>
      <c r="E621" s="41" t="s">
        <v>181</v>
      </c>
      <c r="F621" s="18">
        <v>101500</v>
      </c>
      <c r="G621" t="s">
        <v>16</v>
      </c>
      <c r="H621" s="18">
        <v>101500</v>
      </c>
      <c r="I621" s="18">
        <v>100000</v>
      </c>
      <c r="J621">
        <f t="shared" si="26"/>
        <v>5075</v>
      </c>
      <c r="K621" s="18">
        <f t="shared" si="27"/>
        <v>5075</v>
      </c>
    </row>
    <row r="622" ht="27" spans="1:11">
      <c r="A622" s="74" t="s">
        <v>939</v>
      </c>
      <c r="B622" s="48">
        <v>42970</v>
      </c>
      <c r="C622" t="s">
        <v>912</v>
      </c>
      <c r="D622" s="16" t="s">
        <v>913</v>
      </c>
      <c r="E622" s="65" t="s">
        <v>914</v>
      </c>
      <c r="F622" s="18">
        <v>21000</v>
      </c>
      <c r="G622" t="s">
        <v>16</v>
      </c>
      <c r="H622" s="18">
        <v>21000</v>
      </c>
      <c r="I622" s="18">
        <v>21000</v>
      </c>
      <c r="J622">
        <f t="shared" si="26"/>
        <v>1050</v>
      </c>
      <c r="K622" s="18">
        <f t="shared" si="27"/>
        <v>1050</v>
      </c>
    </row>
    <row r="623" spans="1:11">
      <c r="A623" s="74" t="s">
        <v>940</v>
      </c>
      <c r="B623" s="48">
        <v>42970</v>
      </c>
      <c r="C623" t="s">
        <v>440</v>
      </c>
      <c r="D623" s="16" t="s">
        <v>441</v>
      </c>
      <c r="F623" s="18">
        <v>12000</v>
      </c>
      <c r="G623" t="s">
        <v>13</v>
      </c>
      <c r="H623" s="18">
        <v>11300</v>
      </c>
      <c r="I623" s="18">
        <v>12000</v>
      </c>
      <c r="J623">
        <f t="shared" si="26"/>
        <v>565</v>
      </c>
      <c r="K623" s="18">
        <f t="shared" si="27"/>
        <v>1265</v>
      </c>
    </row>
    <row r="624" spans="1:11">
      <c r="A624" s="74" t="s">
        <v>941</v>
      </c>
      <c r="B624" s="48">
        <v>42970</v>
      </c>
      <c r="C624" t="s">
        <v>415</v>
      </c>
      <c r="D624" s="16" t="s">
        <v>477</v>
      </c>
      <c r="E624" s="41" t="s">
        <v>415</v>
      </c>
      <c r="F624" s="18">
        <v>51000</v>
      </c>
      <c r="G624" t="s">
        <v>16</v>
      </c>
      <c r="H624" s="18">
        <v>49500</v>
      </c>
      <c r="I624" s="18">
        <v>51000</v>
      </c>
      <c r="J624">
        <f t="shared" si="26"/>
        <v>2475</v>
      </c>
      <c r="K624" s="18">
        <f t="shared" si="27"/>
        <v>3975</v>
      </c>
    </row>
    <row r="625" spans="1:11">
      <c r="A625" s="74" t="s">
        <v>942</v>
      </c>
      <c r="B625" s="48">
        <v>42970</v>
      </c>
      <c r="C625" t="s">
        <v>88</v>
      </c>
      <c r="D625" s="16" t="s">
        <v>193</v>
      </c>
      <c r="E625" s="41" t="s">
        <v>194</v>
      </c>
      <c r="F625" s="18">
        <v>100000</v>
      </c>
      <c r="G625" t="s">
        <v>16</v>
      </c>
      <c r="H625" s="18">
        <v>102500</v>
      </c>
      <c r="I625" s="19" t="s">
        <v>920</v>
      </c>
      <c r="J625">
        <f t="shared" si="26"/>
        <v>5125</v>
      </c>
      <c r="K625" s="18">
        <f t="shared" si="27"/>
        <v>2625</v>
      </c>
    </row>
    <row r="626" spans="1:11">
      <c r="A626" s="74" t="s">
        <v>943</v>
      </c>
      <c r="B626" s="48">
        <v>42970</v>
      </c>
      <c r="C626" t="s">
        <v>415</v>
      </c>
      <c r="D626" s="16" t="s">
        <v>548</v>
      </c>
      <c r="E626" t="s">
        <v>415</v>
      </c>
      <c r="F626" s="18">
        <v>12000</v>
      </c>
      <c r="G626" t="s">
        <v>13</v>
      </c>
      <c r="H626" s="18">
        <v>11300</v>
      </c>
      <c r="I626" s="18">
        <v>12000</v>
      </c>
      <c r="J626">
        <f t="shared" si="26"/>
        <v>565</v>
      </c>
      <c r="K626" s="18">
        <f t="shared" si="27"/>
        <v>1265</v>
      </c>
    </row>
    <row r="627" spans="10:11">
      <c r="J627">
        <f t="shared" si="26"/>
        <v>0</v>
      </c>
      <c r="K627" s="18">
        <f t="shared" si="27"/>
        <v>0</v>
      </c>
    </row>
    <row r="628" spans="10:11">
      <c r="J628">
        <f t="shared" si="26"/>
        <v>0</v>
      </c>
      <c r="K628" s="18">
        <f t="shared" si="27"/>
        <v>0</v>
      </c>
    </row>
    <row r="629" spans="10:11">
      <c r="J629">
        <f t="shared" si="26"/>
        <v>0</v>
      </c>
      <c r="K629" s="18">
        <f t="shared" si="27"/>
        <v>0</v>
      </c>
    </row>
    <row r="630" spans="10:11">
      <c r="J630">
        <f t="shared" si="26"/>
        <v>0</v>
      </c>
      <c r="K630" s="18">
        <f t="shared" si="27"/>
        <v>0</v>
      </c>
    </row>
    <row r="631" spans="10:11">
      <c r="J631">
        <f t="shared" si="26"/>
        <v>0</v>
      </c>
      <c r="K631" s="18">
        <f t="shared" si="27"/>
        <v>0</v>
      </c>
    </row>
    <row r="632" spans="10:11">
      <c r="J632">
        <f t="shared" si="26"/>
        <v>0</v>
      </c>
      <c r="K632" s="18">
        <f t="shared" si="27"/>
        <v>0</v>
      </c>
    </row>
    <row r="633" spans="10:11">
      <c r="J633">
        <f t="shared" si="26"/>
        <v>0</v>
      </c>
      <c r="K633" s="18">
        <f t="shared" si="27"/>
        <v>0</v>
      </c>
    </row>
    <row r="634" spans="10:11">
      <c r="J634">
        <f t="shared" si="26"/>
        <v>0</v>
      </c>
      <c r="K634" s="18">
        <f t="shared" si="27"/>
        <v>0</v>
      </c>
    </row>
    <row r="635" spans="10:11">
      <c r="J635">
        <f t="shared" si="26"/>
        <v>0</v>
      </c>
      <c r="K635" s="18">
        <f t="shared" si="27"/>
        <v>0</v>
      </c>
    </row>
    <row r="636" spans="10:11">
      <c r="J636">
        <f t="shared" si="26"/>
        <v>0</v>
      </c>
      <c r="K636" s="18">
        <f t="shared" si="27"/>
        <v>0</v>
      </c>
    </row>
    <row r="637" spans="10:11">
      <c r="J637">
        <f t="shared" si="26"/>
        <v>0</v>
      </c>
      <c r="K637" s="18">
        <f t="shared" si="27"/>
        <v>0</v>
      </c>
    </row>
    <row r="638" spans="10:11">
      <c r="J638">
        <f t="shared" si="26"/>
        <v>0</v>
      </c>
      <c r="K638" s="18">
        <f t="shared" si="27"/>
        <v>0</v>
      </c>
    </row>
    <row r="639" spans="10:11">
      <c r="J639">
        <f t="shared" si="26"/>
        <v>0</v>
      </c>
      <c r="K639" s="18">
        <f t="shared" si="27"/>
        <v>0</v>
      </c>
    </row>
    <row r="640" spans="10:11"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20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  <hyperlink ref="A608" r:id="rId417" display="BL17114BXK3DINV " tooltip="https://www.bukalapak.com/payment/invoices/173967232"/>
    <hyperlink ref="A609" r:id="rId418" display="BL17114BYCV3INV " tooltip="https://www.bukalapak.com/payment/invoices/174001277"/>
    <hyperlink ref="A610" r:id="rId419" display="BL171114MDZIELC " tooltip="https://www.bukalapak.com/payment/electricity/transactions/5418157"/>
    <hyperlink ref="A611" r:id="rId420" display="BL17114C2BVSINV" tooltip="https://www.bukalapak.com/payment/invoices/174128702"/>
    <hyperlink ref="A612" r:id="rId421" display="BL171114O9VNELC " tooltip="https://www.bukalapak.com/payment/electricity/transactions/5498872"/>
    <hyperlink ref="A613" r:id="rId422" display="BL171114OA48ELC " tooltip="https://www.bukalapak.com/payment/electricity/transactions/5499137"/>
    <hyperlink ref="A614" r:id="rId423" display="BL17114D2DHIINV" tooltip="https://www.bukalapak.com/payment/invoices/175631277"/>
    <hyperlink ref="A615" r:id="rId424" display="BL17114D2DTSINV" tooltip="https://www.bukalapak.com/payment/invoices/175631707"/>
    <hyperlink ref="A616" r:id="rId425" display="BL17114D2E5NINV" tooltip="https://www.bukalapak.com/payment/invoices/175632087"/>
    <hyperlink ref="A617" r:id="rId426" display="BL17114D6OKSINV" tooltip="https://www.bukalapak.com/payment/invoices/175816367"/>
    <hyperlink ref="A618" r:id="rId427" display="BL171114QBR8ELC " tooltip="https://www.bukalapak.com/payment/electricity/transactions/5586917"/>
    <hyperlink ref="A619" r:id="rId428" display="BL171114QBXIELC" tooltip="https://www.bukalapak.com/payment/electricity/transactions/5587137"/>
    <hyperlink ref="A620" r:id="rId429" display="BL171114QM3XELC" tooltip="https://www.bukalapak.com/payment/electricity/transactions/5599577"/>
    <hyperlink ref="A621" r:id="rId430" display="BL171114QSDIELC " tooltip="https://www.bukalapak.com/payment/electricity/transactions/5607262"/>
    <hyperlink ref="A622" r:id="rId431" display="BL171114R2F3ELC" tooltip="https://www.bukalapak.com/payment/electricity/transactions/5618342"/>
    <hyperlink ref="A623" r:id="rId432" display="BL17114DKKLSINV" tooltip="https://www.bukalapak.com/payment/invoices/176411752"/>
    <hyperlink ref="A624" r:id="rId433" display="BL17114DKLAXINV" tooltip="https://www.bukalapak.com/payment/invoices/176412597"/>
    <hyperlink ref="A625" r:id="rId434" display="BL171114R35DELC " tooltip="https://www.bukalapak.com/payment/electricity/transactions/5619227"/>
    <hyperlink ref="A626" r:id="rId435" display="BL17114DQLSNINV" tooltip="https://www.bukalapak.com/payment/invoices/176670467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37" t="s">
        <v>944</v>
      </c>
      <c r="B1" s="37" t="s">
        <v>945</v>
      </c>
      <c r="C1" s="37" t="s">
        <v>946</v>
      </c>
      <c r="D1" s="37" t="s">
        <v>947</v>
      </c>
      <c r="E1" s="37" t="s">
        <v>948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949</v>
      </c>
      <c r="B18" s="28"/>
      <c r="C18" s="28"/>
      <c r="D18" s="29"/>
      <c r="E18" s="13">
        <f>SUM(E2:E17)</f>
        <v>1924000</v>
      </c>
    </row>
    <row r="20" spans="4:5">
      <c r="D20" s="38" t="s">
        <v>950</v>
      </c>
      <c r="E20" s="39">
        <f>5%*E18</f>
        <v>96200</v>
      </c>
    </row>
    <row r="21" spans="4:5">
      <c r="D21" s="38" t="s">
        <v>951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21" t="s">
        <v>952</v>
      </c>
      <c r="B1" s="21" t="s">
        <v>4</v>
      </c>
      <c r="C1" s="21" t="s">
        <v>953</v>
      </c>
      <c r="D1" s="21" t="s">
        <v>954</v>
      </c>
      <c r="E1" s="21" t="s">
        <v>31</v>
      </c>
      <c r="F1" s="21" t="s">
        <v>955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956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957</v>
      </c>
      <c r="E9" s="31">
        <v>1000000</v>
      </c>
    </row>
    <row r="10" spans="4:5">
      <c r="D10" s="3" t="s">
        <v>958</v>
      </c>
      <c r="E10" s="25">
        <f>E9-E6</f>
        <v>863000</v>
      </c>
    </row>
    <row r="11" spans="4:5">
      <c r="D11" s="3"/>
      <c r="E11" s="25"/>
    </row>
    <row r="12" spans="4:5">
      <c r="D12" s="23" t="s">
        <v>959</v>
      </c>
      <c r="E12" s="25">
        <v>300000</v>
      </c>
    </row>
    <row r="13" spans="4:5">
      <c r="D13" s="3" t="s">
        <v>960</v>
      </c>
      <c r="E13" s="25">
        <v>300000</v>
      </c>
    </row>
    <row r="14" spans="4:5">
      <c r="D14" s="10" t="s">
        <v>961</v>
      </c>
      <c r="E14" s="31">
        <f>E13+E12</f>
        <v>600000</v>
      </c>
    </row>
    <row r="15" spans="4:5">
      <c r="D15" s="3"/>
      <c r="E15" s="25"/>
    </row>
    <row r="16" spans="4:5">
      <c r="D16" s="10" t="s">
        <v>962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956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963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964</v>
      </c>
      <c r="E36" s="13">
        <f>E34+E35</f>
        <v>463000</v>
      </c>
    </row>
    <row r="37" spans="4:5">
      <c r="D37" s="10"/>
      <c r="E37" s="10"/>
    </row>
    <row r="38" spans="4:5">
      <c r="D38" s="10" t="s">
        <v>965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166666666667" defaultRowHeight="15"/>
  <cols>
    <col min="1" max="1" width="21.2833333333333" customWidth="1"/>
    <col min="2" max="2" width="13" customWidth="1"/>
    <col min="3" max="3" width="18.575" customWidth="1"/>
    <col min="4" max="4" width="14" customWidth="1"/>
    <col min="5" max="5" width="10.425" hidden="1" customWidth="1"/>
    <col min="6" max="6" width="11.2833333333333" customWidth="1"/>
    <col min="7" max="7" width="6.85833333333333" customWidth="1"/>
    <col min="8" max="8" width="9" hidden="1" customWidth="1"/>
    <col min="9" max="9" width="21.8583333333333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966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966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966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966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967</v>
      </c>
    </row>
    <row r="7" ht="30" hidden="1" spans="1:9">
      <c r="A7" s="90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968</v>
      </c>
      <c r="I12" s="20">
        <v>695000</v>
      </c>
    </row>
    <row r="13" spans="4:9">
      <c r="D13" t="s">
        <v>969</v>
      </c>
      <c r="I13" s="20">
        <f>F2+F3+F4+F5</f>
        <v>612000</v>
      </c>
    </row>
    <row r="14" spans="9:9">
      <c r="I14" s="20"/>
    </row>
    <row r="15" spans="4:9">
      <c r="D15" t="s">
        <v>965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2017-09-05T05:44:29Z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