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Banin - Banat" sheetId="1" r:id="rId1"/>
    <sheet name="Masjid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<sst xmlns="http://schemas.openxmlformats.org/spreadsheetml/2006/main" count="93">
  <si>
    <t>Penggalangan Dana Pembangunan Gedung Banin - Banat MDS</t>
  </si>
  <si>
    <t>No</t>
  </si>
  <si>
    <t>Tanggal</t>
  </si>
  <si>
    <t>Donatur / PIC</t>
  </si>
  <si>
    <t>Keterangan</t>
  </si>
  <si>
    <t>Nominal</t>
  </si>
  <si>
    <t>Values</t>
  </si>
  <si>
    <t>Masuk</t>
  </si>
  <si>
    <t>Keluar</t>
  </si>
  <si>
    <t>Saldo</t>
  </si>
  <si>
    <t>Sum of Masuk</t>
  </si>
  <si>
    <t>Sum of Keluar</t>
  </si>
  <si>
    <t>Hamba Allah</t>
  </si>
  <si>
    <t>Transfer</t>
  </si>
  <si>
    <t>Cash</t>
  </si>
  <si>
    <t>Abu Haidar</t>
  </si>
  <si>
    <t>Grand Total</t>
  </si>
  <si>
    <t>Hamba Allah Mantung</t>
  </si>
  <si>
    <t>Hamba Allah Weru</t>
  </si>
  <si>
    <t>Alokasi</t>
  </si>
  <si>
    <t>Penyimpanan</t>
  </si>
  <si>
    <t>Abu Yahya Lirim</t>
  </si>
  <si>
    <t>Banin/Banat</t>
  </si>
  <si>
    <t>Bank</t>
  </si>
  <si>
    <t xml:space="preserve">Rosok </t>
  </si>
  <si>
    <t>Masjid</t>
  </si>
  <si>
    <t>Abdullah Tuyar Al-Atsari</t>
  </si>
  <si>
    <t>Total</t>
  </si>
  <si>
    <t>Hamba Allah Semarang</t>
  </si>
  <si>
    <t>Helmi Efendi ST</t>
  </si>
  <si>
    <t>Hamba Allah Gawok</t>
  </si>
  <si>
    <t>Abu Mas'ud Said</t>
  </si>
  <si>
    <t>Selisih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</si>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</sst>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43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5"/>
      </top>
      <bottom/>
      <diagonal/>
    </border>
    <border>
      <left style="thin">
        <color auto="1"/>
      </left>
      <right/>
      <top style="thin">
        <color indexed="65"/>
      </top>
      <bottom/>
      <diagonal/>
    </border>
    <border>
      <left/>
      <right style="thin">
        <color auto="1"/>
      </right>
      <top style="thin">
        <color indexed="65"/>
      </top>
      <bottom/>
      <diagonal/>
    </border>
    <border>
      <left style="thin">
        <color auto="1"/>
      </left>
      <right style="thin">
        <color auto="1"/>
      </right>
      <top style="thin">
        <color indexed="65"/>
      </top>
      <bottom style="thin">
        <color auto="1"/>
      </bottom>
      <diagonal/>
    </border>
    <border>
      <left style="thin">
        <color auto="1"/>
      </left>
      <right/>
      <top style="thin">
        <color indexed="65"/>
      </top>
      <bottom style="thin">
        <color auto="1"/>
      </bottom>
      <diagonal/>
    </border>
    <border>
      <left/>
      <right style="thin">
        <color auto="1"/>
      </right>
      <top style="thin">
        <color indexed="65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0" borderId="15" applyNumberFormat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0" fillId="15" borderId="2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6" borderId="18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6" fillId="12" borderId="1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12" borderId="18" applyNumberFormat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</cellStyleXfs>
  <cellXfs count="6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58" fontId="0" fillId="0" borderId="1" xfId="0" applyNumberFormat="1" applyBorder="1"/>
    <xf numFmtId="0" fontId="0" fillId="0" borderId="1" xfId="0" applyBorder="1" applyAlignment="1">
      <alignment wrapText="1"/>
    </xf>
    <xf numFmtId="176" fontId="0" fillId="0" borderId="1" xfId="2" applyNumberFormat="1" applyFont="1" applyBorder="1"/>
    <xf numFmtId="176" fontId="0" fillId="0" borderId="1" xfId="0" applyNumberFormat="1" applyBorder="1"/>
    <xf numFmtId="58" fontId="0" fillId="0" borderId="1" xfId="0" applyNumberFormat="1" applyBorder="1" applyAlignment="1">
      <alignment wrapText="1"/>
    </xf>
    <xf numFmtId="0" fontId="0" fillId="3" borderId="1" xfId="0" applyFill="1" applyBorder="1"/>
    <xf numFmtId="58" fontId="0" fillId="3" borderId="1" xfId="0" applyNumberFormat="1" applyFill="1" applyBorder="1"/>
    <xf numFmtId="0" fontId="0" fillId="3" borderId="1" xfId="0" applyFill="1" applyBorder="1" applyAlignment="1">
      <alignment wrapText="1"/>
    </xf>
    <xf numFmtId="176" fontId="0" fillId="3" borderId="1" xfId="2" applyNumberFormat="1" applyFont="1" applyFill="1" applyBorder="1"/>
    <xf numFmtId="176" fontId="0" fillId="4" borderId="1" xfId="0" applyNumberFormat="1" applyFill="1" applyBorder="1"/>
    <xf numFmtId="176" fontId="0" fillId="0" borderId="1" xfId="2" applyNumberFormat="1" applyBorder="1"/>
    <xf numFmtId="176" fontId="0" fillId="0" borderId="0" xfId="2" applyNumberFormat="1" applyFont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58" fontId="0" fillId="0" borderId="1" xfId="0" applyNumberFormat="1" applyFont="1" applyBorder="1"/>
    <xf numFmtId="0" fontId="0" fillId="0" borderId="1" xfId="0" applyFont="1" applyBorder="1"/>
    <xf numFmtId="0" fontId="0" fillId="0" borderId="1" xfId="0" applyFill="1" applyBorder="1"/>
    <xf numFmtId="176" fontId="0" fillId="0" borderId="1" xfId="2" applyNumberFormat="1" applyFont="1" applyFill="1" applyBorder="1"/>
    <xf numFmtId="0" fontId="0" fillId="4" borderId="1" xfId="0" applyFill="1" applyBorder="1"/>
    <xf numFmtId="58" fontId="0" fillId="4" borderId="1" xfId="0" applyNumberFormat="1" applyFill="1" applyBorder="1"/>
    <xf numFmtId="176" fontId="0" fillId="4" borderId="1" xfId="2" applyNumberFormat="1" applyFill="1" applyBorder="1"/>
    <xf numFmtId="176" fontId="0" fillId="4" borderId="1" xfId="2" applyNumberFormat="1" applyFont="1" applyFill="1" applyBorder="1"/>
    <xf numFmtId="0" fontId="0" fillId="0" borderId="7" xfId="0" applyBorder="1"/>
    <xf numFmtId="0" fontId="0" fillId="5" borderId="1" xfId="0" applyFill="1" applyBorder="1"/>
    <xf numFmtId="0" fontId="0" fillId="0" borderId="8" xfId="0" applyBorder="1"/>
    <xf numFmtId="0" fontId="1" fillId="0" borderId="0" xfId="0" applyFont="1"/>
    <xf numFmtId="0" fontId="0" fillId="0" borderId="4" xfId="0" applyBorder="1"/>
    <xf numFmtId="0" fontId="0" fillId="0" borderId="6" xfId="0" applyBorder="1"/>
    <xf numFmtId="43" fontId="1" fillId="0" borderId="0" xfId="2" applyFont="1"/>
    <xf numFmtId="0" fontId="0" fillId="0" borderId="2" xfId="0" applyBorder="1" applyAlignment="1">
      <alignment horizontal="left"/>
    </xf>
    <xf numFmtId="43" fontId="0" fillId="0" borderId="7" xfId="0" applyNumberFormat="1" applyBorder="1"/>
    <xf numFmtId="0" fontId="0" fillId="0" borderId="8" xfId="0" applyNumberFormat="1" applyBorder="1"/>
    <xf numFmtId="43" fontId="0" fillId="0" borderId="0" xfId="0" applyNumberFormat="1"/>
    <xf numFmtId="0" fontId="0" fillId="0" borderId="9" xfId="0" applyBorder="1" applyAlignment="1">
      <alignment horizontal="left"/>
    </xf>
    <xf numFmtId="43" fontId="0" fillId="0" borderId="10" xfId="0" applyNumberFormat="1" applyBorder="1"/>
    <xf numFmtId="0" fontId="0" fillId="0" borderId="11" xfId="0" applyNumberFormat="1" applyBorder="1"/>
    <xf numFmtId="0" fontId="0" fillId="0" borderId="12" xfId="0" applyBorder="1" applyAlignment="1">
      <alignment horizontal="left"/>
    </xf>
    <xf numFmtId="43" fontId="0" fillId="0" borderId="13" xfId="0" applyNumberFormat="1" applyBorder="1"/>
    <xf numFmtId="0" fontId="0" fillId="0" borderId="14" xfId="0" applyNumberFormat="1" applyBorder="1"/>
    <xf numFmtId="0" fontId="1" fillId="0" borderId="1" xfId="0" applyFont="1" applyBorder="1" applyAlignment="1">
      <alignment horizontal="center"/>
    </xf>
    <xf numFmtId="43" fontId="1" fillId="0" borderId="1" xfId="2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176" fontId="0" fillId="0" borderId="1" xfId="2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76" fontId="0" fillId="0" borderId="1" xfId="2" applyNumberFormat="1" applyFont="1" applyBorder="1" applyAlignment="1">
      <alignment horizontal="left"/>
    </xf>
    <xf numFmtId="176" fontId="0" fillId="0" borderId="0" xfId="2" applyNumberFormat="1" applyFont="1" applyBorder="1"/>
    <xf numFmtId="0" fontId="1" fillId="0" borderId="1" xfId="0" applyFont="1" applyBorder="1" applyAlignment="1">
      <alignment horizontal="left"/>
    </xf>
    <xf numFmtId="176" fontId="1" fillId="0" borderId="1" xfId="2" applyNumberFormat="1" applyFont="1" applyBorder="1"/>
    <xf numFmtId="43" fontId="0" fillId="0" borderId="0" xfId="2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863.2158564815" recordCount="36">
  <cacheSource type="worksheet">
    <worksheetSource ref="A3:H39" sheet="Banin - Banat"/>
  </cacheSource>
  <cacheFields count="8">
    <cacheField name="No"/>
    <cacheField name="Tanggal"/>
    <cacheField name="Donatur / PIC"/>
    <cacheField name="Donatur / PIC2"/>
    <cacheField name="Keterangan">
      <sharedItems containsBlank="1" count="3">
        <s v="Transfer"/>
        <s v="Cash"/>
        <m/>
      </sharedItems>
    </cacheField>
    <cacheField name="Masuk"/>
    <cacheField name="Keluar"/>
    <cacheField name="Saldo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1"/>
    <d v="2017-04-16T00:00:00"/>
    <s v="Hamba Allah"/>
    <s v="Hamba Allah"/>
    <x v="0"/>
    <n v="100000"/>
    <m/>
    <n v="100000"/>
  </r>
  <r>
    <n v="2"/>
    <d v="2017-04-17T00:00:00"/>
    <s v="Hamba Allah"/>
    <s v="Abu Haidar"/>
    <x v="0"/>
    <n v="500000"/>
    <m/>
    <n v="600000"/>
  </r>
  <r>
    <n v="3"/>
    <d v="2017-04-19T00:00:00"/>
    <s v="Hamba Allah"/>
    <s v="Hamba Allah"/>
    <x v="0"/>
    <n v="10000000"/>
    <m/>
    <n v="10600000"/>
  </r>
  <r>
    <n v="4"/>
    <d v="2017-04-19T00:00:00"/>
    <s v="Hamba Allah"/>
    <s v="Hamba Allah"/>
    <x v="1"/>
    <n v="1000000"/>
    <m/>
    <n v="11600000"/>
  </r>
  <r>
    <n v="5"/>
    <d v="2017-04-19T00:00:00"/>
    <s v="Hamba Allah Mantung"/>
    <s v="Hamba Allah Mantung"/>
    <x v="1"/>
    <n v="50000"/>
    <m/>
    <n v="11650000"/>
  </r>
  <r>
    <n v="6"/>
    <d v="2017-04-20T00:00:00"/>
    <s v="Hamba Allah Weru"/>
    <s v="Hamba Allah Weru"/>
    <x v="1"/>
    <n v="200000"/>
    <m/>
    <n v="11850000"/>
  </r>
  <r>
    <n v="7"/>
    <d v="2017-04-20T00:00:00"/>
    <s v="Hamba Allah"/>
    <s v="Abu Yahya Lirim"/>
    <x v="1"/>
    <n v="600000"/>
    <m/>
    <n v="12450000"/>
  </r>
  <r>
    <n v="8"/>
    <d v="2017-04-20T00:00:00"/>
    <s v="Rosok "/>
    <s v="Rosok "/>
    <x v="1"/>
    <n v="1016000"/>
    <m/>
    <n v="13466000"/>
  </r>
  <r>
    <n v="9"/>
    <d v="2017-04-21T00:00:00"/>
    <s v="Hamba Allah"/>
    <s v="Abdullah Tuyar Al-Atsari"/>
    <x v="0"/>
    <n v="50000"/>
    <m/>
    <n v="13516000"/>
  </r>
  <r>
    <n v="10"/>
    <d v="2017-04-22T00:00:00"/>
    <s v="Hamba Allah Semarang"/>
    <s v="Helmi Efendi ST"/>
    <x v="0"/>
    <n v="5000000"/>
    <m/>
    <n v="18516000"/>
  </r>
  <r>
    <n v="11"/>
    <d v="2017-04-22T00:00:00"/>
    <s v="Hamba Allah Gawok"/>
    <s v="Abu Mas'ud Said"/>
    <x v="1"/>
    <n v="2000000"/>
    <m/>
    <n v="20516000"/>
  </r>
  <r>
    <n v="12"/>
    <d v="2017-04-22T00:00:00"/>
    <s v="Hamba Allah NI 6b"/>
    <s v="Fino"/>
    <x v="1"/>
    <n v="50000"/>
    <m/>
    <n v="20566000"/>
  </r>
  <r>
    <n v="13"/>
    <d v="2017-04-22T00:00:00"/>
    <s v="Hamba Allah Sumber"/>
    <s v="Abu Hanif"/>
    <x v="1"/>
    <n v="200000"/>
    <m/>
    <n v="20766000"/>
  </r>
  <r>
    <n v="14"/>
    <d v="2017-04-22T00:00:00"/>
    <s v="Hamba Allah"/>
    <s v="HP 0821-3690-1985"/>
    <x v="0"/>
    <n v="300000"/>
    <m/>
    <n v="21066000"/>
  </r>
  <r>
    <n v="15"/>
    <d v="2017-04-22T00:00:00"/>
    <s v="Hamba Allah Gawok"/>
    <s v="Amin Gawok"/>
    <x v="1"/>
    <n v="500000"/>
    <m/>
    <n v="21566000"/>
  </r>
  <r>
    <n v="16"/>
    <d v="2017-04-22T00:00:00"/>
    <s v="Hamba Allah Solo"/>
    <s v="Abu Kafka"/>
    <x v="1"/>
    <n v="100000"/>
    <m/>
    <n v="21666000"/>
  </r>
  <r>
    <n v="17"/>
    <d v="2017-04-24T00:00:00"/>
    <s v="Hamba Allah Talangabang"/>
    <s v="Abu Haikal Utsman"/>
    <x v="1"/>
    <n v="200000"/>
    <m/>
    <n v="21866000"/>
  </r>
  <r>
    <n v="18"/>
    <d v="2017-04-25T00:00:00"/>
    <s v="Hamba Allah"/>
    <s v="Abu Zerico Jatmiko"/>
    <x v="0"/>
    <n v="500000"/>
    <m/>
    <n v="22366000"/>
  </r>
  <r>
    <n v="19"/>
    <d v="2017-04-26T00:00:00"/>
    <s v="Hamba Allah"/>
    <s v="Abdullah Tuyar Al-Atsari"/>
    <x v="0"/>
    <n v="50000"/>
    <m/>
    <n v="22416000"/>
  </r>
  <r>
    <n v="20"/>
    <d v="2017-04-26T00:00:00"/>
    <s v="Hamba Allah via Abu Haikal"/>
    <s v="Hamba Allah via Abu Haikal"/>
    <x v="1"/>
    <n v="500000"/>
    <m/>
    <n v="22916000"/>
  </r>
  <r>
    <n v="21"/>
    <d v="2017-04-26T00:00:00"/>
    <s v="Hamba Allah via dr Dhiya"/>
    <s v="Hamba Allah via dr Dhiya"/>
    <x v="1"/>
    <n v="1000000"/>
    <m/>
    <n v="23916000"/>
  </r>
  <r>
    <n v="22"/>
    <d v="2017-04-26T00:00:00"/>
    <s v="Hamba Allah Mantung"/>
    <s v="Sudadi"/>
    <x v="1"/>
    <n v="350000"/>
    <m/>
    <n v="24266000"/>
  </r>
  <r>
    <n v="23"/>
    <d v="2017-04-28T00:00:00"/>
    <s v="Iuran Mudarisat dan Santriwati Banat"/>
    <s v="Iuran Mudarisat dan Santriwati Banat"/>
    <x v="1"/>
    <n v="4253000"/>
    <m/>
    <n v="28519000"/>
  </r>
  <r>
    <n v="24"/>
    <d v="2017-04-29T00:00:00"/>
    <s v="Hamba Allah"/>
    <s v="Abdullah Sapto"/>
    <x v="1"/>
    <n v="500000"/>
    <m/>
    <n v="29019000"/>
  </r>
  <r>
    <n v="25"/>
    <d v="2017-04-29T00:00:00"/>
    <s v="Hamba Allah"/>
    <s v="Abu Musa Zakaria"/>
    <x v="1"/>
    <n v="400000"/>
    <m/>
    <n v="29419000"/>
  </r>
  <r>
    <n v="26"/>
    <d v="2017-04-29T00:00:00"/>
    <s v="Abdullah"/>
    <s v="Abu Attar"/>
    <x v="1"/>
    <n v="500000"/>
    <m/>
    <n v="29919000"/>
  </r>
  <r>
    <n v="27"/>
    <d v="2017-04-29T00:00:00"/>
    <s v="Hamba Allah"/>
    <s v="Abu Umar Qudwah"/>
    <x v="1"/>
    <n v="2000000"/>
    <m/>
    <n v="31919000"/>
  </r>
  <r>
    <n v="28"/>
    <d v="2017-04-29T00:00:00"/>
    <s v="Hamba Allah"/>
    <s v="Sholih Gatak"/>
    <x v="1"/>
    <n v="300000"/>
    <m/>
    <n v="32219000"/>
  </r>
  <r>
    <n v="29"/>
    <d v="2017-04-29T00:00:00"/>
    <s v="Hamba Allah"/>
    <s v="Abu Ihsan"/>
    <x v="1"/>
    <n v="50000"/>
    <m/>
    <n v="32269000"/>
  </r>
  <r>
    <n v="30"/>
    <d v="2017-04-29T00:00:00"/>
    <s v="Hamba Allah"/>
    <s v="Abu Yusuf Haryanto"/>
    <x v="0"/>
    <n v="1000000"/>
    <m/>
    <n v="33269000"/>
  </r>
  <r>
    <n v="31"/>
    <d v="2017-05-01T00:00:00"/>
    <s v="Hamba Allah"/>
    <s v="Ummu Fathin/Hamzah"/>
    <x v="1"/>
    <n v="500000"/>
    <m/>
    <n v="33769000"/>
  </r>
  <r>
    <n v="32"/>
    <d v="2017-05-01T00:00:00"/>
    <s v="Rosok "/>
    <s v="Penjualan Sepeda"/>
    <x v="1"/>
    <n v="400000"/>
    <m/>
    <n v="34169000"/>
  </r>
  <r>
    <n v="33"/>
    <d v="2017-05-02T00:00:00"/>
    <s v="Walisantri Syumailah 1A"/>
    <s v="Abu Harits Aceh"/>
    <x v="0"/>
    <n v="2500000"/>
    <m/>
    <n v="36669000"/>
  </r>
  <r>
    <n v="34"/>
    <d v="2017-05-02T00:00:00"/>
    <s v="Abu Hammim Risman"/>
    <s v="Abu Hammim Risman"/>
    <x v="0"/>
    <n v="500000"/>
    <m/>
    <n v="37169000"/>
  </r>
  <r>
    <n v="35"/>
    <d v="2017-05-04T00:00:00"/>
    <s v="Hamba Allah via dr Dhiya"/>
    <s v="Hamba Allah via dr Dhiya"/>
    <x v="1"/>
    <n v="100000"/>
    <m/>
    <n v="37269000"/>
  </r>
  <r>
    <n v="36"/>
    <d v="2017-05-05T00:00:00"/>
    <s v="Hamba Allah via Abu Thalhah"/>
    <s v="Hamba Allah via Abu Thalhah"/>
    <x v="1"/>
    <n v="50000"/>
    <m/>
    <n v="3731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J2:L6" firstHeaderRow="1" firstDataRow="2" firstDataCol="1"/>
  <pivotFields count="8">
    <pivotField compact="0" showAll="0"/>
    <pivotField compact="0" showAll="0"/>
    <pivotField compact="0" showAll="0"/>
    <pivotField compact="0" showAll="0"/>
    <pivotField axis="axisRow" compact="0" showAll="0">
      <items count="4">
        <item x="1"/>
        <item x="0"/>
        <item x="2"/>
        <item t="default"/>
      </items>
    </pivotField>
    <pivotField dataField="1" compact="0" showAll="0"/>
    <pivotField dataField="1" compact="0" showAll="0"/>
    <pivotField compact="0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suk" fld="5" baseField="0" baseItem="0"/>
    <dataField name="Sum of Keluar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3"/>
  <sheetViews>
    <sheetView tabSelected="1" topLeftCell="A41" workbookViewId="0">
      <selection activeCell="H57" sqref="H57"/>
    </sheetView>
  </sheetViews>
  <sheetFormatPr defaultColWidth="9" defaultRowHeight="15"/>
  <cols>
    <col min="1" max="1" width="3.57142857142857" customWidth="1"/>
    <col min="2" max="2" width="12" customWidth="1"/>
    <col min="3" max="4" width="34.2857142857143" customWidth="1"/>
    <col min="5" max="5" width="12.8571428571429" customWidth="1"/>
    <col min="6" max="6" width="15.2857142857143" customWidth="1"/>
    <col min="7" max="7" width="12.1428571428571" customWidth="1"/>
    <col min="8" max="8" width="13.7142857142857" customWidth="1"/>
    <col min="9" max="9" width="9" customWidth="1"/>
    <col min="10" max="10" width="13.5714285714286" customWidth="1"/>
    <col min="11" max="12" width="14.7142857142857" customWidth="1"/>
    <col min="13" max="14" width="14.2857142857143" customWidth="1"/>
  </cols>
  <sheetData>
    <row r="1" ht="28.5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pans="1:14">
      <c r="A2" s="20" t="s">
        <v>1</v>
      </c>
      <c r="B2" s="20" t="s">
        <v>2</v>
      </c>
      <c r="C2" s="20" t="s">
        <v>3</v>
      </c>
      <c r="D2" s="4"/>
      <c r="E2" s="20" t="s">
        <v>4</v>
      </c>
      <c r="F2" s="21" t="s">
        <v>5</v>
      </c>
      <c r="G2" s="22"/>
      <c r="H2" s="23"/>
      <c r="J2" s="33"/>
      <c r="K2" s="34" t="s">
        <v>6</v>
      </c>
      <c r="L2" s="35"/>
      <c r="N2" s="36"/>
    </row>
    <row r="3" spans="1:14">
      <c r="A3" s="24"/>
      <c r="B3" s="24"/>
      <c r="C3" s="24"/>
      <c r="D3" s="4" t="s">
        <v>3</v>
      </c>
      <c r="E3" s="24"/>
      <c r="F3" s="4" t="s">
        <v>7</v>
      </c>
      <c r="G3" s="4" t="s">
        <v>8</v>
      </c>
      <c r="H3" s="4" t="s">
        <v>9</v>
      </c>
      <c r="J3" s="34" t="s">
        <v>4</v>
      </c>
      <c r="K3" s="37" t="s">
        <v>10</v>
      </c>
      <c r="L3" s="38" t="s">
        <v>11</v>
      </c>
      <c r="N3" s="39"/>
    </row>
    <row r="4" spans="1:14">
      <c r="A4" s="7">
        <v>1</v>
      </c>
      <c r="B4" s="8">
        <v>42841</v>
      </c>
      <c r="C4" s="7" t="s">
        <v>12</v>
      </c>
      <c r="D4" s="7" t="s">
        <v>12</v>
      </c>
      <c r="E4" s="7" t="s">
        <v>13</v>
      </c>
      <c r="F4" s="10">
        <v>100000</v>
      </c>
      <c r="G4" s="10"/>
      <c r="H4" s="11">
        <f>F4-G4</f>
        <v>100000</v>
      </c>
      <c r="J4" s="40" t="s">
        <v>14</v>
      </c>
      <c r="K4" s="41">
        <v>16819000</v>
      </c>
      <c r="L4" s="42"/>
      <c r="N4" s="43"/>
    </row>
    <row r="5" spans="1:12">
      <c r="A5" s="7">
        <v>2</v>
      </c>
      <c r="B5" s="8">
        <v>42842</v>
      </c>
      <c r="C5" s="7" t="s">
        <v>12</v>
      </c>
      <c r="D5" s="7" t="s">
        <v>15</v>
      </c>
      <c r="E5" s="7" t="s">
        <v>13</v>
      </c>
      <c r="F5" s="10">
        <v>500000</v>
      </c>
      <c r="G5" s="10"/>
      <c r="H5" s="11">
        <f>H4+F5-G5</f>
        <v>600000</v>
      </c>
      <c r="J5" s="44" t="s">
        <v>13</v>
      </c>
      <c r="K5" s="45">
        <v>20500000</v>
      </c>
      <c r="L5" s="46"/>
    </row>
    <row r="6" spans="1:12">
      <c r="A6" s="7">
        <v>3</v>
      </c>
      <c r="B6" s="8">
        <v>42844</v>
      </c>
      <c r="C6" s="7" t="s">
        <v>12</v>
      </c>
      <c r="D6" s="7" t="s">
        <v>12</v>
      </c>
      <c r="E6" s="7" t="s">
        <v>13</v>
      </c>
      <c r="F6" s="10">
        <v>10000000</v>
      </c>
      <c r="G6" s="10"/>
      <c r="H6" s="11">
        <f>H5+F6-G6</f>
        <v>10600000</v>
      </c>
      <c r="J6" s="47" t="s">
        <v>16</v>
      </c>
      <c r="K6" s="48">
        <v>37319000</v>
      </c>
      <c r="L6" s="49"/>
    </row>
    <row r="7" spans="1:14">
      <c r="A7" s="7">
        <v>4</v>
      </c>
      <c r="B7" s="8">
        <v>42844</v>
      </c>
      <c r="C7" s="7" t="s">
        <v>12</v>
      </c>
      <c r="D7" s="7" t="s">
        <v>12</v>
      </c>
      <c r="E7" s="7" t="s">
        <v>14</v>
      </c>
      <c r="F7" s="10">
        <v>1000000</v>
      </c>
      <c r="G7" s="10"/>
      <c r="H7" s="11">
        <f t="shared" ref="H7:H39" si="0">H6+F7-G7</f>
        <v>11600000</v>
      </c>
      <c r="N7" s="43"/>
    </row>
    <row r="8" spans="1:8">
      <c r="A8" s="7">
        <v>5</v>
      </c>
      <c r="B8" s="8">
        <v>42844</v>
      </c>
      <c r="C8" s="7" t="s">
        <v>17</v>
      </c>
      <c r="D8" s="7" t="s">
        <v>17</v>
      </c>
      <c r="E8" s="7" t="s">
        <v>14</v>
      </c>
      <c r="F8" s="10">
        <v>50000</v>
      </c>
      <c r="G8" s="10"/>
      <c r="H8" s="11">
        <f t="shared" si="0"/>
        <v>11650000</v>
      </c>
    </row>
    <row r="9" spans="1:14">
      <c r="A9" s="7">
        <v>6</v>
      </c>
      <c r="B9" s="8">
        <v>42845</v>
      </c>
      <c r="C9" s="7" t="s">
        <v>18</v>
      </c>
      <c r="D9" s="7" t="s">
        <v>18</v>
      </c>
      <c r="E9" s="7" t="s">
        <v>14</v>
      </c>
      <c r="F9" s="10">
        <v>200000</v>
      </c>
      <c r="G9" s="10"/>
      <c r="H9" s="11">
        <f t="shared" si="0"/>
        <v>11850000</v>
      </c>
      <c r="J9" s="50" t="s">
        <v>19</v>
      </c>
      <c r="K9" s="50" t="s">
        <v>5</v>
      </c>
      <c r="M9" s="50" t="s">
        <v>20</v>
      </c>
      <c r="N9" s="51" t="s">
        <v>5</v>
      </c>
    </row>
    <row r="10" spans="1:14">
      <c r="A10" s="7">
        <v>7</v>
      </c>
      <c r="B10" s="8">
        <v>42845</v>
      </c>
      <c r="C10" s="7" t="s">
        <v>12</v>
      </c>
      <c r="D10" s="7" t="s">
        <v>21</v>
      </c>
      <c r="E10" s="7" t="s">
        <v>14</v>
      </c>
      <c r="F10" s="10">
        <v>600000</v>
      </c>
      <c r="G10" s="10"/>
      <c r="H10" s="11">
        <f t="shared" si="0"/>
        <v>12450000</v>
      </c>
      <c r="J10" s="52" t="s">
        <v>22</v>
      </c>
      <c r="K10" s="53">
        <f>F63</f>
        <v>53316000</v>
      </c>
      <c r="L10" s="54"/>
      <c r="M10" s="55" t="s">
        <v>23</v>
      </c>
      <c r="N10" s="51">
        <v>57013597</v>
      </c>
    </row>
    <row r="11" spans="1:14">
      <c r="A11" s="7">
        <v>8</v>
      </c>
      <c r="B11" s="8">
        <v>42845</v>
      </c>
      <c r="C11" s="7" t="s">
        <v>24</v>
      </c>
      <c r="D11" s="7" t="s">
        <v>24</v>
      </c>
      <c r="E11" s="7" t="s">
        <v>14</v>
      </c>
      <c r="F11" s="10">
        <v>1016000</v>
      </c>
      <c r="G11" s="10"/>
      <c r="H11" s="11">
        <f t="shared" si="0"/>
        <v>13466000</v>
      </c>
      <c r="J11" s="56" t="s">
        <v>25</v>
      </c>
      <c r="K11" s="10">
        <f>Masjid!H34</f>
        <v>9097200</v>
      </c>
      <c r="L11" s="57"/>
      <c r="M11" s="56" t="s">
        <v>14</v>
      </c>
      <c r="N11" s="10">
        <f>136200+2000000+50000+20000+10000+600000</f>
        <v>2816200</v>
      </c>
    </row>
    <row r="12" spans="1:14">
      <c r="A12" s="7">
        <v>9</v>
      </c>
      <c r="B12" s="8">
        <v>42846</v>
      </c>
      <c r="C12" s="7" t="s">
        <v>12</v>
      </c>
      <c r="D12" s="7" t="s">
        <v>26</v>
      </c>
      <c r="E12" s="7" t="s">
        <v>13</v>
      </c>
      <c r="F12" s="10">
        <v>50000</v>
      </c>
      <c r="G12" s="10"/>
      <c r="H12" s="11">
        <f t="shared" si="0"/>
        <v>13516000</v>
      </c>
      <c r="J12" s="58" t="s">
        <v>27</v>
      </c>
      <c r="K12" s="59">
        <f>SUM(K10:K11)</f>
        <v>62413200</v>
      </c>
      <c r="M12" s="55" t="s">
        <v>27</v>
      </c>
      <c r="N12" s="10">
        <f>SUM(N10:N11)</f>
        <v>59829797</v>
      </c>
    </row>
    <row r="13" spans="1:8">
      <c r="A13" s="7">
        <v>10</v>
      </c>
      <c r="B13" s="25">
        <v>42847</v>
      </c>
      <c r="C13" s="26" t="s">
        <v>28</v>
      </c>
      <c r="D13" s="26" t="s">
        <v>29</v>
      </c>
      <c r="E13" s="26" t="s">
        <v>13</v>
      </c>
      <c r="F13" s="10">
        <v>5000000</v>
      </c>
      <c r="G13" s="10"/>
      <c r="H13" s="11">
        <f t="shared" si="0"/>
        <v>18516000</v>
      </c>
    </row>
    <row r="14" spans="1:14">
      <c r="A14" s="7">
        <v>11</v>
      </c>
      <c r="B14" s="25">
        <v>42847</v>
      </c>
      <c r="C14" s="7" t="s">
        <v>30</v>
      </c>
      <c r="D14" s="7" t="s">
        <v>31</v>
      </c>
      <c r="E14" s="7" t="s">
        <v>14</v>
      </c>
      <c r="F14" s="10">
        <v>2000000</v>
      </c>
      <c r="G14" s="10"/>
      <c r="H14" s="11">
        <f t="shared" si="0"/>
        <v>20516000</v>
      </c>
      <c r="J14" t="s">
        <v>32</v>
      </c>
      <c r="K14" s="60">
        <f>K12-N12</f>
        <v>2583403</v>
      </c>
      <c r="N14" s="43"/>
    </row>
    <row r="15" spans="1:8">
      <c r="A15" s="7">
        <v>12</v>
      </c>
      <c r="B15" s="25">
        <v>42847</v>
      </c>
      <c r="C15" s="7" t="s">
        <v>33</v>
      </c>
      <c r="D15" s="7" t="s">
        <v>34</v>
      </c>
      <c r="E15" s="7" t="s">
        <v>14</v>
      </c>
      <c r="F15" s="10">
        <v>50000</v>
      </c>
      <c r="G15" s="10"/>
      <c r="H15" s="11">
        <f t="shared" si="0"/>
        <v>20566000</v>
      </c>
    </row>
    <row r="16" spans="1:8">
      <c r="A16" s="7">
        <v>13</v>
      </c>
      <c r="B16" s="25">
        <v>42847</v>
      </c>
      <c r="C16" s="7" t="s">
        <v>35</v>
      </c>
      <c r="D16" s="7" t="s">
        <v>36</v>
      </c>
      <c r="E16" s="7" t="s">
        <v>14</v>
      </c>
      <c r="F16" s="10">
        <v>200000</v>
      </c>
      <c r="G16" s="10"/>
      <c r="H16" s="11">
        <f t="shared" si="0"/>
        <v>20766000</v>
      </c>
    </row>
    <row r="17" spans="1:12">
      <c r="A17" s="7">
        <v>14</v>
      </c>
      <c r="B17" s="25">
        <v>42847</v>
      </c>
      <c r="C17" s="7" t="s">
        <v>12</v>
      </c>
      <c r="D17" s="7" t="s">
        <v>37</v>
      </c>
      <c r="E17" s="7" t="s">
        <v>13</v>
      </c>
      <c r="F17" s="10">
        <v>300000</v>
      </c>
      <c r="G17" s="10"/>
      <c r="H17" s="11">
        <f t="shared" si="0"/>
        <v>21066000</v>
      </c>
      <c r="L17" s="61"/>
    </row>
    <row r="18" spans="1:8">
      <c r="A18" s="7">
        <v>15</v>
      </c>
      <c r="B18" s="25">
        <v>42847</v>
      </c>
      <c r="C18" s="7" t="s">
        <v>30</v>
      </c>
      <c r="D18" s="7" t="s">
        <v>38</v>
      </c>
      <c r="E18" s="7" t="s">
        <v>14</v>
      </c>
      <c r="F18" s="10">
        <v>500000</v>
      </c>
      <c r="G18" s="10"/>
      <c r="H18" s="11">
        <f t="shared" si="0"/>
        <v>21566000</v>
      </c>
    </row>
    <row r="19" spans="1:8">
      <c r="A19" s="7">
        <v>16</v>
      </c>
      <c r="B19" s="25">
        <v>42847</v>
      </c>
      <c r="C19" s="7" t="s">
        <v>39</v>
      </c>
      <c r="D19" s="7" t="s">
        <v>40</v>
      </c>
      <c r="E19" s="7" t="s">
        <v>14</v>
      </c>
      <c r="F19" s="10">
        <v>100000</v>
      </c>
      <c r="G19" s="10"/>
      <c r="H19" s="11">
        <f t="shared" si="0"/>
        <v>21666000</v>
      </c>
    </row>
    <row r="20" spans="1:8">
      <c r="A20" s="7">
        <v>17</v>
      </c>
      <c r="B20" s="25">
        <v>42849</v>
      </c>
      <c r="C20" s="7" t="s">
        <v>41</v>
      </c>
      <c r="D20" s="7" t="s">
        <v>42</v>
      </c>
      <c r="E20" s="7" t="s">
        <v>14</v>
      </c>
      <c r="F20" s="10">
        <v>200000</v>
      </c>
      <c r="G20" s="10"/>
      <c r="H20" s="11">
        <f t="shared" si="0"/>
        <v>21866000</v>
      </c>
    </row>
    <row r="21" spans="1:8">
      <c r="A21" s="7">
        <v>18</v>
      </c>
      <c r="B21" s="25">
        <v>42850</v>
      </c>
      <c r="C21" s="7" t="s">
        <v>12</v>
      </c>
      <c r="D21" s="7" t="s">
        <v>43</v>
      </c>
      <c r="E21" s="7" t="s">
        <v>13</v>
      </c>
      <c r="F21" s="10">
        <v>500000</v>
      </c>
      <c r="G21" s="10"/>
      <c r="H21" s="11">
        <f t="shared" si="0"/>
        <v>22366000</v>
      </c>
    </row>
    <row r="22" spans="1:8">
      <c r="A22" s="7">
        <v>19</v>
      </c>
      <c r="B22" s="8">
        <v>42851</v>
      </c>
      <c r="C22" s="7" t="s">
        <v>12</v>
      </c>
      <c r="D22" s="7" t="s">
        <v>26</v>
      </c>
      <c r="E22" s="7" t="s">
        <v>13</v>
      </c>
      <c r="F22" s="10">
        <v>50000</v>
      </c>
      <c r="G22" s="10"/>
      <c r="H22" s="11">
        <f t="shared" si="0"/>
        <v>22416000</v>
      </c>
    </row>
    <row r="23" spans="1:8">
      <c r="A23" s="7">
        <v>20</v>
      </c>
      <c r="B23" s="8">
        <v>42851</v>
      </c>
      <c r="C23" s="7" t="s">
        <v>44</v>
      </c>
      <c r="D23" s="7" t="s">
        <v>44</v>
      </c>
      <c r="E23" s="7" t="s">
        <v>14</v>
      </c>
      <c r="F23" s="10">
        <v>500000</v>
      </c>
      <c r="G23" s="10"/>
      <c r="H23" s="11">
        <f t="shared" si="0"/>
        <v>22916000</v>
      </c>
    </row>
    <row r="24" spans="1:8">
      <c r="A24" s="7">
        <v>21</v>
      </c>
      <c r="B24" s="8">
        <v>42851</v>
      </c>
      <c r="C24" s="7" t="s">
        <v>45</v>
      </c>
      <c r="D24" s="7" t="s">
        <v>45</v>
      </c>
      <c r="E24" s="7" t="s">
        <v>14</v>
      </c>
      <c r="F24" s="10">
        <v>1000000</v>
      </c>
      <c r="G24" s="10"/>
      <c r="H24" s="10">
        <f t="shared" si="0"/>
        <v>23916000</v>
      </c>
    </row>
    <row r="25" spans="1:8">
      <c r="A25" s="7">
        <v>22</v>
      </c>
      <c r="B25" s="8">
        <v>42851</v>
      </c>
      <c r="C25" s="7" t="s">
        <v>17</v>
      </c>
      <c r="D25" s="7" t="s">
        <v>46</v>
      </c>
      <c r="E25" s="7" t="s">
        <v>14</v>
      </c>
      <c r="F25" s="10">
        <v>350000</v>
      </c>
      <c r="G25" s="10"/>
      <c r="H25" s="10">
        <f t="shared" si="0"/>
        <v>24266000</v>
      </c>
    </row>
    <row r="26" spans="1:8">
      <c r="A26" s="7">
        <v>23</v>
      </c>
      <c r="B26" s="8">
        <v>42853</v>
      </c>
      <c r="C26" s="7" t="s">
        <v>47</v>
      </c>
      <c r="D26" s="7" t="s">
        <v>47</v>
      </c>
      <c r="E26" s="7" t="s">
        <v>14</v>
      </c>
      <c r="F26" s="10">
        <v>4253000</v>
      </c>
      <c r="G26" s="10"/>
      <c r="H26" s="10">
        <f t="shared" si="0"/>
        <v>28519000</v>
      </c>
    </row>
    <row r="27" spans="1:8">
      <c r="A27" s="7">
        <v>24</v>
      </c>
      <c r="B27" s="8">
        <v>42854</v>
      </c>
      <c r="C27" s="7" t="s">
        <v>12</v>
      </c>
      <c r="D27" s="7" t="s">
        <v>48</v>
      </c>
      <c r="E27" s="7" t="s">
        <v>14</v>
      </c>
      <c r="F27" s="10">
        <v>500000</v>
      </c>
      <c r="G27" s="10"/>
      <c r="H27" s="10">
        <f t="shared" si="0"/>
        <v>29019000</v>
      </c>
    </row>
    <row r="28" spans="1:8">
      <c r="A28" s="7">
        <v>25</v>
      </c>
      <c r="B28" s="8">
        <v>42854</v>
      </c>
      <c r="C28" s="7" t="s">
        <v>12</v>
      </c>
      <c r="D28" s="7" t="s">
        <v>49</v>
      </c>
      <c r="E28" s="7" t="s">
        <v>14</v>
      </c>
      <c r="F28" s="10">
        <v>400000</v>
      </c>
      <c r="G28" s="10"/>
      <c r="H28" s="10">
        <f t="shared" si="0"/>
        <v>29419000</v>
      </c>
    </row>
    <row r="29" spans="1:8">
      <c r="A29" s="7">
        <v>26</v>
      </c>
      <c r="B29" s="8">
        <v>42854</v>
      </c>
      <c r="C29" s="7" t="s">
        <v>50</v>
      </c>
      <c r="D29" s="7" t="s">
        <v>51</v>
      </c>
      <c r="E29" s="7" t="s">
        <v>14</v>
      </c>
      <c r="F29" s="10">
        <v>500000</v>
      </c>
      <c r="G29" s="10"/>
      <c r="H29" s="10">
        <f t="shared" si="0"/>
        <v>29919000</v>
      </c>
    </row>
    <row r="30" spans="1:8">
      <c r="A30" s="7">
        <v>27</v>
      </c>
      <c r="B30" s="8">
        <v>42854</v>
      </c>
      <c r="C30" s="7" t="s">
        <v>12</v>
      </c>
      <c r="D30" s="7" t="s">
        <v>52</v>
      </c>
      <c r="E30" s="7" t="s">
        <v>14</v>
      </c>
      <c r="F30" s="10">
        <v>2000000</v>
      </c>
      <c r="G30" s="10"/>
      <c r="H30" s="10">
        <f t="shared" si="0"/>
        <v>31919000</v>
      </c>
    </row>
    <row r="31" spans="1:8">
      <c r="A31" s="7">
        <v>28</v>
      </c>
      <c r="B31" s="8">
        <v>42854</v>
      </c>
      <c r="C31" s="7" t="s">
        <v>12</v>
      </c>
      <c r="D31" s="7" t="s">
        <v>53</v>
      </c>
      <c r="E31" s="7" t="s">
        <v>14</v>
      </c>
      <c r="F31" s="10">
        <v>300000</v>
      </c>
      <c r="G31" s="10"/>
      <c r="H31" s="10">
        <f t="shared" si="0"/>
        <v>32219000</v>
      </c>
    </row>
    <row r="32" spans="1:8">
      <c r="A32" s="7">
        <v>29</v>
      </c>
      <c r="B32" s="8">
        <v>42854</v>
      </c>
      <c r="C32" s="7" t="s">
        <v>12</v>
      </c>
      <c r="D32" s="7" t="s">
        <v>54</v>
      </c>
      <c r="E32" s="7" t="s">
        <v>14</v>
      </c>
      <c r="F32" s="10">
        <v>50000</v>
      </c>
      <c r="G32" s="10"/>
      <c r="H32" s="10">
        <f t="shared" si="0"/>
        <v>32269000</v>
      </c>
    </row>
    <row r="33" spans="1:8">
      <c r="A33" s="7">
        <v>30</v>
      </c>
      <c r="B33" s="8">
        <v>42854</v>
      </c>
      <c r="C33" s="7" t="s">
        <v>12</v>
      </c>
      <c r="D33" s="7" t="s">
        <v>55</v>
      </c>
      <c r="E33" s="7" t="s">
        <v>13</v>
      </c>
      <c r="F33" s="10">
        <v>1000000</v>
      </c>
      <c r="G33" s="10"/>
      <c r="H33" s="10">
        <f t="shared" si="0"/>
        <v>33269000</v>
      </c>
    </row>
    <row r="34" spans="1:8">
      <c r="A34" s="27">
        <v>31</v>
      </c>
      <c r="B34" s="8">
        <v>42856</v>
      </c>
      <c r="C34" s="27" t="s">
        <v>12</v>
      </c>
      <c r="D34" s="27" t="s">
        <v>56</v>
      </c>
      <c r="E34" s="27" t="s">
        <v>14</v>
      </c>
      <c r="F34" s="28">
        <v>500000</v>
      </c>
      <c r="G34" s="7"/>
      <c r="H34" s="10">
        <f t="shared" si="0"/>
        <v>33769000</v>
      </c>
    </row>
    <row r="35" spans="1:8">
      <c r="A35" s="27">
        <v>32</v>
      </c>
      <c r="B35" s="8">
        <v>42856</v>
      </c>
      <c r="C35" s="27" t="s">
        <v>24</v>
      </c>
      <c r="D35" s="27" t="s">
        <v>57</v>
      </c>
      <c r="E35" s="27" t="s">
        <v>14</v>
      </c>
      <c r="F35" s="28">
        <v>400000</v>
      </c>
      <c r="G35" s="7"/>
      <c r="H35" s="10">
        <f t="shared" si="0"/>
        <v>34169000</v>
      </c>
    </row>
    <row r="36" spans="1:8">
      <c r="A36" s="27">
        <v>33</v>
      </c>
      <c r="B36" s="8">
        <v>42857</v>
      </c>
      <c r="C36" s="27" t="s">
        <v>58</v>
      </c>
      <c r="D36" s="27" t="s">
        <v>59</v>
      </c>
      <c r="E36" s="27" t="s">
        <v>13</v>
      </c>
      <c r="F36" s="28">
        <v>2500000</v>
      </c>
      <c r="G36" s="7"/>
      <c r="H36" s="10">
        <f t="shared" si="0"/>
        <v>36669000</v>
      </c>
    </row>
    <row r="37" spans="1:8">
      <c r="A37" s="27">
        <v>34</v>
      </c>
      <c r="B37" s="8">
        <v>42857</v>
      </c>
      <c r="C37" s="7" t="s">
        <v>60</v>
      </c>
      <c r="D37" s="7" t="s">
        <v>60</v>
      </c>
      <c r="E37" s="7" t="s">
        <v>13</v>
      </c>
      <c r="F37" s="10">
        <v>500000</v>
      </c>
      <c r="G37" s="7"/>
      <c r="H37" s="10">
        <f t="shared" si="0"/>
        <v>37169000</v>
      </c>
    </row>
    <row r="38" spans="1:8">
      <c r="A38" s="27">
        <v>35</v>
      </c>
      <c r="B38" s="8">
        <v>42859</v>
      </c>
      <c r="C38" s="7" t="s">
        <v>45</v>
      </c>
      <c r="D38" s="7" t="s">
        <v>45</v>
      </c>
      <c r="E38" s="7" t="s">
        <v>14</v>
      </c>
      <c r="F38" s="18">
        <v>100000</v>
      </c>
      <c r="G38" s="7"/>
      <c r="H38" s="10">
        <f t="shared" si="0"/>
        <v>37269000</v>
      </c>
    </row>
    <row r="39" spans="1:8">
      <c r="A39" s="7">
        <v>36</v>
      </c>
      <c r="B39" s="8">
        <v>42860</v>
      </c>
      <c r="C39" s="7" t="s">
        <v>61</v>
      </c>
      <c r="D39" s="7" t="s">
        <v>61</v>
      </c>
      <c r="E39" s="7" t="s">
        <v>14</v>
      </c>
      <c r="F39" s="18">
        <v>50000</v>
      </c>
      <c r="G39" s="7"/>
      <c r="H39" s="10">
        <f t="shared" si="0"/>
        <v>37319000</v>
      </c>
    </row>
    <row r="40" spans="1:8">
      <c r="A40" s="29">
        <v>37</v>
      </c>
      <c r="B40" s="30">
        <v>42860</v>
      </c>
      <c r="C40" s="29" t="s">
        <v>12</v>
      </c>
      <c r="D40" s="29" t="s">
        <v>62</v>
      </c>
      <c r="E40" s="29" t="s">
        <v>13</v>
      </c>
      <c r="F40" s="31">
        <v>2000000</v>
      </c>
      <c r="G40" s="29"/>
      <c r="H40" s="32">
        <f t="shared" ref="H40:H55" si="1">H39+F40-G40</f>
        <v>39319000</v>
      </c>
    </row>
    <row r="41" spans="1:8">
      <c r="A41" s="7">
        <v>38</v>
      </c>
      <c r="B41" s="8">
        <v>42861</v>
      </c>
      <c r="C41" s="7" t="s">
        <v>12</v>
      </c>
      <c r="D41" s="7" t="s">
        <v>63</v>
      </c>
      <c r="E41" s="7" t="s">
        <v>14</v>
      </c>
      <c r="F41" s="18">
        <v>25000</v>
      </c>
      <c r="G41" s="7"/>
      <c r="H41" s="10">
        <f t="shared" si="1"/>
        <v>39344000</v>
      </c>
    </row>
    <row r="42" spans="1:8">
      <c r="A42" s="7">
        <v>39</v>
      </c>
      <c r="B42" s="8">
        <v>42861</v>
      </c>
      <c r="C42" s="7" t="s">
        <v>12</v>
      </c>
      <c r="D42" s="7" t="s">
        <v>40</v>
      </c>
      <c r="E42" s="7" t="s">
        <v>14</v>
      </c>
      <c r="F42" s="18">
        <v>35000</v>
      </c>
      <c r="G42" s="7"/>
      <c r="H42" s="10">
        <f t="shared" si="1"/>
        <v>39379000</v>
      </c>
    </row>
    <row r="43" spans="1:8">
      <c r="A43" s="7">
        <v>40</v>
      </c>
      <c r="B43" s="8">
        <v>42861</v>
      </c>
      <c r="C43" s="7" t="s">
        <v>12</v>
      </c>
      <c r="D43" s="7" t="s">
        <v>64</v>
      </c>
      <c r="E43" s="7" t="s">
        <v>14</v>
      </c>
      <c r="F43" s="18">
        <v>150000</v>
      </c>
      <c r="G43" s="7"/>
      <c r="H43" s="10">
        <f t="shared" si="1"/>
        <v>39529000</v>
      </c>
    </row>
    <row r="44" spans="1:8">
      <c r="A44" s="7">
        <v>41</v>
      </c>
      <c r="B44" s="8">
        <v>42862</v>
      </c>
      <c r="C44" s="7" t="s">
        <v>12</v>
      </c>
      <c r="D44" s="7" t="s">
        <v>65</v>
      </c>
      <c r="E44" s="7" t="s">
        <v>14</v>
      </c>
      <c r="F44" s="18">
        <v>12000</v>
      </c>
      <c r="G44" s="7"/>
      <c r="H44" s="10">
        <f t="shared" si="1"/>
        <v>39541000</v>
      </c>
    </row>
    <row r="45" spans="1:8">
      <c r="A45" s="7">
        <v>42</v>
      </c>
      <c r="B45" s="8">
        <v>42863</v>
      </c>
      <c r="C45" s="7" t="s">
        <v>66</v>
      </c>
      <c r="D45" s="7" t="s">
        <v>67</v>
      </c>
      <c r="E45" s="7" t="s">
        <v>14</v>
      </c>
      <c r="F45" s="18">
        <v>10000000</v>
      </c>
      <c r="G45" s="7"/>
      <c r="H45" s="10">
        <f t="shared" si="1"/>
        <v>49541000</v>
      </c>
    </row>
    <row r="46" spans="1:8">
      <c r="A46" s="7">
        <v>43</v>
      </c>
      <c r="B46" s="8">
        <v>42864</v>
      </c>
      <c r="C46" s="7" t="s">
        <v>12</v>
      </c>
      <c r="D46" s="7" t="s">
        <v>68</v>
      </c>
      <c r="E46" s="7" t="s">
        <v>14</v>
      </c>
      <c r="F46" s="18">
        <v>50000</v>
      </c>
      <c r="G46" s="7"/>
      <c r="H46" s="10">
        <f t="shared" si="1"/>
        <v>49591000</v>
      </c>
    </row>
    <row r="47" spans="1:8">
      <c r="A47" s="7">
        <v>44</v>
      </c>
      <c r="B47" s="8">
        <v>42865</v>
      </c>
      <c r="C47" s="7" t="s">
        <v>12</v>
      </c>
      <c r="D47" s="7" t="s">
        <v>69</v>
      </c>
      <c r="E47" s="7" t="s">
        <v>14</v>
      </c>
      <c r="F47" s="18">
        <v>500000</v>
      </c>
      <c r="G47" s="7"/>
      <c r="H47" s="10">
        <f t="shared" si="1"/>
        <v>50091000</v>
      </c>
    </row>
    <row r="48" spans="1:8">
      <c r="A48" s="7">
        <v>45</v>
      </c>
      <c r="B48" s="8">
        <v>42865</v>
      </c>
      <c r="C48" s="7" t="s">
        <v>12</v>
      </c>
      <c r="D48" s="7" t="s">
        <v>70</v>
      </c>
      <c r="E48" s="7" t="s">
        <v>14</v>
      </c>
      <c r="F48" s="18">
        <v>155000</v>
      </c>
      <c r="G48" s="7"/>
      <c r="H48" s="10">
        <f t="shared" si="1"/>
        <v>50246000</v>
      </c>
    </row>
    <row r="49" spans="1:8">
      <c r="A49" s="7">
        <v>46</v>
      </c>
      <c r="B49" s="8">
        <v>42865</v>
      </c>
      <c r="C49" s="7" t="s">
        <v>12</v>
      </c>
      <c r="D49" s="7" t="s">
        <v>71</v>
      </c>
      <c r="E49" s="7" t="s">
        <v>14</v>
      </c>
      <c r="F49" s="18">
        <v>250000</v>
      </c>
      <c r="G49" s="7"/>
      <c r="H49" s="10">
        <f t="shared" si="1"/>
        <v>50496000</v>
      </c>
    </row>
    <row r="50" spans="1:8">
      <c r="A50" s="7">
        <v>47</v>
      </c>
      <c r="B50" s="8">
        <v>42866</v>
      </c>
      <c r="C50" s="7" t="s">
        <v>12</v>
      </c>
      <c r="D50" s="7" t="s">
        <v>72</v>
      </c>
      <c r="E50" s="7" t="s">
        <v>14</v>
      </c>
      <c r="F50" s="18">
        <v>200000</v>
      </c>
      <c r="G50" s="7"/>
      <c r="H50" s="10">
        <f t="shared" si="1"/>
        <v>50696000</v>
      </c>
    </row>
    <row r="51" spans="1:8">
      <c r="A51" s="7">
        <v>48</v>
      </c>
      <c r="B51" s="8">
        <v>42866</v>
      </c>
      <c r="C51" s="7" t="s">
        <v>73</v>
      </c>
      <c r="D51" s="7" t="s">
        <v>74</v>
      </c>
      <c r="E51" s="7" t="s">
        <v>14</v>
      </c>
      <c r="F51" s="18">
        <v>5000</v>
      </c>
      <c r="G51" s="7"/>
      <c r="H51" s="10">
        <f t="shared" si="1"/>
        <v>50701000</v>
      </c>
    </row>
    <row r="52" spans="1:8">
      <c r="A52" s="7">
        <v>49</v>
      </c>
      <c r="B52" s="8">
        <v>42870</v>
      </c>
      <c r="C52" s="7" t="s">
        <v>75</v>
      </c>
      <c r="D52" s="7" t="s">
        <v>76</v>
      </c>
      <c r="E52" s="7" t="s">
        <v>14</v>
      </c>
      <c r="F52" s="18">
        <v>5000</v>
      </c>
      <c r="G52" s="7"/>
      <c r="H52" s="10">
        <f t="shared" si="1"/>
        <v>50706000</v>
      </c>
    </row>
    <row r="53" spans="1:8">
      <c r="A53" s="7">
        <v>50</v>
      </c>
      <c r="B53" s="8">
        <v>42870</v>
      </c>
      <c r="C53" s="7" t="s">
        <v>77</v>
      </c>
      <c r="D53" s="7" t="s">
        <v>18</v>
      </c>
      <c r="E53" s="7" t="s">
        <v>14</v>
      </c>
      <c r="F53" s="18">
        <v>1500000</v>
      </c>
      <c r="G53" s="18"/>
      <c r="H53" s="10">
        <f t="shared" si="1"/>
        <v>52206000</v>
      </c>
    </row>
    <row r="54" spans="1:8">
      <c r="A54" s="7">
        <v>51</v>
      </c>
      <c r="B54" s="8">
        <v>42870</v>
      </c>
      <c r="C54" s="7" t="s">
        <v>24</v>
      </c>
      <c r="D54" s="7" t="s">
        <v>24</v>
      </c>
      <c r="E54" s="7" t="s">
        <v>14</v>
      </c>
      <c r="F54" s="18">
        <v>910000</v>
      </c>
      <c r="G54" s="18"/>
      <c r="H54" s="10">
        <f t="shared" si="1"/>
        <v>53116000</v>
      </c>
    </row>
    <row r="55" spans="1:8">
      <c r="A55" s="7">
        <v>52</v>
      </c>
      <c r="B55" s="8">
        <v>42870</v>
      </c>
      <c r="C55" s="7" t="s">
        <v>78</v>
      </c>
      <c r="D55" s="7" t="s">
        <v>78</v>
      </c>
      <c r="E55" s="7" t="s">
        <v>13</v>
      </c>
      <c r="F55" s="18">
        <v>200000</v>
      </c>
      <c r="G55" s="18"/>
      <c r="H55" s="10">
        <f t="shared" si="1"/>
        <v>53316000</v>
      </c>
    </row>
    <row r="56" spans="1:8">
      <c r="A56" s="7">
        <v>53</v>
      </c>
      <c r="B56" s="7"/>
      <c r="C56" s="7"/>
      <c r="D56" s="7"/>
      <c r="E56" s="7"/>
      <c r="F56" s="18"/>
      <c r="G56" s="18"/>
      <c r="H56" s="18"/>
    </row>
    <row r="57" spans="1:8">
      <c r="A57" s="7">
        <v>54</v>
      </c>
      <c r="B57" s="7"/>
      <c r="C57" s="7"/>
      <c r="D57" s="7"/>
      <c r="E57" s="7"/>
      <c r="F57" s="18"/>
      <c r="G57" s="18"/>
      <c r="H57" s="18"/>
    </row>
    <row r="58" spans="1:8">
      <c r="A58" s="7">
        <v>55</v>
      </c>
      <c r="B58" s="7"/>
      <c r="C58" s="7"/>
      <c r="D58" s="7"/>
      <c r="E58" s="7"/>
      <c r="F58" s="18"/>
      <c r="G58" s="18"/>
      <c r="H58" s="18"/>
    </row>
    <row r="59" spans="1:8">
      <c r="A59" s="7">
        <v>56</v>
      </c>
      <c r="B59" s="7"/>
      <c r="C59" s="7"/>
      <c r="D59" s="7"/>
      <c r="E59" s="7"/>
      <c r="F59" s="18"/>
      <c r="G59" s="18"/>
      <c r="H59" s="18"/>
    </row>
    <row r="60" spans="1:8">
      <c r="A60" s="7">
        <v>57</v>
      </c>
      <c r="B60" s="7"/>
      <c r="C60" s="7"/>
      <c r="D60" s="7"/>
      <c r="E60" s="7"/>
      <c r="F60" s="18"/>
      <c r="G60" s="18"/>
      <c r="H60" s="18"/>
    </row>
    <row r="61" spans="1:8">
      <c r="A61" s="7">
        <v>58</v>
      </c>
      <c r="B61" s="7"/>
      <c r="C61" s="7"/>
      <c r="D61" s="7"/>
      <c r="E61" s="7"/>
      <c r="F61" s="18"/>
      <c r="G61" s="18"/>
      <c r="H61" s="18"/>
    </row>
    <row r="62" spans="1:8">
      <c r="A62" s="7">
        <v>59</v>
      </c>
      <c r="B62" s="7"/>
      <c r="C62" s="7"/>
      <c r="D62" s="7"/>
      <c r="E62" s="7"/>
      <c r="F62" s="18"/>
      <c r="G62" s="18"/>
      <c r="H62" s="18"/>
    </row>
    <row r="63" spans="6:6">
      <c r="F63">
        <f>SUM(F4:F62)</f>
        <v>53316000</v>
      </c>
    </row>
  </sheetData>
  <mergeCells count="6">
    <mergeCell ref="A1:H1"/>
    <mergeCell ref="F2:H2"/>
    <mergeCell ref="A2:A3"/>
    <mergeCell ref="B2:B3"/>
    <mergeCell ref="C2:C3"/>
    <mergeCell ref="E2:E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4"/>
  <sheetViews>
    <sheetView topLeftCell="A21" workbookViewId="0">
      <selection activeCell="L26" sqref="L26"/>
    </sheetView>
  </sheetViews>
  <sheetFormatPr defaultColWidth="9" defaultRowHeight="15" outlineLevelCol="7"/>
  <cols>
    <col min="1" max="1" width="6.14285714285714" customWidth="1"/>
    <col min="2" max="2" width="12.2857142857143" customWidth="1"/>
    <col min="3" max="3" width="29.2857142857143" style="1" customWidth="1"/>
    <col min="4" max="4" width="41" style="1" hidden="1" customWidth="1"/>
    <col min="5" max="5" width="21" customWidth="1"/>
    <col min="6" max="8" width="11.5714285714286" customWidth="1"/>
  </cols>
  <sheetData>
    <row r="1" ht="32.25" customHeight="1" spans="1:8">
      <c r="A1" s="2" t="s">
        <v>79</v>
      </c>
      <c r="B1" s="2"/>
      <c r="C1" s="3"/>
      <c r="D1" s="3"/>
      <c r="E1" s="2"/>
      <c r="F1" s="2"/>
      <c r="G1" s="2"/>
      <c r="H1" s="2"/>
    </row>
    <row r="2" spans="1:8">
      <c r="A2" s="4" t="s">
        <v>1</v>
      </c>
      <c r="B2" s="4" t="s">
        <v>2</v>
      </c>
      <c r="C2" s="5" t="s">
        <v>3</v>
      </c>
      <c r="D2" s="5" t="s">
        <v>3</v>
      </c>
      <c r="E2" s="4" t="s">
        <v>4</v>
      </c>
      <c r="F2" s="4" t="s">
        <v>5</v>
      </c>
      <c r="G2" s="4"/>
      <c r="H2" s="4" t="s">
        <v>9</v>
      </c>
    </row>
    <row r="3" spans="1:8">
      <c r="A3" s="4"/>
      <c r="B3" s="4"/>
      <c r="C3" s="6"/>
      <c r="D3" s="6"/>
      <c r="E3" s="4"/>
      <c r="F3" s="4" t="s">
        <v>7</v>
      </c>
      <c r="G3" s="4" t="s">
        <v>8</v>
      </c>
      <c r="H3" s="4"/>
    </row>
    <row r="4" spans="1:8">
      <c r="A4" s="7">
        <v>1</v>
      </c>
      <c r="B4" s="8">
        <v>42844</v>
      </c>
      <c r="C4" s="9" t="s">
        <v>12</v>
      </c>
      <c r="D4" s="9" t="s">
        <v>12</v>
      </c>
      <c r="E4" s="7" t="s">
        <v>14</v>
      </c>
      <c r="F4" s="10">
        <v>500000</v>
      </c>
      <c r="G4" s="10"/>
      <c r="H4" s="11">
        <f>F4-G4</f>
        <v>500000</v>
      </c>
    </row>
    <row r="5" spans="1:8">
      <c r="A5" s="7">
        <v>2</v>
      </c>
      <c r="B5" s="8">
        <v>42845</v>
      </c>
      <c r="C5" s="9" t="s">
        <v>12</v>
      </c>
      <c r="D5" s="9" t="s">
        <v>31</v>
      </c>
      <c r="E5" s="7" t="s">
        <v>14</v>
      </c>
      <c r="F5" s="10">
        <v>1000000</v>
      </c>
      <c r="G5" s="10"/>
      <c r="H5" s="11">
        <f>H4+F5-G5</f>
        <v>1500000</v>
      </c>
    </row>
    <row r="6" ht="30" spans="1:8">
      <c r="A6" s="7">
        <v>3</v>
      </c>
      <c r="B6" s="8">
        <v>42851</v>
      </c>
      <c r="C6" s="12" t="s">
        <v>12</v>
      </c>
      <c r="D6" s="9" t="s">
        <v>80</v>
      </c>
      <c r="E6" s="7" t="s">
        <v>13</v>
      </c>
      <c r="F6" s="10">
        <v>25000000</v>
      </c>
      <c r="G6" s="10"/>
      <c r="H6" s="11">
        <f t="shared" ref="H6:H25" si="0">H5+F6-G6</f>
        <v>26500000</v>
      </c>
    </row>
    <row r="7" spans="1:8">
      <c r="A7" s="7">
        <v>4</v>
      </c>
      <c r="B7" s="8">
        <v>42851</v>
      </c>
      <c r="C7" s="12" t="s">
        <v>45</v>
      </c>
      <c r="D7" s="12" t="s">
        <v>45</v>
      </c>
      <c r="E7" s="7" t="s">
        <v>14</v>
      </c>
      <c r="F7" s="10">
        <v>2000000</v>
      </c>
      <c r="G7" s="10"/>
      <c r="H7" s="11">
        <f t="shared" si="0"/>
        <v>28500000</v>
      </c>
    </row>
    <row r="8" spans="1:8">
      <c r="A8" s="7">
        <v>5</v>
      </c>
      <c r="B8" s="8">
        <v>42853</v>
      </c>
      <c r="C8" s="12" t="s">
        <v>12</v>
      </c>
      <c r="D8" s="9" t="s">
        <v>81</v>
      </c>
      <c r="E8" s="7" t="s">
        <v>13</v>
      </c>
      <c r="F8" s="10">
        <v>250000</v>
      </c>
      <c r="G8" s="10"/>
      <c r="H8" s="11">
        <f t="shared" si="0"/>
        <v>28750000</v>
      </c>
    </row>
    <row r="9" spans="1:8">
      <c r="A9" s="7">
        <v>6</v>
      </c>
      <c r="B9" s="8">
        <v>42854</v>
      </c>
      <c r="C9" s="9" t="s">
        <v>50</v>
      </c>
      <c r="D9" s="9" t="s">
        <v>51</v>
      </c>
      <c r="E9" s="7" t="s">
        <v>14</v>
      </c>
      <c r="F9" s="10">
        <v>500000</v>
      </c>
      <c r="G9" s="10"/>
      <c r="H9" s="11">
        <f t="shared" si="0"/>
        <v>29250000</v>
      </c>
    </row>
    <row r="10" spans="1:8">
      <c r="A10" s="7">
        <v>7</v>
      </c>
      <c r="B10" s="8">
        <v>42854</v>
      </c>
      <c r="C10" s="9" t="s">
        <v>12</v>
      </c>
      <c r="D10" s="9" t="s">
        <v>82</v>
      </c>
      <c r="E10" s="7" t="s">
        <v>14</v>
      </c>
      <c r="F10" s="10">
        <v>1000000</v>
      </c>
      <c r="G10" s="10"/>
      <c r="H10" s="11">
        <f t="shared" si="0"/>
        <v>30250000</v>
      </c>
    </row>
    <row r="11" spans="1:8">
      <c r="A11" s="7">
        <v>8</v>
      </c>
      <c r="B11" s="8">
        <v>42854</v>
      </c>
      <c r="C11" s="9" t="s">
        <v>12</v>
      </c>
      <c r="D11" s="9" t="s">
        <v>55</v>
      </c>
      <c r="E11" s="7" t="s">
        <v>13</v>
      </c>
      <c r="F11" s="10">
        <v>1000000</v>
      </c>
      <c r="G11" s="10"/>
      <c r="H11" s="11">
        <f t="shared" si="0"/>
        <v>31250000</v>
      </c>
    </row>
    <row r="12" spans="1:8">
      <c r="A12" s="7">
        <v>9</v>
      </c>
      <c r="B12" s="8">
        <v>42855</v>
      </c>
      <c r="C12" s="9" t="s">
        <v>12</v>
      </c>
      <c r="D12" s="9" t="s">
        <v>83</v>
      </c>
      <c r="E12" s="7" t="s">
        <v>14</v>
      </c>
      <c r="F12" s="10">
        <v>50000</v>
      </c>
      <c r="G12" s="10"/>
      <c r="H12" s="11">
        <f t="shared" si="0"/>
        <v>31300000</v>
      </c>
    </row>
    <row r="13" ht="45" spans="1:8">
      <c r="A13" s="13">
        <v>10</v>
      </c>
      <c r="B13" s="14">
        <v>42856</v>
      </c>
      <c r="C13" s="15" t="s">
        <v>84</v>
      </c>
      <c r="D13" s="15" t="s">
        <v>84</v>
      </c>
      <c r="E13" s="13" t="s">
        <v>85</v>
      </c>
      <c r="F13" s="16"/>
      <c r="G13" s="16">
        <v>25000000</v>
      </c>
      <c r="H13" s="17">
        <f t="shared" si="0"/>
        <v>6300000</v>
      </c>
    </row>
    <row r="14" spans="1:8">
      <c r="A14" s="7">
        <v>11</v>
      </c>
      <c r="B14" s="8">
        <v>42856</v>
      </c>
      <c r="C14" s="9" t="s">
        <v>12</v>
      </c>
      <c r="D14" s="9" t="s">
        <v>70</v>
      </c>
      <c r="E14" s="7" t="s">
        <v>14</v>
      </c>
      <c r="F14" s="10">
        <v>100000</v>
      </c>
      <c r="G14" s="10"/>
      <c r="H14" s="17">
        <f t="shared" si="0"/>
        <v>6400000</v>
      </c>
    </row>
    <row r="15" spans="1:8">
      <c r="A15" s="7">
        <v>12</v>
      </c>
      <c r="B15" s="8">
        <v>42856</v>
      </c>
      <c r="C15" s="9" t="s">
        <v>12</v>
      </c>
      <c r="D15" s="9" t="s">
        <v>86</v>
      </c>
      <c r="E15" s="7" t="s">
        <v>14</v>
      </c>
      <c r="F15" s="10">
        <v>100000</v>
      </c>
      <c r="G15" s="10"/>
      <c r="H15" s="17">
        <f t="shared" si="0"/>
        <v>6500000</v>
      </c>
    </row>
    <row r="16" spans="1:8">
      <c r="A16" s="7">
        <v>13</v>
      </c>
      <c r="B16" s="8">
        <v>42857</v>
      </c>
      <c r="C16" s="9" t="s">
        <v>60</v>
      </c>
      <c r="D16" s="9" t="s">
        <v>60</v>
      </c>
      <c r="E16" s="7" t="s">
        <v>13</v>
      </c>
      <c r="F16" s="10">
        <v>500000</v>
      </c>
      <c r="G16" s="10"/>
      <c r="H16" s="17">
        <f t="shared" si="0"/>
        <v>7000000</v>
      </c>
    </row>
    <row r="17" spans="1:8">
      <c r="A17" s="7">
        <v>14</v>
      </c>
      <c r="B17" s="8">
        <v>42858</v>
      </c>
      <c r="C17" s="9" t="s">
        <v>87</v>
      </c>
      <c r="D17" s="9" t="s">
        <v>88</v>
      </c>
      <c r="E17" s="7" t="s">
        <v>13</v>
      </c>
      <c r="F17" s="10">
        <v>500000</v>
      </c>
      <c r="G17" s="10"/>
      <c r="H17" s="17">
        <f t="shared" si="0"/>
        <v>7500000</v>
      </c>
    </row>
    <row r="18" spans="1:8">
      <c r="A18" s="7">
        <v>15</v>
      </c>
      <c r="B18" s="8">
        <v>42859</v>
      </c>
      <c r="C18" s="9" t="s">
        <v>45</v>
      </c>
      <c r="D18" s="9" t="s">
        <v>45</v>
      </c>
      <c r="E18" s="7" t="s">
        <v>14</v>
      </c>
      <c r="F18" s="10">
        <v>50000</v>
      </c>
      <c r="G18" s="10"/>
      <c r="H18" s="17">
        <f t="shared" si="0"/>
        <v>7550000</v>
      </c>
    </row>
    <row r="19" spans="1:8">
      <c r="A19" s="7">
        <v>16</v>
      </c>
      <c r="B19" s="8">
        <v>42860</v>
      </c>
      <c r="C19" s="9" t="s">
        <v>61</v>
      </c>
      <c r="D19" s="9" t="s">
        <v>61</v>
      </c>
      <c r="E19" s="7" t="s">
        <v>14</v>
      </c>
      <c r="F19" s="10">
        <v>50000</v>
      </c>
      <c r="G19" s="10"/>
      <c r="H19" s="17">
        <f t="shared" si="0"/>
        <v>7600000</v>
      </c>
    </row>
    <row r="20" spans="1:8">
      <c r="A20" s="7">
        <v>17</v>
      </c>
      <c r="B20" s="8">
        <v>42861</v>
      </c>
      <c r="C20" s="9" t="s">
        <v>12</v>
      </c>
      <c r="D20" s="9" t="s">
        <v>89</v>
      </c>
      <c r="E20" s="7" t="s">
        <v>14</v>
      </c>
      <c r="F20" s="10">
        <v>500000</v>
      </c>
      <c r="G20" s="10"/>
      <c r="H20" s="17">
        <f t="shared" si="0"/>
        <v>8100000</v>
      </c>
    </row>
    <row r="21" spans="1:8">
      <c r="A21" s="7">
        <v>18</v>
      </c>
      <c r="B21" s="8">
        <v>42862</v>
      </c>
      <c r="C21" s="9" t="s">
        <v>12</v>
      </c>
      <c r="D21" s="9" t="s">
        <v>65</v>
      </c>
      <c r="E21" s="7" t="s">
        <v>14</v>
      </c>
      <c r="F21" s="18">
        <v>12000</v>
      </c>
      <c r="G21" s="10"/>
      <c r="H21" s="17">
        <f t="shared" si="0"/>
        <v>8112000</v>
      </c>
    </row>
    <row r="22" spans="1:8">
      <c r="A22" s="7">
        <v>19</v>
      </c>
      <c r="B22" s="8">
        <v>42864</v>
      </c>
      <c r="C22" s="9" t="s">
        <v>12</v>
      </c>
      <c r="D22" s="9" t="s">
        <v>90</v>
      </c>
      <c r="E22" s="7" t="s">
        <v>14</v>
      </c>
      <c r="F22" s="10">
        <v>100000</v>
      </c>
      <c r="G22" s="10"/>
      <c r="H22" s="17">
        <f t="shared" si="0"/>
        <v>8212000</v>
      </c>
    </row>
    <row r="23" spans="1:8">
      <c r="A23" s="7">
        <v>20</v>
      </c>
      <c r="B23" s="8">
        <v>42864</v>
      </c>
      <c r="C23" s="9" t="s">
        <v>91</v>
      </c>
      <c r="D23" s="9" t="s">
        <v>91</v>
      </c>
      <c r="E23" s="7" t="s">
        <v>14</v>
      </c>
      <c r="F23" s="10">
        <v>85200</v>
      </c>
      <c r="G23" s="10"/>
      <c r="H23" s="17">
        <f t="shared" si="0"/>
        <v>8297200</v>
      </c>
    </row>
    <row r="24" spans="1:8">
      <c r="A24" s="7">
        <v>21</v>
      </c>
      <c r="B24" s="8">
        <v>42864</v>
      </c>
      <c r="C24" s="9" t="s">
        <v>92</v>
      </c>
      <c r="D24" s="9" t="s">
        <v>92</v>
      </c>
      <c r="E24" s="7" t="s">
        <v>14</v>
      </c>
      <c r="F24" s="10">
        <v>400000</v>
      </c>
      <c r="G24" s="10"/>
      <c r="H24" s="17">
        <f t="shared" si="0"/>
        <v>8697200</v>
      </c>
    </row>
    <row r="25" spans="1:8">
      <c r="A25" s="7">
        <v>22</v>
      </c>
      <c r="B25" s="8">
        <v>42869</v>
      </c>
      <c r="C25" s="9" t="s">
        <v>12</v>
      </c>
      <c r="D25" s="9" t="s">
        <v>49</v>
      </c>
      <c r="E25" s="7" t="s">
        <v>14</v>
      </c>
      <c r="F25" s="10">
        <v>400000</v>
      </c>
      <c r="G25" s="10"/>
      <c r="H25" s="17">
        <f t="shared" si="0"/>
        <v>9097200</v>
      </c>
    </row>
    <row r="26" spans="1:8">
      <c r="A26" s="7">
        <v>23</v>
      </c>
      <c r="B26" s="8"/>
      <c r="C26" s="9"/>
      <c r="D26" s="9"/>
      <c r="E26" s="7"/>
      <c r="F26" s="10"/>
      <c r="G26" s="10"/>
      <c r="H26" s="17"/>
    </row>
    <row r="27" spans="1:8">
      <c r="A27" s="7">
        <v>24</v>
      </c>
      <c r="B27" s="8"/>
      <c r="C27" s="9"/>
      <c r="D27" s="9"/>
      <c r="E27" s="7"/>
      <c r="F27" s="10"/>
      <c r="G27" s="10"/>
      <c r="H27" s="17"/>
    </row>
    <row r="28" spans="1:8">
      <c r="A28" s="7">
        <v>25</v>
      </c>
      <c r="B28" s="8"/>
      <c r="C28" s="9"/>
      <c r="D28" s="9"/>
      <c r="E28" s="7"/>
      <c r="F28" s="10"/>
      <c r="G28" s="10"/>
      <c r="H28" s="17"/>
    </row>
    <row r="29" spans="1:8">
      <c r="A29" s="7">
        <v>26</v>
      </c>
      <c r="B29" s="8"/>
      <c r="C29" s="9"/>
      <c r="D29" s="9"/>
      <c r="E29" s="7"/>
      <c r="F29" s="10"/>
      <c r="G29" s="10"/>
      <c r="H29" s="17"/>
    </row>
    <row r="30" spans="1:8">
      <c r="A30" s="7">
        <v>27</v>
      </c>
      <c r="B30" s="8"/>
      <c r="C30" s="9"/>
      <c r="D30" s="9"/>
      <c r="E30" s="7"/>
      <c r="F30" s="10"/>
      <c r="G30" s="10"/>
      <c r="H30" s="17"/>
    </row>
    <row r="31" spans="1:8">
      <c r="A31" s="7">
        <v>28</v>
      </c>
      <c r="B31" s="8"/>
      <c r="C31" s="9"/>
      <c r="D31" s="9"/>
      <c r="E31" s="7"/>
      <c r="F31" s="10"/>
      <c r="G31" s="10"/>
      <c r="H31" s="17"/>
    </row>
    <row r="32" spans="1:8">
      <c r="A32" s="7">
        <v>29</v>
      </c>
      <c r="B32" s="8"/>
      <c r="C32" s="9"/>
      <c r="D32" s="9"/>
      <c r="E32" s="7"/>
      <c r="F32" s="10"/>
      <c r="G32" s="10"/>
      <c r="H32" s="17"/>
    </row>
    <row r="33" spans="1:8">
      <c r="A33" s="7">
        <v>30</v>
      </c>
      <c r="B33" s="7"/>
      <c r="C33" s="9"/>
      <c r="D33" s="9"/>
      <c r="E33" s="7"/>
      <c r="F33" s="10"/>
      <c r="G33" s="10"/>
      <c r="H33" s="7"/>
    </row>
    <row r="34" spans="6:8">
      <c r="F34" s="19">
        <f>SUM(F4:F33)</f>
        <v>34097200</v>
      </c>
      <c r="G34" s="19">
        <f>SUM(G4:G33)</f>
        <v>25000000</v>
      </c>
      <c r="H34" s="19">
        <f>F34-G34</f>
        <v>9097200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2017-05-16T22:01:16Z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