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730" windowHeight="10350" activeTab="1"/>
  </bookViews>
  <sheets>
    <sheet name="Banin - Banat" sheetId="1" r:id="rId1"/>
    <sheet name="Masjid" sheetId="2" r:id="rId2"/>
  </sheets>
  <calcPr calcId="124519"/>
  <pivotCaches>
    <pivotCache cacheId="0" r:id="rId3"/>
  </pivotCaches>
</workbook>
</file>

<file path=xl/calcChain.xml><?xml version="1.0" encoding="utf-8"?>
<calcChain xmlns="http://schemas.openxmlformats.org/spreadsheetml/2006/main">
  <c r="H13" i="2"/>
  <c r="H12"/>
  <c r="N4" i="1"/>
  <c r="M11"/>
  <c r="H33"/>
  <c r="H9" i="2"/>
  <c r="H10" s="1"/>
  <c r="H11" s="1"/>
  <c r="H27" i="1"/>
  <c r="H28" s="1"/>
  <c r="H29" s="1"/>
  <c r="H30" s="1"/>
  <c r="H31" s="1"/>
  <c r="H32" s="1"/>
  <c r="H8" i="2"/>
  <c r="H26" i="1"/>
  <c r="G24" i="2"/>
  <c r="F24"/>
  <c r="H6"/>
  <c r="H7" s="1"/>
  <c r="H24" i="1"/>
  <c r="H25" s="1"/>
  <c r="H22"/>
  <c r="H23" s="1"/>
  <c r="H21"/>
  <c r="H20"/>
  <c r="H19"/>
  <c r="H18"/>
  <c r="H14"/>
  <c r="H15" s="1"/>
  <c r="H16" s="1"/>
  <c r="H17" s="1"/>
  <c r="H13"/>
  <c r="H5" i="2"/>
  <c r="H4"/>
  <c r="H12" i="1"/>
  <c r="H11"/>
  <c r="H10"/>
  <c r="H9"/>
  <c r="H8"/>
  <c r="H7"/>
  <c r="H6"/>
  <c r="H5"/>
  <c r="H4"/>
  <c r="J11"/>
  <c r="H24" i="2" l="1"/>
  <c r="K11" i="1" s="1"/>
  <c r="L11" s="1"/>
  <c r="N11" l="1"/>
  <c r="L17"/>
</calcChain>
</file>

<file path=xl/sharedStrings.xml><?xml version="1.0" encoding="utf-8"?>
<sst xmlns="http://schemas.openxmlformats.org/spreadsheetml/2006/main" count="154" uniqueCount="64">
  <si>
    <t>Penggalangan Dana Pembangunan Gedung Banin - Banat MDS</t>
  </si>
  <si>
    <t>No</t>
  </si>
  <si>
    <t>Tanggal</t>
  </si>
  <si>
    <t>Donatur / PIC</t>
  </si>
  <si>
    <t>Keterangan</t>
  </si>
  <si>
    <t>Nominal</t>
  </si>
  <si>
    <t>Saldo</t>
  </si>
  <si>
    <t>Masuk</t>
  </si>
  <si>
    <t>Keluar</t>
  </si>
  <si>
    <t>Hamba Allah</t>
  </si>
  <si>
    <t>Transfer</t>
  </si>
  <si>
    <t>Abu Haidar</t>
  </si>
  <si>
    <t>Cash</t>
  </si>
  <si>
    <t>Hamba Allah Mantung</t>
  </si>
  <si>
    <t>Hamba Allah Weru</t>
  </si>
  <si>
    <t>Abu Yahya Lirim</t>
  </si>
  <si>
    <t xml:space="preserve">Rosok </t>
  </si>
  <si>
    <t>Abdullah Tuyar Al-Atsari</t>
  </si>
  <si>
    <t>Abu Mas'ud Said</t>
  </si>
  <si>
    <t>Hamba Allah Semarang</t>
  </si>
  <si>
    <t>Helmi Efendi ST</t>
  </si>
  <si>
    <t>Hamba Allah Gawok</t>
  </si>
  <si>
    <t>Hamba Allah NI 6b</t>
  </si>
  <si>
    <t>Fino</t>
  </si>
  <si>
    <t>Hamba Allah Sumber</t>
  </si>
  <si>
    <t>Abu Hanif</t>
  </si>
  <si>
    <t>HP 0821-3690-1985</t>
  </si>
  <si>
    <t>Amin Gawok</t>
  </si>
  <si>
    <t>Hamba Allah Solo</t>
  </si>
  <si>
    <t>Abu Kafka</t>
  </si>
  <si>
    <t>Row Labels</t>
  </si>
  <si>
    <t>(blank)</t>
  </si>
  <si>
    <t>Grand Total</t>
  </si>
  <si>
    <t>Values</t>
  </si>
  <si>
    <t>Sum of Masuk</t>
  </si>
  <si>
    <t>Sum of Keluar</t>
  </si>
  <si>
    <t>Hamba Allah Talangabang</t>
  </si>
  <si>
    <t>Abu Haikal Utsman</t>
  </si>
  <si>
    <t>Abu Zerico Jatmiko</t>
  </si>
  <si>
    <t>Saldo Pribadi</t>
  </si>
  <si>
    <t>Hamba Allah via Abu Haikal</t>
  </si>
  <si>
    <t>Hamba Allah via dr Dhiya</t>
  </si>
  <si>
    <t>Sudadi</t>
  </si>
  <si>
    <t>SIDIK DARUSULISTYO / Shidiq Abu Abdirrahman</t>
  </si>
  <si>
    <t>Banin-Banat</t>
  </si>
  <si>
    <t>Masjid</t>
  </si>
  <si>
    <t>Total</t>
  </si>
  <si>
    <t>Total BP</t>
  </si>
  <si>
    <t>Selisih</t>
  </si>
  <si>
    <t>Iuran Mudarisat dan Santriwati Banat</t>
  </si>
  <si>
    <t>Abu Zufar Helmi Efendi</t>
  </si>
  <si>
    <t>Abdullah Sapto</t>
  </si>
  <si>
    <t>Abu Musa Zakaria</t>
  </si>
  <si>
    <t>Abdullah</t>
  </si>
  <si>
    <t>Abu Attar</t>
  </si>
  <si>
    <t>Abu Umar Qudwah</t>
  </si>
  <si>
    <t>Sholih Gatak</t>
  </si>
  <si>
    <t>Abu Ihsan</t>
  </si>
  <si>
    <t>Abu Yusuf Haryanto</t>
  </si>
  <si>
    <t>Abu Ummar Qudwah</t>
  </si>
  <si>
    <t>Penggalangan Dana Pembangunan Kanopi &amp; Penyempurnaan Masjid Ibnu Taimiyah</t>
  </si>
  <si>
    <t>Hendy Abu Hamzah</t>
  </si>
  <si>
    <t>DP dan Belanja Kanopi</t>
  </si>
  <si>
    <t>TRANSFER KE Bpk YUSTANTO DWIANTORO DP dan Belanja Kanopi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</si>
</sst>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164" fontId="0" fillId="0" borderId="1" xfId="0" applyNumberFormat="1" applyBorder="1"/>
    <xf numFmtId="0" fontId="1" fillId="0" borderId="1" xfId="0" applyFont="1" applyBorder="1"/>
    <xf numFmtId="14" fontId="1" fillId="0" borderId="1" xfId="0" applyNumberFormat="1" applyFont="1" applyBorder="1"/>
    <xf numFmtId="0" fontId="2" fillId="2" borderId="2" xfId="0" applyFont="1" applyFill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4" xfId="0" pivotButton="1" applyBorder="1"/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43" fontId="0" fillId="0" borderId="4" xfId="0" applyNumberFormat="1" applyBorder="1"/>
    <xf numFmtId="43" fontId="0" fillId="0" borderId="6" xfId="0" applyNumberFormat="1" applyBorder="1"/>
    <xf numFmtId="43" fontId="0" fillId="0" borderId="7" xfId="0" applyNumberFormat="1" applyBorder="1"/>
    <xf numFmtId="0" fontId="2" fillId="2" borderId="2" xfId="0" applyFont="1" applyFill="1" applyBorder="1" applyAlignment="1">
      <alignment horizontal="center" vertical="center"/>
    </xf>
    <xf numFmtId="43" fontId="0" fillId="0" borderId="0" xfId="1" applyFont="1"/>
    <xf numFmtId="43" fontId="0" fillId="0" borderId="0" xfId="0" applyNumberFormat="1"/>
    <xf numFmtId="0" fontId="2" fillId="0" borderId="0" xfId="0" applyFont="1"/>
    <xf numFmtId="43" fontId="2" fillId="0" borderId="0" xfId="1" applyFont="1"/>
    <xf numFmtId="0" fontId="0" fillId="0" borderId="11" xfId="0" applyBorder="1"/>
    <xf numFmtId="164" fontId="0" fillId="0" borderId="11" xfId="1" applyNumberFormat="1" applyFont="1" applyBorder="1"/>
    <xf numFmtId="164" fontId="0" fillId="0" borderId="11" xfId="0" applyNumberFormat="1" applyBorder="1"/>
    <xf numFmtId="0" fontId="2" fillId="0" borderId="11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164" fontId="0" fillId="0" borderId="0" xfId="1" applyNumberFormat="1" applyFont="1"/>
    <xf numFmtId="43" fontId="2" fillId="0" borderId="11" xfId="1" applyFont="1" applyBorder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1" xfId="0" applyFill="1" applyBorder="1"/>
    <xf numFmtId="14" fontId="0" fillId="3" borderId="1" xfId="0" applyNumberFormat="1" applyFill="1" applyBorder="1"/>
    <xf numFmtId="164" fontId="0" fillId="3" borderId="1" xfId="1" applyNumberFormat="1" applyFont="1" applyFill="1" applyBorder="1"/>
    <xf numFmtId="164" fontId="0" fillId="3" borderId="1" xfId="0" applyNumberFormat="1" applyFill="1" applyBorder="1"/>
  </cellXfs>
  <cellStyles count="2">
    <cellStyle name="Comma" xfId="1" builtinId="3"/>
    <cellStyle name="Normal" xfId="0" builtinId="0"/>
  </cellStyles>
  <dxfs count="1">
    <dxf>
      <numFmt numFmtId="35" formatCode="_(* #,##0.00_);_(* \(#,##0.00\);_(* &quot;-&quot;??_);_(@_)"/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sic" refreshedDate="42856.208867361114" createdVersion="3" refreshedVersion="3" minRefreshableVersion="3" recordCount="31">
  <cacheSource type="worksheet">
    <worksheetSource ref="A3:H150" sheet="Banin - Banat"/>
  </cacheSource>
  <cacheFields count="8">
    <cacheField name="No" numFmtId="0">
      <sharedItems containsString="0" containsBlank="1" containsNumber="1" containsInteger="1" minValue="1" maxValue="30"/>
    </cacheField>
    <cacheField name="Tanggal" numFmtId="0">
      <sharedItems containsNonDate="0" containsDate="1" containsString="0" containsBlank="1" minDate="2017-04-16T00:00:00" maxDate="2017-04-30T00:00:00"/>
    </cacheField>
    <cacheField name="Donatur / PIC" numFmtId="0">
      <sharedItems containsBlank="1"/>
    </cacheField>
    <cacheField name="Donatur / PIC2" numFmtId="0">
      <sharedItems containsBlank="1"/>
    </cacheField>
    <cacheField name="Keterangan" numFmtId="0">
      <sharedItems containsBlank="1" count="3">
        <s v="Transfer"/>
        <s v="Cash"/>
        <m/>
      </sharedItems>
    </cacheField>
    <cacheField name="Masuk" numFmtId="0">
      <sharedItems containsString="0" containsBlank="1" containsNumber="1" containsInteger="1" minValue="50000" maxValue="10000000"/>
    </cacheField>
    <cacheField name="Keluar" numFmtId="0">
      <sharedItems containsNonDate="0" containsString="0" containsBlank="1"/>
    </cacheField>
    <cacheField name="Saldo" numFmtId="0">
      <sharedItems containsString="0" containsBlank="1" containsNumber="1" containsInteger="1" minValue="100000" maxValue="33269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n v="1"/>
    <d v="2017-04-16T00:00:00"/>
    <s v="Hamba Allah"/>
    <s v="Hamba Allah"/>
    <x v="0"/>
    <n v="100000"/>
    <m/>
    <n v="100000"/>
  </r>
  <r>
    <n v="2"/>
    <d v="2017-04-17T00:00:00"/>
    <s v="Hamba Allah"/>
    <s v="Abu Haidar"/>
    <x v="0"/>
    <n v="500000"/>
    <m/>
    <n v="600000"/>
  </r>
  <r>
    <n v="3"/>
    <d v="2017-04-19T00:00:00"/>
    <s v="Hamba Allah"/>
    <s v="Hamba Allah"/>
    <x v="0"/>
    <n v="10000000"/>
    <m/>
    <n v="10600000"/>
  </r>
  <r>
    <n v="4"/>
    <d v="2017-04-19T00:00:00"/>
    <s v="Hamba Allah"/>
    <s v="Hamba Allah"/>
    <x v="1"/>
    <n v="1000000"/>
    <m/>
    <n v="11600000"/>
  </r>
  <r>
    <n v="5"/>
    <d v="2017-04-19T00:00:00"/>
    <s v="Hamba Allah Mantung"/>
    <s v="Hamba Allah Mantung"/>
    <x v="1"/>
    <n v="50000"/>
    <m/>
    <n v="11650000"/>
  </r>
  <r>
    <n v="6"/>
    <d v="2017-04-20T00:00:00"/>
    <s v="Hamba Allah Weru"/>
    <s v="Hamba Allah Weru"/>
    <x v="1"/>
    <n v="200000"/>
    <m/>
    <n v="11850000"/>
  </r>
  <r>
    <n v="7"/>
    <d v="2017-04-20T00:00:00"/>
    <s v="Hamba Allah"/>
    <s v="Abu Yahya Lirim"/>
    <x v="1"/>
    <n v="600000"/>
    <m/>
    <n v="12450000"/>
  </r>
  <r>
    <n v="8"/>
    <d v="2017-04-20T00:00:00"/>
    <s v="Rosok "/>
    <s v="Rosok "/>
    <x v="1"/>
    <n v="1016000"/>
    <m/>
    <n v="13466000"/>
  </r>
  <r>
    <n v="9"/>
    <d v="2017-04-21T00:00:00"/>
    <s v="Hamba Allah"/>
    <s v="Abdullah Tuyar Al-Atsari"/>
    <x v="0"/>
    <n v="50000"/>
    <m/>
    <n v="13516000"/>
  </r>
  <r>
    <n v="10"/>
    <d v="2017-04-22T00:00:00"/>
    <s v="Hamba Allah Semarang"/>
    <s v="Helmi Efendi ST"/>
    <x v="0"/>
    <n v="5000000"/>
    <m/>
    <n v="18516000"/>
  </r>
  <r>
    <n v="11"/>
    <d v="2017-04-22T00:00:00"/>
    <s v="Hamba Allah Gawok"/>
    <s v="Abu Mas'ud Said"/>
    <x v="1"/>
    <n v="2000000"/>
    <m/>
    <n v="20516000"/>
  </r>
  <r>
    <n v="12"/>
    <d v="2017-04-22T00:00:00"/>
    <s v="Hamba Allah NI 6b"/>
    <s v="Fino"/>
    <x v="1"/>
    <n v="50000"/>
    <m/>
    <n v="20566000"/>
  </r>
  <r>
    <n v="13"/>
    <d v="2017-04-22T00:00:00"/>
    <s v="Hamba Allah Sumber"/>
    <s v="Abu Hanif"/>
    <x v="1"/>
    <n v="200000"/>
    <m/>
    <n v="20766000"/>
  </r>
  <r>
    <n v="14"/>
    <d v="2017-04-22T00:00:00"/>
    <s v="Hamba Allah"/>
    <s v="HP 0821-3690-1985"/>
    <x v="0"/>
    <n v="300000"/>
    <m/>
    <n v="21066000"/>
  </r>
  <r>
    <n v="15"/>
    <d v="2017-04-22T00:00:00"/>
    <s v="Hamba Allah Gawok"/>
    <s v="Amin Gawok"/>
    <x v="1"/>
    <n v="500000"/>
    <m/>
    <n v="21566000"/>
  </r>
  <r>
    <n v="16"/>
    <d v="2017-04-22T00:00:00"/>
    <s v="Hamba Allah Solo"/>
    <s v="Abu Kafka"/>
    <x v="1"/>
    <n v="100000"/>
    <m/>
    <n v="21666000"/>
  </r>
  <r>
    <n v="17"/>
    <d v="2017-04-24T00:00:00"/>
    <s v="Hamba Allah Talangabang"/>
    <s v="Abu Haikal Utsman"/>
    <x v="1"/>
    <n v="200000"/>
    <m/>
    <n v="21866000"/>
  </r>
  <r>
    <n v="18"/>
    <d v="2017-04-25T00:00:00"/>
    <s v="Hamba Allah"/>
    <s v="Abu Zerico Jatmiko"/>
    <x v="0"/>
    <n v="500000"/>
    <m/>
    <n v="22366000"/>
  </r>
  <r>
    <n v="19"/>
    <d v="2017-04-26T00:00:00"/>
    <s v="Hamba Allah"/>
    <s v="Abdullah Tuyar Al-Atsari"/>
    <x v="0"/>
    <n v="50000"/>
    <m/>
    <n v="22416000"/>
  </r>
  <r>
    <n v="20"/>
    <d v="2017-04-26T00:00:00"/>
    <s v="Hamba Allah via Abu Haikal"/>
    <s v="Hamba Allah via Abu Haikal"/>
    <x v="1"/>
    <n v="500000"/>
    <m/>
    <n v="22916000"/>
  </r>
  <r>
    <n v="21"/>
    <d v="2017-04-26T00:00:00"/>
    <s v="Hamba Allah via dr Dhiya"/>
    <s v="Hamba Allah via dr Dhiya"/>
    <x v="1"/>
    <n v="1000000"/>
    <m/>
    <n v="23916000"/>
  </r>
  <r>
    <n v="22"/>
    <d v="2017-04-26T00:00:00"/>
    <s v="Hamba Allah Mantung"/>
    <s v="Sudadi"/>
    <x v="1"/>
    <n v="350000"/>
    <m/>
    <n v="24266000"/>
  </r>
  <r>
    <n v="23"/>
    <d v="2017-04-28T00:00:00"/>
    <s v="Iuran Mudarisat dan Santriwati Banat"/>
    <s v="Iuran Mudarisat dan Santriwati Banat"/>
    <x v="1"/>
    <n v="4253000"/>
    <m/>
    <n v="28519000"/>
  </r>
  <r>
    <n v="24"/>
    <d v="2017-04-29T00:00:00"/>
    <s v="Hamba Allah"/>
    <s v="Abdullah Sapto"/>
    <x v="1"/>
    <n v="500000"/>
    <m/>
    <n v="29019000"/>
  </r>
  <r>
    <n v="25"/>
    <d v="2017-04-29T00:00:00"/>
    <s v="Hamba Allah"/>
    <s v="Abu Musa Zakaria"/>
    <x v="1"/>
    <n v="400000"/>
    <m/>
    <n v="29419000"/>
  </r>
  <r>
    <n v="26"/>
    <d v="2017-04-29T00:00:00"/>
    <s v="Abdullah"/>
    <s v="Abu Attar"/>
    <x v="1"/>
    <n v="500000"/>
    <m/>
    <n v="29919000"/>
  </r>
  <r>
    <n v="27"/>
    <d v="2017-04-29T00:00:00"/>
    <s v="Hamba Allah"/>
    <s v="Abu Umar Qudwah"/>
    <x v="1"/>
    <n v="2000000"/>
    <m/>
    <n v="31919000"/>
  </r>
  <r>
    <n v="28"/>
    <d v="2017-04-29T00:00:00"/>
    <s v="Hamba Allah"/>
    <s v="Sholih Gatak"/>
    <x v="1"/>
    <n v="300000"/>
    <m/>
    <n v="32219000"/>
  </r>
  <r>
    <n v="29"/>
    <d v="2017-04-29T00:00:00"/>
    <s v="Hamba Allah"/>
    <s v="Abu Ihsan"/>
    <x v="1"/>
    <n v="50000"/>
    <m/>
    <n v="32269000"/>
  </r>
  <r>
    <n v="30"/>
    <d v="2017-04-29T00:00:00"/>
    <s v="Hamba Allah"/>
    <s v="Abu Yusuf Haryanto"/>
    <x v="0"/>
    <n v="1000000"/>
    <m/>
    <n v="33269000"/>
  </r>
  <r>
    <m/>
    <m/>
    <m/>
    <m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J2:L7" firstHeaderRow="1" firstDataRow="2" firstDataCol="1"/>
  <pivotFields count="8"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dataField="1" showAll="0"/>
    <pivotField dataField="1"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asuk" fld="5" baseField="0" baseItem="0" numFmtId="43"/>
    <dataField name="Sum of Keluar" fld="6" baseField="0" baseItem="0"/>
  </dataFields>
  <formats count="1"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3"/>
  <sheetViews>
    <sheetView topLeftCell="A10" workbookViewId="0">
      <selection activeCell="K16" sqref="K16"/>
    </sheetView>
  </sheetViews>
  <sheetFormatPr defaultColWidth="9" defaultRowHeight="15"/>
  <cols>
    <col min="1" max="1" width="3.5703125" bestFit="1" customWidth="1"/>
    <col min="2" max="2" width="12" customWidth="1"/>
    <col min="3" max="3" width="34.28515625" bestFit="1" customWidth="1"/>
    <col min="4" max="4" width="34.28515625" hidden="1" customWidth="1"/>
    <col min="5" max="5" width="11.140625" bestFit="1" customWidth="1"/>
    <col min="6" max="6" width="15.28515625" customWidth="1"/>
    <col min="7" max="7" width="12.140625" customWidth="1"/>
    <col min="8" max="8" width="13.7109375" customWidth="1"/>
    <col min="10" max="10" width="13.140625" customWidth="1"/>
    <col min="11" max="11" width="14.28515625" customWidth="1"/>
    <col min="12" max="12" width="13.42578125" customWidth="1"/>
    <col min="13" max="14" width="14.28515625" bestFit="1" customWidth="1"/>
  </cols>
  <sheetData>
    <row r="1" spans="1:14" ht="28.5" customHeight="1">
      <c r="A1" s="35" t="s">
        <v>0</v>
      </c>
      <c r="B1" s="35"/>
      <c r="C1" s="35"/>
      <c r="D1" s="35"/>
      <c r="E1" s="35"/>
      <c r="F1" s="35"/>
      <c r="G1" s="35"/>
      <c r="H1" s="35"/>
    </row>
    <row r="2" spans="1:14">
      <c r="A2" s="8"/>
      <c r="B2" s="8"/>
      <c r="C2" s="8"/>
      <c r="D2" s="8"/>
      <c r="E2" s="8"/>
      <c r="F2" s="36" t="s">
        <v>5</v>
      </c>
      <c r="G2" s="36"/>
      <c r="H2" s="8"/>
      <c r="J2" s="9"/>
      <c r="K2" s="11" t="s">
        <v>33</v>
      </c>
      <c r="L2" s="10"/>
      <c r="N2" s="25" t="s">
        <v>39</v>
      </c>
    </row>
    <row r="3" spans="1:14">
      <c r="A3" s="8" t="s">
        <v>1</v>
      </c>
      <c r="B3" s="8" t="s">
        <v>2</v>
      </c>
      <c r="C3" s="8" t="s">
        <v>3</v>
      </c>
      <c r="D3" s="8" t="s">
        <v>3</v>
      </c>
      <c r="E3" s="8" t="s">
        <v>4</v>
      </c>
      <c r="F3" s="1" t="s">
        <v>7</v>
      </c>
      <c r="G3" s="1" t="s">
        <v>8</v>
      </c>
      <c r="H3" s="22" t="s">
        <v>6</v>
      </c>
      <c r="J3" s="11" t="s">
        <v>30</v>
      </c>
      <c r="K3" s="9" t="s">
        <v>34</v>
      </c>
      <c r="L3" s="15" t="s">
        <v>35</v>
      </c>
      <c r="N3" s="26">
        <v>397597</v>
      </c>
    </row>
    <row r="4" spans="1:14">
      <c r="A4" s="2">
        <v>1</v>
      </c>
      <c r="B4" s="3">
        <v>42841</v>
      </c>
      <c r="C4" s="2" t="s">
        <v>9</v>
      </c>
      <c r="D4" s="2" t="s">
        <v>9</v>
      </c>
      <c r="E4" s="2" t="s">
        <v>10</v>
      </c>
      <c r="F4" s="4">
        <v>100000</v>
      </c>
      <c r="G4" s="4"/>
      <c r="H4" s="5">
        <f>F4-G4</f>
        <v>100000</v>
      </c>
      <c r="J4" s="12" t="s">
        <v>12</v>
      </c>
      <c r="K4" s="19">
        <v>15769000</v>
      </c>
      <c r="L4" s="16"/>
      <c r="N4" s="24">
        <f>N3-250000</f>
        <v>147597</v>
      </c>
    </row>
    <row r="5" spans="1:14">
      <c r="A5" s="2">
        <v>2</v>
      </c>
      <c r="B5" s="3">
        <v>42842</v>
      </c>
      <c r="C5" s="2" t="s">
        <v>9</v>
      </c>
      <c r="D5" s="2" t="s">
        <v>11</v>
      </c>
      <c r="E5" s="2" t="s">
        <v>10</v>
      </c>
      <c r="F5" s="4">
        <v>500000</v>
      </c>
      <c r="G5" s="4"/>
      <c r="H5" s="5">
        <f>H4+F5-G5</f>
        <v>600000</v>
      </c>
      <c r="J5" s="13" t="s">
        <v>10</v>
      </c>
      <c r="K5" s="20">
        <v>17500000</v>
      </c>
      <c r="L5" s="17"/>
    </row>
    <row r="6" spans="1:14">
      <c r="A6" s="2">
        <v>3</v>
      </c>
      <c r="B6" s="3">
        <v>42844</v>
      </c>
      <c r="C6" s="2" t="s">
        <v>9</v>
      </c>
      <c r="D6" s="2" t="s">
        <v>9</v>
      </c>
      <c r="E6" s="2" t="s">
        <v>10</v>
      </c>
      <c r="F6" s="4">
        <v>10000000</v>
      </c>
      <c r="G6" s="4"/>
      <c r="H6" s="5">
        <f>H5+F6-G6</f>
        <v>10600000</v>
      </c>
      <c r="J6" s="13" t="s">
        <v>31</v>
      </c>
      <c r="K6" s="20"/>
      <c r="L6" s="17"/>
    </row>
    <row r="7" spans="1:14">
      <c r="A7" s="2">
        <v>4</v>
      </c>
      <c r="B7" s="3">
        <v>42844</v>
      </c>
      <c r="C7" s="2" t="s">
        <v>9</v>
      </c>
      <c r="D7" s="2" t="s">
        <v>9</v>
      </c>
      <c r="E7" s="2" t="s">
        <v>12</v>
      </c>
      <c r="F7" s="4">
        <v>1000000</v>
      </c>
      <c r="G7" s="4"/>
      <c r="H7" s="5">
        <f t="shared" ref="H7:H33" si="0">H6+F7-G7</f>
        <v>11600000</v>
      </c>
      <c r="J7" s="14" t="s">
        <v>32</v>
      </c>
      <c r="K7" s="21">
        <v>33269000</v>
      </c>
      <c r="L7" s="18"/>
    </row>
    <row r="8" spans="1:14">
      <c r="A8" s="2">
        <v>5</v>
      </c>
      <c r="B8" s="3">
        <v>42844</v>
      </c>
      <c r="C8" s="2" t="s">
        <v>13</v>
      </c>
      <c r="D8" s="2" t="s">
        <v>13</v>
      </c>
      <c r="E8" s="2" t="s">
        <v>12</v>
      </c>
      <c r="F8" s="4">
        <v>50000</v>
      </c>
      <c r="G8" s="4"/>
      <c r="H8" s="5">
        <f t="shared" si="0"/>
        <v>11650000</v>
      </c>
    </row>
    <row r="9" spans="1:14">
      <c r="A9" s="2">
        <v>6</v>
      </c>
      <c r="B9" s="3">
        <v>42845</v>
      </c>
      <c r="C9" s="2" t="s">
        <v>14</v>
      </c>
      <c r="D9" s="2" t="s">
        <v>14</v>
      </c>
      <c r="E9" s="2" t="s">
        <v>12</v>
      </c>
      <c r="F9" s="4">
        <v>200000</v>
      </c>
      <c r="G9" s="4"/>
      <c r="H9" s="5">
        <f t="shared" si="0"/>
        <v>11850000</v>
      </c>
      <c r="N9" s="23">
        <v>-147597</v>
      </c>
    </row>
    <row r="10" spans="1:14">
      <c r="A10" s="2">
        <v>7</v>
      </c>
      <c r="B10" s="3">
        <v>42845</v>
      </c>
      <c r="C10" s="2" t="s">
        <v>9</v>
      </c>
      <c r="D10" s="2" t="s">
        <v>15</v>
      </c>
      <c r="E10" s="2" t="s">
        <v>12</v>
      </c>
      <c r="F10" s="4">
        <v>600000</v>
      </c>
      <c r="G10" s="4"/>
      <c r="H10" s="5">
        <f t="shared" si="0"/>
        <v>12450000</v>
      </c>
      <c r="J10" s="30" t="s">
        <v>44</v>
      </c>
      <c r="K10" s="31" t="s">
        <v>45</v>
      </c>
      <c r="L10" s="31" t="s">
        <v>46</v>
      </c>
      <c r="M10" s="31" t="s">
        <v>47</v>
      </c>
      <c r="N10" s="33" t="s">
        <v>48</v>
      </c>
    </row>
    <row r="11" spans="1:14">
      <c r="A11" s="2">
        <v>8</v>
      </c>
      <c r="B11" s="3">
        <v>42845</v>
      </c>
      <c r="C11" s="2" t="s">
        <v>16</v>
      </c>
      <c r="D11" s="2" t="s">
        <v>16</v>
      </c>
      <c r="E11" s="2" t="s">
        <v>12</v>
      </c>
      <c r="F11" s="4">
        <v>1016000</v>
      </c>
      <c r="G11" s="4"/>
      <c r="H11" s="5">
        <f t="shared" si="0"/>
        <v>13466000</v>
      </c>
      <c r="J11" s="28">
        <f>GETPIVOTDATA("Sum of Masuk",$J$2)</f>
        <v>33269000</v>
      </c>
      <c r="K11" s="28">
        <f>Masjid!H24</f>
        <v>6300000</v>
      </c>
      <c r="L11" s="28">
        <f>J11+K11</f>
        <v>39569000</v>
      </c>
      <c r="M11" s="28">
        <f>49813597+5000000+9803000</f>
        <v>64616597</v>
      </c>
      <c r="N11" s="28">
        <f>L11-M11</f>
        <v>-25047597</v>
      </c>
    </row>
    <row r="12" spans="1:14">
      <c r="A12" s="2">
        <v>9</v>
      </c>
      <c r="B12" s="3">
        <v>42846</v>
      </c>
      <c r="C12" s="2" t="s">
        <v>9</v>
      </c>
      <c r="D12" s="2" t="s">
        <v>17</v>
      </c>
      <c r="E12" s="2" t="s">
        <v>10</v>
      </c>
      <c r="F12" s="4">
        <v>50000</v>
      </c>
      <c r="G12" s="4"/>
      <c r="H12" s="5">
        <f t="shared" si="0"/>
        <v>13516000</v>
      </c>
      <c r="N12" s="23"/>
    </row>
    <row r="13" spans="1:14">
      <c r="A13" s="2">
        <v>10</v>
      </c>
      <c r="B13" s="7">
        <v>42847</v>
      </c>
      <c r="C13" s="6" t="s">
        <v>19</v>
      </c>
      <c r="D13" s="6" t="s">
        <v>20</v>
      </c>
      <c r="E13" s="6" t="s">
        <v>10</v>
      </c>
      <c r="F13" s="4">
        <v>5000000</v>
      </c>
      <c r="G13" s="4"/>
      <c r="H13" s="5">
        <f t="shared" si="0"/>
        <v>18516000</v>
      </c>
    </row>
    <row r="14" spans="1:14">
      <c r="A14" s="2">
        <v>11</v>
      </c>
      <c r="B14" s="7">
        <v>42847</v>
      </c>
      <c r="C14" s="2" t="s">
        <v>21</v>
      </c>
      <c r="D14" s="2" t="s">
        <v>18</v>
      </c>
      <c r="E14" s="2" t="s">
        <v>12</v>
      </c>
      <c r="F14" s="4">
        <v>2000000</v>
      </c>
      <c r="G14" s="4"/>
      <c r="H14" s="5">
        <f t="shared" si="0"/>
        <v>20516000</v>
      </c>
      <c r="N14" s="24"/>
    </row>
    <row r="15" spans="1:14">
      <c r="A15" s="2">
        <v>12</v>
      </c>
      <c r="B15" s="7">
        <v>42847</v>
      </c>
      <c r="C15" s="2" t="s">
        <v>22</v>
      </c>
      <c r="D15" s="2" t="s">
        <v>23</v>
      </c>
      <c r="E15" s="2" t="s">
        <v>12</v>
      </c>
      <c r="F15" s="4">
        <v>50000</v>
      </c>
      <c r="G15" s="4"/>
      <c r="H15" s="5">
        <f t="shared" si="0"/>
        <v>20566000</v>
      </c>
    </row>
    <row r="16" spans="1:14">
      <c r="A16" s="2">
        <v>13</v>
      </c>
      <c r="B16" s="7">
        <v>42847</v>
      </c>
      <c r="C16" s="2" t="s">
        <v>24</v>
      </c>
      <c r="D16" s="2" t="s">
        <v>25</v>
      </c>
      <c r="E16" s="2" t="s">
        <v>12</v>
      </c>
      <c r="F16" s="4">
        <v>200000</v>
      </c>
      <c r="G16" s="4"/>
      <c r="H16" s="5">
        <f t="shared" si="0"/>
        <v>20766000</v>
      </c>
      <c r="L16">
        <v>47813597</v>
      </c>
    </row>
    <row r="17" spans="1:12">
      <c r="A17" s="2">
        <v>14</v>
      </c>
      <c r="B17" s="7">
        <v>42847</v>
      </c>
      <c r="C17" s="2" t="s">
        <v>9</v>
      </c>
      <c r="D17" s="2" t="s">
        <v>26</v>
      </c>
      <c r="E17" s="2" t="s">
        <v>10</v>
      </c>
      <c r="F17" s="4">
        <v>300000</v>
      </c>
      <c r="G17" s="4"/>
      <c r="H17" s="5">
        <f t="shared" si="0"/>
        <v>21066000</v>
      </c>
      <c r="L17" s="34">
        <f>L11-L16</f>
        <v>-8244597</v>
      </c>
    </row>
    <row r="18" spans="1:12">
      <c r="A18" s="2">
        <v>15</v>
      </c>
      <c r="B18" s="7">
        <v>42847</v>
      </c>
      <c r="C18" s="2" t="s">
        <v>21</v>
      </c>
      <c r="D18" s="2" t="s">
        <v>27</v>
      </c>
      <c r="E18" s="2" t="s">
        <v>12</v>
      </c>
      <c r="F18" s="4">
        <v>500000</v>
      </c>
      <c r="G18" s="4"/>
      <c r="H18" s="5">
        <f t="shared" si="0"/>
        <v>21566000</v>
      </c>
    </row>
    <row r="19" spans="1:12">
      <c r="A19" s="2">
        <v>16</v>
      </c>
      <c r="B19" s="7">
        <v>42847</v>
      </c>
      <c r="C19" s="2" t="s">
        <v>28</v>
      </c>
      <c r="D19" s="2" t="s">
        <v>29</v>
      </c>
      <c r="E19" s="2" t="s">
        <v>12</v>
      </c>
      <c r="F19" s="4">
        <v>100000</v>
      </c>
      <c r="G19" s="4"/>
      <c r="H19" s="5">
        <f t="shared" si="0"/>
        <v>21666000</v>
      </c>
    </row>
    <row r="20" spans="1:12">
      <c r="A20" s="2">
        <v>17</v>
      </c>
      <c r="B20" s="7">
        <v>42849</v>
      </c>
      <c r="C20" s="2" t="s">
        <v>36</v>
      </c>
      <c r="D20" s="2" t="s">
        <v>37</v>
      </c>
      <c r="E20" s="2" t="s">
        <v>12</v>
      </c>
      <c r="F20" s="4">
        <v>200000</v>
      </c>
      <c r="G20" s="4"/>
      <c r="H20" s="5">
        <f t="shared" si="0"/>
        <v>21866000</v>
      </c>
    </row>
    <row r="21" spans="1:12">
      <c r="A21" s="2">
        <v>18</v>
      </c>
      <c r="B21" s="7">
        <v>42850</v>
      </c>
      <c r="C21" s="2" t="s">
        <v>9</v>
      </c>
      <c r="D21" s="2" t="s">
        <v>38</v>
      </c>
      <c r="E21" s="2" t="s">
        <v>10</v>
      </c>
      <c r="F21" s="4">
        <v>500000</v>
      </c>
      <c r="G21" s="4"/>
      <c r="H21" s="5">
        <f t="shared" si="0"/>
        <v>22366000</v>
      </c>
    </row>
    <row r="22" spans="1:12">
      <c r="A22" s="2">
        <v>19</v>
      </c>
      <c r="B22" s="3">
        <v>42851</v>
      </c>
      <c r="C22" s="2" t="s">
        <v>9</v>
      </c>
      <c r="D22" s="2" t="s">
        <v>17</v>
      </c>
      <c r="E22" s="2" t="s">
        <v>10</v>
      </c>
      <c r="F22" s="4">
        <v>50000</v>
      </c>
      <c r="G22" s="4"/>
      <c r="H22" s="5">
        <f t="shared" si="0"/>
        <v>22416000</v>
      </c>
    </row>
    <row r="23" spans="1:12">
      <c r="A23" s="27">
        <v>20</v>
      </c>
      <c r="B23" s="3">
        <v>42851</v>
      </c>
      <c r="C23" s="27" t="s">
        <v>40</v>
      </c>
      <c r="D23" s="27" t="s">
        <v>40</v>
      </c>
      <c r="E23" s="27" t="s">
        <v>12</v>
      </c>
      <c r="F23" s="28">
        <v>500000</v>
      </c>
      <c r="G23" s="28"/>
      <c r="H23" s="29">
        <f t="shared" si="0"/>
        <v>22916000</v>
      </c>
    </row>
    <row r="24" spans="1:12">
      <c r="A24" s="27">
        <v>21</v>
      </c>
      <c r="B24" s="3">
        <v>42851</v>
      </c>
      <c r="C24" s="27" t="s">
        <v>41</v>
      </c>
      <c r="D24" s="27" t="s">
        <v>41</v>
      </c>
      <c r="E24" s="27" t="s">
        <v>12</v>
      </c>
      <c r="F24" s="28">
        <v>1000000</v>
      </c>
      <c r="G24" s="28"/>
      <c r="H24" s="28">
        <f t="shared" si="0"/>
        <v>23916000</v>
      </c>
    </row>
    <row r="25" spans="1:12">
      <c r="A25" s="27">
        <v>22</v>
      </c>
      <c r="B25" s="3">
        <v>42851</v>
      </c>
      <c r="C25" s="27" t="s">
        <v>13</v>
      </c>
      <c r="D25" s="27" t="s">
        <v>42</v>
      </c>
      <c r="E25" s="27" t="s">
        <v>12</v>
      </c>
      <c r="F25" s="28">
        <v>350000</v>
      </c>
      <c r="G25" s="28"/>
      <c r="H25" s="28">
        <f t="shared" si="0"/>
        <v>24266000</v>
      </c>
    </row>
    <row r="26" spans="1:12">
      <c r="A26" s="27">
        <v>23</v>
      </c>
      <c r="B26" s="3">
        <v>42853</v>
      </c>
      <c r="C26" s="27" t="s">
        <v>49</v>
      </c>
      <c r="D26" s="27" t="s">
        <v>49</v>
      </c>
      <c r="E26" s="27" t="s">
        <v>12</v>
      </c>
      <c r="F26" s="28">
        <v>4253000</v>
      </c>
      <c r="G26" s="28"/>
      <c r="H26" s="28">
        <f t="shared" si="0"/>
        <v>28519000</v>
      </c>
    </row>
    <row r="27" spans="1:12">
      <c r="A27" s="27">
        <v>24</v>
      </c>
      <c r="B27" s="3">
        <v>42854</v>
      </c>
      <c r="C27" s="27" t="s">
        <v>9</v>
      </c>
      <c r="D27" s="27" t="s">
        <v>51</v>
      </c>
      <c r="E27" s="27" t="s">
        <v>12</v>
      </c>
      <c r="F27" s="28">
        <v>500000</v>
      </c>
      <c r="G27" s="28"/>
      <c r="H27" s="28">
        <f t="shared" si="0"/>
        <v>29019000</v>
      </c>
    </row>
    <row r="28" spans="1:12">
      <c r="A28" s="27">
        <v>25</v>
      </c>
      <c r="B28" s="3">
        <v>42854</v>
      </c>
      <c r="C28" s="27" t="s">
        <v>9</v>
      </c>
      <c r="D28" s="27" t="s">
        <v>52</v>
      </c>
      <c r="E28" s="27" t="s">
        <v>12</v>
      </c>
      <c r="F28" s="28">
        <v>400000</v>
      </c>
      <c r="G28" s="28"/>
      <c r="H28" s="28">
        <f t="shared" si="0"/>
        <v>29419000</v>
      </c>
    </row>
    <row r="29" spans="1:12">
      <c r="A29" s="27">
        <v>26</v>
      </c>
      <c r="B29" s="3">
        <v>42854</v>
      </c>
      <c r="C29" s="27" t="s">
        <v>53</v>
      </c>
      <c r="D29" s="27" t="s">
        <v>54</v>
      </c>
      <c r="E29" s="27" t="s">
        <v>12</v>
      </c>
      <c r="F29" s="28">
        <v>500000</v>
      </c>
      <c r="G29" s="28"/>
      <c r="H29" s="28">
        <f t="shared" si="0"/>
        <v>29919000</v>
      </c>
    </row>
    <row r="30" spans="1:12">
      <c r="A30" s="27">
        <v>27</v>
      </c>
      <c r="B30" s="3">
        <v>42854</v>
      </c>
      <c r="C30" s="27" t="s">
        <v>9</v>
      </c>
      <c r="D30" s="27" t="s">
        <v>55</v>
      </c>
      <c r="E30" s="27" t="s">
        <v>12</v>
      </c>
      <c r="F30" s="28">
        <v>2000000</v>
      </c>
      <c r="G30" s="28"/>
      <c r="H30" s="28">
        <f t="shared" si="0"/>
        <v>31919000</v>
      </c>
    </row>
    <row r="31" spans="1:12">
      <c r="A31" s="27">
        <v>28</v>
      </c>
      <c r="B31" s="3">
        <v>42854</v>
      </c>
      <c r="C31" s="27" t="s">
        <v>9</v>
      </c>
      <c r="D31" s="27" t="s">
        <v>56</v>
      </c>
      <c r="E31" s="27" t="s">
        <v>12</v>
      </c>
      <c r="F31" s="28">
        <v>300000</v>
      </c>
      <c r="G31" s="28"/>
      <c r="H31" s="28">
        <f t="shared" si="0"/>
        <v>32219000</v>
      </c>
    </row>
    <row r="32" spans="1:12">
      <c r="A32" s="27">
        <v>29</v>
      </c>
      <c r="B32" s="3">
        <v>42854</v>
      </c>
      <c r="C32" s="27" t="s">
        <v>9</v>
      </c>
      <c r="D32" s="27" t="s">
        <v>57</v>
      </c>
      <c r="E32" s="27" t="s">
        <v>12</v>
      </c>
      <c r="F32" s="28">
        <v>50000</v>
      </c>
      <c r="G32" s="28"/>
      <c r="H32" s="28">
        <f t="shared" si="0"/>
        <v>32269000</v>
      </c>
    </row>
    <row r="33" spans="1:8">
      <c r="A33" s="27">
        <v>30</v>
      </c>
      <c r="B33" s="3">
        <v>42854</v>
      </c>
      <c r="C33" s="27" t="s">
        <v>9</v>
      </c>
      <c r="D33" s="27" t="s">
        <v>58</v>
      </c>
      <c r="E33" s="27" t="s">
        <v>10</v>
      </c>
      <c r="F33" s="28">
        <v>1000000</v>
      </c>
      <c r="G33" s="28"/>
      <c r="H33" s="28">
        <f t="shared" si="0"/>
        <v>33269000</v>
      </c>
    </row>
  </sheetData>
  <mergeCells count="2">
    <mergeCell ref="A1:H1"/>
    <mergeCell ref="F2:G2"/>
  </mergeCells>
  <pageMargins left="0.69930555555555596" right="0.69930555555555596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>
      <selection activeCell="J10" sqref="J10"/>
    </sheetView>
  </sheetViews>
  <sheetFormatPr defaultColWidth="9" defaultRowHeight="15"/>
  <cols>
    <col min="1" max="1" width="6.140625" customWidth="1"/>
    <col min="2" max="2" width="12.28515625" customWidth="1"/>
    <col min="3" max="3" width="59.85546875" bestFit="1" customWidth="1"/>
    <col min="4" max="4" width="59.85546875" hidden="1" customWidth="1"/>
    <col min="5" max="5" width="21" bestFit="1" customWidth="1"/>
    <col min="6" max="6" width="11.5703125" customWidth="1"/>
    <col min="7" max="7" width="11.5703125" bestFit="1" customWidth="1"/>
    <col min="8" max="8" width="11.5703125" customWidth="1"/>
  </cols>
  <sheetData>
    <row r="1" spans="1:8" ht="32.25" customHeight="1">
      <c r="A1" s="35" t="s">
        <v>60</v>
      </c>
      <c r="B1" s="35"/>
      <c r="C1" s="35"/>
      <c r="D1" s="35"/>
      <c r="E1" s="35"/>
      <c r="F1" s="35"/>
      <c r="G1" s="35"/>
      <c r="H1" s="35"/>
    </row>
    <row r="2" spans="1:8">
      <c r="A2" s="36" t="s">
        <v>1</v>
      </c>
      <c r="B2" s="36" t="s">
        <v>2</v>
      </c>
      <c r="C2" s="37" t="s">
        <v>3</v>
      </c>
      <c r="D2" s="37" t="s">
        <v>3</v>
      </c>
      <c r="E2" s="36" t="s">
        <v>4</v>
      </c>
      <c r="F2" s="36" t="s">
        <v>5</v>
      </c>
      <c r="G2" s="36"/>
      <c r="H2" s="36" t="s">
        <v>6</v>
      </c>
    </row>
    <row r="3" spans="1:8">
      <c r="A3" s="36"/>
      <c r="B3" s="36"/>
      <c r="C3" s="38"/>
      <c r="D3" s="38"/>
      <c r="E3" s="36"/>
      <c r="F3" s="1" t="s">
        <v>7</v>
      </c>
      <c r="G3" s="1" t="s">
        <v>8</v>
      </c>
      <c r="H3" s="36"/>
    </row>
    <row r="4" spans="1:8">
      <c r="A4" s="2">
        <v>1</v>
      </c>
      <c r="B4" s="3">
        <v>42844</v>
      </c>
      <c r="C4" s="2" t="s">
        <v>9</v>
      </c>
      <c r="D4" s="2" t="s">
        <v>9</v>
      </c>
      <c r="E4" s="2" t="s">
        <v>12</v>
      </c>
      <c r="F4" s="4">
        <v>500000</v>
      </c>
      <c r="G4" s="4"/>
      <c r="H4" s="5">
        <f>F4-G4</f>
        <v>500000</v>
      </c>
    </row>
    <row r="5" spans="1:8">
      <c r="A5" s="2">
        <v>2</v>
      </c>
      <c r="B5" s="3">
        <v>42845</v>
      </c>
      <c r="C5" s="2" t="s">
        <v>9</v>
      </c>
      <c r="D5" s="2" t="s">
        <v>18</v>
      </c>
      <c r="E5" s="2" t="s">
        <v>12</v>
      </c>
      <c r="F5" s="4">
        <v>1000000</v>
      </c>
      <c r="G5" s="4"/>
      <c r="H5" s="5">
        <f>H4+F5-G5</f>
        <v>1500000</v>
      </c>
    </row>
    <row r="6" spans="1:8">
      <c r="A6" s="2">
        <v>3</v>
      </c>
      <c r="B6" s="3">
        <v>42851</v>
      </c>
      <c r="C6" s="3" t="s">
        <v>9</v>
      </c>
      <c r="D6" s="2" t="s">
        <v>43</v>
      </c>
      <c r="E6" s="2" t="s">
        <v>10</v>
      </c>
      <c r="F6" s="4">
        <v>25000000</v>
      </c>
      <c r="G6" s="4"/>
      <c r="H6" s="5">
        <f t="shared" ref="H6:H13" si="0">H5+F6-G6</f>
        <v>26500000</v>
      </c>
    </row>
    <row r="7" spans="1:8">
      <c r="A7" s="2">
        <v>4</v>
      </c>
      <c r="B7" s="3">
        <v>42851</v>
      </c>
      <c r="C7" s="3" t="s">
        <v>41</v>
      </c>
      <c r="D7" s="3" t="s">
        <v>41</v>
      </c>
      <c r="E7" s="2" t="s">
        <v>12</v>
      </c>
      <c r="F7" s="4">
        <v>2000000</v>
      </c>
      <c r="G7" s="4"/>
      <c r="H7" s="5">
        <f t="shared" si="0"/>
        <v>28500000</v>
      </c>
    </row>
    <row r="8" spans="1:8">
      <c r="A8" s="2">
        <v>5</v>
      </c>
      <c r="B8" s="3">
        <v>42853</v>
      </c>
      <c r="C8" s="3" t="s">
        <v>9</v>
      </c>
      <c r="D8" s="2" t="s">
        <v>50</v>
      </c>
      <c r="E8" s="2" t="s">
        <v>10</v>
      </c>
      <c r="F8" s="4">
        <v>250000</v>
      </c>
      <c r="G8" s="4"/>
      <c r="H8" s="5">
        <f t="shared" si="0"/>
        <v>28750000</v>
      </c>
    </row>
    <row r="9" spans="1:8">
      <c r="A9" s="2">
        <v>6</v>
      </c>
      <c r="B9" s="3">
        <v>42854</v>
      </c>
      <c r="C9" s="2" t="s">
        <v>53</v>
      </c>
      <c r="D9" s="2" t="s">
        <v>54</v>
      </c>
      <c r="E9" s="2" t="s">
        <v>12</v>
      </c>
      <c r="F9" s="4">
        <v>500000</v>
      </c>
      <c r="G9" s="4"/>
      <c r="H9" s="5">
        <f t="shared" si="0"/>
        <v>29250000</v>
      </c>
    </row>
    <row r="10" spans="1:8">
      <c r="A10" s="2">
        <v>7</v>
      </c>
      <c r="B10" s="3">
        <v>42854</v>
      </c>
      <c r="C10" s="2" t="s">
        <v>9</v>
      </c>
      <c r="D10" s="2" t="s">
        <v>59</v>
      </c>
      <c r="E10" s="2" t="s">
        <v>12</v>
      </c>
      <c r="F10" s="4">
        <v>1000000</v>
      </c>
      <c r="G10" s="4"/>
      <c r="H10" s="5">
        <f t="shared" si="0"/>
        <v>30250000</v>
      </c>
    </row>
    <row r="11" spans="1:8">
      <c r="A11" s="2">
        <v>8</v>
      </c>
      <c r="B11" s="3">
        <v>42854</v>
      </c>
      <c r="C11" s="2" t="s">
        <v>9</v>
      </c>
      <c r="D11" s="2" t="s">
        <v>58</v>
      </c>
      <c r="E11" s="2" t="s">
        <v>10</v>
      </c>
      <c r="F11" s="4">
        <v>1000000</v>
      </c>
      <c r="G11" s="4"/>
      <c r="H11" s="5">
        <f t="shared" si="0"/>
        <v>31250000</v>
      </c>
    </row>
    <row r="12" spans="1:8">
      <c r="A12" s="2">
        <v>9</v>
      </c>
      <c r="B12" s="3">
        <v>42855</v>
      </c>
      <c r="C12" s="2" t="s">
        <v>9</v>
      </c>
      <c r="D12" s="2" t="s">
        <v>61</v>
      </c>
      <c r="E12" s="2" t="s">
        <v>12</v>
      </c>
      <c r="F12" s="4">
        <v>50000</v>
      </c>
      <c r="G12" s="4"/>
      <c r="H12" s="5">
        <f t="shared" si="0"/>
        <v>31300000</v>
      </c>
    </row>
    <row r="13" spans="1:8">
      <c r="A13" s="39">
        <v>10</v>
      </c>
      <c r="B13" s="40">
        <v>42856</v>
      </c>
      <c r="C13" s="39" t="s">
        <v>63</v>
      </c>
      <c r="D13" s="39" t="s">
        <v>63</v>
      </c>
      <c r="E13" s="39" t="s">
        <v>62</v>
      </c>
      <c r="F13" s="41"/>
      <c r="G13" s="41">
        <v>25000000</v>
      </c>
      <c r="H13" s="42">
        <f t="shared" si="0"/>
        <v>6300000</v>
      </c>
    </row>
    <row r="14" spans="1:8">
      <c r="A14" s="2">
        <v>11</v>
      </c>
      <c r="B14" s="2"/>
      <c r="C14" s="2"/>
      <c r="D14" s="2"/>
      <c r="E14" s="2"/>
      <c r="F14" s="4"/>
      <c r="G14" s="4"/>
      <c r="H14" s="2"/>
    </row>
    <row r="15" spans="1:8">
      <c r="A15" s="2">
        <v>12</v>
      </c>
      <c r="B15" s="2"/>
      <c r="C15" s="2"/>
      <c r="D15" s="2"/>
      <c r="E15" s="2"/>
      <c r="F15" s="4"/>
      <c r="G15" s="4"/>
      <c r="H15" s="2"/>
    </row>
    <row r="16" spans="1:8">
      <c r="A16" s="2">
        <v>13</v>
      </c>
      <c r="B16" s="2"/>
      <c r="C16" s="2"/>
      <c r="D16" s="2"/>
      <c r="E16" s="2"/>
      <c r="F16" s="4"/>
      <c r="G16" s="4"/>
      <c r="H16" s="2"/>
    </row>
    <row r="17" spans="1:8">
      <c r="A17" s="2">
        <v>14</v>
      </c>
      <c r="B17" s="2"/>
      <c r="C17" s="2"/>
      <c r="D17" s="2"/>
      <c r="E17" s="2"/>
      <c r="F17" s="4"/>
      <c r="G17" s="4"/>
      <c r="H17" s="2"/>
    </row>
    <row r="18" spans="1:8">
      <c r="A18" s="2">
        <v>15</v>
      </c>
      <c r="B18" s="2"/>
      <c r="C18" s="2"/>
      <c r="D18" s="2"/>
      <c r="E18" s="2"/>
      <c r="F18" s="4"/>
      <c r="G18" s="4"/>
      <c r="H18" s="2"/>
    </row>
    <row r="19" spans="1:8">
      <c r="A19" s="2">
        <v>16</v>
      </c>
      <c r="B19" s="2"/>
      <c r="C19" s="2"/>
      <c r="D19" s="2"/>
      <c r="E19" s="2"/>
      <c r="F19" s="4"/>
      <c r="G19" s="4"/>
      <c r="H19" s="2"/>
    </row>
    <row r="20" spans="1:8">
      <c r="A20" s="2">
        <v>17</v>
      </c>
      <c r="B20" s="2"/>
      <c r="C20" s="2"/>
      <c r="D20" s="2"/>
      <c r="E20" s="2"/>
      <c r="F20" s="4"/>
      <c r="G20" s="4"/>
      <c r="H20" s="2"/>
    </row>
    <row r="21" spans="1:8">
      <c r="A21" s="2">
        <v>18</v>
      </c>
      <c r="B21" s="2"/>
      <c r="C21" s="2"/>
      <c r="D21" s="2"/>
      <c r="E21" s="2"/>
      <c r="F21" s="4"/>
      <c r="G21" s="4"/>
      <c r="H21" s="2"/>
    </row>
    <row r="22" spans="1:8">
      <c r="A22" s="2">
        <v>19</v>
      </c>
      <c r="B22" s="2"/>
      <c r="C22" s="2"/>
      <c r="D22" s="2"/>
      <c r="E22" s="2"/>
      <c r="F22" s="4"/>
      <c r="G22" s="4"/>
      <c r="H22" s="2"/>
    </row>
    <row r="23" spans="1:8">
      <c r="A23" s="2">
        <v>20</v>
      </c>
      <c r="B23" s="2"/>
      <c r="C23" s="2"/>
      <c r="D23" s="2"/>
      <c r="E23" s="2"/>
      <c r="F23" s="4"/>
      <c r="G23" s="4"/>
      <c r="H23" s="2"/>
    </row>
    <row r="24" spans="1:8">
      <c r="F24" s="32">
        <f>SUM(F4:F23)</f>
        <v>31300000</v>
      </c>
      <c r="G24" s="32">
        <f>SUM(G4:G23)</f>
        <v>25000000</v>
      </c>
      <c r="H24" s="32">
        <f>F24-G24</f>
        <v>6300000</v>
      </c>
    </row>
  </sheetData>
  <mergeCells count="8">
    <mergeCell ref="A1:H1"/>
    <mergeCell ref="F2:G2"/>
    <mergeCell ref="A2:A3"/>
    <mergeCell ref="B2:B3"/>
    <mergeCell ref="C2:C3"/>
    <mergeCell ref="D2:D3"/>
    <mergeCell ref="E2:E3"/>
    <mergeCell ref="H2:H3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Banin - Banat</vt:lpstr>
      <vt:lpstr>Masjid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2017-04-19T00:31:00Z</dcterms:created>
  <dcterms:modified xsi:type="dcterms:W3CDTF">2017-05-01T04:32:50Z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1033-10.2.0.5820</vt:lpwstr>
  </property>
</Properties>
</file>