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PLIKASI EV KINERJA PENYEDIA JASA\"/>
    </mc:Choice>
  </mc:AlternateContent>
  <bookViews>
    <workbookView xWindow="0" yWindow="0" windowWidth="20490" windowHeight="8940" activeTab="2"/>
  </bookViews>
  <sheets>
    <sheet name="Formula Penilaian" sheetId="1" r:id="rId1"/>
    <sheet name="Contoh Case" sheetId="3" r:id="rId2"/>
    <sheet name="Contoh Hasil PENYEDIA" sheetId="4" r:id="rId3"/>
    <sheet name="Contoh Detail Hasil - Nilai PPK" sheetId="2" r:id="rId4"/>
  </sheets>
  <externalReferences>
    <externalReference r:id="rId5"/>
    <externalReference r:id="rId6"/>
  </externalReferences>
  <definedNames>
    <definedName name="_xlnm.Print_Area" localSheetId="3">'Contoh Detail Hasil - Nilai PPK'!$A$1:$R$74</definedName>
    <definedName name="_xlnm.Print_Area" localSheetId="2">'Contoh Hasil PENYEDIA'!$A$1:$R$36</definedName>
    <definedName name="_xlnm.Print_Titles" localSheetId="3">'Contoh Detail Hasil - Nilai PPK'!#REF!</definedName>
    <definedName name="_xlnm.Print_Titles" localSheetId="2">'Contoh Hasil PENYEDIA'!#REF!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4" l="1"/>
  <c r="I25" i="4"/>
  <c r="I23" i="4"/>
  <c r="I21" i="4"/>
  <c r="I16" i="4"/>
  <c r="I14" i="4"/>
  <c r="G7" i="4"/>
  <c r="G6" i="4"/>
  <c r="C122" i="3"/>
  <c r="E122" i="3" s="1"/>
  <c r="C118" i="3"/>
  <c r="E118" i="3" s="1"/>
  <c r="C114" i="3"/>
  <c r="E114" i="3" s="1"/>
  <c r="D108" i="3"/>
  <c r="C123" i="3" s="1"/>
  <c r="D100" i="3"/>
  <c r="D93" i="3"/>
  <c r="C121" i="3" s="1"/>
  <c r="D84" i="3"/>
  <c r="C120" i="3" s="1"/>
  <c r="D74" i="3"/>
  <c r="C119" i="3" s="1"/>
  <c r="D66" i="3"/>
  <c r="D57" i="3"/>
  <c r="C117" i="3" s="1"/>
  <c r="D47" i="3"/>
  <c r="C116" i="3" s="1"/>
  <c r="D37" i="3"/>
  <c r="C115" i="3" s="1"/>
  <c r="D26" i="3"/>
  <c r="I29" i="2"/>
  <c r="I27" i="2"/>
  <c r="I25" i="2"/>
  <c r="I23" i="2"/>
  <c r="I16" i="2"/>
  <c r="I18" i="2" s="1"/>
  <c r="F13" i="2"/>
  <c r="F39" i="2" s="1"/>
  <c r="L19" i="1"/>
  <c r="L20" i="1" s="1"/>
  <c r="K19" i="1"/>
  <c r="K20" i="1" s="1"/>
  <c r="I19" i="1"/>
  <c r="H19" i="1"/>
  <c r="H20" i="1" s="1"/>
  <c r="G19" i="1"/>
  <c r="G20" i="1" s="1"/>
  <c r="E19" i="1"/>
  <c r="D19" i="1"/>
  <c r="D20" i="1" s="1"/>
  <c r="C19" i="1"/>
  <c r="C20" i="1" s="1"/>
  <c r="L15" i="1"/>
  <c r="K15" i="1"/>
  <c r="H15" i="1"/>
  <c r="G15" i="1"/>
  <c r="D15" i="1"/>
  <c r="C15" i="1"/>
  <c r="L9" i="1"/>
  <c r="L22" i="1" s="1"/>
  <c r="K9" i="1"/>
  <c r="K22" i="1" s="1"/>
  <c r="J9" i="1"/>
  <c r="J15" i="1" s="1"/>
  <c r="I9" i="1"/>
  <c r="I15" i="1" s="1"/>
  <c r="H9" i="1"/>
  <c r="H22" i="1" s="1"/>
  <c r="G9" i="1"/>
  <c r="G22" i="1" s="1"/>
  <c r="F9" i="1"/>
  <c r="F15" i="1" s="1"/>
  <c r="E9" i="1"/>
  <c r="E15" i="1" s="1"/>
  <c r="D9" i="1"/>
  <c r="D22" i="1" s="1"/>
  <c r="C9" i="1"/>
  <c r="C22" i="1" s="1"/>
  <c r="L8" i="1"/>
  <c r="L13" i="1" s="1"/>
  <c r="K8" i="1"/>
  <c r="K13" i="1" s="1"/>
  <c r="J8" i="1"/>
  <c r="I8" i="1"/>
  <c r="H8" i="1"/>
  <c r="H13" i="1" s="1"/>
  <c r="G8" i="1"/>
  <c r="G13" i="1" s="1"/>
  <c r="F8" i="1"/>
  <c r="E8" i="1"/>
  <c r="D8" i="1"/>
  <c r="D13" i="1" s="1"/>
  <c r="C8" i="1"/>
  <c r="C13" i="1" s="1"/>
  <c r="L7" i="1"/>
  <c r="K7" i="1"/>
  <c r="J7" i="1"/>
  <c r="J19" i="1" s="1"/>
  <c r="I7" i="1"/>
  <c r="H7" i="1"/>
  <c r="G7" i="1"/>
  <c r="F7" i="1"/>
  <c r="F19" i="1" s="1"/>
  <c r="E7" i="1"/>
  <c r="D7" i="1"/>
  <c r="C7" i="1"/>
  <c r="N7" i="1" s="1"/>
  <c r="D115" i="3" l="1"/>
  <c r="E115" i="3"/>
  <c r="E119" i="3"/>
  <c r="D119" i="3"/>
  <c r="E123" i="3"/>
  <c r="D123" i="3"/>
  <c r="E116" i="3"/>
  <c r="D116" i="3"/>
  <c r="D120" i="3"/>
  <c r="E120" i="3"/>
  <c r="D117" i="3"/>
  <c r="E117" i="3"/>
  <c r="D121" i="3"/>
  <c r="E121" i="3"/>
  <c r="E124" i="3" s="1"/>
  <c r="D114" i="3"/>
  <c r="D118" i="3"/>
  <c r="D122" i="3"/>
  <c r="F21" i="1"/>
  <c r="F20" i="1"/>
  <c r="D16" i="1"/>
  <c r="D23" i="1"/>
  <c r="J20" i="1"/>
  <c r="H16" i="1"/>
  <c r="G16" i="1"/>
  <c r="K16" i="1"/>
  <c r="E20" i="1"/>
  <c r="I20" i="1"/>
  <c r="C21" i="1"/>
  <c r="C23" i="1" s="1"/>
  <c r="G21" i="1"/>
  <c r="G23" i="1" s="1"/>
  <c r="K21" i="1"/>
  <c r="K23" i="1" s="1"/>
  <c r="E22" i="1"/>
  <c r="I22" i="1"/>
  <c r="D21" i="1"/>
  <c r="H21" i="1"/>
  <c r="H23" i="1" s="1"/>
  <c r="L21" i="1"/>
  <c r="L23" i="1" s="1"/>
  <c r="F22" i="1"/>
  <c r="J22" i="1"/>
  <c r="E13" i="1"/>
  <c r="I13" i="1"/>
  <c r="C14" i="1"/>
  <c r="C16" i="1" s="1"/>
  <c r="G14" i="1"/>
  <c r="K14" i="1"/>
  <c r="F13" i="1"/>
  <c r="J13" i="1"/>
  <c r="D14" i="1"/>
  <c r="H14" i="1"/>
  <c r="L14" i="1"/>
  <c r="L16" i="1" s="1"/>
  <c r="F14" i="1" l="1"/>
  <c r="F16" i="1" s="1"/>
  <c r="J23" i="1"/>
  <c r="J21" i="1"/>
  <c r="F23" i="1"/>
  <c r="I16" i="1"/>
  <c r="I14" i="1"/>
  <c r="E14" i="1"/>
  <c r="E16" i="1" s="1"/>
  <c r="J16" i="1"/>
  <c r="J14" i="1"/>
  <c r="E21" i="1"/>
  <c r="E23" i="1" s="1"/>
  <c r="I21" i="1"/>
  <c r="I23" i="1" s="1"/>
  <c r="N23" i="1" l="1"/>
</calcChain>
</file>

<file path=xl/sharedStrings.xml><?xml version="1.0" encoding="utf-8"?>
<sst xmlns="http://schemas.openxmlformats.org/spreadsheetml/2006/main" count="307" uniqueCount="233">
  <si>
    <r>
      <t>.</t>
    </r>
    <r>
      <rPr>
        <b/>
        <sz val="20"/>
        <color theme="5" tint="-0.249977111117893"/>
        <rFont val="Arial"/>
        <family val="2"/>
      </rPr>
      <t>::</t>
    </r>
    <r>
      <rPr>
        <b/>
        <sz val="20"/>
        <color theme="1"/>
        <rFont val="Arial"/>
        <family val="2"/>
      </rPr>
      <t xml:space="preserve"> Formulasi Indeks Konversi, Perhitungan Nilai Kinerja dan Klasifikasi Kinerja</t>
    </r>
  </si>
  <si>
    <t>FAKTOR</t>
  </si>
  <si>
    <t>Sumber Daya Manusia / Personil</t>
  </si>
  <si>
    <t>Bahan/Material</t>
  </si>
  <si>
    <t>Peralatan Berat</t>
  </si>
  <si>
    <t>Peralatan Laboratorium</t>
  </si>
  <si>
    <t>Keuangan</t>
  </si>
  <si>
    <t>Lingkungan Lokasi</t>
  </si>
  <si>
    <t>Metode Kerja</t>
  </si>
  <si>
    <t>Pengendalian Pekerjaan</t>
  </si>
  <si>
    <t>Manajemen Kontrak dan Adendum</t>
  </si>
  <si>
    <r>
      <t xml:space="preserve">Hubungan dengan </t>
    </r>
    <r>
      <rPr>
        <i/>
        <sz val="10"/>
        <rFont val="Arial"/>
        <family val="2"/>
      </rPr>
      <t>Stakeholder</t>
    </r>
  </si>
  <si>
    <t>CHK</t>
  </si>
  <si>
    <t>Bobot faktor</t>
  </si>
  <si>
    <t>Pada Lembar Nilai</t>
  </si>
  <si>
    <t>Nilai Faktor Min (semua nilai kurang)</t>
  </si>
  <si>
    <t>Nilai Faktor Max (semua nilai baik)</t>
  </si>
  <si>
    <t>Spider Map</t>
  </si>
  <si>
    <t>Nilai Min (0)</t>
  </si>
  <si>
    <t>Nilai Max (10)</t>
  </si>
  <si>
    <t>Konversi Nilai</t>
  </si>
  <si>
    <t>Nilai (a)</t>
  </si>
  <si>
    <t>Nilai (b)</t>
  </si>
  <si>
    <t>Test Konversi</t>
  </si>
  <si>
    <t>Check Konversi Nilai</t>
  </si>
  <si>
    <t>Nilai KOMULATIF</t>
  </si>
  <si>
    <t>Nilai Min Faktor (0)</t>
  </si>
  <si>
    <t>(Nilai Max 100)</t>
  </si>
  <si>
    <t>Nilai Max Faktor (100xBobot)</t>
  </si>
  <si>
    <t>KRITERIA KINERJA</t>
  </si>
  <si>
    <t>RANGE PENILAIAN</t>
  </si>
  <si>
    <t>MIN</t>
  </si>
  <si>
    <t>MAX</t>
  </si>
  <si>
    <t>Sangat Baik</t>
  </si>
  <si>
    <t>Baik</t>
  </si>
  <si>
    <t>Cukup</t>
  </si>
  <si>
    <t>Kurang</t>
  </si>
  <si>
    <t>Sangat Kurang</t>
  </si>
  <si>
    <t>HASIL EVALUASI KINERJA PENYEDIA JASA</t>
  </si>
  <si>
    <t>NAMA PENYEDIA JASA</t>
  </si>
  <si>
    <t>:</t>
  </si>
  <si>
    <t>JENIS ASESMEN</t>
  </si>
  <si>
    <t>KUALIFIKASI PERUSAHAAN</t>
  </si>
  <si>
    <t>FAKTOR SUDAH DINILAI</t>
  </si>
  <si>
    <t>PAKET KONSTRUKSI</t>
  </si>
  <si>
    <t>FAKTOR BELUM DINILAI</t>
  </si>
  <si>
    <t>NOMOR KONTRAK</t>
  </si>
  <si>
    <t>TERAKHIR UPDATE</t>
  </si>
  <si>
    <t>PENGGUNA JASA</t>
  </si>
  <si>
    <t>FAKTOR DIUPDATE</t>
  </si>
  <si>
    <t xml:space="preserve">Hasil Evaluasi Kinerja Penyedia pada Paket Konstruksi : </t>
  </si>
  <si>
    <t>PETA KINERJA PENYEDIA JASA</t>
  </si>
  <si>
    <t>NILAI KOMULATIF</t>
  </si>
  <si>
    <t>RISALAH HASIL PENILAIAN FAKTOR</t>
  </si>
  <si>
    <t>Total Faktor Dinilai</t>
  </si>
  <si>
    <t>Jumlah Kinerja Baik</t>
  </si>
  <si>
    <t>BAIK</t>
  </si>
  <si>
    <t>Jumlah Kinerja Cukup</t>
  </si>
  <si>
    <t>CUKUP</t>
  </si>
  <si>
    <t>Jumlah Kinerja Kurang</t>
  </si>
  <si>
    <t>KURANG</t>
  </si>
  <si>
    <t>Penilaian Faktor Kinerja Penyedia Jasa pada Paket :</t>
  </si>
  <si>
    <r>
      <t>LIHAT HASIL PENILAIAN LAINNYA
PENYEDIA JASA</t>
    </r>
    <r>
      <rPr>
        <b/>
        <sz val="11"/>
        <color rgb="FFFF0000"/>
        <rFont val="Calibri"/>
        <family val="2"/>
        <scheme val="minor"/>
      </rPr>
      <t xml:space="preserve"> XXXXXXXXXXXXXXX</t>
    </r>
    <r>
      <rPr>
        <b/>
        <sz val="11"/>
        <color theme="1"/>
        <rFont val="Calibri"/>
        <family val="2"/>
        <scheme val="minor"/>
      </rPr>
      <t xml:space="preserve">  PAKET </t>
    </r>
    <r>
      <rPr>
        <b/>
        <sz val="11"/>
        <color rgb="FFFF0000"/>
        <rFont val="Calibri"/>
        <family val="2"/>
        <scheme val="minor"/>
      </rPr>
      <t>XXXXXXXXXXXXXXXX</t>
    </r>
  </si>
  <si>
    <t>KRITERIA DATA ENTRY</t>
  </si>
  <si>
    <t>PT. CONTOH SAJA</t>
  </si>
  <si>
    <t>Text Box</t>
  </si>
  <si>
    <t>PERUSAHAAN BESAR</t>
  </si>
  <si>
    <t>Selection Box</t>
  </si>
  <si>
    <t>PAKET BERJALAN</t>
  </si>
  <si>
    <t xml:space="preserve">Selection Box </t>
  </si>
  <si>
    <t>PAKET KONSTUKSI</t>
  </si>
  <si>
    <t>Pelebaran Jalan Menambah Lajur Titik A - Titik B</t>
  </si>
  <si>
    <t>HK0203/PPK2.3/2021/28</t>
  </si>
  <si>
    <t>Test Box</t>
  </si>
  <si>
    <t>PPK 2.3 Provinsi Jawa Timur</t>
  </si>
  <si>
    <t>JENIS PENILAIAN</t>
  </si>
  <si>
    <t>Penilaian PPK</t>
  </si>
  <si>
    <t>21 Maret 2021</t>
  </si>
  <si>
    <t xml:space="preserve">FAKTOR TERAKHIR DIUPDATE </t>
  </si>
  <si>
    <t>3.5</t>
  </si>
  <si>
    <t>KODE</t>
  </si>
  <si>
    <t>FAKTOR YANG DINILAI</t>
  </si>
  <si>
    <t>1.1</t>
  </si>
  <si>
    <t>Produktivitas Tenaga Kerja (TK) secara umum</t>
  </si>
  <si>
    <t>1.2</t>
  </si>
  <si>
    <t>Pemenuhan seluruh kompetensi TK yang diperlukan</t>
  </si>
  <si>
    <t>1.3</t>
  </si>
  <si>
    <t>Pemenuhan jumlah TK saat pelaksanaan pekerjaan</t>
  </si>
  <si>
    <t>1.4</t>
  </si>
  <si>
    <t>Kesesuaian penempatan TK terhadap bidang keahlian</t>
  </si>
  <si>
    <t>1.5</t>
  </si>
  <si>
    <t>Koordinasi antar TK pada saat pelaksanaan pekerjaan</t>
  </si>
  <si>
    <t>1.6</t>
  </si>
  <si>
    <t>Konsistensi TK sesuai kontrak (tidak berganti personil)</t>
  </si>
  <si>
    <t>1.7</t>
  </si>
  <si>
    <t>Kelengkapan dok. sertifikasi keahlian dan ketrampilan</t>
  </si>
  <si>
    <t>Total Nilai Faktor 1</t>
  </si>
  <si>
    <t>2.1</t>
  </si>
  <si>
    <t xml:space="preserve">Pemenuhan administrasi pengujian dan ijin persetujuan </t>
  </si>
  <si>
    <t>2.2</t>
  </si>
  <si>
    <r>
      <t xml:space="preserve">Pemenuhan jumlah </t>
    </r>
    <r>
      <rPr>
        <i/>
        <sz val="11"/>
        <color theme="1"/>
        <rFont val="Arial Narrow"/>
        <family val="2"/>
      </rPr>
      <t>supply</t>
    </r>
    <r>
      <rPr>
        <sz val="11"/>
        <color theme="1"/>
        <rFont val="Arial Narrow"/>
        <family val="2"/>
      </rPr>
      <t xml:space="preserve"> terhadap kebutuhan</t>
    </r>
  </si>
  <si>
    <t>2.3</t>
  </si>
  <si>
    <t>Kecepatan waktu pemesanan dan pengiriman</t>
  </si>
  <si>
    <t>2.4</t>
  </si>
  <si>
    <t>Kondisi bahan/material sesuai dan tidak rusak</t>
  </si>
  <si>
    <t>2.5</t>
  </si>
  <si>
    <r>
      <t xml:space="preserve">Kesiapan terhadap </t>
    </r>
    <r>
      <rPr>
        <i/>
        <sz val="11"/>
        <color theme="1"/>
        <rFont val="Arial Narrow"/>
        <family val="2"/>
      </rPr>
      <t>quarry</t>
    </r>
    <r>
      <rPr>
        <sz val="11"/>
        <color theme="1"/>
        <rFont val="Arial Narrow"/>
        <family val="2"/>
      </rPr>
      <t xml:space="preserve"> cadangan bila dibutuhkan</t>
    </r>
  </si>
  <si>
    <t>2.6</t>
  </si>
  <si>
    <t xml:space="preserve">Pemenuhan kaji ulang setiap kedatangan bahan/material </t>
  </si>
  <si>
    <t>2.7</t>
  </si>
  <si>
    <t>Konsistensi harga sesuai kesepakatan kontrak</t>
  </si>
  <si>
    <t>2.8</t>
  </si>
  <si>
    <t>Konsistensi tipe dan spesifikasi bahan/material</t>
  </si>
  <si>
    <t>Total Nilai Faktor 2</t>
  </si>
  <si>
    <t xml:space="preserve">Peralatan Berat </t>
  </si>
  <si>
    <t>3.1</t>
  </si>
  <si>
    <t>Pemenuhan standar kelaikan dan surat ijin operasi</t>
  </si>
  <si>
    <t>3.2</t>
  </si>
  <si>
    <t>Pemenuhan jumlah dan jenis peralatan yang dibutuhkan</t>
  </si>
  <si>
    <t>3.3</t>
  </si>
  <si>
    <t>Kecepatan waktu mobilisasi peralatan berat</t>
  </si>
  <si>
    <t>3.4</t>
  </si>
  <si>
    <t xml:space="preserve">Kondisi peralatan berat (fungsionalitas dan produktifitas) </t>
  </si>
  <si>
    <t>Kompetensi dan sertifikasi operator peralatan berat</t>
  </si>
  <si>
    <t>3.6</t>
  </si>
  <si>
    <t>Ketersediaan suku cadang dan peralatan servis</t>
  </si>
  <si>
    <t>3.7</t>
  </si>
  <si>
    <t>Kelengkapan petunjuk teknis operasional / buku manual</t>
  </si>
  <si>
    <t>Total Nilai Faktor 3</t>
  </si>
  <si>
    <t xml:space="preserve">Peralatan Laboratorium </t>
  </si>
  <si>
    <t>4.1</t>
  </si>
  <si>
    <t>Kesesuaian jenis peralatan dengan kebutuhan pengujian</t>
  </si>
  <si>
    <t>4.2</t>
  </si>
  <si>
    <t>Pemenuhan jumlah peralatan dan perlengkapannya</t>
  </si>
  <si>
    <t>4.3</t>
  </si>
  <si>
    <t>Kelaikan fungsi peralatan laboratorium</t>
  </si>
  <si>
    <t>4.4</t>
  </si>
  <si>
    <t>Pemenuhan kompetensi teknisi laboratorium</t>
  </si>
  <si>
    <t>4.5</t>
  </si>
  <si>
    <t>Kondisi fisik dan fungsional peralatan laboratorium</t>
  </si>
  <si>
    <t>4.6</t>
  </si>
  <si>
    <t xml:space="preserve">Ketersediaan cadangan atau suku cadang peralatan uji </t>
  </si>
  <si>
    <t>4.7</t>
  </si>
  <si>
    <t>Pemenuhan kalibrasi dan pemeriksaan akurasi hasil uji</t>
  </si>
  <si>
    <t>Total Nilai Faktor 4</t>
  </si>
  <si>
    <t xml:space="preserve">Keuangan </t>
  </si>
  <si>
    <t>5.1</t>
  </si>
  <si>
    <t>Kecepatan dalam penyiapan data dukung MC</t>
  </si>
  <si>
    <t>5.2</t>
  </si>
  <si>
    <r>
      <t xml:space="preserve">Ketepatan waktu dan kelengkapan </t>
    </r>
    <r>
      <rPr>
        <i/>
        <sz val="11"/>
        <color theme="1"/>
        <rFont val="Arial Narrow"/>
        <family val="2"/>
      </rPr>
      <t>backup</t>
    </r>
    <r>
      <rPr>
        <sz val="11"/>
        <color theme="1"/>
        <rFont val="Arial Narrow"/>
        <family val="2"/>
      </rPr>
      <t xml:space="preserve"> MC </t>
    </r>
  </si>
  <si>
    <t>5.3</t>
  </si>
  <si>
    <t>Alur kas / pengelolaan keuangan penyedia jasa</t>
  </si>
  <si>
    <t>5.4</t>
  </si>
  <si>
    <t>Pengendalian biaya konstruksi (efisiensi)</t>
  </si>
  <si>
    <t>5.5</t>
  </si>
  <si>
    <r>
      <t xml:space="preserve">Pembayaran kewajiban terhadap </t>
    </r>
    <r>
      <rPr>
        <i/>
        <sz val="11"/>
        <color theme="1"/>
        <rFont val="Arial Narrow"/>
        <family val="2"/>
      </rPr>
      <t>supplier</t>
    </r>
    <r>
      <rPr>
        <sz val="11"/>
        <color theme="1"/>
        <rFont val="Arial Narrow"/>
        <family val="2"/>
      </rPr>
      <t>/vendor/subkon</t>
    </r>
  </si>
  <si>
    <t>5.6</t>
  </si>
  <si>
    <t>Respon terhadap perubahan kebijakan dan eskalasi biaya</t>
  </si>
  <si>
    <t>Total Nilai Faktor 5</t>
  </si>
  <si>
    <t xml:space="preserve">Lingkungan Lokasi </t>
  </si>
  <si>
    <t>6.1</t>
  </si>
  <si>
    <t>Kecepatan pengenalan dan peninjauan lokasi</t>
  </si>
  <si>
    <t>6.2</t>
  </si>
  <si>
    <t xml:space="preserve">Upaya identifikasi potensi perubahan akibat kondisi lokasi </t>
  </si>
  <si>
    <t>6.3</t>
  </si>
  <si>
    <t>Kesiapan strategi adaptif terhadap perubahan iklim</t>
  </si>
  <si>
    <t>6.4</t>
  </si>
  <si>
    <t>Kesiapan terhadap gangguan keamanan/keselamatan</t>
  </si>
  <si>
    <t>6.5</t>
  </si>
  <si>
    <t>Pengelolaan konflik dan hubungan masyarakat</t>
  </si>
  <si>
    <t>Total Nilai Faktor 6</t>
  </si>
  <si>
    <t xml:space="preserve">Metode Kerja </t>
  </si>
  <si>
    <t>7.1</t>
  </si>
  <si>
    <t>Ketepatan analisa pemilihan metode pekerjaan</t>
  </si>
  <si>
    <t>7.2</t>
  </si>
  <si>
    <t>Kepatuhan terhadap metode kerja yang telah disepakati</t>
  </si>
  <si>
    <t>7.3</t>
  </si>
  <si>
    <t>Kesesuaian metode kerja dengan standar dan spesifikasi</t>
  </si>
  <si>
    <t>7.4</t>
  </si>
  <si>
    <t>Penyediaan dokumen teknis pendukung pelaksanaan</t>
  </si>
  <si>
    <t>7.5</t>
  </si>
  <si>
    <t>Penggunaan alokasi SDM sesuai kebutuhan kerja</t>
  </si>
  <si>
    <t>7.6</t>
  </si>
  <si>
    <t>Penggunaan alat dan bahan sesuai kebutuhan kerja</t>
  </si>
  <si>
    <t>7.7</t>
  </si>
  <si>
    <t>Kecepatan penyesuaian metode kerja bila diperlukan</t>
  </si>
  <si>
    <t>Total Nilai Faktor 7</t>
  </si>
  <si>
    <t xml:space="preserve">Pengendalian Pekerjaan </t>
  </si>
  <si>
    <t>8.1</t>
  </si>
  <si>
    <t xml:space="preserve">Pembuatan skedul dan perubahannya bila diperlukan </t>
  </si>
  <si>
    <t>8.2</t>
  </si>
  <si>
    <r>
      <t xml:space="preserve">Kecepatan pengajuan dan tindak lanjut </t>
    </r>
    <r>
      <rPr>
        <i/>
        <sz val="11"/>
        <color theme="1"/>
        <rFont val="Arial Narrow"/>
        <family val="2"/>
      </rPr>
      <t>request</t>
    </r>
    <r>
      <rPr>
        <sz val="11"/>
        <color theme="1"/>
        <rFont val="Arial Narrow"/>
        <family val="2"/>
      </rPr>
      <t xml:space="preserve"> </t>
    </r>
  </si>
  <si>
    <t>8.3</t>
  </si>
  <si>
    <t>Pengujian mutu hasil pekerjaan dan pelaporannya</t>
  </si>
  <si>
    <t>8.4</t>
  </si>
  <si>
    <t>Penerapan SMKK dan pengadministrasiannya</t>
  </si>
  <si>
    <t>8.5</t>
  </si>
  <si>
    <t xml:space="preserve">Kepatuhan terhadap mekanisme pengendalian </t>
  </si>
  <si>
    <t>8.6</t>
  </si>
  <si>
    <t>Setiap manajer efektif melaksanakan pengendalian</t>
  </si>
  <si>
    <t>Total Nilai Faktor 8</t>
  </si>
  <si>
    <t>9.1</t>
  </si>
  <si>
    <t>Kecepatan penyiapan kebutuhan data dukung teknis</t>
  </si>
  <si>
    <t>9.2</t>
  </si>
  <si>
    <t>Kemampuan melakukan analisis justifikasi teknis</t>
  </si>
  <si>
    <t>9.3</t>
  </si>
  <si>
    <t>Pengendalian kontrak dengan Sub kontraktor</t>
  </si>
  <si>
    <t>9.4</t>
  </si>
  <si>
    <t>Kecepatan pengajuan adendum (sebelum progres 50%)</t>
  </si>
  <si>
    <t>Total Nilai Faktor 9</t>
  </si>
  <si>
    <r>
      <t xml:space="preserve">Hubungan dengan </t>
    </r>
    <r>
      <rPr>
        <b/>
        <i/>
        <sz val="10"/>
        <color rgb="FF000000"/>
        <rFont val="Arial"/>
        <family val="2"/>
      </rPr>
      <t>Stakeholder</t>
    </r>
  </si>
  <si>
    <t>10.1</t>
  </si>
  <si>
    <t>Komunikasi dan koordinasi dengan Pengguna Jasa</t>
  </si>
  <si>
    <t>10.2</t>
  </si>
  <si>
    <t>Koordinasi dengan konsultan pengawas/supervisi</t>
  </si>
  <si>
    <t>10.3</t>
  </si>
  <si>
    <t>Koordinasi dengan pihak ke-3 (supplier, vendor, subkon)</t>
  </si>
  <si>
    <t>10.4</t>
  </si>
  <si>
    <t>Koordinasi dengan masyarakat / aparat Desa setempat</t>
  </si>
  <si>
    <t>10.5</t>
  </si>
  <si>
    <t>Koordinasi dengan Pemda dan Unit Teknis lain terkait</t>
  </si>
  <si>
    <t>Total Nilai Faktor 10</t>
  </si>
  <si>
    <t>SIMULASI PERHITUNGAN NILAI</t>
  </si>
  <si>
    <t>REKAP NILAI</t>
  </si>
  <si>
    <t>SPIDER</t>
  </si>
  <si>
    <t>KOMULATIF</t>
  </si>
  <si>
    <r>
      <t xml:space="preserve">Hubungan dengan </t>
    </r>
    <r>
      <rPr>
        <b/>
        <i/>
        <sz val="10"/>
        <rFont val="Arial"/>
        <family val="2"/>
      </rPr>
      <t>Stakeholder</t>
    </r>
  </si>
  <si>
    <t>TOTAL</t>
  </si>
  <si>
    <t>JUMLAH PAKET BERJALAN</t>
  </si>
  <si>
    <t>JUMLAH HASIL EVALUASI AKTIF</t>
  </si>
  <si>
    <r>
      <t xml:space="preserve">TERAKHIR </t>
    </r>
    <r>
      <rPr>
        <i/>
        <sz val="11"/>
        <color theme="1"/>
        <rFont val="Calibri"/>
        <family val="2"/>
        <scheme val="minor"/>
      </rPr>
      <t>UPDATE</t>
    </r>
    <r>
      <rPr>
        <sz val="11"/>
        <color theme="1"/>
        <rFont val="Calibri"/>
        <family val="2"/>
        <scheme val="minor"/>
      </rPr>
      <t xml:space="preserve"> DATA</t>
    </r>
  </si>
  <si>
    <t xml:space="preserve">Rata-Rata Hasil Evaluasi Kinerja Penyedia pada Seluruh Paket Konstruksi </t>
  </si>
  <si>
    <t xml:space="preserve">NILAI KOMULATIF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</si>
</sst>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64" formatCode="0.000"/>
    <numFmt numFmtId="165" formatCode="_-* #,##0.000_-;\-* #,##0.000_-;_-* &quot;-&quot;_-;_-@_-"/>
    <numFmt numFmtId="166" formatCode="_-* #,##0.000_-;\-* #,##0.000_-;_-* &quot;-&quot;???_-;_-@_-"/>
    <numFmt numFmtId="167" formatCode="_-* #,##0.00_-;\-* #,##0.00_-;_-* &quot;-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Arial"/>
      <family val="2"/>
    </font>
    <font>
      <b/>
      <sz val="20"/>
      <color theme="5" tint="-0.249977111117893"/>
      <name val="Arial"/>
      <family val="2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b/>
      <sz val="14"/>
      <color theme="1"/>
      <name val="Calibri"/>
      <family val="2"/>
      <scheme val="minor"/>
    </font>
    <font>
      <b/>
      <sz val="26"/>
      <color theme="4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i/>
      <sz val="11"/>
      <color theme="1"/>
      <name val="Arial Narrow"/>
      <family val="2"/>
    </font>
    <font>
      <b/>
      <i/>
      <sz val="10"/>
      <color rgb="FF00000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1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8" fillId="0" borderId="0"/>
  </cellStyleXfs>
  <cellXfs count="98">
    <xf numFmtId="0" fontId="0" fillId="0" borderId="0" xfId="0"/>
    <xf numFmtId="0" fontId="5" fillId="0" borderId="0" xfId="0" applyFont="1" applyAlignment="1">
      <alignment horizontal="left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3" borderId="1" xfId="2" applyFill="1" applyBorder="1" applyAlignment="1">
      <alignment horizontal="center" vertical="center" wrapText="1"/>
    </xf>
    <xf numFmtId="0" fontId="8" fillId="3" borderId="2" xfId="2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164" fontId="3" fillId="0" borderId="0" xfId="0" applyNumberFormat="1" applyFont="1" applyAlignment="1">
      <alignment horizontal="center" vertical="center"/>
    </xf>
    <xf numFmtId="2" fontId="0" fillId="0" borderId="0" xfId="0" applyNumberFormat="1"/>
    <xf numFmtId="0" fontId="3" fillId="4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5" borderId="0" xfId="0" applyFont="1" applyFill="1" applyAlignment="1">
      <alignment horizontal="center" vertical="center"/>
    </xf>
    <xf numFmtId="165" fontId="3" fillId="5" borderId="0" xfId="1" applyNumberFormat="1" applyFont="1" applyFill="1"/>
    <xf numFmtId="166" fontId="0" fillId="0" borderId="0" xfId="0" applyNumberFormat="1"/>
    <xf numFmtId="167" fontId="0" fillId="0" borderId="0" xfId="1" applyNumberFormat="1" applyFont="1"/>
    <xf numFmtId="0" fontId="3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center"/>
    </xf>
    <xf numFmtId="0" fontId="0" fillId="11" borderId="0" xfId="0" applyFill="1"/>
    <xf numFmtId="0" fontId="0" fillId="11" borderId="0" xfId="0" applyFill="1" applyAlignment="1">
      <alignment wrapText="1"/>
    </xf>
    <xf numFmtId="0" fontId="11" fillId="11" borderId="0" xfId="0" applyFont="1" applyFill="1" applyAlignment="1">
      <alignment horizontal="left" vertical="top"/>
    </xf>
    <xf numFmtId="0" fontId="12" fillId="11" borderId="0" xfId="0" applyFont="1" applyFill="1" applyAlignment="1">
      <alignment horizontal="center"/>
    </xf>
    <xf numFmtId="0" fontId="0" fillId="12" borderId="0" xfId="0" applyFill="1" applyAlignment="1">
      <alignment horizontal="left" vertical="center"/>
    </xf>
    <xf numFmtId="0" fontId="12" fillId="12" borderId="0" xfId="0" applyFont="1" applyFill="1" applyAlignment="1">
      <alignment horizontal="center"/>
    </xf>
    <xf numFmtId="0" fontId="0" fillId="12" borderId="0" xfId="0" applyFill="1"/>
    <xf numFmtId="0" fontId="0" fillId="12" borderId="0" xfId="0" applyFill="1" applyAlignment="1">
      <alignment wrapText="1"/>
    </xf>
    <xf numFmtId="0" fontId="0" fillId="12" borderId="0" xfId="0" applyFill="1" applyAlignment="1">
      <alignment horizontal="right" vertical="center"/>
    </xf>
    <xf numFmtId="0" fontId="0" fillId="12" borderId="0" xfId="0" applyFill="1" applyAlignment="1">
      <alignment vertical="center"/>
    </xf>
    <xf numFmtId="0" fontId="0" fillId="12" borderId="0" xfId="0" applyFill="1" applyAlignment="1">
      <alignment horizontal="center" vertical="center"/>
    </xf>
    <xf numFmtId="0" fontId="0" fillId="7" borderId="0" xfId="0" applyFill="1" applyAlignment="1">
      <alignment horizontal="left" vertical="center"/>
    </xf>
    <xf numFmtId="0" fontId="0" fillId="7" borderId="0" xfId="0" applyFill="1" applyAlignment="1">
      <alignment horizontal="center"/>
    </xf>
    <xf numFmtId="0" fontId="12" fillId="7" borderId="0" xfId="0" applyFont="1" applyFill="1" applyAlignment="1">
      <alignment horizontal="left" vertical="center"/>
    </xf>
    <xf numFmtId="0" fontId="0" fillId="7" borderId="0" xfId="0" applyFill="1"/>
    <xf numFmtId="0" fontId="13" fillId="7" borderId="0" xfId="0" applyFont="1" applyFill="1" applyAlignment="1">
      <alignment horizontal="left" vertical="center"/>
    </xf>
    <xf numFmtId="0" fontId="0" fillId="7" borderId="0" xfId="0" applyFill="1" applyAlignment="1">
      <alignment wrapText="1"/>
    </xf>
    <xf numFmtId="0" fontId="0" fillId="7" borderId="0" xfId="0" applyFill="1" applyAlignment="1">
      <alignment horizontal="center" wrapText="1"/>
    </xf>
    <xf numFmtId="0" fontId="0" fillId="13" borderId="0" xfId="0" applyFill="1" applyAlignment="1">
      <alignment horizontal="left" vertical="center"/>
    </xf>
    <xf numFmtId="0" fontId="0" fillId="13" borderId="0" xfId="0" applyFill="1" applyAlignment="1">
      <alignment horizontal="center"/>
    </xf>
    <xf numFmtId="0" fontId="0" fillId="13" borderId="0" xfId="0" applyFill="1"/>
    <xf numFmtId="0" fontId="0" fillId="13" borderId="0" xfId="0" applyFill="1" applyAlignment="1">
      <alignment wrapText="1"/>
    </xf>
    <xf numFmtId="0" fontId="10" fillId="6" borderId="0" xfId="0" applyFont="1" applyFill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wrapText="1"/>
    </xf>
    <xf numFmtId="0" fontId="3" fillId="13" borderId="0" xfId="0" applyFont="1" applyFill="1" applyAlignment="1">
      <alignment vertical="center"/>
    </xf>
    <xf numFmtId="0" fontId="0" fillId="13" borderId="0" xfId="0" applyFill="1" applyBorder="1" applyAlignment="1">
      <alignment vertical="center"/>
    </xf>
    <xf numFmtId="2" fontId="14" fillId="13" borderId="3" xfId="1" applyNumberFormat="1" applyFont="1" applyFill="1" applyBorder="1" applyAlignment="1">
      <alignment horizontal="center" vertical="center" wrapText="1"/>
    </xf>
    <xf numFmtId="2" fontId="14" fillId="13" borderId="0" xfId="1" applyNumberFormat="1" applyFont="1" applyFill="1" applyBorder="1" applyAlignment="1">
      <alignment vertical="center" wrapText="1"/>
    </xf>
    <xf numFmtId="0" fontId="14" fillId="0" borderId="0" xfId="0" applyFont="1" applyBorder="1" applyAlignment="1">
      <alignment horizontal="center" vertical="center"/>
    </xf>
    <xf numFmtId="0" fontId="0" fillId="13" borderId="0" xfId="0" applyFill="1" applyBorder="1" applyAlignment="1">
      <alignment horizontal="center" wrapText="1"/>
    </xf>
    <xf numFmtId="0" fontId="14" fillId="13" borderId="0" xfId="0" applyFont="1" applyFill="1" applyBorder="1" applyAlignment="1">
      <alignment vertical="center"/>
    </xf>
    <xf numFmtId="0" fontId="3" fillId="13" borderId="0" xfId="0" applyFont="1" applyFill="1"/>
    <xf numFmtId="0" fontId="15" fillId="13" borderId="1" xfId="0" applyFont="1" applyFill="1" applyBorder="1" applyAlignment="1">
      <alignment horizontal="center" vertical="center" wrapText="1"/>
    </xf>
    <xf numFmtId="0" fontId="4" fillId="0" borderId="0" xfId="0" applyFont="1"/>
    <xf numFmtId="0" fontId="0" fillId="0" borderId="0" xfId="0" applyBorder="1"/>
    <xf numFmtId="0" fontId="15" fillId="0" borderId="1" xfId="0" applyFont="1" applyFill="1" applyBorder="1" applyAlignment="1">
      <alignment horizontal="center" vertical="center" wrapText="1"/>
    </xf>
    <xf numFmtId="0" fontId="3" fillId="13" borderId="0" xfId="0" applyFont="1" applyFill="1" applyAlignment="1">
      <alignment horizontal="center" vertical="center" wrapText="1"/>
    </xf>
    <xf numFmtId="0" fontId="3" fillId="13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0" fillId="0" borderId="0" xfId="0" applyFont="1"/>
    <xf numFmtId="0" fontId="17" fillId="0" borderId="0" xfId="0" applyFont="1"/>
    <xf numFmtId="1" fontId="0" fillId="0" borderId="0" xfId="0" applyNumberFormat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right" vertical="center" wrapText="1"/>
    </xf>
    <xf numFmtId="0" fontId="19" fillId="15" borderId="1" xfId="0" applyFont="1" applyFill="1" applyBorder="1" applyAlignment="1">
      <alignment vertical="center" wrapText="1"/>
    </xf>
    <xf numFmtId="0" fontId="20" fillId="0" borderId="1" xfId="0" applyFont="1" applyBorder="1" applyAlignment="1">
      <alignment horizontal="right" vertical="center" wrapText="1"/>
    </xf>
    <xf numFmtId="0" fontId="20" fillId="0" borderId="1" xfId="0" applyFont="1" applyBorder="1" applyAlignment="1">
      <alignment horizontal="justify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right" vertical="center" wrapText="1"/>
    </xf>
    <xf numFmtId="0" fontId="21" fillId="0" borderId="4" xfId="0" applyFont="1" applyFill="1" applyBorder="1" applyAlignment="1">
      <alignment horizontal="center" vertical="center" wrapText="1"/>
    </xf>
    <xf numFmtId="0" fontId="21" fillId="0" borderId="5" xfId="0" applyFont="1" applyFill="1" applyBorder="1" applyAlignment="1">
      <alignment horizontal="center" vertical="center" wrapText="1"/>
    </xf>
    <xf numFmtId="0" fontId="21" fillId="0" borderId="6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19" fillId="15" borderId="1" xfId="0" applyFont="1" applyFill="1" applyBorder="1" applyAlignment="1">
      <alignment horizontal="right" vertical="center" wrapText="1"/>
    </xf>
    <xf numFmtId="0" fontId="21" fillId="0" borderId="1" xfId="0" applyFont="1" applyBorder="1" applyAlignment="1">
      <alignment vertical="top" wrapText="1"/>
    </xf>
    <xf numFmtId="0" fontId="3" fillId="16" borderId="1" xfId="0" applyFont="1" applyFill="1" applyBorder="1" applyAlignment="1">
      <alignment horizontal="center" vertical="center"/>
    </xf>
    <xf numFmtId="0" fontId="3" fillId="16" borderId="2" xfId="0" applyFont="1" applyFill="1" applyBorder="1" applyAlignment="1">
      <alignment horizontal="center" vertical="center"/>
    </xf>
    <xf numFmtId="0" fontId="24" fillId="16" borderId="1" xfId="2" applyFont="1" applyFill="1" applyBorder="1" applyAlignment="1">
      <alignment horizontal="left" vertical="center" wrapText="1"/>
    </xf>
    <xf numFmtId="167" fontId="0" fillId="0" borderId="0" xfId="1" applyNumberFormat="1" applyFont="1" applyAlignment="1">
      <alignment horizontal="center" vertical="center"/>
    </xf>
    <xf numFmtId="0" fontId="0" fillId="0" borderId="1" xfId="0" applyBorder="1"/>
    <xf numFmtId="167" fontId="3" fillId="0" borderId="1" xfId="0" applyNumberFormat="1" applyFont="1" applyBorder="1"/>
    <xf numFmtId="0" fontId="14" fillId="12" borderId="0" xfId="0" applyFont="1" applyFill="1" applyAlignment="1">
      <alignment horizontal="left" vertical="center"/>
    </xf>
    <xf numFmtId="0" fontId="26" fillId="12" borderId="0" xfId="0" applyFont="1" applyFill="1" applyAlignment="1">
      <alignment horizontal="left" vertical="center"/>
    </xf>
    <xf numFmtId="0" fontId="2" fillId="0" borderId="0" xfId="0" applyFont="1"/>
  </cellXfs>
  <cellStyles count="3">
    <cellStyle name="Comma [0]" xfId="1" builtinId="6"/>
    <cellStyle name="Normal" xfId="0" builtinId="0"/>
    <cellStyle name="Normal 2" xfId="2"/>
  </cellStyles>
  <dxfs count="10">
    <dxf>
      <fill>
        <patternFill>
          <bgColor rgb="FF00FFFF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FF3300"/>
        </patternFill>
      </fill>
    </dxf>
    <dxf>
      <fill>
        <patternFill>
          <bgColor rgb="FF00FFFF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741148652441986"/>
          <c:y val="0.18767138278204512"/>
          <c:w val="0.48601109782798946"/>
          <c:h val="0.69885773204330004"/>
        </c:manualLayout>
      </c:layout>
      <c:radarChart>
        <c:radarStyle val="filled"/>
        <c:varyColors val="0"/>
        <c:ser>
          <c:idx val="0"/>
          <c:order val="0"/>
          <c:spPr>
            <a:noFill/>
            <a:ln w="38100">
              <a:solidFill>
                <a:srgbClr val="FF0000"/>
              </a:solidFill>
            </a:ln>
          </c:spPr>
          <c:cat>
            <c:strRef>
              <c:f>'[2]Contoh Case'!$B$114:$B$123</c:f>
              <c:strCache>
                <c:ptCount val="10"/>
                <c:pt idx="0">
                  <c:v>Sumber Daya Manusia / Personil</c:v>
                </c:pt>
                <c:pt idx="1">
                  <c:v>Bahan/Material</c:v>
                </c:pt>
                <c:pt idx="2">
                  <c:v>Peralatan Berat</c:v>
                </c:pt>
                <c:pt idx="3">
                  <c:v>Peralatan Laboratorium</c:v>
                </c:pt>
                <c:pt idx="4">
                  <c:v>Keuangan</c:v>
                </c:pt>
                <c:pt idx="5">
                  <c:v>Lingkungan Lokasi</c:v>
                </c:pt>
                <c:pt idx="6">
                  <c:v>Metode Kerja</c:v>
                </c:pt>
                <c:pt idx="7">
                  <c:v>Pengendalian Pekerjaan</c:v>
                </c:pt>
                <c:pt idx="8">
                  <c:v>Manajemen Kontrak dan Adendum</c:v>
                </c:pt>
                <c:pt idx="9">
                  <c:v>Hubungan dengan Stakeholder</c:v>
                </c:pt>
              </c:strCache>
            </c:strRef>
          </c:cat>
          <c:val>
            <c:numRef>
              <c:f>'[2]Contoh Case'!$D$114:$D$123</c:f>
              <c:numCache>
                <c:formatCode>_-* #,##0.00_-;\-* #,##0.00_-;_-* "-"_-;_-@_-</c:formatCode>
                <c:ptCount val="10"/>
                <c:pt idx="0">
                  <c:v>9.2857142857142865</c:v>
                </c:pt>
                <c:pt idx="1">
                  <c:v>6.875</c:v>
                </c:pt>
                <c:pt idx="2">
                  <c:v>6.4285714285714288</c:v>
                </c:pt>
                <c:pt idx="3">
                  <c:v>1.4285714285714288</c:v>
                </c:pt>
                <c:pt idx="4">
                  <c:v>9.1666666666666679</c:v>
                </c:pt>
                <c:pt idx="5">
                  <c:v>9</c:v>
                </c:pt>
                <c:pt idx="6">
                  <c:v>2.1428571428571432</c:v>
                </c:pt>
                <c:pt idx="7">
                  <c:v>8.3333333333333339</c:v>
                </c:pt>
                <c:pt idx="8">
                  <c:v>1.25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6D-4C63-80FC-60D13AA89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4904864"/>
        <c:axId val="-814905952"/>
      </c:radarChart>
      <c:catAx>
        <c:axId val="-81490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4905952"/>
        <c:crosses val="autoZero"/>
        <c:auto val="1"/>
        <c:lblAlgn val="ctr"/>
        <c:lblOffset val="100"/>
        <c:noMultiLvlLbl val="0"/>
      </c:catAx>
      <c:valAx>
        <c:axId val="-81490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_-* #,##0.00_-;\-* #,##0.0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490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593-4AB1-8245-170B39984940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593-4AB1-8245-170B39984940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593-4AB1-8245-170B39984940}"/>
              </c:ext>
            </c:extLst>
          </c:dPt>
          <c:cat>
            <c:strRef>
              <c:f>'Contoh Hasil PENYEDIA'!$M$23:$M$27</c:f>
              <c:strCache>
                <c:ptCount val="5"/>
                <c:pt idx="0">
                  <c:v>BAIK</c:v>
                </c:pt>
                <c:pt idx="2">
                  <c:v>CUKUP</c:v>
                </c:pt>
                <c:pt idx="4">
                  <c:v>KURANG</c:v>
                </c:pt>
              </c:strCache>
            </c:strRef>
          </c:cat>
          <c:val>
            <c:numRef>
              <c:f>'Contoh Hasil PENYEDIA'!$I$23:$I$27</c:f>
              <c:numCache>
                <c:formatCode>General</c:formatCode>
                <c:ptCount val="5"/>
                <c:pt idx="0">
                  <c:v>124</c:v>
                </c:pt>
                <c:pt idx="2">
                  <c:v>94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93-4AB1-8245-170B39984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8412752"/>
        <c:axId val="418410128"/>
      </c:barChart>
      <c:catAx>
        <c:axId val="41841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410128"/>
        <c:crosses val="autoZero"/>
        <c:auto val="1"/>
        <c:lblAlgn val="ctr"/>
        <c:lblOffset val="100"/>
        <c:noMultiLvlLbl val="0"/>
      </c:catAx>
      <c:valAx>
        <c:axId val="418410128"/>
        <c:scaling>
          <c:orientation val="minMax"/>
          <c:max val="2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412752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741148652441986"/>
          <c:y val="0.18767138278204512"/>
          <c:w val="0.48601109782798946"/>
          <c:h val="0.69885773204330004"/>
        </c:manualLayout>
      </c:layout>
      <c:radarChart>
        <c:radarStyle val="filled"/>
        <c:varyColors val="0"/>
        <c:ser>
          <c:idx val="0"/>
          <c:order val="0"/>
          <c:spPr>
            <a:noFill/>
            <a:ln w="38100">
              <a:solidFill>
                <a:srgbClr val="FF0000"/>
              </a:solidFill>
            </a:ln>
          </c:spPr>
          <c:cat>
            <c:strRef>
              <c:f>'[2]Contoh Case'!$B$114:$B$123</c:f>
              <c:strCache>
                <c:ptCount val="10"/>
                <c:pt idx="0">
                  <c:v>Sumber Daya Manusia / Personil</c:v>
                </c:pt>
                <c:pt idx="1">
                  <c:v>Bahan/Material</c:v>
                </c:pt>
                <c:pt idx="2">
                  <c:v>Peralatan Berat</c:v>
                </c:pt>
                <c:pt idx="3">
                  <c:v>Peralatan Laboratorium</c:v>
                </c:pt>
                <c:pt idx="4">
                  <c:v>Keuangan</c:v>
                </c:pt>
                <c:pt idx="5">
                  <c:v>Lingkungan Lokasi</c:v>
                </c:pt>
                <c:pt idx="6">
                  <c:v>Metode Kerja</c:v>
                </c:pt>
                <c:pt idx="7">
                  <c:v>Pengendalian Pekerjaan</c:v>
                </c:pt>
                <c:pt idx="8">
                  <c:v>Manajemen Kontrak dan Adendum</c:v>
                </c:pt>
                <c:pt idx="9">
                  <c:v>Hubungan dengan Stakeholder</c:v>
                </c:pt>
              </c:strCache>
            </c:strRef>
          </c:cat>
          <c:val>
            <c:numRef>
              <c:f>'[2]Contoh Case'!$D$114:$D$123</c:f>
              <c:numCache>
                <c:formatCode>_-* #,##0.00_-;\-* #,##0.00_-;_-* "-"_-;_-@_-</c:formatCode>
                <c:ptCount val="10"/>
                <c:pt idx="0">
                  <c:v>9.2857142857142865</c:v>
                </c:pt>
                <c:pt idx="1">
                  <c:v>6.875</c:v>
                </c:pt>
                <c:pt idx="2">
                  <c:v>6.4285714285714288</c:v>
                </c:pt>
                <c:pt idx="3">
                  <c:v>1.4285714285714288</c:v>
                </c:pt>
                <c:pt idx="4">
                  <c:v>9.1666666666666679</c:v>
                </c:pt>
                <c:pt idx="5">
                  <c:v>9</c:v>
                </c:pt>
                <c:pt idx="6">
                  <c:v>2.1428571428571432</c:v>
                </c:pt>
                <c:pt idx="7">
                  <c:v>8.3333333333333339</c:v>
                </c:pt>
                <c:pt idx="8">
                  <c:v>1.25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FD-4DCB-94B4-A8E09A5CE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4904864"/>
        <c:axId val="-814905952"/>
      </c:radarChart>
      <c:catAx>
        <c:axId val="-81490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4905952"/>
        <c:crosses val="autoZero"/>
        <c:auto val="1"/>
        <c:lblAlgn val="ctr"/>
        <c:lblOffset val="100"/>
        <c:noMultiLvlLbl val="0"/>
      </c:catAx>
      <c:valAx>
        <c:axId val="-81490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_-* #,##0.00_-;\-* #,##0.0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490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5D4-4EA9-8076-0CCE8A51BA6B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5D4-4EA9-8076-0CCE8A51BA6B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5D4-4EA9-8076-0CCE8A51BA6B}"/>
              </c:ext>
            </c:extLst>
          </c:dPt>
          <c:cat>
            <c:strRef>
              <c:f>'Contoh Detail Hasil - Nilai PPK'!$M$25:$M$29</c:f>
              <c:strCache>
                <c:ptCount val="5"/>
                <c:pt idx="0">
                  <c:v>BAIK</c:v>
                </c:pt>
                <c:pt idx="2">
                  <c:v>CUKUP</c:v>
                </c:pt>
                <c:pt idx="4">
                  <c:v>KURANG</c:v>
                </c:pt>
              </c:strCache>
            </c:strRef>
          </c:cat>
          <c:val>
            <c:numRef>
              <c:f>'Contoh Detail Hasil - Nilai PPK'!$I$25:$I$29</c:f>
              <c:numCache>
                <c:formatCode>General</c:formatCode>
                <c:ptCount val="5"/>
                <c:pt idx="0">
                  <c:v>31</c:v>
                </c:pt>
                <c:pt idx="2">
                  <c:v>16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D4-4EA9-8076-0CCE8A51B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8412752"/>
        <c:axId val="418410128"/>
      </c:barChart>
      <c:catAx>
        <c:axId val="41841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410128"/>
        <c:crosses val="autoZero"/>
        <c:auto val="1"/>
        <c:lblAlgn val="ctr"/>
        <c:lblOffset val="100"/>
        <c:noMultiLvlLbl val="0"/>
      </c:catAx>
      <c:valAx>
        <c:axId val="418410128"/>
        <c:scaling>
          <c:orientation val="minMax"/>
          <c:max val="6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412752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9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13</xdr:row>
      <xdr:rowOff>57149</xdr:rowOff>
    </xdr:from>
    <xdr:to>
      <xdr:col>0</xdr:col>
      <xdr:colOff>1263466</xdr:colOff>
      <xdr:row>14</xdr:row>
      <xdr:rowOff>180974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D0B26D-7DF1-42E9-A5FD-9100410CF7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467099"/>
          <a:ext cx="1206316" cy="371475"/>
        </a:xfrm>
        <a:prstGeom prst="rect">
          <a:avLst/>
        </a:prstGeom>
        <a:noFill/>
        <a:ln w="28575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57150</xdr:colOff>
      <xdr:row>22</xdr:row>
      <xdr:rowOff>57149</xdr:rowOff>
    </xdr:from>
    <xdr:ext cx="1206316" cy="371475"/>
    <xdr:pic>
      <xdr:nvPicPr>
        <xdr:cNvPr id="3" name="Picture 2">
          <a:extLst>
            <a:ext uri="{FF2B5EF4-FFF2-40B4-BE49-F238E27FC236}">
              <a16:creationId xmlns:a16="http://schemas.microsoft.com/office/drawing/2014/main" id="{FD05E933-EDEE-4F2F-8FB3-CF11A29BB1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5695949"/>
          <a:ext cx="1206316" cy="371475"/>
        </a:xfrm>
        <a:prstGeom prst="rect">
          <a:avLst/>
        </a:prstGeom>
        <a:noFill/>
        <a:ln w="28575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73918</xdr:colOff>
      <xdr:row>2</xdr:row>
      <xdr:rowOff>38100</xdr:rowOff>
    </xdr:from>
    <xdr:to>
      <xdr:col>5</xdr:col>
      <xdr:colOff>485775</xdr:colOff>
      <xdr:row>2</xdr:row>
      <xdr:rowOff>180975</xdr:rowOff>
    </xdr:to>
    <xdr:sp macro="" textlink="">
      <xdr:nvSpPr>
        <xdr:cNvPr id="2" name="WordArt 9">
          <a:extLst>
            <a:ext uri="{FF2B5EF4-FFF2-40B4-BE49-F238E27FC236}">
              <a16:creationId xmlns:a16="http://schemas.microsoft.com/office/drawing/2014/main" id="{E1DC9917-D0DD-4ADA-9822-B034E667EA81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912118" y="590550"/>
          <a:ext cx="4612382" cy="142875"/>
        </a:xfrm>
        <a:prstGeom prst="rect">
          <a:avLst/>
        </a:prstGeom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900" b="0" kern="10" spc="0">
              <a:ln>
                <a:noFill/>
              </a:ln>
              <a:solidFill>
                <a:srgbClr val="000000"/>
              </a:solidFill>
              <a:effectLst/>
              <a:latin typeface="Arial"/>
              <a:cs typeface="Arial"/>
            </a:rPr>
            <a:t>Balai</a:t>
          </a:r>
          <a:r>
            <a:rPr lang="en-US" sz="900" b="0" kern="10" spc="0" baseline="0">
              <a:ln>
                <a:noFill/>
              </a:ln>
              <a:solidFill>
                <a:srgbClr val="000000"/>
              </a:solidFill>
              <a:effectLst/>
              <a:latin typeface="Arial"/>
              <a:cs typeface="Arial"/>
            </a:rPr>
            <a:t> Besar Pelaksanaan Jalan Nasional Jawa Timur-Bali</a:t>
          </a:r>
          <a:endParaRPr lang="id-ID" sz="900" b="0" kern="10" spc="0">
            <a:ln>
              <a:noFill/>
            </a:ln>
            <a:solidFill>
              <a:srgbClr val="000000"/>
            </a:solidFill>
            <a:effectLst/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31888</xdr:colOff>
      <xdr:row>13</xdr:row>
      <xdr:rowOff>156126</xdr:rowOff>
    </xdr:from>
    <xdr:to>
      <xdr:col>5</xdr:col>
      <xdr:colOff>228600</xdr:colOff>
      <xdr:row>29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F4CC5C-550A-415B-98BE-399A4A8AA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579783</xdr:colOff>
      <xdr:row>13</xdr:row>
      <xdr:rowOff>115957</xdr:rowOff>
    </xdr:from>
    <xdr:to>
      <xdr:col>5</xdr:col>
      <xdr:colOff>41413</xdr:colOff>
      <xdr:row>30</xdr:row>
      <xdr:rowOff>16565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995F1A56-4A1F-493A-BE3C-0ED2584EAA68}"/>
            </a:ext>
          </a:extLst>
        </xdr:cNvPr>
        <xdr:cNvSpPr/>
      </xdr:nvSpPr>
      <xdr:spPr>
        <a:xfrm>
          <a:off x="827433" y="4125982"/>
          <a:ext cx="4547980" cy="4224958"/>
        </a:xfrm>
        <a:prstGeom prst="rect">
          <a:avLst/>
        </a:prstGeom>
        <a:noFill/>
        <a:ln w="285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6</xdr:col>
      <xdr:colOff>509370</xdr:colOff>
      <xdr:row>6</xdr:row>
      <xdr:rowOff>70245</xdr:rowOff>
    </xdr:from>
    <xdr:to>
      <xdr:col>6</xdr:col>
      <xdr:colOff>1570575</xdr:colOff>
      <xdr:row>6</xdr:row>
      <xdr:rowOff>288615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156A9857-EF2F-46ED-A611-687315404D70}"/>
            </a:ext>
          </a:extLst>
        </xdr:cNvPr>
        <xdr:cNvGrpSpPr/>
      </xdr:nvGrpSpPr>
      <xdr:grpSpPr>
        <a:xfrm>
          <a:off x="6033870" y="1889520"/>
          <a:ext cx="1061205" cy="218370"/>
          <a:chOff x="9937164" y="5685189"/>
          <a:chExt cx="1166725" cy="220730"/>
        </a:xfrm>
      </xdr:grpSpPr>
      <xdr:sp macro="" textlink="">
        <xdr:nvSpPr>
          <xdr:cNvPr id="6" name="Rectangle: Rounded Corners 15">
            <a:extLst>
              <a:ext uri="{FF2B5EF4-FFF2-40B4-BE49-F238E27FC236}">
                <a16:creationId xmlns:a16="http://schemas.microsoft.com/office/drawing/2014/main" id="{8D0CB03D-68ED-4288-B671-A20444C9C10A}"/>
              </a:ext>
            </a:extLst>
          </xdr:cNvPr>
          <xdr:cNvSpPr/>
        </xdr:nvSpPr>
        <xdr:spPr>
          <a:xfrm>
            <a:off x="9937164" y="5685189"/>
            <a:ext cx="1166725" cy="22073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en-ID" sz="1100" b="1">
                <a:solidFill>
                  <a:srgbClr val="FFFF00"/>
                </a:solidFill>
              </a:rPr>
              <a:t>LIHAT DETAIL</a:t>
            </a:r>
          </a:p>
        </xdr:txBody>
      </xdr:sp>
      <xdr:sp macro="" textlink="">
        <xdr:nvSpPr>
          <xdr:cNvPr id="7" name="Isosceles Triangle 6">
            <a:extLst>
              <a:ext uri="{FF2B5EF4-FFF2-40B4-BE49-F238E27FC236}">
                <a16:creationId xmlns:a16="http://schemas.microsoft.com/office/drawing/2014/main" id="{C1DCBBD5-5AC6-4223-8F5A-A64C136B750C}"/>
              </a:ext>
            </a:extLst>
          </xdr:cNvPr>
          <xdr:cNvSpPr/>
        </xdr:nvSpPr>
        <xdr:spPr>
          <a:xfrm rot="10800000">
            <a:off x="10022236" y="5750515"/>
            <a:ext cx="129153" cy="111338"/>
          </a:xfrm>
          <a:prstGeom prst="triangl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D" sz="1100"/>
          </a:p>
        </xdr:txBody>
      </xdr:sp>
    </xdr:grpSp>
    <xdr:clientData/>
  </xdr:twoCellAnchor>
  <xdr:twoCellAnchor>
    <xdr:from>
      <xdr:col>9</xdr:col>
      <xdr:colOff>130122</xdr:colOff>
      <xdr:row>21</xdr:row>
      <xdr:rowOff>187834</xdr:rowOff>
    </xdr:from>
    <xdr:to>
      <xdr:col>10</xdr:col>
      <xdr:colOff>431525</xdr:colOff>
      <xdr:row>23</xdr:row>
      <xdr:rowOff>17877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D8A39F57-6928-4E34-BD7A-140E2C976E8E}"/>
            </a:ext>
          </a:extLst>
        </xdr:cNvPr>
        <xdr:cNvGrpSpPr/>
      </xdr:nvGrpSpPr>
      <xdr:grpSpPr>
        <a:xfrm>
          <a:off x="9683697" y="6112384"/>
          <a:ext cx="1168178" cy="220568"/>
          <a:chOff x="9937164" y="5685189"/>
          <a:chExt cx="1166725" cy="220730"/>
        </a:xfrm>
      </xdr:grpSpPr>
      <xdr:sp macro="" textlink="">
        <xdr:nvSpPr>
          <xdr:cNvPr id="9" name="Rectangle: Rounded Corners 18">
            <a:extLst>
              <a:ext uri="{FF2B5EF4-FFF2-40B4-BE49-F238E27FC236}">
                <a16:creationId xmlns:a16="http://schemas.microsoft.com/office/drawing/2014/main" id="{5C2AD1FE-BC18-4EF3-A2E8-9A39C93D597A}"/>
              </a:ext>
            </a:extLst>
          </xdr:cNvPr>
          <xdr:cNvSpPr/>
        </xdr:nvSpPr>
        <xdr:spPr>
          <a:xfrm>
            <a:off x="9937164" y="5685189"/>
            <a:ext cx="1166725" cy="22073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en-ID" sz="1100" b="1">
                <a:solidFill>
                  <a:srgbClr val="FFFF00"/>
                </a:solidFill>
              </a:rPr>
              <a:t>LIHAT DETAIL</a:t>
            </a:r>
          </a:p>
        </xdr:txBody>
      </xdr:sp>
      <xdr:sp macro="" textlink="">
        <xdr:nvSpPr>
          <xdr:cNvPr id="10" name="Isosceles Triangle 9">
            <a:extLst>
              <a:ext uri="{FF2B5EF4-FFF2-40B4-BE49-F238E27FC236}">
                <a16:creationId xmlns:a16="http://schemas.microsoft.com/office/drawing/2014/main" id="{432298EE-D913-46C4-909C-C72DEE8776CA}"/>
              </a:ext>
            </a:extLst>
          </xdr:cNvPr>
          <xdr:cNvSpPr/>
        </xdr:nvSpPr>
        <xdr:spPr>
          <a:xfrm rot="10800000">
            <a:off x="10022236" y="5750515"/>
            <a:ext cx="129153" cy="111338"/>
          </a:xfrm>
          <a:prstGeom prst="triangl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D" sz="1100"/>
          </a:p>
        </xdr:txBody>
      </xdr:sp>
    </xdr:grpSp>
    <xdr:clientData/>
  </xdr:twoCellAnchor>
  <xdr:twoCellAnchor>
    <xdr:from>
      <xdr:col>9</xdr:col>
      <xdr:colOff>131436</xdr:colOff>
      <xdr:row>24</xdr:row>
      <xdr:rowOff>5217</xdr:rowOff>
    </xdr:from>
    <xdr:to>
      <xdr:col>10</xdr:col>
      <xdr:colOff>432839</xdr:colOff>
      <xdr:row>25</xdr:row>
      <xdr:rowOff>25760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F4BC9BD6-7A71-4B89-BE80-C46737A5B124}"/>
            </a:ext>
          </a:extLst>
        </xdr:cNvPr>
        <xdr:cNvGrpSpPr/>
      </xdr:nvGrpSpPr>
      <xdr:grpSpPr>
        <a:xfrm>
          <a:off x="9685011" y="6510792"/>
          <a:ext cx="1168178" cy="220568"/>
          <a:chOff x="9937164" y="5685189"/>
          <a:chExt cx="1166725" cy="220730"/>
        </a:xfrm>
      </xdr:grpSpPr>
      <xdr:sp macro="" textlink="">
        <xdr:nvSpPr>
          <xdr:cNvPr id="12" name="Rectangle: Rounded Corners 21">
            <a:extLst>
              <a:ext uri="{FF2B5EF4-FFF2-40B4-BE49-F238E27FC236}">
                <a16:creationId xmlns:a16="http://schemas.microsoft.com/office/drawing/2014/main" id="{739771DC-96E8-4594-9FA5-7FBEA5CDBB57}"/>
              </a:ext>
            </a:extLst>
          </xdr:cNvPr>
          <xdr:cNvSpPr/>
        </xdr:nvSpPr>
        <xdr:spPr>
          <a:xfrm>
            <a:off x="9937164" y="5685189"/>
            <a:ext cx="1166725" cy="22073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en-ID" sz="1100" b="1">
                <a:solidFill>
                  <a:srgbClr val="FFFF00"/>
                </a:solidFill>
              </a:rPr>
              <a:t>LIHAT DETAIL</a:t>
            </a:r>
          </a:p>
        </xdr:txBody>
      </xdr:sp>
      <xdr:sp macro="" textlink="">
        <xdr:nvSpPr>
          <xdr:cNvPr id="13" name="Isosceles Triangle 12">
            <a:extLst>
              <a:ext uri="{FF2B5EF4-FFF2-40B4-BE49-F238E27FC236}">
                <a16:creationId xmlns:a16="http://schemas.microsoft.com/office/drawing/2014/main" id="{D40FDF19-9703-4C1C-A0F7-BD3673315331}"/>
              </a:ext>
            </a:extLst>
          </xdr:cNvPr>
          <xdr:cNvSpPr/>
        </xdr:nvSpPr>
        <xdr:spPr>
          <a:xfrm rot="10800000">
            <a:off x="10022236" y="5750515"/>
            <a:ext cx="129153" cy="111338"/>
          </a:xfrm>
          <a:prstGeom prst="triangl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D" sz="1100"/>
          </a:p>
        </xdr:txBody>
      </xdr:sp>
    </xdr:grpSp>
    <xdr:clientData/>
  </xdr:twoCellAnchor>
  <xdr:twoCellAnchor>
    <xdr:from>
      <xdr:col>9</xdr:col>
      <xdr:colOff>139319</xdr:colOff>
      <xdr:row>25</xdr:row>
      <xdr:rowOff>183893</xdr:rowOff>
    </xdr:from>
    <xdr:to>
      <xdr:col>10</xdr:col>
      <xdr:colOff>440722</xdr:colOff>
      <xdr:row>27</xdr:row>
      <xdr:rowOff>13936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01D5BEAC-FFDD-486C-905C-E73F5D608B1C}"/>
            </a:ext>
          </a:extLst>
        </xdr:cNvPr>
        <xdr:cNvGrpSpPr/>
      </xdr:nvGrpSpPr>
      <xdr:grpSpPr>
        <a:xfrm>
          <a:off x="9692894" y="6889493"/>
          <a:ext cx="1168178" cy="220568"/>
          <a:chOff x="9937164" y="5685189"/>
          <a:chExt cx="1166725" cy="220730"/>
        </a:xfrm>
      </xdr:grpSpPr>
      <xdr:sp macro="" textlink="">
        <xdr:nvSpPr>
          <xdr:cNvPr id="15" name="Rectangle: Rounded Corners 24">
            <a:extLst>
              <a:ext uri="{FF2B5EF4-FFF2-40B4-BE49-F238E27FC236}">
                <a16:creationId xmlns:a16="http://schemas.microsoft.com/office/drawing/2014/main" id="{328C7993-51A2-4B0A-93FD-8C94A5895B50}"/>
              </a:ext>
            </a:extLst>
          </xdr:cNvPr>
          <xdr:cNvSpPr/>
        </xdr:nvSpPr>
        <xdr:spPr>
          <a:xfrm>
            <a:off x="9937164" y="5685189"/>
            <a:ext cx="1166725" cy="22073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en-ID" sz="1100" b="1">
                <a:solidFill>
                  <a:srgbClr val="FFFF00"/>
                </a:solidFill>
              </a:rPr>
              <a:t>LIHAT DETAIL</a:t>
            </a:r>
          </a:p>
        </xdr:txBody>
      </xdr:sp>
      <xdr:sp macro="" textlink="">
        <xdr:nvSpPr>
          <xdr:cNvPr id="16" name="Isosceles Triangle 15">
            <a:extLst>
              <a:ext uri="{FF2B5EF4-FFF2-40B4-BE49-F238E27FC236}">
                <a16:creationId xmlns:a16="http://schemas.microsoft.com/office/drawing/2014/main" id="{875A9FD1-5FED-4AAA-BE0D-601FC362E359}"/>
              </a:ext>
            </a:extLst>
          </xdr:cNvPr>
          <xdr:cNvSpPr/>
        </xdr:nvSpPr>
        <xdr:spPr>
          <a:xfrm rot="10800000">
            <a:off x="10022236" y="5750515"/>
            <a:ext cx="129153" cy="111338"/>
          </a:xfrm>
          <a:prstGeom prst="triangl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D" sz="1100"/>
          </a:p>
        </xdr:txBody>
      </xdr:sp>
    </xdr:grpSp>
    <xdr:clientData/>
  </xdr:twoCellAnchor>
  <xdr:twoCellAnchor>
    <xdr:from>
      <xdr:col>6</xdr:col>
      <xdr:colOff>19050</xdr:colOff>
      <xdr:row>27</xdr:row>
      <xdr:rowOff>171449</xdr:rowOff>
    </xdr:from>
    <xdr:to>
      <xdr:col>10</xdr:col>
      <xdr:colOff>419100</xdr:colOff>
      <xdr:row>34</xdr:row>
      <xdr:rowOff>161925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DE3F373-776B-414A-B2C5-1EC70DF7EB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581025</xdr:colOff>
      <xdr:row>29</xdr:row>
      <xdr:rowOff>123825</xdr:rowOff>
    </xdr:from>
    <xdr:to>
      <xdr:col>5</xdr:col>
      <xdr:colOff>47625</xdr:colOff>
      <xdr:row>34</xdr:row>
      <xdr:rowOff>152400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CBA4868E-0E04-4F27-9106-867C195FE029}"/>
            </a:ext>
          </a:extLst>
        </xdr:cNvPr>
        <xdr:cNvSpPr/>
      </xdr:nvSpPr>
      <xdr:spPr>
        <a:xfrm>
          <a:off x="828675" y="7600950"/>
          <a:ext cx="4552950" cy="2085975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 editAs="oneCell">
    <xdr:from>
      <xdr:col>2</xdr:col>
      <xdr:colOff>219075</xdr:colOff>
      <xdr:row>29</xdr:row>
      <xdr:rowOff>333375</xdr:rowOff>
    </xdr:from>
    <xdr:to>
      <xdr:col>4</xdr:col>
      <xdr:colOff>59467</xdr:colOff>
      <xdr:row>33</xdr:row>
      <xdr:rowOff>171450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81131A1-75AC-43A3-9B9E-A724D7F0F5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75" y="7810500"/>
          <a:ext cx="2021617" cy="148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120926</xdr:colOff>
      <xdr:row>29</xdr:row>
      <xdr:rowOff>333375</xdr:rowOff>
    </xdr:from>
    <xdr:to>
      <xdr:col>4</xdr:col>
      <xdr:colOff>2144053</xdr:colOff>
      <xdr:row>33</xdr:row>
      <xdr:rowOff>171450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70E85FB-621C-4A24-8931-6C2D808CDF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0351" y="7810500"/>
          <a:ext cx="2023127" cy="148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209550</xdr:colOff>
      <xdr:row>33</xdr:row>
      <xdr:rowOff>183648</xdr:rowOff>
    </xdr:from>
    <xdr:ext cx="2009775" cy="283077"/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22B870D2-CD80-46D6-A70E-8F8FFEA11B59}"/>
            </a:ext>
          </a:extLst>
        </xdr:cNvPr>
        <xdr:cNvSpPr/>
      </xdr:nvSpPr>
      <xdr:spPr>
        <a:xfrm>
          <a:off x="1047750" y="9308598"/>
          <a:ext cx="2009775" cy="283077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1600" b="1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Penilaian PPK</a:t>
          </a:r>
        </a:p>
      </xdr:txBody>
    </xdr:sp>
    <xdr:clientData/>
  </xdr:oneCellAnchor>
  <xdr:oneCellAnchor>
    <xdr:from>
      <xdr:col>4</xdr:col>
      <xdr:colOff>133350</xdr:colOff>
      <xdr:row>33</xdr:row>
      <xdr:rowOff>183648</xdr:rowOff>
    </xdr:from>
    <xdr:ext cx="2009775" cy="283077"/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1B277379-73F7-4755-AC57-910FB19D3AF1}"/>
            </a:ext>
          </a:extLst>
        </xdr:cNvPr>
        <xdr:cNvSpPr/>
      </xdr:nvSpPr>
      <xdr:spPr>
        <a:xfrm>
          <a:off x="3152775" y="9308598"/>
          <a:ext cx="2009775" cy="283077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1600" b="1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Penilaian Balai</a:t>
          </a:r>
        </a:p>
      </xdr:txBody>
    </xdr:sp>
    <xdr:clientData/>
  </xdr:oneCellAnchor>
  <xdr:twoCellAnchor editAs="oneCell">
    <xdr:from>
      <xdr:col>2</xdr:col>
      <xdr:colOff>16523</xdr:colOff>
      <xdr:row>4</xdr:row>
      <xdr:rowOff>78441</xdr:rowOff>
    </xdr:from>
    <xdr:to>
      <xdr:col>2</xdr:col>
      <xdr:colOff>1972795</xdr:colOff>
      <xdr:row>9</xdr:row>
      <xdr:rowOff>70210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7B910B48-880C-4033-866A-07EC81C179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723" y="1107141"/>
          <a:ext cx="1956272" cy="19539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512683</xdr:colOff>
      <xdr:row>7</xdr:row>
      <xdr:rowOff>73559</xdr:rowOff>
    </xdr:from>
    <xdr:to>
      <xdr:col>7</xdr:col>
      <xdr:colOff>2263</xdr:colOff>
      <xdr:row>7</xdr:row>
      <xdr:rowOff>291929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10A7DE3C-1ECE-492D-BC01-261C7738DB1B}"/>
            </a:ext>
          </a:extLst>
        </xdr:cNvPr>
        <xdr:cNvGrpSpPr/>
      </xdr:nvGrpSpPr>
      <xdr:grpSpPr>
        <a:xfrm>
          <a:off x="6037183" y="2283359"/>
          <a:ext cx="1061205" cy="218370"/>
          <a:chOff x="9937164" y="5685189"/>
          <a:chExt cx="1166725" cy="220730"/>
        </a:xfrm>
      </xdr:grpSpPr>
      <xdr:sp macro="" textlink="">
        <xdr:nvSpPr>
          <xdr:cNvPr id="25" name="Rectangle: Rounded Corners 54">
            <a:extLst>
              <a:ext uri="{FF2B5EF4-FFF2-40B4-BE49-F238E27FC236}">
                <a16:creationId xmlns:a16="http://schemas.microsoft.com/office/drawing/2014/main" id="{447D31D4-2896-4359-AC61-535A40F4B916}"/>
              </a:ext>
            </a:extLst>
          </xdr:cNvPr>
          <xdr:cNvSpPr/>
        </xdr:nvSpPr>
        <xdr:spPr>
          <a:xfrm>
            <a:off x="9937164" y="5685189"/>
            <a:ext cx="1166725" cy="22073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en-ID" sz="1100" b="1">
                <a:solidFill>
                  <a:srgbClr val="FFFF00"/>
                </a:solidFill>
              </a:rPr>
              <a:t>LIHAT DETAIL</a:t>
            </a:r>
          </a:p>
        </xdr:txBody>
      </xdr:sp>
      <xdr:sp macro="" textlink="">
        <xdr:nvSpPr>
          <xdr:cNvPr id="26" name="Isosceles Triangle 25">
            <a:extLst>
              <a:ext uri="{FF2B5EF4-FFF2-40B4-BE49-F238E27FC236}">
                <a16:creationId xmlns:a16="http://schemas.microsoft.com/office/drawing/2014/main" id="{7352A724-26E8-4500-8A6D-BA0FF97287FA}"/>
              </a:ext>
            </a:extLst>
          </xdr:cNvPr>
          <xdr:cNvSpPr/>
        </xdr:nvSpPr>
        <xdr:spPr>
          <a:xfrm rot="10800000">
            <a:off x="10022236" y="5750515"/>
            <a:ext cx="129153" cy="111338"/>
          </a:xfrm>
          <a:prstGeom prst="triangl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D" sz="1100"/>
          </a:p>
        </xdr:txBody>
      </xdr:sp>
    </xdr:grpSp>
    <xdr:clientData/>
  </xdr:twoCellAnchor>
  <xdr:oneCellAnchor>
    <xdr:from>
      <xdr:col>2</xdr:col>
      <xdr:colOff>1343025</xdr:colOff>
      <xdr:row>13</xdr:row>
      <xdr:rowOff>174123</xdr:rowOff>
    </xdr:from>
    <xdr:ext cx="2009775" cy="283077"/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46265CB-B76D-4F19-8FC8-6B62AC832757}"/>
            </a:ext>
          </a:extLst>
        </xdr:cNvPr>
        <xdr:cNvSpPr/>
      </xdr:nvSpPr>
      <xdr:spPr>
        <a:xfrm>
          <a:off x="2181225" y="4184148"/>
          <a:ext cx="2009775" cy="283077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1600" b="1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Penilaian Sendiri</a:t>
          </a:r>
        </a:p>
      </xdr:txBody>
    </xdr:sp>
    <xdr:clientData/>
  </xdr:oneCellAnchor>
  <xdr:twoCellAnchor>
    <xdr:from>
      <xdr:col>4</xdr:col>
      <xdr:colOff>2109788</xdr:colOff>
      <xdr:row>21</xdr:row>
      <xdr:rowOff>33338</xdr:rowOff>
    </xdr:from>
    <xdr:to>
      <xdr:col>5</xdr:col>
      <xdr:colOff>4763</xdr:colOff>
      <xdr:row>22</xdr:row>
      <xdr:rowOff>80963</xdr:rowOff>
    </xdr:to>
    <xdr:sp macro="" textlink="">
      <xdr:nvSpPr>
        <xdr:cNvPr id="28" name="Isosceles Triangle 27">
          <a:extLst>
            <a:ext uri="{FF2B5EF4-FFF2-40B4-BE49-F238E27FC236}">
              <a16:creationId xmlns:a16="http://schemas.microsoft.com/office/drawing/2014/main" id="{AB33248C-AE46-476C-8E1A-6EABFB23CF99}"/>
            </a:ext>
          </a:extLst>
        </xdr:cNvPr>
        <xdr:cNvSpPr/>
      </xdr:nvSpPr>
      <xdr:spPr>
        <a:xfrm rot="5400000">
          <a:off x="5114925" y="5972176"/>
          <a:ext cx="2381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</xdr:col>
      <xdr:colOff>42864</xdr:colOff>
      <xdr:row>21</xdr:row>
      <xdr:rowOff>23813</xdr:rowOff>
    </xdr:from>
    <xdr:to>
      <xdr:col>2</xdr:col>
      <xdr:colOff>252414</xdr:colOff>
      <xdr:row>22</xdr:row>
      <xdr:rowOff>71438</xdr:rowOff>
    </xdr:to>
    <xdr:sp macro="" textlink="">
      <xdr:nvSpPr>
        <xdr:cNvPr id="29" name="Isosceles Triangle 28">
          <a:extLst>
            <a:ext uri="{FF2B5EF4-FFF2-40B4-BE49-F238E27FC236}">
              <a16:creationId xmlns:a16="http://schemas.microsoft.com/office/drawing/2014/main" id="{3223E622-C570-47BE-91E9-FD5D9D3C9D73}"/>
            </a:ext>
          </a:extLst>
        </xdr:cNvPr>
        <xdr:cNvSpPr/>
      </xdr:nvSpPr>
      <xdr:spPr>
        <a:xfrm rot="16200000">
          <a:off x="866776" y="5962651"/>
          <a:ext cx="2381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9</xdr:col>
      <xdr:colOff>130122</xdr:colOff>
      <xdr:row>19</xdr:row>
      <xdr:rowOff>159259</xdr:rowOff>
    </xdr:from>
    <xdr:to>
      <xdr:col>10</xdr:col>
      <xdr:colOff>431525</xdr:colOff>
      <xdr:row>20</xdr:row>
      <xdr:rowOff>189327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0E590708-5044-4B21-97CF-17E7A041DE37}"/>
            </a:ext>
          </a:extLst>
        </xdr:cNvPr>
        <xdr:cNvGrpSpPr/>
      </xdr:nvGrpSpPr>
      <xdr:grpSpPr>
        <a:xfrm>
          <a:off x="9683697" y="5693284"/>
          <a:ext cx="1168178" cy="220568"/>
          <a:chOff x="9937164" y="5685189"/>
          <a:chExt cx="1166725" cy="220730"/>
        </a:xfrm>
      </xdr:grpSpPr>
      <xdr:sp macro="" textlink="">
        <xdr:nvSpPr>
          <xdr:cNvPr id="31" name="Rectangle: Rounded Corners 60">
            <a:extLst>
              <a:ext uri="{FF2B5EF4-FFF2-40B4-BE49-F238E27FC236}">
                <a16:creationId xmlns:a16="http://schemas.microsoft.com/office/drawing/2014/main" id="{559B1428-C6DA-4C5D-ADE1-579B581971A8}"/>
              </a:ext>
            </a:extLst>
          </xdr:cNvPr>
          <xdr:cNvSpPr/>
        </xdr:nvSpPr>
        <xdr:spPr>
          <a:xfrm>
            <a:off x="9937164" y="5685189"/>
            <a:ext cx="1166725" cy="22073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en-ID" sz="1100" b="1">
                <a:solidFill>
                  <a:srgbClr val="FFFF00"/>
                </a:solidFill>
              </a:rPr>
              <a:t>LIHAT DETAIL</a:t>
            </a:r>
          </a:p>
        </xdr:txBody>
      </xdr:sp>
      <xdr:sp macro="" textlink="">
        <xdr:nvSpPr>
          <xdr:cNvPr id="32" name="Isosceles Triangle 31">
            <a:extLst>
              <a:ext uri="{FF2B5EF4-FFF2-40B4-BE49-F238E27FC236}">
                <a16:creationId xmlns:a16="http://schemas.microsoft.com/office/drawing/2014/main" id="{5CAAA82B-7C05-4468-AB39-27303A5820B9}"/>
              </a:ext>
            </a:extLst>
          </xdr:cNvPr>
          <xdr:cNvSpPr/>
        </xdr:nvSpPr>
        <xdr:spPr>
          <a:xfrm rot="10800000">
            <a:off x="10022236" y="5750515"/>
            <a:ext cx="129153" cy="111338"/>
          </a:xfrm>
          <a:prstGeom prst="triangl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D" sz="1100"/>
          </a:p>
        </xdr:txBody>
      </xdr:sp>
    </xdr:grpSp>
    <xdr:clientData/>
  </xdr:twoCellAnchor>
  <xdr:twoCellAnchor>
    <xdr:from>
      <xdr:col>9</xdr:col>
      <xdr:colOff>139647</xdr:colOff>
      <xdr:row>13</xdr:row>
      <xdr:rowOff>64009</xdr:rowOff>
    </xdr:from>
    <xdr:to>
      <xdr:col>10</xdr:col>
      <xdr:colOff>441050</xdr:colOff>
      <xdr:row>13</xdr:row>
      <xdr:rowOff>284577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B054CADF-FFC5-43AF-9B70-C8CACA111816}"/>
            </a:ext>
          </a:extLst>
        </xdr:cNvPr>
        <xdr:cNvGrpSpPr/>
      </xdr:nvGrpSpPr>
      <xdr:grpSpPr>
        <a:xfrm>
          <a:off x="9693222" y="4074034"/>
          <a:ext cx="1168178" cy="220568"/>
          <a:chOff x="9937164" y="5685189"/>
          <a:chExt cx="1166725" cy="220730"/>
        </a:xfrm>
      </xdr:grpSpPr>
      <xdr:sp macro="" textlink="">
        <xdr:nvSpPr>
          <xdr:cNvPr id="34" name="Rectangle: Rounded Corners 63">
            <a:extLst>
              <a:ext uri="{FF2B5EF4-FFF2-40B4-BE49-F238E27FC236}">
                <a16:creationId xmlns:a16="http://schemas.microsoft.com/office/drawing/2014/main" id="{A61214B6-9D99-4B16-84B9-87899E090B85}"/>
              </a:ext>
            </a:extLst>
          </xdr:cNvPr>
          <xdr:cNvSpPr/>
        </xdr:nvSpPr>
        <xdr:spPr>
          <a:xfrm>
            <a:off x="9937164" y="5685189"/>
            <a:ext cx="1166725" cy="22073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en-ID" sz="1100" b="1">
                <a:solidFill>
                  <a:srgbClr val="FFFF00"/>
                </a:solidFill>
              </a:rPr>
              <a:t>LIHAT DETAIL</a:t>
            </a:r>
          </a:p>
        </xdr:txBody>
      </xdr:sp>
      <xdr:sp macro="" textlink="">
        <xdr:nvSpPr>
          <xdr:cNvPr id="35" name="Isosceles Triangle 34">
            <a:extLst>
              <a:ext uri="{FF2B5EF4-FFF2-40B4-BE49-F238E27FC236}">
                <a16:creationId xmlns:a16="http://schemas.microsoft.com/office/drawing/2014/main" id="{D134B7F6-31E7-4A3D-A373-C7202D266F41}"/>
              </a:ext>
            </a:extLst>
          </xdr:cNvPr>
          <xdr:cNvSpPr/>
        </xdr:nvSpPr>
        <xdr:spPr>
          <a:xfrm rot="10800000">
            <a:off x="10022236" y="5750515"/>
            <a:ext cx="129153" cy="111338"/>
          </a:xfrm>
          <a:prstGeom prst="triangl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D" sz="1100"/>
          </a:p>
        </xdr:txBody>
      </xdr:sp>
    </xdr:grp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0.4995</cdr:x>
      <cdr:y>0.17639</cdr:y>
    </cdr:from>
    <cdr:to>
      <cdr:x>0.4995</cdr:x>
      <cdr:y>0.89433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CB16C746-001B-418B-9505-27C1A7AF4EC8}"/>
            </a:ext>
          </a:extLst>
        </cdr:cNvPr>
        <cdr:cNvCxnSpPr/>
      </cdr:nvCxnSpPr>
      <cdr:spPr>
        <a:xfrm xmlns:a="http://schemas.openxmlformats.org/drawingml/2006/main">
          <a:off x="2419547" y="610888"/>
          <a:ext cx="0" cy="248652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0.4995</cdr:x>
      <cdr:y>0.25165</cdr:y>
    </cdr:from>
    <cdr:to>
      <cdr:x>0.64853</cdr:x>
      <cdr:y>0.5397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BC2FB118-3C31-4779-8C96-6B37F2AC682A}"/>
            </a:ext>
          </a:extLst>
        </cdr:cNvPr>
        <cdr:cNvCxnSpPr/>
      </cdr:nvCxnSpPr>
      <cdr:spPr>
        <a:xfrm xmlns:a="http://schemas.openxmlformats.org/drawingml/2006/main" flipV="1">
          <a:off x="2419547" y="871572"/>
          <a:ext cx="721894" cy="99761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0.49743</cdr:x>
      <cdr:y>0.43114</cdr:y>
    </cdr:from>
    <cdr:to>
      <cdr:x>0.73443</cdr:x>
      <cdr:y>0.5426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0DC2D476-D965-45B0-94BC-368C835D36BB}"/>
            </a:ext>
          </a:extLst>
        </cdr:cNvPr>
        <cdr:cNvCxnSpPr/>
      </cdr:nvCxnSpPr>
      <cdr:spPr>
        <a:xfrm xmlns:a="http://schemas.openxmlformats.org/drawingml/2006/main" flipV="1">
          <a:off x="2409520" y="1493203"/>
          <a:ext cx="1148013" cy="38601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0.49743</cdr:x>
      <cdr:y>0.54115</cdr:y>
    </cdr:from>
    <cdr:to>
      <cdr:x>0.73857</cdr:x>
      <cdr:y>0.64682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C9C4BF56-A9E5-46D7-8B8D-D10E399512D6}"/>
            </a:ext>
          </a:extLst>
        </cdr:cNvPr>
        <cdr:cNvCxnSpPr/>
      </cdr:nvCxnSpPr>
      <cdr:spPr>
        <a:xfrm xmlns:a="http://schemas.openxmlformats.org/drawingml/2006/main">
          <a:off x="2409520" y="1874203"/>
          <a:ext cx="1168066" cy="36596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0.49743</cdr:x>
      <cdr:y>0.5397</cdr:y>
    </cdr:from>
    <cdr:to>
      <cdr:x>0.64439</cdr:x>
      <cdr:y>0.81328</cdr:y>
    </cdr:to>
    <cdr:cxnSp macro="">
      <cdr:nvCxnSpPr>
        <cdr:cNvPr id="12" name="Straight Connector 11">
          <a:extLst xmlns:a="http://schemas.openxmlformats.org/drawingml/2006/main">
            <a:ext uri="{FF2B5EF4-FFF2-40B4-BE49-F238E27FC236}">
              <a16:creationId xmlns:a16="http://schemas.microsoft.com/office/drawing/2014/main" id="{E35CA16B-34B3-45F0-AE36-2134BAC80C59}"/>
            </a:ext>
          </a:extLst>
        </cdr:cNvPr>
        <cdr:cNvCxnSpPr/>
      </cdr:nvCxnSpPr>
      <cdr:spPr>
        <a:xfrm xmlns:a="http://schemas.openxmlformats.org/drawingml/2006/main">
          <a:off x="2409520" y="1869190"/>
          <a:ext cx="711869" cy="94748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0.35254</cdr:x>
      <cdr:y>0.25455</cdr:y>
    </cdr:from>
    <cdr:to>
      <cdr:x>0.49847</cdr:x>
      <cdr:y>0.5397</cdr:y>
    </cdr:to>
    <cdr:cxnSp macro="">
      <cdr:nvCxnSpPr>
        <cdr:cNvPr id="14" name="Straight Connector 13">
          <a:extLst xmlns:a="http://schemas.openxmlformats.org/drawingml/2006/main">
            <a:ext uri="{FF2B5EF4-FFF2-40B4-BE49-F238E27FC236}">
              <a16:creationId xmlns:a16="http://schemas.microsoft.com/office/drawing/2014/main" id="{081D94B0-6CDB-4830-80C6-A9951B73501D}"/>
            </a:ext>
          </a:extLst>
        </cdr:cNvPr>
        <cdr:cNvCxnSpPr/>
      </cdr:nvCxnSpPr>
      <cdr:spPr>
        <a:xfrm xmlns:a="http://schemas.openxmlformats.org/drawingml/2006/main" flipH="1" flipV="1">
          <a:off x="1707678" y="881598"/>
          <a:ext cx="706855" cy="98759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0.2625</cdr:x>
      <cdr:y>0.42825</cdr:y>
    </cdr:from>
    <cdr:to>
      <cdr:x>0.49847</cdr:x>
      <cdr:y>0.5426</cdr:y>
    </cdr:to>
    <cdr:cxnSp macro="">
      <cdr:nvCxnSpPr>
        <cdr:cNvPr id="16" name="Straight Connector 15">
          <a:extLst xmlns:a="http://schemas.openxmlformats.org/drawingml/2006/main">
            <a:ext uri="{FF2B5EF4-FFF2-40B4-BE49-F238E27FC236}">
              <a16:creationId xmlns:a16="http://schemas.microsoft.com/office/drawing/2014/main" id="{524CE4A9-EB56-4F94-918A-C1A8DC3A56DA}"/>
            </a:ext>
          </a:extLst>
        </cdr:cNvPr>
        <cdr:cNvCxnSpPr/>
      </cdr:nvCxnSpPr>
      <cdr:spPr>
        <a:xfrm xmlns:a="http://schemas.openxmlformats.org/drawingml/2006/main" flipH="1" flipV="1">
          <a:off x="1271533" y="1483177"/>
          <a:ext cx="1143000" cy="39604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0.26457</cdr:x>
      <cdr:y>0.5397</cdr:y>
    </cdr:from>
    <cdr:to>
      <cdr:x>0.49743</cdr:x>
      <cdr:y>0.64247</cdr:y>
    </cdr:to>
    <cdr:cxnSp macro="">
      <cdr:nvCxnSpPr>
        <cdr:cNvPr id="18" name="Straight Connector 17">
          <a:extLst xmlns:a="http://schemas.openxmlformats.org/drawingml/2006/main">
            <a:ext uri="{FF2B5EF4-FFF2-40B4-BE49-F238E27FC236}">
              <a16:creationId xmlns:a16="http://schemas.microsoft.com/office/drawing/2014/main" id="{DDDE4C63-981F-4B8A-87C3-806432E58012}"/>
            </a:ext>
          </a:extLst>
        </cdr:cNvPr>
        <cdr:cNvCxnSpPr/>
      </cdr:nvCxnSpPr>
      <cdr:spPr>
        <a:xfrm xmlns:a="http://schemas.openxmlformats.org/drawingml/2006/main" flipH="1">
          <a:off x="1281560" y="1869190"/>
          <a:ext cx="1127960" cy="35593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0.35461</cdr:x>
      <cdr:y>0.54115</cdr:y>
    </cdr:from>
    <cdr:to>
      <cdr:x>0.49847</cdr:x>
      <cdr:y>0.81617</cdr:y>
    </cdr:to>
    <cdr:cxnSp macro="">
      <cdr:nvCxnSpPr>
        <cdr:cNvPr id="20" name="Straight Connector 19">
          <a:extLst xmlns:a="http://schemas.openxmlformats.org/drawingml/2006/main">
            <a:ext uri="{FF2B5EF4-FFF2-40B4-BE49-F238E27FC236}">
              <a16:creationId xmlns:a16="http://schemas.microsoft.com/office/drawing/2014/main" id="{7E5E4915-265D-42E6-83EB-86BD3F1F054F}"/>
            </a:ext>
          </a:extLst>
        </cdr:cNvPr>
        <cdr:cNvCxnSpPr/>
      </cdr:nvCxnSpPr>
      <cdr:spPr>
        <a:xfrm xmlns:a="http://schemas.openxmlformats.org/drawingml/2006/main" flipH="1">
          <a:off x="1717704" y="1874203"/>
          <a:ext cx="696829" cy="9525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73918</xdr:colOff>
      <xdr:row>2</xdr:row>
      <xdr:rowOff>38100</xdr:rowOff>
    </xdr:from>
    <xdr:to>
      <xdr:col>5</xdr:col>
      <xdr:colOff>485775</xdr:colOff>
      <xdr:row>2</xdr:row>
      <xdr:rowOff>180975</xdr:rowOff>
    </xdr:to>
    <xdr:sp macro="" textlink="">
      <xdr:nvSpPr>
        <xdr:cNvPr id="2" name="WordArt 9">
          <a:extLst>
            <a:ext uri="{FF2B5EF4-FFF2-40B4-BE49-F238E27FC236}">
              <a16:creationId xmlns:a16="http://schemas.microsoft.com/office/drawing/2014/main" id="{D1438D61-AD3B-44A2-9695-A977C94F575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912118" y="590550"/>
          <a:ext cx="5060057" cy="142875"/>
        </a:xfrm>
        <a:prstGeom prst="rect">
          <a:avLst/>
        </a:prstGeom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900" b="0" kern="10" spc="0">
              <a:ln>
                <a:noFill/>
              </a:ln>
              <a:solidFill>
                <a:srgbClr val="000000"/>
              </a:solidFill>
              <a:effectLst/>
              <a:latin typeface="Arial"/>
              <a:cs typeface="Arial"/>
            </a:rPr>
            <a:t>Balai</a:t>
          </a:r>
          <a:r>
            <a:rPr lang="en-US" sz="900" b="0" kern="10" spc="0" baseline="0">
              <a:ln>
                <a:noFill/>
              </a:ln>
              <a:solidFill>
                <a:srgbClr val="000000"/>
              </a:solidFill>
              <a:effectLst/>
              <a:latin typeface="Arial"/>
              <a:cs typeface="Arial"/>
            </a:rPr>
            <a:t> Besar Pelaksanaan Jalan Nasional Jawa Timur-Bali</a:t>
          </a:r>
          <a:endParaRPr lang="id-ID" sz="900" b="0" kern="10" spc="0">
            <a:ln>
              <a:noFill/>
            </a:ln>
            <a:solidFill>
              <a:srgbClr val="000000"/>
            </a:solidFill>
            <a:effectLst/>
            <a:latin typeface="Arial"/>
            <a:cs typeface="Arial"/>
          </a:endParaRPr>
        </a:p>
      </xdr:txBody>
    </xdr:sp>
    <xdr:clientData/>
  </xdr:twoCellAnchor>
  <xdr:oneCellAnchor>
    <xdr:from>
      <xdr:col>4</xdr:col>
      <xdr:colOff>66674</xdr:colOff>
      <xdr:row>4</xdr:row>
      <xdr:rowOff>9525</xdr:rowOff>
    </xdr:from>
    <xdr:ext cx="2371726" cy="342168"/>
    <xdr:sp macro="" textlink="'[2]Contoh Case'!C2">
      <xdr:nvSpPr>
        <xdr:cNvPr id="3" name="TextBox 2">
          <a:extLst>
            <a:ext uri="{FF2B5EF4-FFF2-40B4-BE49-F238E27FC236}">
              <a16:creationId xmlns:a16="http://schemas.microsoft.com/office/drawing/2014/main" id="{75DF3A59-3CEB-46DD-9B3E-DAD613B1EE95}"/>
            </a:ext>
          </a:extLst>
        </xdr:cNvPr>
        <xdr:cNvSpPr txBox="1"/>
      </xdr:nvSpPr>
      <xdr:spPr>
        <a:xfrm>
          <a:off x="2790824" y="1038225"/>
          <a:ext cx="2371726" cy="342168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B9A558C4-FA43-4E6C-9EB5-CE95FD401773}" type="TxLink">
            <a:rPr lang="en-US" sz="16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PT. CONTOH SAJA</a:t>
          </a:fld>
          <a:endParaRPr lang="en-US" sz="1600" b="1"/>
        </a:p>
      </xdr:txBody>
    </xdr:sp>
    <xdr:clientData/>
  </xdr:oneCellAnchor>
  <xdr:oneCellAnchor>
    <xdr:from>
      <xdr:col>4</xdr:col>
      <xdr:colOff>66675</xdr:colOff>
      <xdr:row>5</xdr:row>
      <xdr:rowOff>9525</xdr:rowOff>
    </xdr:from>
    <xdr:ext cx="2371725" cy="264560"/>
    <xdr:sp macro="" textlink="'[2]Contoh Case'!C3">
      <xdr:nvSpPr>
        <xdr:cNvPr id="4" name="TextBox 3">
          <a:extLst>
            <a:ext uri="{FF2B5EF4-FFF2-40B4-BE49-F238E27FC236}">
              <a16:creationId xmlns:a16="http://schemas.microsoft.com/office/drawing/2014/main" id="{51E724D4-6E6B-46AE-ABC2-6B430CA0E10D}"/>
            </a:ext>
          </a:extLst>
        </xdr:cNvPr>
        <xdr:cNvSpPr txBox="1"/>
      </xdr:nvSpPr>
      <xdr:spPr>
        <a:xfrm>
          <a:off x="2790825" y="1438275"/>
          <a:ext cx="2371725" cy="26456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4E0779B-1FDE-4FBB-8329-79A026CB86BD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PERUSAHAAN BESAR</a:t>
          </a:fld>
          <a:endParaRPr lang="en-US" sz="1100"/>
        </a:p>
      </xdr:txBody>
    </xdr:sp>
    <xdr:clientData/>
  </xdr:oneCellAnchor>
  <xdr:oneCellAnchor>
    <xdr:from>
      <xdr:col>4</xdr:col>
      <xdr:colOff>66676</xdr:colOff>
      <xdr:row>9</xdr:row>
      <xdr:rowOff>19050</xdr:rowOff>
    </xdr:from>
    <xdr:ext cx="2381250" cy="264560"/>
    <xdr:sp macro="" textlink="'[2]Contoh Case'!C6">
      <xdr:nvSpPr>
        <xdr:cNvPr id="5" name="TextBox 4">
          <a:extLst>
            <a:ext uri="{FF2B5EF4-FFF2-40B4-BE49-F238E27FC236}">
              <a16:creationId xmlns:a16="http://schemas.microsoft.com/office/drawing/2014/main" id="{67F52C29-FDCA-4639-9E08-0E8636AF201A}"/>
            </a:ext>
          </a:extLst>
        </xdr:cNvPr>
        <xdr:cNvSpPr txBox="1"/>
      </xdr:nvSpPr>
      <xdr:spPr>
        <a:xfrm>
          <a:off x="2790826" y="2476500"/>
          <a:ext cx="2381250" cy="26456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919D462-7B19-4A69-9772-BEB355B4E23B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HK0203/PPK2.3/2021/28</a:t>
          </a:fld>
          <a:endParaRPr lang="en-US" sz="1100"/>
        </a:p>
      </xdr:txBody>
    </xdr:sp>
    <xdr:clientData/>
  </xdr:oneCellAnchor>
  <xdr:oneCellAnchor>
    <xdr:from>
      <xdr:col>4</xdr:col>
      <xdr:colOff>66676</xdr:colOff>
      <xdr:row>10</xdr:row>
      <xdr:rowOff>28575</xdr:rowOff>
    </xdr:from>
    <xdr:ext cx="2381250" cy="295275"/>
    <xdr:sp macro="" textlink="'[2]Contoh Case'!C7">
      <xdr:nvSpPr>
        <xdr:cNvPr id="6" name="TextBox 5">
          <a:extLst>
            <a:ext uri="{FF2B5EF4-FFF2-40B4-BE49-F238E27FC236}">
              <a16:creationId xmlns:a16="http://schemas.microsoft.com/office/drawing/2014/main" id="{91B54977-C7D7-4F2E-BD0D-1600D5641AC8}"/>
            </a:ext>
          </a:extLst>
        </xdr:cNvPr>
        <xdr:cNvSpPr txBox="1"/>
      </xdr:nvSpPr>
      <xdr:spPr>
        <a:xfrm>
          <a:off x="2790826" y="2781300"/>
          <a:ext cx="2381250" cy="295275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39291BE9-35BA-43DE-AA78-0DC9814B3F23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PPK 2.3 Provinsi Jawa Timur</a:t>
          </a:fld>
          <a:endParaRPr lang="en-US" sz="1100"/>
        </a:p>
      </xdr:txBody>
    </xdr:sp>
    <xdr:clientData/>
  </xdr:oneCellAnchor>
  <xdr:oneCellAnchor>
    <xdr:from>
      <xdr:col>8</xdr:col>
      <xdr:colOff>38101</xdr:colOff>
      <xdr:row>4</xdr:row>
      <xdr:rowOff>57150</xdr:rowOff>
    </xdr:from>
    <xdr:ext cx="2266950" cy="264560"/>
    <xdr:sp macro="" textlink="'[2]Contoh Case'!C9">
      <xdr:nvSpPr>
        <xdr:cNvPr id="7" name="TextBox 6">
          <a:extLst>
            <a:ext uri="{FF2B5EF4-FFF2-40B4-BE49-F238E27FC236}">
              <a16:creationId xmlns:a16="http://schemas.microsoft.com/office/drawing/2014/main" id="{2AC5600F-0314-4938-9F6D-1AE6A564ECE6}"/>
            </a:ext>
          </a:extLst>
        </xdr:cNvPr>
        <xdr:cNvSpPr txBox="1"/>
      </xdr:nvSpPr>
      <xdr:spPr>
        <a:xfrm>
          <a:off x="7705726" y="1085850"/>
          <a:ext cx="2266950" cy="26456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26762CD-EE38-4B25-8A67-A2C2C5B4C96F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Penilaian PPK</a:t>
          </a:fld>
          <a:endParaRPr lang="en-US" sz="1100" b="1"/>
        </a:p>
      </xdr:txBody>
    </xdr:sp>
    <xdr:clientData/>
  </xdr:oneCellAnchor>
  <xdr:oneCellAnchor>
    <xdr:from>
      <xdr:col>8</xdr:col>
      <xdr:colOff>28575</xdr:colOff>
      <xdr:row>5</xdr:row>
      <xdr:rowOff>0</xdr:rowOff>
    </xdr:from>
    <xdr:ext cx="2266950" cy="264560"/>
    <xdr:sp macro="" textlink="'[2]Contoh Case'!C10">
      <xdr:nvSpPr>
        <xdr:cNvPr id="8" name="TextBox 7">
          <a:extLst>
            <a:ext uri="{FF2B5EF4-FFF2-40B4-BE49-F238E27FC236}">
              <a16:creationId xmlns:a16="http://schemas.microsoft.com/office/drawing/2014/main" id="{483E411D-29B4-46CE-AC73-3A554CF826F8}"/>
            </a:ext>
          </a:extLst>
        </xdr:cNvPr>
        <xdr:cNvSpPr txBox="1"/>
      </xdr:nvSpPr>
      <xdr:spPr>
        <a:xfrm>
          <a:off x="7696200" y="1428750"/>
          <a:ext cx="2266950" cy="26456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10534B7-5099-433E-B8BB-C6C7FA819D3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62</a:t>
          </a:fld>
          <a:endParaRPr lang="en-US" sz="1100" b="1"/>
        </a:p>
      </xdr:txBody>
    </xdr:sp>
    <xdr:clientData/>
  </xdr:oneCellAnchor>
  <xdr:oneCellAnchor>
    <xdr:from>
      <xdr:col>8</xdr:col>
      <xdr:colOff>28575</xdr:colOff>
      <xdr:row>9</xdr:row>
      <xdr:rowOff>38100</xdr:rowOff>
    </xdr:from>
    <xdr:ext cx="2266950" cy="264560"/>
    <xdr:sp macro="" textlink="'[2]Contoh Case'!C12">
      <xdr:nvSpPr>
        <xdr:cNvPr id="9" name="TextBox 8">
          <a:extLst>
            <a:ext uri="{FF2B5EF4-FFF2-40B4-BE49-F238E27FC236}">
              <a16:creationId xmlns:a16="http://schemas.microsoft.com/office/drawing/2014/main" id="{77F5E267-4933-4BA6-9AC9-12E0D9787A8D}"/>
            </a:ext>
          </a:extLst>
        </xdr:cNvPr>
        <xdr:cNvSpPr txBox="1"/>
      </xdr:nvSpPr>
      <xdr:spPr>
        <a:xfrm>
          <a:off x="7696200" y="2495550"/>
          <a:ext cx="2266950" cy="26456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79EE421-5942-43A7-BD23-9217DE9D053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21 Maret 2021</a:t>
          </a:fld>
          <a:endParaRPr lang="en-US" sz="1100" b="1"/>
        </a:p>
      </xdr:txBody>
    </xdr:sp>
    <xdr:clientData/>
  </xdr:oneCellAnchor>
  <xdr:oneCellAnchor>
    <xdr:from>
      <xdr:col>8</xdr:col>
      <xdr:colOff>28575</xdr:colOff>
      <xdr:row>10</xdr:row>
      <xdr:rowOff>38100</xdr:rowOff>
    </xdr:from>
    <xdr:ext cx="2266950" cy="264560"/>
    <xdr:sp macro="" textlink="'[2]Contoh Case'!C13">
      <xdr:nvSpPr>
        <xdr:cNvPr id="10" name="TextBox 9">
          <a:extLst>
            <a:ext uri="{FF2B5EF4-FFF2-40B4-BE49-F238E27FC236}">
              <a16:creationId xmlns:a16="http://schemas.microsoft.com/office/drawing/2014/main" id="{28BBB9B7-A3C5-4F19-9938-0CB13B3567F0}"/>
            </a:ext>
          </a:extLst>
        </xdr:cNvPr>
        <xdr:cNvSpPr txBox="1"/>
      </xdr:nvSpPr>
      <xdr:spPr>
        <a:xfrm>
          <a:off x="7696200" y="2790825"/>
          <a:ext cx="2266950" cy="26456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6E458D9-113F-4A92-B8B6-86016081F507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3.5</a:t>
          </a:fld>
          <a:endParaRPr lang="en-US" sz="1100" b="1"/>
        </a:p>
      </xdr:txBody>
    </xdr:sp>
    <xdr:clientData/>
  </xdr:oneCellAnchor>
  <xdr:twoCellAnchor>
    <xdr:from>
      <xdr:col>2</xdr:col>
      <xdr:colOff>31888</xdr:colOff>
      <xdr:row>15</xdr:row>
      <xdr:rowOff>156126</xdr:rowOff>
    </xdr:from>
    <xdr:to>
      <xdr:col>5</xdr:col>
      <xdr:colOff>228600</xdr:colOff>
      <xdr:row>31</xdr:row>
      <xdr:rowOff>190499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B042875-6051-4B89-B5D2-A7EC48FB1C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66676</xdr:colOff>
      <xdr:row>6</xdr:row>
      <xdr:rowOff>28575</xdr:rowOff>
    </xdr:from>
    <xdr:ext cx="2381250" cy="628650"/>
    <xdr:sp macro="" textlink="'[2]Contoh Case'!C5">
      <xdr:nvSpPr>
        <xdr:cNvPr id="12" name="TextBox 11">
          <a:extLst>
            <a:ext uri="{FF2B5EF4-FFF2-40B4-BE49-F238E27FC236}">
              <a16:creationId xmlns:a16="http://schemas.microsoft.com/office/drawing/2014/main" id="{18AED8A8-E152-46EA-96E1-67E0437C20D3}"/>
            </a:ext>
          </a:extLst>
        </xdr:cNvPr>
        <xdr:cNvSpPr txBox="1"/>
      </xdr:nvSpPr>
      <xdr:spPr>
        <a:xfrm>
          <a:off x="2790826" y="1752600"/>
          <a:ext cx="2381250" cy="62865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C15F0FDF-47FD-43B8-8557-D9000915F0F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Pelebaran Jalan Menambah Lajur Titik A - Titik B</a:t>
          </a:fld>
          <a:endParaRPr lang="en-US" sz="1100"/>
        </a:p>
      </xdr:txBody>
    </xdr:sp>
    <xdr:clientData/>
  </xdr:oneCellAnchor>
  <xdr:oneCellAnchor>
    <xdr:from>
      <xdr:col>8</xdr:col>
      <xdr:colOff>28575</xdr:colOff>
      <xdr:row>6</xdr:row>
      <xdr:rowOff>38100</xdr:rowOff>
    </xdr:from>
    <xdr:ext cx="2266950" cy="264560"/>
    <xdr:sp macro="" textlink="'[2]Contoh Case'!C11">
      <xdr:nvSpPr>
        <xdr:cNvPr id="13" name="TextBox 12">
          <a:extLst>
            <a:ext uri="{FF2B5EF4-FFF2-40B4-BE49-F238E27FC236}">
              <a16:creationId xmlns:a16="http://schemas.microsoft.com/office/drawing/2014/main" id="{8E92E9DC-1256-465D-A574-34A43E8D86A6}"/>
            </a:ext>
          </a:extLst>
        </xdr:cNvPr>
        <xdr:cNvSpPr txBox="1"/>
      </xdr:nvSpPr>
      <xdr:spPr>
        <a:xfrm>
          <a:off x="7696200" y="1762125"/>
          <a:ext cx="2266950" cy="26456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538DD4D-036E-442C-B958-7810117BE64A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</a:t>
          </a:fld>
          <a:endParaRPr lang="en-US" sz="1100" b="1"/>
        </a:p>
      </xdr:txBody>
    </xdr:sp>
    <xdr:clientData/>
  </xdr:oneCellAnchor>
  <xdr:twoCellAnchor>
    <xdr:from>
      <xdr:col>1</xdr:col>
      <xdr:colOff>579783</xdr:colOff>
      <xdr:row>15</xdr:row>
      <xdr:rowOff>115957</xdr:rowOff>
    </xdr:from>
    <xdr:to>
      <xdr:col>5</xdr:col>
      <xdr:colOff>41413</xdr:colOff>
      <xdr:row>32</xdr:row>
      <xdr:rowOff>16565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C3C794DD-F3CE-4E4D-8505-C66FE1A1E06A}"/>
            </a:ext>
          </a:extLst>
        </xdr:cNvPr>
        <xdr:cNvSpPr/>
      </xdr:nvSpPr>
      <xdr:spPr>
        <a:xfrm>
          <a:off x="827433" y="4183132"/>
          <a:ext cx="4700380" cy="4224958"/>
        </a:xfrm>
        <a:prstGeom prst="rect">
          <a:avLst/>
        </a:prstGeom>
        <a:noFill/>
        <a:ln w="285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9</xdr:col>
      <xdr:colOff>122239</xdr:colOff>
      <xdr:row>21</xdr:row>
      <xdr:rowOff>179951</xdr:rowOff>
    </xdr:from>
    <xdr:to>
      <xdr:col>10</xdr:col>
      <xdr:colOff>423642</xdr:colOff>
      <xdr:row>23</xdr:row>
      <xdr:rowOff>9994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8DC4DCB7-88F4-4073-AD22-A1A6443F86F0}"/>
            </a:ext>
          </a:extLst>
        </xdr:cNvPr>
        <xdr:cNvGrpSpPr/>
      </xdr:nvGrpSpPr>
      <xdr:grpSpPr>
        <a:xfrm>
          <a:off x="10084268" y="5749275"/>
          <a:ext cx="1164256" cy="222248"/>
          <a:chOff x="9937164" y="5685189"/>
          <a:chExt cx="1166725" cy="220730"/>
        </a:xfrm>
      </xdr:grpSpPr>
      <xdr:sp macro="" textlink="">
        <xdr:nvSpPr>
          <xdr:cNvPr id="16" name="Rectangle: Rounded Corners 12">
            <a:extLst>
              <a:ext uri="{FF2B5EF4-FFF2-40B4-BE49-F238E27FC236}">
                <a16:creationId xmlns:a16="http://schemas.microsoft.com/office/drawing/2014/main" id="{42EFEECA-206A-4E64-B94F-5585A843BCAE}"/>
              </a:ext>
            </a:extLst>
          </xdr:cNvPr>
          <xdr:cNvSpPr/>
        </xdr:nvSpPr>
        <xdr:spPr>
          <a:xfrm>
            <a:off x="9937164" y="5685189"/>
            <a:ext cx="1166725" cy="22073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en-ID" sz="1100" b="1">
                <a:solidFill>
                  <a:srgbClr val="FFFF00"/>
                </a:solidFill>
              </a:rPr>
              <a:t>LIHAT DETAIL</a:t>
            </a:r>
          </a:p>
        </xdr:txBody>
      </xdr:sp>
      <xdr:sp macro="" textlink="">
        <xdr:nvSpPr>
          <xdr:cNvPr id="17" name="Isosceles Triangle 16">
            <a:extLst>
              <a:ext uri="{FF2B5EF4-FFF2-40B4-BE49-F238E27FC236}">
                <a16:creationId xmlns:a16="http://schemas.microsoft.com/office/drawing/2014/main" id="{39836BF3-2661-46D0-AEDE-6F7C955C02A2}"/>
              </a:ext>
            </a:extLst>
          </xdr:cNvPr>
          <xdr:cNvSpPr/>
        </xdr:nvSpPr>
        <xdr:spPr>
          <a:xfrm rot="10800000">
            <a:off x="10022236" y="5750515"/>
            <a:ext cx="129153" cy="111338"/>
          </a:xfrm>
          <a:prstGeom prst="triangl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D" sz="1100"/>
          </a:p>
        </xdr:txBody>
      </xdr:sp>
    </xdr:grpSp>
    <xdr:clientData/>
  </xdr:twoCellAnchor>
  <xdr:twoCellAnchor>
    <xdr:from>
      <xdr:col>9</xdr:col>
      <xdr:colOff>130122</xdr:colOff>
      <xdr:row>23</xdr:row>
      <xdr:rowOff>187834</xdr:rowOff>
    </xdr:from>
    <xdr:to>
      <xdr:col>10</xdr:col>
      <xdr:colOff>431525</xdr:colOff>
      <xdr:row>25</xdr:row>
      <xdr:rowOff>17877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4EE1810C-A1FD-44CC-8913-BF121AEB94BF}"/>
            </a:ext>
          </a:extLst>
        </xdr:cNvPr>
        <xdr:cNvGrpSpPr/>
      </xdr:nvGrpSpPr>
      <xdr:grpSpPr>
        <a:xfrm>
          <a:off x="10092151" y="6149363"/>
          <a:ext cx="1164256" cy="222249"/>
          <a:chOff x="9937164" y="5685189"/>
          <a:chExt cx="1166725" cy="220730"/>
        </a:xfrm>
      </xdr:grpSpPr>
      <xdr:sp macro="" textlink="">
        <xdr:nvSpPr>
          <xdr:cNvPr id="19" name="Rectangle: Rounded Corners 22">
            <a:extLst>
              <a:ext uri="{FF2B5EF4-FFF2-40B4-BE49-F238E27FC236}">
                <a16:creationId xmlns:a16="http://schemas.microsoft.com/office/drawing/2014/main" id="{82A10D6B-EF9E-48B3-B415-22ABCDFBD9E7}"/>
              </a:ext>
            </a:extLst>
          </xdr:cNvPr>
          <xdr:cNvSpPr/>
        </xdr:nvSpPr>
        <xdr:spPr>
          <a:xfrm>
            <a:off x="9937164" y="5685189"/>
            <a:ext cx="1166725" cy="22073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en-ID" sz="1100" b="1">
                <a:solidFill>
                  <a:srgbClr val="FFFF00"/>
                </a:solidFill>
              </a:rPr>
              <a:t>LIHAT DETAIL</a:t>
            </a:r>
          </a:p>
        </xdr:txBody>
      </xdr:sp>
      <xdr:sp macro="" textlink="">
        <xdr:nvSpPr>
          <xdr:cNvPr id="20" name="Isosceles Triangle 19">
            <a:extLst>
              <a:ext uri="{FF2B5EF4-FFF2-40B4-BE49-F238E27FC236}">
                <a16:creationId xmlns:a16="http://schemas.microsoft.com/office/drawing/2014/main" id="{EF52A85C-6260-4574-AACC-C65A6FFAF703}"/>
              </a:ext>
            </a:extLst>
          </xdr:cNvPr>
          <xdr:cNvSpPr/>
        </xdr:nvSpPr>
        <xdr:spPr>
          <a:xfrm rot="10800000">
            <a:off x="10022236" y="5750515"/>
            <a:ext cx="129153" cy="111338"/>
          </a:xfrm>
          <a:prstGeom prst="triangl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D" sz="1100"/>
          </a:p>
        </xdr:txBody>
      </xdr:sp>
    </xdr:grpSp>
    <xdr:clientData/>
  </xdr:twoCellAnchor>
  <xdr:twoCellAnchor>
    <xdr:from>
      <xdr:col>9</xdr:col>
      <xdr:colOff>131436</xdr:colOff>
      <xdr:row>26</xdr:row>
      <xdr:rowOff>5217</xdr:rowOff>
    </xdr:from>
    <xdr:to>
      <xdr:col>10</xdr:col>
      <xdr:colOff>432839</xdr:colOff>
      <xdr:row>27</xdr:row>
      <xdr:rowOff>25760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B50D7B99-5067-4BD1-8626-0F62DB8D46DF}"/>
            </a:ext>
          </a:extLst>
        </xdr:cNvPr>
        <xdr:cNvGrpSpPr/>
      </xdr:nvGrpSpPr>
      <xdr:grpSpPr>
        <a:xfrm>
          <a:off x="10093465" y="6549452"/>
          <a:ext cx="1164256" cy="222249"/>
          <a:chOff x="9937164" y="5685189"/>
          <a:chExt cx="1166725" cy="220730"/>
        </a:xfrm>
      </xdr:grpSpPr>
      <xdr:sp macro="" textlink="">
        <xdr:nvSpPr>
          <xdr:cNvPr id="22" name="Rectangle: Rounded Corners 25">
            <a:extLst>
              <a:ext uri="{FF2B5EF4-FFF2-40B4-BE49-F238E27FC236}">
                <a16:creationId xmlns:a16="http://schemas.microsoft.com/office/drawing/2014/main" id="{97088575-0535-4CF4-8F40-A4328C5934FB}"/>
              </a:ext>
            </a:extLst>
          </xdr:cNvPr>
          <xdr:cNvSpPr/>
        </xdr:nvSpPr>
        <xdr:spPr>
          <a:xfrm>
            <a:off x="9937164" y="5685189"/>
            <a:ext cx="1166725" cy="22073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en-ID" sz="1100" b="1">
                <a:solidFill>
                  <a:srgbClr val="FFFF00"/>
                </a:solidFill>
              </a:rPr>
              <a:t>LIHAT DETAIL</a:t>
            </a:r>
          </a:p>
        </xdr:txBody>
      </xdr:sp>
      <xdr:sp macro="" textlink="">
        <xdr:nvSpPr>
          <xdr:cNvPr id="23" name="Isosceles Triangle 22">
            <a:extLst>
              <a:ext uri="{FF2B5EF4-FFF2-40B4-BE49-F238E27FC236}">
                <a16:creationId xmlns:a16="http://schemas.microsoft.com/office/drawing/2014/main" id="{A3558CE5-FF0D-4214-8E66-2BD32E9A719F}"/>
              </a:ext>
            </a:extLst>
          </xdr:cNvPr>
          <xdr:cNvSpPr/>
        </xdr:nvSpPr>
        <xdr:spPr>
          <a:xfrm rot="10800000">
            <a:off x="10022236" y="5750515"/>
            <a:ext cx="129153" cy="111338"/>
          </a:xfrm>
          <a:prstGeom prst="triangl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D" sz="1100"/>
          </a:p>
        </xdr:txBody>
      </xdr:sp>
    </xdr:grpSp>
    <xdr:clientData/>
  </xdr:twoCellAnchor>
  <xdr:twoCellAnchor>
    <xdr:from>
      <xdr:col>9</xdr:col>
      <xdr:colOff>139319</xdr:colOff>
      <xdr:row>27</xdr:row>
      <xdr:rowOff>183893</xdr:rowOff>
    </xdr:from>
    <xdr:to>
      <xdr:col>10</xdr:col>
      <xdr:colOff>440722</xdr:colOff>
      <xdr:row>29</xdr:row>
      <xdr:rowOff>13936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195D4E7A-17B1-4293-9427-931940859C29}"/>
            </a:ext>
          </a:extLst>
        </xdr:cNvPr>
        <xdr:cNvGrpSpPr/>
      </xdr:nvGrpSpPr>
      <xdr:grpSpPr>
        <a:xfrm>
          <a:off x="10101348" y="6929834"/>
          <a:ext cx="1164256" cy="222249"/>
          <a:chOff x="9937164" y="5685189"/>
          <a:chExt cx="1166725" cy="220730"/>
        </a:xfrm>
      </xdr:grpSpPr>
      <xdr:sp macro="" textlink="">
        <xdr:nvSpPr>
          <xdr:cNvPr id="25" name="Rectangle: Rounded Corners 28">
            <a:extLst>
              <a:ext uri="{FF2B5EF4-FFF2-40B4-BE49-F238E27FC236}">
                <a16:creationId xmlns:a16="http://schemas.microsoft.com/office/drawing/2014/main" id="{F0C43523-C715-4F20-A137-B8B6D1B04D1E}"/>
              </a:ext>
            </a:extLst>
          </xdr:cNvPr>
          <xdr:cNvSpPr/>
        </xdr:nvSpPr>
        <xdr:spPr>
          <a:xfrm>
            <a:off x="9937164" y="5685189"/>
            <a:ext cx="1166725" cy="22073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en-ID" sz="1100" b="1">
                <a:solidFill>
                  <a:srgbClr val="FFFF00"/>
                </a:solidFill>
              </a:rPr>
              <a:t>LIHAT DETAIL</a:t>
            </a:r>
          </a:p>
        </xdr:txBody>
      </xdr:sp>
      <xdr:sp macro="" textlink="">
        <xdr:nvSpPr>
          <xdr:cNvPr id="26" name="Isosceles Triangle 25">
            <a:extLst>
              <a:ext uri="{FF2B5EF4-FFF2-40B4-BE49-F238E27FC236}">
                <a16:creationId xmlns:a16="http://schemas.microsoft.com/office/drawing/2014/main" id="{67849550-3BAE-4DCB-86BB-9B04FFA34774}"/>
              </a:ext>
            </a:extLst>
          </xdr:cNvPr>
          <xdr:cNvSpPr/>
        </xdr:nvSpPr>
        <xdr:spPr>
          <a:xfrm rot="10800000">
            <a:off x="10022236" y="5750515"/>
            <a:ext cx="129153" cy="111338"/>
          </a:xfrm>
          <a:prstGeom prst="triangl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D" sz="1100"/>
          </a:p>
        </xdr:txBody>
      </xdr:sp>
    </xdr:grpSp>
    <xdr:clientData/>
  </xdr:twoCellAnchor>
  <xdr:twoCellAnchor>
    <xdr:from>
      <xdr:col>8</xdr:col>
      <xdr:colOff>38100</xdr:colOff>
      <xdr:row>0</xdr:row>
      <xdr:rowOff>66675</xdr:rowOff>
    </xdr:from>
    <xdr:to>
      <xdr:col>8</xdr:col>
      <xdr:colOff>1085850</xdr:colOff>
      <xdr:row>2</xdr:row>
      <xdr:rowOff>190500</xdr:rowOff>
    </xdr:to>
    <xdr:sp macro="" textlink="">
      <xdr:nvSpPr>
        <xdr:cNvPr id="27" name="Rectangle: Diagonal Corners Rounded 16">
          <a:extLst>
            <a:ext uri="{FF2B5EF4-FFF2-40B4-BE49-F238E27FC236}">
              <a16:creationId xmlns:a16="http://schemas.microsoft.com/office/drawing/2014/main" id="{11AA3CF8-024B-4039-9875-9FFD1D37BD41}"/>
            </a:ext>
          </a:extLst>
        </xdr:cNvPr>
        <xdr:cNvSpPr/>
      </xdr:nvSpPr>
      <xdr:spPr>
        <a:xfrm>
          <a:off x="7705725" y="66675"/>
          <a:ext cx="1047750" cy="676275"/>
        </a:xfrm>
        <a:prstGeom prst="round2DiagRect">
          <a:avLst/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4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Penilaian Sendiri</a:t>
          </a:r>
        </a:p>
      </xdr:txBody>
    </xdr:sp>
    <xdr:clientData/>
  </xdr:twoCellAnchor>
  <xdr:twoCellAnchor>
    <xdr:from>
      <xdr:col>8</xdr:col>
      <xdr:colOff>1238250</xdr:colOff>
      <xdr:row>0</xdr:row>
      <xdr:rowOff>66675</xdr:rowOff>
    </xdr:from>
    <xdr:to>
      <xdr:col>9</xdr:col>
      <xdr:colOff>0</xdr:colOff>
      <xdr:row>2</xdr:row>
      <xdr:rowOff>190500</xdr:rowOff>
    </xdr:to>
    <xdr:sp macro="" textlink="">
      <xdr:nvSpPr>
        <xdr:cNvPr id="28" name="Rectangle: Diagonal Corners Rounded 30">
          <a:extLst>
            <a:ext uri="{FF2B5EF4-FFF2-40B4-BE49-F238E27FC236}">
              <a16:creationId xmlns:a16="http://schemas.microsoft.com/office/drawing/2014/main" id="{DB9961A4-E94C-429E-B405-BB3549FAA0E9}"/>
            </a:ext>
          </a:extLst>
        </xdr:cNvPr>
        <xdr:cNvSpPr/>
      </xdr:nvSpPr>
      <xdr:spPr>
        <a:xfrm>
          <a:off x="8905875" y="66675"/>
          <a:ext cx="1047750" cy="676275"/>
        </a:xfrm>
        <a:prstGeom prst="round2Diag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400" b="1">
              <a:latin typeface="Arial" panose="020B0604020202020204" pitchFamily="34" charset="0"/>
              <a:cs typeface="Arial" panose="020B0604020202020204" pitchFamily="34" charset="0"/>
            </a:rPr>
            <a:t>Penilaian PPK</a:t>
          </a:r>
        </a:p>
      </xdr:txBody>
    </xdr:sp>
    <xdr:clientData/>
  </xdr:twoCellAnchor>
  <xdr:twoCellAnchor>
    <xdr:from>
      <xdr:col>9</xdr:col>
      <xdr:colOff>152400</xdr:colOff>
      <xdr:row>0</xdr:row>
      <xdr:rowOff>57150</xdr:rowOff>
    </xdr:from>
    <xdr:to>
      <xdr:col>10</xdr:col>
      <xdr:colOff>333375</xdr:colOff>
      <xdr:row>2</xdr:row>
      <xdr:rowOff>180975</xdr:rowOff>
    </xdr:to>
    <xdr:sp macro="" textlink="">
      <xdr:nvSpPr>
        <xdr:cNvPr id="29" name="Rectangle: Diagonal Corners Rounded 31">
          <a:extLst>
            <a:ext uri="{FF2B5EF4-FFF2-40B4-BE49-F238E27FC236}">
              <a16:creationId xmlns:a16="http://schemas.microsoft.com/office/drawing/2014/main" id="{2D5311DB-D3D3-4D6F-BF41-506E04C3D364}"/>
            </a:ext>
          </a:extLst>
        </xdr:cNvPr>
        <xdr:cNvSpPr/>
      </xdr:nvSpPr>
      <xdr:spPr>
        <a:xfrm>
          <a:off x="10106025" y="57150"/>
          <a:ext cx="1047750" cy="676275"/>
        </a:xfrm>
        <a:prstGeom prst="round2DiagRect">
          <a:avLst/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4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Penilaian Balai</a:t>
          </a:r>
        </a:p>
      </xdr:txBody>
    </xdr:sp>
    <xdr:clientData/>
  </xdr:twoCellAnchor>
  <xdr:twoCellAnchor>
    <xdr:from>
      <xdr:col>6</xdr:col>
      <xdr:colOff>19050</xdr:colOff>
      <xdr:row>29</xdr:row>
      <xdr:rowOff>171449</xdr:rowOff>
    </xdr:from>
    <xdr:to>
      <xdr:col>10</xdr:col>
      <xdr:colOff>419100</xdr:colOff>
      <xdr:row>36</xdr:row>
      <xdr:rowOff>161925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2DAAEE28-9430-4BC2-9503-01D4767942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581025</xdr:colOff>
      <xdr:row>31</xdr:row>
      <xdr:rowOff>123825</xdr:rowOff>
    </xdr:from>
    <xdr:to>
      <xdr:col>5</xdr:col>
      <xdr:colOff>47625</xdr:colOff>
      <xdr:row>36</xdr:row>
      <xdr:rowOff>152400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504DD8BC-FF46-4F6C-939D-ADA755442387}"/>
            </a:ext>
          </a:extLst>
        </xdr:cNvPr>
        <xdr:cNvSpPr/>
      </xdr:nvSpPr>
      <xdr:spPr>
        <a:xfrm>
          <a:off x="828675" y="7658100"/>
          <a:ext cx="4705350" cy="2085975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 editAs="oneCell">
    <xdr:from>
      <xdr:col>2</xdr:col>
      <xdr:colOff>219075</xdr:colOff>
      <xdr:row>31</xdr:row>
      <xdr:rowOff>333375</xdr:rowOff>
    </xdr:from>
    <xdr:to>
      <xdr:col>4</xdr:col>
      <xdr:colOff>350820</xdr:colOff>
      <xdr:row>35</xdr:row>
      <xdr:rowOff>171450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3677C25A-9F88-4855-B5DD-60D6D7CFE3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75" y="7867650"/>
          <a:ext cx="2017695" cy="148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609600</xdr:colOff>
      <xdr:row>31</xdr:row>
      <xdr:rowOff>333375</xdr:rowOff>
    </xdr:from>
    <xdr:to>
      <xdr:col>4</xdr:col>
      <xdr:colOff>2627295</xdr:colOff>
      <xdr:row>35</xdr:row>
      <xdr:rowOff>171450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8DE2F220-4653-41CA-897E-4A4177C05C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0" y="7867650"/>
          <a:ext cx="2017695" cy="148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1684742</xdr:colOff>
      <xdr:row>15</xdr:row>
      <xdr:rowOff>136023</xdr:rowOff>
    </xdr:from>
    <xdr:ext cx="1564467" cy="283077"/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CFE78875-D063-4193-9E2C-5FACD9438943}"/>
            </a:ext>
          </a:extLst>
        </xdr:cNvPr>
        <xdr:cNvSpPr/>
      </xdr:nvSpPr>
      <xdr:spPr>
        <a:xfrm>
          <a:off x="2522942" y="4203198"/>
          <a:ext cx="1564467" cy="283077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1600" b="1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Penilaian PPK</a:t>
          </a:r>
        </a:p>
      </xdr:txBody>
    </xdr:sp>
    <xdr:clientData/>
  </xdr:oneCellAnchor>
  <xdr:oneCellAnchor>
    <xdr:from>
      <xdr:col>2</xdr:col>
      <xdr:colOff>209550</xdr:colOff>
      <xdr:row>35</xdr:row>
      <xdr:rowOff>183648</xdr:rowOff>
    </xdr:from>
    <xdr:ext cx="2009775" cy="283077"/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8B836AF0-28BF-4189-A099-1E2C04D5AB96}"/>
            </a:ext>
          </a:extLst>
        </xdr:cNvPr>
        <xdr:cNvSpPr/>
      </xdr:nvSpPr>
      <xdr:spPr>
        <a:xfrm>
          <a:off x="1047750" y="9365748"/>
          <a:ext cx="2009775" cy="283077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1600" b="1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Penilaian Sendiri</a:t>
          </a:r>
        </a:p>
      </xdr:txBody>
    </xdr:sp>
    <xdr:clientData/>
  </xdr:oneCellAnchor>
  <xdr:oneCellAnchor>
    <xdr:from>
      <xdr:col>4</xdr:col>
      <xdr:colOff>590550</xdr:colOff>
      <xdr:row>35</xdr:row>
      <xdr:rowOff>183648</xdr:rowOff>
    </xdr:from>
    <xdr:ext cx="2009775" cy="283077"/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5CBB31A0-BCC3-4844-9AD6-1DEC5A4BB77C}"/>
            </a:ext>
          </a:extLst>
        </xdr:cNvPr>
        <xdr:cNvSpPr/>
      </xdr:nvSpPr>
      <xdr:spPr>
        <a:xfrm>
          <a:off x="3314700" y="9365748"/>
          <a:ext cx="2009775" cy="283077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1600" b="1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Penilaian Balai</a:t>
          </a:r>
        </a:p>
      </xdr:txBody>
    </xdr:sp>
    <xdr:clientData/>
  </xdr:oneCellAnchor>
  <xdr:twoCellAnchor>
    <xdr:from>
      <xdr:col>1</xdr:col>
      <xdr:colOff>392205</xdr:colOff>
      <xdr:row>40</xdr:row>
      <xdr:rowOff>22412</xdr:rowOff>
    </xdr:from>
    <xdr:to>
      <xdr:col>10</xdr:col>
      <xdr:colOff>23531</xdr:colOff>
      <xdr:row>145</xdr:row>
      <xdr:rowOff>46505</xdr:rowOff>
    </xdr:to>
    <xdr:grpSp>
      <xdr:nvGrpSpPr>
        <xdr:cNvPr id="37" name="Group 36">
          <a:extLst>
            <a:ext uri="{FF2B5EF4-FFF2-40B4-BE49-F238E27FC236}">
              <a16:creationId xmlns:a16="http://schemas.microsoft.com/office/drawing/2014/main" id="{00EAFF50-26B1-4C85-AA60-7DC01760D1B4}"/>
            </a:ext>
          </a:extLst>
        </xdr:cNvPr>
        <xdr:cNvGrpSpPr/>
      </xdr:nvGrpSpPr>
      <xdr:grpSpPr>
        <a:xfrm>
          <a:off x="638734" y="10656794"/>
          <a:ext cx="10209679" cy="20026593"/>
          <a:chOff x="638734" y="10656794"/>
          <a:chExt cx="10209679" cy="20026593"/>
        </a:xfrm>
      </xdr:grpSpPr>
      <xdr:grpSp>
        <xdr:nvGrpSpPr>
          <xdr:cNvPr id="38" name="Group 37">
            <a:extLst>
              <a:ext uri="{FF2B5EF4-FFF2-40B4-BE49-F238E27FC236}">
                <a16:creationId xmlns:a16="http://schemas.microsoft.com/office/drawing/2014/main" id="{99B673B6-D74A-478B-9BD4-29205E5E4F38}"/>
              </a:ext>
            </a:extLst>
          </xdr:cNvPr>
          <xdr:cNvGrpSpPr/>
        </xdr:nvGrpSpPr>
        <xdr:grpSpPr>
          <a:xfrm>
            <a:off x="638734" y="10656794"/>
            <a:ext cx="10209679" cy="16863172"/>
            <a:chOff x="638734" y="10656794"/>
            <a:chExt cx="10209679" cy="16863172"/>
          </a:xfrm>
        </xdr:grpSpPr>
        <xdr:grpSp>
          <xdr:nvGrpSpPr>
            <xdr:cNvPr id="40" name="Group 39">
              <a:extLst>
                <a:ext uri="{FF2B5EF4-FFF2-40B4-BE49-F238E27FC236}">
                  <a16:creationId xmlns:a16="http://schemas.microsoft.com/office/drawing/2014/main" id="{1FAE844D-4126-4324-BF22-3F25D5F5D3F4}"/>
                </a:ext>
              </a:extLst>
            </xdr:cNvPr>
            <xdr:cNvGrpSpPr/>
          </xdr:nvGrpSpPr>
          <xdr:grpSpPr>
            <a:xfrm>
              <a:off x="638736" y="10656794"/>
              <a:ext cx="10205195" cy="11220450"/>
              <a:chOff x="638736" y="10656794"/>
              <a:chExt cx="10205195" cy="11220450"/>
            </a:xfrm>
          </xdr:grpSpPr>
          <xdr:pic>
            <xdr:nvPicPr>
              <xdr:cNvPr id="42" name="Picture 41">
                <a:extLst>
                  <a:ext uri="{FF2B5EF4-FFF2-40B4-BE49-F238E27FC236}">
                    <a16:creationId xmlns:a16="http://schemas.microsoft.com/office/drawing/2014/main" id="{C43664F0-FEF8-43A9-A0F4-B2857B6AFC90}"/>
                  </a:ext>
                </a:extLst>
              </xdr:cNvPr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5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638736" y="10656794"/>
                <a:ext cx="10162054" cy="5210175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pic>
            <xdr:nvPicPr>
              <xdr:cNvPr id="43" name="Picture 42">
                <a:extLst>
                  <a:ext uri="{FF2B5EF4-FFF2-40B4-BE49-F238E27FC236}">
                    <a16:creationId xmlns:a16="http://schemas.microsoft.com/office/drawing/2014/main" id="{C02765AA-DA2F-4AA9-81B8-192231BF96C7}"/>
                  </a:ext>
                </a:extLst>
              </xdr:cNvPr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6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672352" y="15744265"/>
                <a:ext cx="10171579" cy="6132979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</xdr:grpSp>
        <xdr:pic>
          <xdr:nvPicPr>
            <xdr:cNvPr id="41" name="Picture 40">
              <a:extLst>
                <a:ext uri="{FF2B5EF4-FFF2-40B4-BE49-F238E27FC236}">
                  <a16:creationId xmlns:a16="http://schemas.microsoft.com/office/drawing/2014/main" id="{4A83673D-25F8-4924-AF56-F58E75EAA05D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638734" y="21750617"/>
              <a:ext cx="10209679" cy="5769349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39" name="Picture 38">
            <a:extLst>
              <a:ext uri="{FF2B5EF4-FFF2-40B4-BE49-F238E27FC236}">
                <a16:creationId xmlns:a16="http://schemas.microsoft.com/office/drawing/2014/main" id="{47B8E911-A228-41CC-8603-00E6F1AF3B4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72351" y="27174265"/>
            <a:ext cx="10143004" cy="350912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4</xdr:col>
      <xdr:colOff>1143000</xdr:colOff>
      <xdr:row>148</xdr:row>
      <xdr:rowOff>143996</xdr:rowOff>
    </xdr:from>
    <xdr:to>
      <xdr:col>4</xdr:col>
      <xdr:colOff>2190750</xdr:colOff>
      <xdr:row>152</xdr:row>
      <xdr:rowOff>54909</xdr:rowOff>
    </xdr:to>
    <xdr:sp macro="" textlink="">
      <xdr:nvSpPr>
        <xdr:cNvPr id="44" name="Rectangle: Diagonal Corners Rounded 47">
          <a:extLst>
            <a:ext uri="{FF2B5EF4-FFF2-40B4-BE49-F238E27FC236}">
              <a16:creationId xmlns:a16="http://schemas.microsoft.com/office/drawing/2014/main" id="{1B1D83C1-7EA0-4423-AF2D-B356190248B3}"/>
            </a:ext>
          </a:extLst>
        </xdr:cNvPr>
        <xdr:cNvSpPr/>
      </xdr:nvSpPr>
      <xdr:spPr>
        <a:xfrm>
          <a:off x="3867150" y="31738421"/>
          <a:ext cx="1047750" cy="672913"/>
        </a:xfrm>
        <a:prstGeom prst="round2DiagRect">
          <a:avLst/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4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Penilaian Sendiri</a:t>
          </a:r>
        </a:p>
      </xdr:txBody>
    </xdr:sp>
    <xdr:clientData/>
  </xdr:twoCellAnchor>
  <xdr:twoCellAnchor>
    <xdr:from>
      <xdr:col>4</xdr:col>
      <xdr:colOff>2343150</xdr:colOff>
      <xdr:row>148</xdr:row>
      <xdr:rowOff>143996</xdr:rowOff>
    </xdr:from>
    <xdr:to>
      <xdr:col>6</xdr:col>
      <xdr:colOff>62753</xdr:colOff>
      <xdr:row>152</xdr:row>
      <xdr:rowOff>54909</xdr:rowOff>
    </xdr:to>
    <xdr:sp macro="" textlink="">
      <xdr:nvSpPr>
        <xdr:cNvPr id="45" name="Rectangle: Diagonal Corners Rounded 48">
          <a:extLst>
            <a:ext uri="{FF2B5EF4-FFF2-40B4-BE49-F238E27FC236}">
              <a16:creationId xmlns:a16="http://schemas.microsoft.com/office/drawing/2014/main" id="{7870D93F-7474-4EF0-B652-CC8815B65047}"/>
            </a:ext>
          </a:extLst>
        </xdr:cNvPr>
        <xdr:cNvSpPr/>
      </xdr:nvSpPr>
      <xdr:spPr>
        <a:xfrm>
          <a:off x="5067300" y="31738421"/>
          <a:ext cx="1043828" cy="672913"/>
        </a:xfrm>
        <a:prstGeom prst="round2Diag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400" b="1">
              <a:latin typeface="Arial" panose="020B0604020202020204" pitchFamily="34" charset="0"/>
              <a:cs typeface="Arial" panose="020B0604020202020204" pitchFamily="34" charset="0"/>
            </a:rPr>
            <a:t>Penilaian PPK</a:t>
          </a:r>
        </a:p>
      </xdr:txBody>
    </xdr:sp>
    <xdr:clientData/>
  </xdr:twoCellAnchor>
  <xdr:twoCellAnchor>
    <xdr:from>
      <xdr:col>6</xdr:col>
      <xdr:colOff>215153</xdr:colOff>
      <xdr:row>148</xdr:row>
      <xdr:rowOff>134471</xdr:rowOff>
    </xdr:from>
    <xdr:to>
      <xdr:col>6</xdr:col>
      <xdr:colOff>1258981</xdr:colOff>
      <xdr:row>152</xdr:row>
      <xdr:rowOff>45384</xdr:rowOff>
    </xdr:to>
    <xdr:sp macro="" textlink="">
      <xdr:nvSpPr>
        <xdr:cNvPr id="46" name="Rectangle: Diagonal Corners Rounded 49">
          <a:extLst>
            <a:ext uri="{FF2B5EF4-FFF2-40B4-BE49-F238E27FC236}">
              <a16:creationId xmlns:a16="http://schemas.microsoft.com/office/drawing/2014/main" id="{0B36594E-A50B-4010-867F-00F710B05F2E}"/>
            </a:ext>
          </a:extLst>
        </xdr:cNvPr>
        <xdr:cNvSpPr/>
      </xdr:nvSpPr>
      <xdr:spPr>
        <a:xfrm>
          <a:off x="6263528" y="31728896"/>
          <a:ext cx="1043828" cy="672913"/>
        </a:xfrm>
        <a:prstGeom prst="round2DiagRect">
          <a:avLst/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4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Penilaian Balai</a:t>
          </a:r>
        </a:p>
      </xdr:txBody>
    </xdr:sp>
    <xdr:clientData/>
  </xdr:twoCellAnchor>
  <xdr:twoCellAnchor editAs="oneCell">
    <xdr:from>
      <xdr:col>6</xdr:col>
      <xdr:colOff>806825</xdr:colOff>
      <xdr:row>0</xdr:row>
      <xdr:rowOff>78442</xdr:rowOff>
    </xdr:from>
    <xdr:to>
      <xdr:col>7</xdr:col>
      <xdr:colOff>71718</xdr:colOff>
      <xdr:row>2</xdr:row>
      <xdr:rowOff>168089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B1FF7A5-C7D6-4FB6-9C6B-92F74BF261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5200" y="78442"/>
          <a:ext cx="712693" cy="6420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0.4995</cdr:x>
      <cdr:y>0.17639</cdr:y>
    </cdr:from>
    <cdr:to>
      <cdr:x>0.4995</cdr:x>
      <cdr:y>0.89433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CB16C746-001B-418B-9505-27C1A7AF4EC8}"/>
            </a:ext>
          </a:extLst>
        </cdr:cNvPr>
        <cdr:cNvCxnSpPr/>
      </cdr:nvCxnSpPr>
      <cdr:spPr>
        <a:xfrm xmlns:a="http://schemas.openxmlformats.org/drawingml/2006/main">
          <a:off x="2419547" y="610888"/>
          <a:ext cx="0" cy="248652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0.4995</cdr:x>
      <cdr:y>0.25165</cdr:y>
    </cdr:from>
    <cdr:to>
      <cdr:x>0.64853</cdr:x>
      <cdr:y>0.5397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BC2FB118-3C31-4779-8C96-6B37F2AC682A}"/>
            </a:ext>
          </a:extLst>
        </cdr:cNvPr>
        <cdr:cNvCxnSpPr/>
      </cdr:nvCxnSpPr>
      <cdr:spPr>
        <a:xfrm xmlns:a="http://schemas.openxmlformats.org/drawingml/2006/main" flipV="1">
          <a:off x="2419547" y="871572"/>
          <a:ext cx="721894" cy="99761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0.49743</cdr:x>
      <cdr:y>0.43114</cdr:y>
    </cdr:from>
    <cdr:to>
      <cdr:x>0.73443</cdr:x>
      <cdr:y>0.5426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0DC2D476-D965-45B0-94BC-368C835D36BB}"/>
            </a:ext>
          </a:extLst>
        </cdr:cNvPr>
        <cdr:cNvCxnSpPr/>
      </cdr:nvCxnSpPr>
      <cdr:spPr>
        <a:xfrm xmlns:a="http://schemas.openxmlformats.org/drawingml/2006/main" flipV="1">
          <a:off x="2409520" y="1493203"/>
          <a:ext cx="1148013" cy="38601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0.49743</cdr:x>
      <cdr:y>0.54115</cdr:y>
    </cdr:from>
    <cdr:to>
      <cdr:x>0.73857</cdr:x>
      <cdr:y>0.64682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C9C4BF56-A9E5-46D7-8B8D-D10E399512D6}"/>
            </a:ext>
          </a:extLst>
        </cdr:cNvPr>
        <cdr:cNvCxnSpPr/>
      </cdr:nvCxnSpPr>
      <cdr:spPr>
        <a:xfrm xmlns:a="http://schemas.openxmlformats.org/drawingml/2006/main">
          <a:off x="2409520" y="1874203"/>
          <a:ext cx="1168066" cy="36596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0.49743</cdr:x>
      <cdr:y>0.5397</cdr:y>
    </cdr:from>
    <cdr:to>
      <cdr:x>0.64439</cdr:x>
      <cdr:y>0.81328</cdr:y>
    </cdr:to>
    <cdr:cxnSp macro="">
      <cdr:nvCxnSpPr>
        <cdr:cNvPr id="12" name="Straight Connector 11">
          <a:extLst xmlns:a="http://schemas.openxmlformats.org/drawingml/2006/main">
            <a:ext uri="{FF2B5EF4-FFF2-40B4-BE49-F238E27FC236}">
              <a16:creationId xmlns:a16="http://schemas.microsoft.com/office/drawing/2014/main" id="{E35CA16B-34B3-45F0-AE36-2134BAC80C59}"/>
            </a:ext>
          </a:extLst>
        </cdr:cNvPr>
        <cdr:cNvCxnSpPr/>
      </cdr:nvCxnSpPr>
      <cdr:spPr>
        <a:xfrm xmlns:a="http://schemas.openxmlformats.org/drawingml/2006/main">
          <a:off x="2409520" y="1869190"/>
          <a:ext cx="711869" cy="94748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0.35254</cdr:x>
      <cdr:y>0.25455</cdr:y>
    </cdr:from>
    <cdr:to>
      <cdr:x>0.49847</cdr:x>
      <cdr:y>0.5397</cdr:y>
    </cdr:to>
    <cdr:cxnSp macro="">
      <cdr:nvCxnSpPr>
        <cdr:cNvPr id="14" name="Straight Connector 13">
          <a:extLst xmlns:a="http://schemas.openxmlformats.org/drawingml/2006/main">
            <a:ext uri="{FF2B5EF4-FFF2-40B4-BE49-F238E27FC236}">
              <a16:creationId xmlns:a16="http://schemas.microsoft.com/office/drawing/2014/main" id="{081D94B0-6CDB-4830-80C6-A9951B73501D}"/>
            </a:ext>
          </a:extLst>
        </cdr:cNvPr>
        <cdr:cNvCxnSpPr/>
      </cdr:nvCxnSpPr>
      <cdr:spPr>
        <a:xfrm xmlns:a="http://schemas.openxmlformats.org/drawingml/2006/main" flipH="1" flipV="1">
          <a:off x="1707678" y="881598"/>
          <a:ext cx="706855" cy="98759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0.2625</cdr:x>
      <cdr:y>0.42825</cdr:y>
    </cdr:from>
    <cdr:to>
      <cdr:x>0.49847</cdr:x>
      <cdr:y>0.5426</cdr:y>
    </cdr:to>
    <cdr:cxnSp macro="">
      <cdr:nvCxnSpPr>
        <cdr:cNvPr id="16" name="Straight Connector 15">
          <a:extLst xmlns:a="http://schemas.openxmlformats.org/drawingml/2006/main">
            <a:ext uri="{FF2B5EF4-FFF2-40B4-BE49-F238E27FC236}">
              <a16:creationId xmlns:a16="http://schemas.microsoft.com/office/drawing/2014/main" id="{524CE4A9-EB56-4F94-918A-C1A8DC3A56DA}"/>
            </a:ext>
          </a:extLst>
        </cdr:cNvPr>
        <cdr:cNvCxnSpPr/>
      </cdr:nvCxnSpPr>
      <cdr:spPr>
        <a:xfrm xmlns:a="http://schemas.openxmlformats.org/drawingml/2006/main" flipH="1" flipV="1">
          <a:off x="1271533" y="1483177"/>
          <a:ext cx="1143000" cy="39604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0.26457</cdr:x>
      <cdr:y>0.5397</cdr:y>
    </cdr:from>
    <cdr:to>
      <cdr:x>0.49743</cdr:x>
      <cdr:y>0.64247</cdr:y>
    </cdr:to>
    <cdr:cxnSp macro="">
      <cdr:nvCxnSpPr>
        <cdr:cNvPr id="18" name="Straight Connector 17">
          <a:extLst xmlns:a="http://schemas.openxmlformats.org/drawingml/2006/main">
            <a:ext uri="{FF2B5EF4-FFF2-40B4-BE49-F238E27FC236}">
              <a16:creationId xmlns:a16="http://schemas.microsoft.com/office/drawing/2014/main" id="{DDDE4C63-981F-4B8A-87C3-806432E58012}"/>
            </a:ext>
          </a:extLst>
        </cdr:cNvPr>
        <cdr:cNvCxnSpPr/>
      </cdr:nvCxnSpPr>
      <cdr:spPr>
        <a:xfrm xmlns:a="http://schemas.openxmlformats.org/drawingml/2006/main" flipH="1">
          <a:off x="1281560" y="1869190"/>
          <a:ext cx="1127960" cy="35593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0.35461</cdr:x>
      <cdr:y>0.54115</cdr:y>
    </cdr:from>
    <cdr:to>
      <cdr:x>0.49847</cdr:x>
      <cdr:y>0.81617</cdr:y>
    </cdr:to>
    <cdr:cxnSp macro="">
      <cdr:nvCxnSpPr>
        <cdr:cNvPr id="20" name="Straight Connector 19">
          <a:extLst xmlns:a="http://schemas.openxmlformats.org/drawingml/2006/main">
            <a:ext uri="{FF2B5EF4-FFF2-40B4-BE49-F238E27FC236}">
              <a16:creationId xmlns:a16="http://schemas.microsoft.com/office/drawing/2014/main" id="{7E5E4915-265D-42E6-83EB-86BD3F1F054F}"/>
            </a:ext>
          </a:extLst>
        </cdr:cNvPr>
        <cdr:cNvCxnSpPr/>
      </cdr:nvCxnSpPr>
      <cdr:spPr>
        <a:xfrm xmlns:a="http://schemas.openxmlformats.org/drawingml/2006/main" flipH="1">
          <a:off x="1717704" y="1874203"/>
          <a:ext cx="696829" cy="9525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%231.PROPER%20BU%20Ayu\INSTRUMENT\Data_Bobot_AH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ownloads\Instrumen%20Penilaian_2021-08-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AHP"/>
      <sheetName val="Perhitungan"/>
      <sheetName val="Hasil Bobot"/>
    </sheetNames>
    <sheetDataSet>
      <sheetData sheetId="0"/>
      <sheetData sheetId="1"/>
      <sheetData sheetId="2">
        <row r="15">
          <cell r="C15">
            <v>0.1554408357629942</v>
          </cell>
          <cell r="D15">
            <v>0.13193861421022354</v>
          </cell>
          <cell r="E15">
            <v>0.11715967724132123</v>
          </cell>
          <cell r="F15">
            <v>0.11394184775390244</v>
          </cell>
          <cell r="G15">
            <v>0.10949608747811038</v>
          </cell>
          <cell r="H15">
            <v>6.627280385896625E-2</v>
          </cell>
          <cell r="I15">
            <v>9.1399341640660672E-2</v>
          </cell>
          <cell r="J15">
            <v>8.3472634772726789E-2</v>
          </cell>
          <cell r="K15">
            <v>6.9586701830778086E-2</v>
          </cell>
          <cell r="L15">
            <v>6.129145545031648E-2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ncian Faktor"/>
      <sheetName val="Formula Penilaian"/>
      <sheetName val="Contoh Case"/>
      <sheetName val="Contoh Hasil PENYEDIA"/>
      <sheetName val="Contoh Detail Hasil - Nilai PPK"/>
      <sheetName val="bantu hitung (2)"/>
    </sheetNames>
    <sheetDataSet>
      <sheetData sheetId="0">
        <row r="13">
          <cell r="D13">
            <v>7</v>
          </cell>
          <cell r="F13">
            <v>21</v>
          </cell>
        </row>
        <row r="24">
          <cell r="D24">
            <v>8</v>
          </cell>
          <cell r="F24">
            <v>24</v>
          </cell>
        </row>
        <row r="34">
          <cell r="D34">
            <v>7</v>
          </cell>
          <cell r="F34">
            <v>21</v>
          </cell>
        </row>
        <row r="44">
          <cell r="D44">
            <v>7</v>
          </cell>
          <cell r="F44">
            <v>21</v>
          </cell>
        </row>
        <row r="53">
          <cell r="D53">
            <v>6</v>
          </cell>
          <cell r="F53">
            <v>18</v>
          </cell>
        </row>
        <row r="61">
          <cell r="D61">
            <v>5</v>
          </cell>
          <cell r="F61">
            <v>15</v>
          </cell>
        </row>
        <row r="71">
          <cell r="D71">
            <v>7</v>
          </cell>
          <cell r="F71">
            <v>21</v>
          </cell>
        </row>
        <row r="80">
          <cell r="D80">
            <v>6</v>
          </cell>
          <cell r="F80">
            <v>18</v>
          </cell>
        </row>
        <row r="87">
          <cell r="D87">
            <v>4</v>
          </cell>
          <cell r="F87">
            <v>12</v>
          </cell>
        </row>
        <row r="95">
          <cell r="D95">
            <v>5</v>
          </cell>
          <cell r="F95">
            <v>15</v>
          </cell>
        </row>
      </sheetData>
      <sheetData sheetId="1">
        <row r="13">
          <cell r="C13">
            <v>0.7142857142857143</v>
          </cell>
          <cell r="D13">
            <v>0.625</v>
          </cell>
          <cell r="E13">
            <v>0.7142857142857143</v>
          </cell>
          <cell r="F13">
            <v>0.7142857142857143</v>
          </cell>
          <cell r="G13">
            <v>0.83333333333333337</v>
          </cell>
          <cell r="H13">
            <v>1</v>
          </cell>
          <cell r="I13">
            <v>0.7142857142857143</v>
          </cell>
          <cell r="J13">
            <v>0.83333333333333337</v>
          </cell>
          <cell r="K13">
            <v>1.25</v>
          </cell>
          <cell r="L13">
            <v>1</v>
          </cell>
        </row>
        <row r="14">
          <cell r="C14">
            <v>-5</v>
          </cell>
          <cell r="D14">
            <v>-5</v>
          </cell>
          <cell r="E14">
            <v>-5</v>
          </cell>
          <cell r="F14">
            <v>-5</v>
          </cell>
          <cell r="G14">
            <v>-5</v>
          </cell>
          <cell r="H14">
            <v>-5</v>
          </cell>
          <cell r="I14">
            <v>-5</v>
          </cell>
          <cell r="J14">
            <v>-5</v>
          </cell>
          <cell r="K14">
            <v>-5</v>
          </cell>
          <cell r="L14">
            <v>-5</v>
          </cell>
        </row>
        <row r="20">
          <cell r="C20">
            <v>1.110291684021387</v>
          </cell>
          <cell r="D20">
            <v>0.82461633881389718</v>
          </cell>
          <cell r="E20">
            <v>0.8368548374380087</v>
          </cell>
          <cell r="F20">
            <v>0.81387034109930312</v>
          </cell>
          <cell r="G20">
            <v>0.91246739565091983</v>
          </cell>
          <cell r="H20">
            <v>0.66272803858966245</v>
          </cell>
          <cell r="I20">
            <v>0.65285244029043343</v>
          </cell>
          <cell r="J20">
            <v>0.69560528977272318</v>
          </cell>
          <cell r="K20">
            <v>0.86983377288472608</v>
          </cell>
          <cell r="L20">
            <v>0.61291455450316479</v>
          </cell>
        </row>
        <row r="21">
          <cell r="C21">
            <v>-7.7720417881497088</v>
          </cell>
          <cell r="D21">
            <v>-6.5969307105111774</v>
          </cell>
          <cell r="E21">
            <v>-5.857983862066062</v>
          </cell>
          <cell r="F21">
            <v>-5.6970923876951218</v>
          </cell>
          <cell r="G21">
            <v>-5.4748043739055205</v>
          </cell>
          <cell r="H21">
            <v>-3.3136401929483119</v>
          </cell>
          <cell r="I21">
            <v>-4.5699670820330347</v>
          </cell>
          <cell r="J21">
            <v>-4.17363173863634</v>
          </cell>
          <cell r="K21">
            <v>-3.4793350915389052</v>
          </cell>
          <cell r="L21">
            <v>-3.0645727725158238</v>
          </cell>
        </row>
        <row r="29">
          <cell r="B29" t="str">
            <v>Sangat Baik</v>
          </cell>
        </row>
        <row r="30">
          <cell r="B30" t="str">
            <v>Baik</v>
          </cell>
          <cell r="D30">
            <v>90</v>
          </cell>
        </row>
        <row r="31">
          <cell r="B31" t="str">
            <v>Cukup</v>
          </cell>
          <cell r="D31">
            <v>79</v>
          </cell>
        </row>
        <row r="32">
          <cell r="B32" t="str">
            <v>Kurang</v>
          </cell>
          <cell r="D32">
            <v>64</v>
          </cell>
        </row>
        <row r="33">
          <cell r="B33" t="str">
            <v>Sangat Kurang</v>
          </cell>
          <cell r="D33">
            <v>50</v>
          </cell>
        </row>
      </sheetData>
      <sheetData sheetId="2">
        <row r="3">
          <cell r="C3" t="str">
            <v>PERUSAHAAN BESAR</v>
          </cell>
        </row>
        <row r="4">
          <cell r="C4">
            <v>4</v>
          </cell>
        </row>
        <row r="5">
          <cell r="C5" t="str">
            <v>Pelebaran Jalan Menambah Lajur Titik A - Titik B</v>
          </cell>
        </row>
        <row r="19">
          <cell r="F19">
            <v>3</v>
          </cell>
        </row>
        <row r="20">
          <cell r="F20">
            <v>3</v>
          </cell>
        </row>
        <row r="21">
          <cell r="F21">
            <v>3</v>
          </cell>
        </row>
        <row r="22">
          <cell r="F22">
            <v>3</v>
          </cell>
        </row>
        <row r="23">
          <cell r="F23">
            <v>3</v>
          </cell>
        </row>
        <row r="24">
          <cell r="F24">
            <v>3</v>
          </cell>
        </row>
        <row r="25">
          <cell r="E25">
            <v>2</v>
          </cell>
        </row>
        <row r="29">
          <cell r="D29">
            <v>1</v>
          </cell>
        </row>
        <row r="30">
          <cell r="F30">
            <v>3</v>
          </cell>
        </row>
        <row r="31">
          <cell r="E31">
            <v>2</v>
          </cell>
        </row>
        <row r="32">
          <cell r="F32">
            <v>3</v>
          </cell>
        </row>
        <row r="33">
          <cell r="F33">
            <v>3</v>
          </cell>
        </row>
        <row r="34">
          <cell r="D34">
            <v>1</v>
          </cell>
        </row>
        <row r="35">
          <cell r="F35">
            <v>3</v>
          </cell>
        </row>
        <row r="36">
          <cell r="F36">
            <v>3</v>
          </cell>
        </row>
        <row r="40">
          <cell r="D40">
            <v>1</v>
          </cell>
        </row>
        <row r="41">
          <cell r="F41">
            <v>3</v>
          </cell>
        </row>
        <row r="42">
          <cell r="F42">
            <v>3</v>
          </cell>
        </row>
        <row r="43">
          <cell r="F43">
            <v>3</v>
          </cell>
        </row>
        <row r="44">
          <cell r="E44">
            <v>2</v>
          </cell>
        </row>
        <row r="45">
          <cell r="E45">
            <v>2</v>
          </cell>
        </row>
        <row r="46">
          <cell r="E46">
            <v>2</v>
          </cell>
        </row>
        <row r="50">
          <cell r="E50">
            <v>2</v>
          </cell>
        </row>
        <row r="51">
          <cell r="D51">
            <v>1</v>
          </cell>
        </row>
        <row r="52">
          <cell r="D52">
            <v>1</v>
          </cell>
        </row>
        <row r="53">
          <cell r="D53">
            <v>1</v>
          </cell>
        </row>
        <row r="54">
          <cell r="E54">
            <v>2</v>
          </cell>
        </row>
        <row r="55">
          <cell r="D55">
            <v>1</v>
          </cell>
        </row>
        <row r="56">
          <cell r="D56">
            <v>1</v>
          </cell>
        </row>
        <row r="60">
          <cell r="F60">
            <v>3</v>
          </cell>
        </row>
        <row r="61">
          <cell r="E61">
            <v>2</v>
          </cell>
        </row>
        <row r="62">
          <cell r="F62">
            <v>3</v>
          </cell>
        </row>
        <row r="63">
          <cell r="F63">
            <v>3</v>
          </cell>
        </row>
        <row r="64">
          <cell r="F64">
            <v>3</v>
          </cell>
        </row>
        <row r="65">
          <cell r="F65">
            <v>3</v>
          </cell>
        </row>
        <row r="69">
          <cell r="F69">
            <v>3</v>
          </cell>
        </row>
        <row r="70">
          <cell r="F70">
            <v>3</v>
          </cell>
        </row>
        <row r="71">
          <cell r="F71">
            <v>3</v>
          </cell>
        </row>
        <row r="72">
          <cell r="F72">
            <v>3</v>
          </cell>
        </row>
        <row r="73">
          <cell r="E73">
            <v>2</v>
          </cell>
        </row>
        <row r="77">
          <cell r="D77">
            <v>1</v>
          </cell>
        </row>
        <row r="78">
          <cell r="D78">
            <v>1</v>
          </cell>
        </row>
        <row r="79">
          <cell r="D79">
            <v>1</v>
          </cell>
        </row>
        <row r="80">
          <cell r="E80">
            <v>2</v>
          </cell>
        </row>
        <row r="81">
          <cell r="E81">
            <v>2</v>
          </cell>
        </row>
        <row r="82">
          <cell r="E82">
            <v>2</v>
          </cell>
        </row>
        <row r="83">
          <cell r="D83">
            <v>1</v>
          </cell>
        </row>
        <row r="87">
          <cell r="F87">
            <v>3</v>
          </cell>
        </row>
        <row r="88">
          <cell r="E88">
            <v>2</v>
          </cell>
        </row>
        <row r="89">
          <cell r="E89">
            <v>2</v>
          </cell>
        </row>
        <row r="90">
          <cell r="F90">
            <v>3</v>
          </cell>
        </row>
        <row r="91">
          <cell r="F91">
            <v>3</v>
          </cell>
        </row>
        <row r="92">
          <cell r="F92">
            <v>3</v>
          </cell>
        </row>
        <row r="96">
          <cell r="D96">
            <v>1</v>
          </cell>
        </row>
        <row r="97">
          <cell r="D97">
            <v>1</v>
          </cell>
        </row>
        <row r="98">
          <cell r="E98">
            <v>2</v>
          </cell>
        </row>
        <row r="99">
          <cell r="D99">
            <v>1</v>
          </cell>
        </row>
        <row r="103">
          <cell r="F103">
            <v>3</v>
          </cell>
        </row>
        <row r="104">
          <cell r="F104">
            <v>3</v>
          </cell>
        </row>
        <row r="105">
          <cell r="F105">
            <v>3</v>
          </cell>
        </row>
        <row r="106">
          <cell r="E106">
            <v>2</v>
          </cell>
        </row>
        <row r="107">
          <cell r="F107">
            <v>3</v>
          </cell>
        </row>
        <row r="114">
          <cell r="B114" t="str">
            <v>Sumber Daya Manusia / Personil</v>
          </cell>
          <cell r="D114">
            <v>9.2857142857142865</v>
          </cell>
        </row>
        <row r="115">
          <cell r="B115" t="str">
            <v>Bahan/Material</v>
          </cell>
          <cell r="D115">
            <v>6.875</v>
          </cell>
        </row>
        <row r="116">
          <cell r="B116" t="str">
            <v>Peralatan Berat</v>
          </cell>
          <cell r="D116">
            <v>6.4285714285714288</v>
          </cell>
        </row>
        <row r="117">
          <cell r="B117" t="str">
            <v>Peralatan Laboratorium</v>
          </cell>
          <cell r="D117">
            <v>1.4285714285714288</v>
          </cell>
        </row>
        <row r="118">
          <cell r="B118" t="str">
            <v>Keuangan</v>
          </cell>
          <cell r="D118">
            <v>9.1666666666666679</v>
          </cell>
        </row>
        <row r="119">
          <cell r="B119" t="str">
            <v>Lingkungan Lokasi</v>
          </cell>
          <cell r="D119">
            <v>9</v>
          </cell>
        </row>
        <row r="120">
          <cell r="B120" t="str">
            <v>Metode Kerja</v>
          </cell>
          <cell r="D120">
            <v>2.1428571428571432</v>
          </cell>
        </row>
        <row r="121">
          <cell r="B121" t="str">
            <v>Pengendalian Pekerjaan</v>
          </cell>
          <cell r="D121">
            <v>8.3333333333333339</v>
          </cell>
        </row>
        <row r="122">
          <cell r="B122" t="str">
            <v>Manajemen Kontrak dan Adendum</v>
          </cell>
          <cell r="D122">
            <v>1.25</v>
          </cell>
        </row>
        <row r="123">
          <cell r="B123" t="str">
            <v>Hubungan dengan Stakeholder</v>
          </cell>
          <cell r="D123">
            <v>9</v>
          </cell>
        </row>
        <row r="124">
          <cell r="E124">
            <v>63.966374519850405</v>
          </cell>
        </row>
      </sheetData>
      <sheetData sheetId="3">
        <row r="23">
          <cell r="I23">
            <v>124</v>
          </cell>
          <cell r="M23" t="str">
            <v>BAIK</v>
          </cell>
        </row>
        <row r="25">
          <cell r="I25">
            <v>94</v>
          </cell>
          <cell r="M25" t="str">
            <v>CUKUP</v>
          </cell>
        </row>
        <row r="27">
          <cell r="I27">
            <v>30</v>
          </cell>
          <cell r="M27" t="str">
            <v>KURANG</v>
          </cell>
        </row>
      </sheetData>
      <sheetData sheetId="4">
        <row r="25">
          <cell r="I25">
            <v>31</v>
          </cell>
          <cell r="M25" t="str">
            <v>BAIK</v>
          </cell>
        </row>
        <row r="27">
          <cell r="I27">
            <v>16</v>
          </cell>
          <cell r="M27" t="str">
            <v>CUKUP</v>
          </cell>
        </row>
        <row r="29">
          <cell r="I29">
            <v>15</v>
          </cell>
          <cell r="M29" t="str">
            <v>KURANG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N33"/>
  <sheetViews>
    <sheetView topLeftCell="A4" zoomScale="70" zoomScaleNormal="70" workbookViewId="0">
      <selection activeCell="M26" sqref="M26"/>
    </sheetView>
  </sheetViews>
  <sheetFormatPr defaultRowHeight="15" x14ac:dyDescent="0.25"/>
  <cols>
    <col min="1" max="1" width="19.42578125" customWidth="1"/>
    <col min="2" max="2" width="35" style="4" customWidth="1"/>
    <col min="3" max="12" width="16.28515625" customWidth="1"/>
    <col min="14" max="14" width="11" bestFit="1" customWidth="1"/>
  </cols>
  <sheetData>
    <row r="2" spans="1:14" ht="45" customHeight="1" x14ac:dyDescent="0.25">
      <c r="B2" s="1" t="s">
        <v>0</v>
      </c>
    </row>
    <row r="3" spans="1:14" s="2" customFormat="1" ht="3" customHeight="1" x14ac:dyDescent="0.25">
      <c r="B3" s="3"/>
    </row>
    <row r="4" spans="1:14" ht="15.75" customHeight="1" x14ac:dyDescent="0.25"/>
    <row r="5" spans="1:14" x14ac:dyDescent="0.25">
      <c r="C5" s="5">
        <v>1</v>
      </c>
      <c r="D5" s="5">
        <v>2</v>
      </c>
      <c r="E5" s="5">
        <v>3</v>
      </c>
      <c r="F5" s="5">
        <v>4</v>
      </c>
      <c r="G5" s="5">
        <v>5</v>
      </c>
      <c r="H5" s="5">
        <v>6</v>
      </c>
      <c r="I5" s="5">
        <v>7</v>
      </c>
      <c r="J5" s="5">
        <v>8</v>
      </c>
      <c r="K5" s="5">
        <v>9</v>
      </c>
      <c r="L5" s="5">
        <v>10</v>
      </c>
    </row>
    <row r="6" spans="1:14" ht="38.25" x14ac:dyDescent="0.25">
      <c r="B6" s="6" t="s">
        <v>1</v>
      </c>
      <c r="C6" s="7" t="s">
        <v>2</v>
      </c>
      <c r="D6" s="7" t="s">
        <v>3</v>
      </c>
      <c r="E6" s="7" t="s">
        <v>4</v>
      </c>
      <c r="F6" s="7" t="s">
        <v>5</v>
      </c>
      <c r="G6" s="7" t="s">
        <v>6</v>
      </c>
      <c r="H6" s="7" t="s">
        <v>7</v>
      </c>
      <c r="I6" s="7" t="s">
        <v>8</v>
      </c>
      <c r="J6" s="7" t="s">
        <v>9</v>
      </c>
      <c r="K6" s="7" t="s">
        <v>10</v>
      </c>
      <c r="L6" s="7" t="s">
        <v>11</v>
      </c>
      <c r="N6" s="8" t="s">
        <v>12</v>
      </c>
    </row>
    <row r="7" spans="1:14" ht="19.5" customHeight="1" x14ac:dyDescent="0.25">
      <c r="B7" s="9" t="s">
        <v>13</v>
      </c>
      <c r="C7" s="10">
        <f>'[1]Hasil Bobot'!C15</f>
        <v>0.1554408357629942</v>
      </c>
      <c r="D7" s="10">
        <f>'[1]Hasil Bobot'!D15</f>
        <v>0.13193861421022354</v>
      </c>
      <c r="E7" s="10">
        <f>'[1]Hasil Bobot'!E15</f>
        <v>0.11715967724132123</v>
      </c>
      <c r="F7" s="10">
        <f>'[1]Hasil Bobot'!F15</f>
        <v>0.11394184775390244</v>
      </c>
      <c r="G7" s="10">
        <f>'[1]Hasil Bobot'!G15</f>
        <v>0.10949608747811038</v>
      </c>
      <c r="H7" s="10">
        <f>'[1]Hasil Bobot'!H15</f>
        <v>6.627280385896625E-2</v>
      </c>
      <c r="I7" s="10">
        <f>'[1]Hasil Bobot'!I15</f>
        <v>9.1399341640660672E-2</v>
      </c>
      <c r="J7" s="10">
        <f>'[1]Hasil Bobot'!J15</f>
        <v>8.3472634772726789E-2</v>
      </c>
      <c r="K7" s="10">
        <f>'[1]Hasil Bobot'!K15</f>
        <v>6.9586701830778086E-2</v>
      </c>
      <c r="L7" s="10">
        <f>'[1]Hasil Bobot'!L15</f>
        <v>6.129145545031648E-2</v>
      </c>
      <c r="N7" s="11">
        <f>SUM(C7:L7)</f>
        <v>1.0000000000000002</v>
      </c>
    </row>
    <row r="8" spans="1:14" ht="19.5" customHeight="1" x14ac:dyDescent="0.25">
      <c r="A8" s="12" t="s">
        <v>14</v>
      </c>
      <c r="B8" s="13" t="s">
        <v>15</v>
      </c>
      <c r="C8">
        <f>'[2]Rincian Faktor'!D13</f>
        <v>7</v>
      </c>
      <c r="D8">
        <f>'[2]Rincian Faktor'!D24</f>
        <v>8</v>
      </c>
      <c r="E8">
        <f>'[2]Rincian Faktor'!D34</f>
        <v>7</v>
      </c>
      <c r="F8">
        <f>'[2]Rincian Faktor'!D44</f>
        <v>7</v>
      </c>
      <c r="G8">
        <f>'[2]Rincian Faktor'!D53</f>
        <v>6</v>
      </c>
      <c r="H8">
        <f>'[2]Rincian Faktor'!D61</f>
        <v>5</v>
      </c>
      <c r="I8">
        <f>'[2]Rincian Faktor'!D71</f>
        <v>7</v>
      </c>
      <c r="J8">
        <f>'[2]Rincian Faktor'!D80</f>
        <v>6</v>
      </c>
      <c r="K8">
        <f>'[2]Rincian Faktor'!D87</f>
        <v>4</v>
      </c>
      <c r="L8">
        <f>'[2]Rincian Faktor'!D95</f>
        <v>5</v>
      </c>
    </row>
    <row r="9" spans="1:14" ht="19.5" customHeight="1" x14ac:dyDescent="0.25">
      <c r="B9" s="13" t="s">
        <v>16</v>
      </c>
      <c r="C9">
        <f>'[2]Rincian Faktor'!F13</f>
        <v>21</v>
      </c>
      <c r="D9">
        <f>'[2]Rincian Faktor'!F24</f>
        <v>24</v>
      </c>
      <c r="E9">
        <f>'[2]Rincian Faktor'!F34</f>
        <v>21</v>
      </c>
      <c r="F9">
        <f>'[2]Rincian Faktor'!F44</f>
        <v>21</v>
      </c>
      <c r="G9">
        <f>'[2]Rincian Faktor'!F53</f>
        <v>18</v>
      </c>
      <c r="H9">
        <f>'[2]Rincian Faktor'!F61</f>
        <v>15</v>
      </c>
      <c r="I9">
        <f>'[2]Rincian Faktor'!F71</f>
        <v>21</v>
      </c>
      <c r="J9">
        <f>'[2]Rincian Faktor'!F80</f>
        <v>18</v>
      </c>
      <c r="K9">
        <f>'[2]Rincian Faktor'!F87</f>
        <v>12</v>
      </c>
      <c r="L9">
        <f>'[2]Rincian Faktor'!F95</f>
        <v>15</v>
      </c>
    </row>
    <row r="10" spans="1:14" ht="19.5" customHeight="1" x14ac:dyDescent="0.25"/>
    <row r="11" spans="1:14" ht="19.5" customHeight="1" x14ac:dyDescent="0.25">
      <c r="A11" s="12" t="s">
        <v>17</v>
      </c>
      <c r="B11" s="4" t="s">
        <v>18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4" ht="19.5" customHeight="1" x14ac:dyDescent="0.25">
      <c r="B12" s="4" t="s">
        <v>19</v>
      </c>
      <c r="C12">
        <v>10</v>
      </c>
      <c r="D12">
        <v>10</v>
      </c>
      <c r="E12">
        <v>10</v>
      </c>
      <c r="F12">
        <v>10</v>
      </c>
      <c r="G12">
        <v>10</v>
      </c>
      <c r="H12">
        <v>10</v>
      </c>
      <c r="I12">
        <v>10</v>
      </c>
      <c r="J12">
        <v>10</v>
      </c>
      <c r="K12">
        <v>10</v>
      </c>
      <c r="L12">
        <v>10</v>
      </c>
    </row>
    <row r="13" spans="1:14" ht="19.5" customHeight="1" x14ac:dyDescent="0.25">
      <c r="A13" t="s">
        <v>20</v>
      </c>
      <c r="B13" s="14" t="s">
        <v>21</v>
      </c>
      <c r="C13" s="15">
        <f>(C12-C11)/(C9-C8)</f>
        <v>0.7142857142857143</v>
      </c>
      <c r="D13" s="15">
        <f t="shared" ref="D13:L13" si="0">(D12-D11)/(D9-D8)</f>
        <v>0.625</v>
      </c>
      <c r="E13" s="15">
        <f t="shared" si="0"/>
        <v>0.7142857142857143</v>
      </c>
      <c r="F13" s="15">
        <f t="shared" si="0"/>
        <v>0.7142857142857143</v>
      </c>
      <c r="G13" s="15">
        <f t="shared" si="0"/>
        <v>0.83333333333333337</v>
      </c>
      <c r="H13" s="15">
        <f t="shared" si="0"/>
        <v>1</v>
      </c>
      <c r="I13" s="15">
        <f t="shared" si="0"/>
        <v>0.7142857142857143</v>
      </c>
      <c r="J13" s="15">
        <f t="shared" si="0"/>
        <v>0.83333333333333337</v>
      </c>
      <c r="K13" s="15">
        <f t="shared" si="0"/>
        <v>1.25</v>
      </c>
      <c r="L13" s="15">
        <f t="shared" si="0"/>
        <v>1</v>
      </c>
    </row>
    <row r="14" spans="1:14" ht="19.5" customHeight="1" x14ac:dyDescent="0.25">
      <c r="B14" s="14" t="s">
        <v>22</v>
      </c>
      <c r="C14" s="15">
        <f>C12-(C9*C13)</f>
        <v>-5</v>
      </c>
      <c r="D14" s="15">
        <f t="shared" ref="D14:L14" si="1">D12-(D9*D13)</f>
        <v>-5</v>
      </c>
      <c r="E14" s="15">
        <f t="shared" si="1"/>
        <v>-5</v>
      </c>
      <c r="F14" s="15">
        <f t="shared" si="1"/>
        <v>-5</v>
      </c>
      <c r="G14" s="15">
        <f t="shared" si="1"/>
        <v>-5</v>
      </c>
      <c r="H14" s="15">
        <f t="shared" si="1"/>
        <v>-5</v>
      </c>
      <c r="I14" s="15">
        <f t="shared" si="1"/>
        <v>-5</v>
      </c>
      <c r="J14" s="15">
        <f t="shared" si="1"/>
        <v>-5</v>
      </c>
      <c r="K14" s="15">
        <f t="shared" si="1"/>
        <v>-5</v>
      </c>
      <c r="L14" s="15">
        <f t="shared" si="1"/>
        <v>-5</v>
      </c>
    </row>
    <row r="15" spans="1:14" ht="19.5" customHeight="1" x14ac:dyDescent="0.25">
      <c r="B15" s="4" t="s">
        <v>23</v>
      </c>
      <c r="C15" s="16">
        <f>C9</f>
        <v>21</v>
      </c>
      <c r="D15" s="16">
        <f t="shared" ref="D15:L15" si="2">D9</f>
        <v>24</v>
      </c>
      <c r="E15" s="16">
        <f t="shared" si="2"/>
        <v>21</v>
      </c>
      <c r="F15" s="16">
        <f t="shared" si="2"/>
        <v>21</v>
      </c>
      <c r="G15" s="16">
        <f t="shared" si="2"/>
        <v>18</v>
      </c>
      <c r="H15" s="16">
        <f t="shared" si="2"/>
        <v>15</v>
      </c>
      <c r="I15" s="16">
        <f t="shared" si="2"/>
        <v>21</v>
      </c>
      <c r="J15" s="16">
        <f t="shared" si="2"/>
        <v>18</v>
      </c>
      <c r="K15" s="16">
        <f t="shared" si="2"/>
        <v>12</v>
      </c>
      <c r="L15" s="16">
        <f t="shared" si="2"/>
        <v>15</v>
      </c>
    </row>
    <row r="16" spans="1:14" ht="19.5" customHeight="1" x14ac:dyDescent="0.25">
      <c r="B16" s="4" t="s">
        <v>24</v>
      </c>
      <c r="C16" s="16">
        <f>(C13*C15)+C14</f>
        <v>10</v>
      </c>
      <c r="D16" s="16">
        <f t="shared" ref="D16:L16" si="3">(D13*D15)+D14</f>
        <v>10</v>
      </c>
      <c r="E16" s="16">
        <f t="shared" si="3"/>
        <v>10</v>
      </c>
      <c r="F16" s="16">
        <f t="shared" si="3"/>
        <v>10</v>
      </c>
      <c r="G16" s="16">
        <f t="shared" si="3"/>
        <v>10</v>
      </c>
      <c r="H16" s="16">
        <f t="shared" si="3"/>
        <v>10</v>
      </c>
      <c r="I16" s="16">
        <f t="shared" si="3"/>
        <v>10</v>
      </c>
      <c r="J16" s="16">
        <f t="shared" si="3"/>
        <v>10</v>
      </c>
      <c r="K16" s="16">
        <f t="shared" si="3"/>
        <v>10</v>
      </c>
      <c r="L16" s="16">
        <f t="shared" si="3"/>
        <v>10</v>
      </c>
    </row>
    <row r="17" spans="1:14" ht="19.5" customHeight="1" x14ac:dyDescent="0.25"/>
    <row r="18" spans="1:14" ht="19.5" customHeight="1" x14ac:dyDescent="0.25">
      <c r="A18" s="12" t="s">
        <v>25</v>
      </c>
      <c r="B18" s="4" t="s">
        <v>26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4" ht="19.5" customHeight="1" x14ac:dyDescent="0.25">
      <c r="A19" t="s">
        <v>27</v>
      </c>
      <c r="B19" s="4" t="s">
        <v>28</v>
      </c>
      <c r="C19" s="17">
        <f t="shared" ref="C19:L19" si="4">C7*100</f>
        <v>15.544083576299419</v>
      </c>
      <c r="D19" s="17">
        <f t="shared" si="4"/>
        <v>13.193861421022355</v>
      </c>
      <c r="E19" s="17">
        <f t="shared" si="4"/>
        <v>11.715967724132122</v>
      </c>
      <c r="F19" s="17">
        <f t="shared" si="4"/>
        <v>11.394184775390244</v>
      </c>
      <c r="G19" s="17">
        <f t="shared" si="4"/>
        <v>10.949608747811038</v>
      </c>
      <c r="H19" s="17">
        <f t="shared" si="4"/>
        <v>6.6272803858966247</v>
      </c>
      <c r="I19" s="17">
        <f t="shared" si="4"/>
        <v>9.1399341640660676</v>
      </c>
      <c r="J19" s="17">
        <f t="shared" si="4"/>
        <v>8.3472634772726781</v>
      </c>
      <c r="K19" s="17">
        <f t="shared" si="4"/>
        <v>6.9586701830778086</v>
      </c>
      <c r="L19" s="17">
        <f t="shared" si="4"/>
        <v>6.1291455450316477</v>
      </c>
    </row>
    <row r="20" spans="1:14" ht="19.5" customHeight="1" x14ac:dyDescent="0.25">
      <c r="B20" s="14" t="s">
        <v>21</v>
      </c>
      <c r="C20" s="15">
        <f>(C19-C18)/(C9-C8)</f>
        <v>1.110291684021387</v>
      </c>
      <c r="D20" s="15">
        <f t="shared" ref="D20:L20" si="5">(D19-D18)/(D9-D8)</f>
        <v>0.82461633881389718</v>
      </c>
      <c r="E20" s="15">
        <f t="shared" si="5"/>
        <v>0.8368548374380087</v>
      </c>
      <c r="F20" s="15">
        <f t="shared" si="5"/>
        <v>0.81387034109930312</v>
      </c>
      <c r="G20" s="15">
        <f t="shared" si="5"/>
        <v>0.91246739565091983</v>
      </c>
      <c r="H20" s="15">
        <f t="shared" si="5"/>
        <v>0.66272803858966245</v>
      </c>
      <c r="I20" s="15">
        <f t="shared" si="5"/>
        <v>0.65285244029043343</v>
      </c>
      <c r="J20" s="15">
        <f t="shared" si="5"/>
        <v>0.69560528977272318</v>
      </c>
      <c r="K20" s="15">
        <f t="shared" si="5"/>
        <v>0.86983377288472608</v>
      </c>
      <c r="L20" s="15">
        <f t="shared" si="5"/>
        <v>0.61291455450316479</v>
      </c>
    </row>
    <row r="21" spans="1:14" ht="19.5" customHeight="1" x14ac:dyDescent="0.25">
      <c r="B21" s="14" t="s">
        <v>22</v>
      </c>
      <c r="C21" s="15">
        <f>C19-(C9*C20)</f>
        <v>-7.7720417881497088</v>
      </c>
      <c r="D21" s="15">
        <f t="shared" ref="D21:L21" si="6">D19-(D9*D20)</f>
        <v>-6.5969307105111774</v>
      </c>
      <c r="E21" s="15">
        <f t="shared" si="6"/>
        <v>-5.857983862066062</v>
      </c>
      <c r="F21" s="15">
        <f t="shared" si="6"/>
        <v>-5.6970923876951218</v>
      </c>
      <c r="G21" s="15">
        <f t="shared" si="6"/>
        <v>-5.4748043739055205</v>
      </c>
      <c r="H21" s="15">
        <f t="shared" si="6"/>
        <v>-3.3136401929483119</v>
      </c>
      <c r="I21" s="15">
        <f t="shared" si="6"/>
        <v>-4.5699670820330347</v>
      </c>
      <c r="J21" s="15">
        <f t="shared" si="6"/>
        <v>-4.17363173863634</v>
      </c>
      <c r="K21" s="15">
        <f t="shared" si="6"/>
        <v>-3.4793350915389052</v>
      </c>
      <c r="L21" s="15">
        <f t="shared" si="6"/>
        <v>-3.0645727725158238</v>
      </c>
    </row>
    <row r="22" spans="1:14" ht="19.5" customHeight="1" x14ac:dyDescent="0.25">
      <c r="A22" t="s">
        <v>20</v>
      </c>
      <c r="B22" s="4" t="s">
        <v>23</v>
      </c>
      <c r="C22" s="16">
        <f>C9</f>
        <v>21</v>
      </c>
      <c r="D22" s="16">
        <f t="shared" ref="D22:L22" si="7">D9</f>
        <v>24</v>
      </c>
      <c r="E22" s="16">
        <f t="shared" si="7"/>
        <v>21</v>
      </c>
      <c r="F22" s="16">
        <f t="shared" si="7"/>
        <v>21</v>
      </c>
      <c r="G22" s="16">
        <f t="shared" si="7"/>
        <v>18</v>
      </c>
      <c r="H22" s="16">
        <f t="shared" si="7"/>
        <v>15</v>
      </c>
      <c r="I22" s="16">
        <f t="shared" si="7"/>
        <v>21</v>
      </c>
      <c r="J22" s="16">
        <f t="shared" si="7"/>
        <v>18</v>
      </c>
      <c r="K22" s="16">
        <f t="shared" si="7"/>
        <v>12</v>
      </c>
      <c r="L22" s="16">
        <f t="shared" si="7"/>
        <v>15</v>
      </c>
    </row>
    <row r="23" spans="1:14" ht="19.5" customHeight="1" x14ac:dyDescent="0.25">
      <c r="B23" s="4" t="s">
        <v>24</v>
      </c>
      <c r="C23" s="16">
        <f t="shared" ref="C23:L23" si="8">(C20*C22)+C21</f>
        <v>15.544083576299419</v>
      </c>
      <c r="D23" s="16">
        <f t="shared" si="8"/>
        <v>13.193861421022355</v>
      </c>
      <c r="E23" s="16">
        <f t="shared" si="8"/>
        <v>11.715967724132122</v>
      </c>
      <c r="F23" s="16">
        <f t="shared" si="8"/>
        <v>11.394184775390244</v>
      </c>
      <c r="G23" s="16">
        <f t="shared" si="8"/>
        <v>10.949608747811038</v>
      </c>
      <c r="H23" s="16">
        <f t="shared" si="8"/>
        <v>6.6272803858966247</v>
      </c>
      <c r="I23" s="16">
        <f t="shared" si="8"/>
        <v>9.1399341640660676</v>
      </c>
      <c r="J23" s="16">
        <f t="shared" si="8"/>
        <v>8.3472634772726781</v>
      </c>
      <c r="K23" s="16">
        <f t="shared" si="8"/>
        <v>6.9586701830778086</v>
      </c>
      <c r="L23" s="16">
        <f t="shared" si="8"/>
        <v>6.1291455450316477</v>
      </c>
      <c r="N23" s="16">
        <f>SUM(C23:L23)</f>
        <v>100</v>
      </c>
    </row>
    <row r="24" spans="1:14" ht="19.5" customHeight="1" x14ac:dyDescent="0.25"/>
    <row r="25" spans="1:14" ht="19.5" customHeight="1" x14ac:dyDescent="0.25"/>
    <row r="27" spans="1:14" s="4" customFormat="1" ht="19.5" customHeight="1" x14ac:dyDescent="0.25">
      <c r="B27" s="18" t="s">
        <v>29</v>
      </c>
      <c r="C27" s="18" t="s">
        <v>30</v>
      </c>
      <c r="D27" s="18"/>
    </row>
    <row r="28" spans="1:14" s="4" customFormat="1" ht="19.5" customHeight="1" x14ac:dyDescent="0.25">
      <c r="B28" s="18"/>
      <c r="C28" s="19" t="s">
        <v>31</v>
      </c>
      <c r="D28" s="19" t="s">
        <v>32</v>
      </c>
    </row>
    <row r="29" spans="1:14" s="4" customFormat="1" ht="19.5" customHeight="1" x14ac:dyDescent="0.25">
      <c r="A29" s="20">
        <v>1</v>
      </c>
      <c r="B29" s="21" t="s">
        <v>33</v>
      </c>
      <c r="C29" s="4">
        <v>91</v>
      </c>
      <c r="D29" s="4">
        <v>100</v>
      </c>
    </row>
    <row r="30" spans="1:14" s="4" customFormat="1" ht="19.5" customHeight="1" x14ac:dyDescent="0.25">
      <c r="A30" s="20">
        <v>2</v>
      </c>
      <c r="B30" s="22" t="s">
        <v>34</v>
      </c>
      <c r="C30" s="4">
        <v>80</v>
      </c>
      <c r="D30" s="4">
        <v>90</v>
      </c>
    </row>
    <row r="31" spans="1:14" s="4" customFormat="1" ht="19.5" customHeight="1" x14ac:dyDescent="0.25">
      <c r="A31" s="20">
        <v>3</v>
      </c>
      <c r="B31" s="23" t="s">
        <v>35</v>
      </c>
      <c r="C31" s="4">
        <v>65</v>
      </c>
      <c r="D31" s="4">
        <v>79</v>
      </c>
    </row>
    <row r="32" spans="1:14" s="4" customFormat="1" ht="19.5" customHeight="1" x14ac:dyDescent="0.25">
      <c r="A32" s="20">
        <v>4</v>
      </c>
      <c r="B32" s="24" t="s">
        <v>36</v>
      </c>
      <c r="C32" s="4">
        <v>51</v>
      </c>
      <c r="D32" s="4">
        <v>64</v>
      </c>
    </row>
    <row r="33" spans="1:4" s="4" customFormat="1" ht="19.5" customHeight="1" x14ac:dyDescent="0.25">
      <c r="A33" s="20">
        <v>5</v>
      </c>
      <c r="B33" s="25" t="s">
        <v>37</v>
      </c>
      <c r="C33" s="4">
        <v>0</v>
      </c>
      <c r="D33" s="4">
        <v>50</v>
      </c>
    </row>
  </sheetData>
  <mergeCells count="2">
    <mergeCell ref="B27:B28"/>
    <mergeCell ref="C27:D2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F124"/>
  <sheetViews>
    <sheetView topLeftCell="A13" workbookViewId="0">
      <selection activeCell="D114" sqref="D114"/>
    </sheetView>
  </sheetViews>
  <sheetFormatPr defaultRowHeight="15" x14ac:dyDescent="0.25"/>
  <cols>
    <col min="2" max="2" width="29" customWidth="1"/>
    <col min="3" max="3" width="93.28515625" customWidth="1"/>
    <col min="4" max="6" width="11.7109375" customWidth="1"/>
  </cols>
  <sheetData>
    <row r="1" spans="2:6" x14ac:dyDescent="0.25">
      <c r="D1" t="s">
        <v>63</v>
      </c>
    </row>
    <row r="2" spans="2:6" ht="18.75" x14ac:dyDescent="0.3">
      <c r="B2" t="s">
        <v>39</v>
      </c>
      <c r="C2" s="69" t="s">
        <v>64</v>
      </c>
      <c r="D2" s="70" t="s">
        <v>65</v>
      </c>
    </row>
    <row r="3" spans="2:6" x14ac:dyDescent="0.25">
      <c r="B3" t="s">
        <v>42</v>
      </c>
      <c r="C3" t="s">
        <v>66</v>
      </c>
      <c r="D3" s="70" t="s">
        <v>67</v>
      </c>
    </row>
    <row r="4" spans="2:6" x14ac:dyDescent="0.25">
      <c r="B4" t="s">
        <v>68</v>
      </c>
      <c r="C4" s="71">
        <v>4</v>
      </c>
      <c r="D4" s="70" t="s">
        <v>69</v>
      </c>
    </row>
    <row r="5" spans="2:6" x14ac:dyDescent="0.25">
      <c r="B5" t="s">
        <v>70</v>
      </c>
      <c r="C5" t="s">
        <v>71</v>
      </c>
      <c r="D5" s="70" t="s">
        <v>65</v>
      </c>
    </row>
    <row r="6" spans="2:6" x14ac:dyDescent="0.25">
      <c r="B6" t="s">
        <v>46</v>
      </c>
      <c r="C6" t="s">
        <v>72</v>
      </c>
      <c r="D6" s="70" t="s">
        <v>73</v>
      </c>
    </row>
    <row r="7" spans="2:6" x14ac:dyDescent="0.25">
      <c r="B7" t="s">
        <v>48</v>
      </c>
      <c r="C7" t="s">
        <v>74</v>
      </c>
      <c r="D7" s="70"/>
    </row>
    <row r="8" spans="2:6" x14ac:dyDescent="0.25">
      <c r="D8" s="70"/>
    </row>
    <row r="9" spans="2:6" x14ac:dyDescent="0.25">
      <c r="B9" t="s">
        <v>75</v>
      </c>
      <c r="C9" t="s">
        <v>76</v>
      </c>
      <c r="D9" s="70"/>
    </row>
    <row r="10" spans="2:6" x14ac:dyDescent="0.25">
      <c r="B10" t="s">
        <v>43</v>
      </c>
      <c r="C10" s="71">
        <v>62</v>
      </c>
      <c r="D10" s="70"/>
    </row>
    <row r="11" spans="2:6" x14ac:dyDescent="0.25">
      <c r="B11" t="s">
        <v>45</v>
      </c>
      <c r="C11" s="71">
        <v>0</v>
      </c>
      <c r="D11" s="70"/>
    </row>
    <row r="12" spans="2:6" x14ac:dyDescent="0.25">
      <c r="B12" t="s">
        <v>47</v>
      </c>
      <c r="C12" t="s">
        <v>77</v>
      </c>
      <c r="D12" s="70"/>
    </row>
    <row r="13" spans="2:6" x14ac:dyDescent="0.25">
      <c r="B13" t="s">
        <v>78</v>
      </c>
      <c r="C13" t="s">
        <v>79</v>
      </c>
      <c r="D13" s="70"/>
    </row>
    <row r="16" spans="2:6" x14ac:dyDescent="0.25">
      <c r="B16" s="72" t="s">
        <v>80</v>
      </c>
      <c r="C16" s="72" t="s">
        <v>81</v>
      </c>
      <c r="D16" s="73" t="s">
        <v>36</v>
      </c>
      <c r="E16" s="74" t="s">
        <v>35</v>
      </c>
      <c r="F16" s="75" t="s">
        <v>34</v>
      </c>
    </row>
    <row r="17" spans="2:6" x14ac:dyDescent="0.25">
      <c r="D17" s="67" t="s">
        <v>31</v>
      </c>
      <c r="E17" s="67"/>
      <c r="F17" s="67" t="s">
        <v>32</v>
      </c>
    </row>
    <row r="18" spans="2:6" x14ac:dyDescent="0.25">
      <c r="B18" s="76">
        <v>1</v>
      </c>
      <c r="C18" s="77" t="s">
        <v>2</v>
      </c>
      <c r="D18" s="77"/>
      <c r="E18" s="77"/>
      <c r="F18" s="77"/>
    </row>
    <row r="19" spans="2:6" ht="16.5" x14ac:dyDescent="0.25">
      <c r="B19" s="78" t="s">
        <v>82</v>
      </c>
      <c r="C19" s="79" t="s">
        <v>83</v>
      </c>
      <c r="D19" s="80"/>
      <c r="E19" s="81"/>
      <c r="F19" s="81">
        <v>3</v>
      </c>
    </row>
    <row r="20" spans="2:6" ht="16.5" x14ac:dyDescent="0.25">
      <c r="B20" s="78" t="s">
        <v>84</v>
      </c>
      <c r="C20" s="79" t="s">
        <v>85</v>
      </c>
      <c r="D20" s="80"/>
      <c r="E20" s="81"/>
      <c r="F20" s="81">
        <v>3</v>
      </c>
    </row>
    <row r="21" spans="2:6" ht="16.5" x14ac:dyDescent="0.25">
      <c r="B21" s="78" t="s">
        <v>86</v>
      </c>
      <c r="C21" s="79" t="s">
        <v>87</v>
      </c>
      <c r="D21" s="80"/>
      <c r="E21" s="81"/>
      <c r="F21" s="81">
        <v>3</v>
      </c>
    </row>
    <row r="22" spans="2:6" ht="16.5" x14ac:dyDescent="0.25">
      <c r="B22" s="78" t="s">
        <v>88</v>
      </c>
      <c r="C22" s="79" t="s">
        <v>89</v>
      </c>
      <c r="D22" s="80"/>
      <c r="E22" s="81"/>
      <c r="F22" s="81">
        <v>3</v>
      </c>
    </row>
    <row r="23" spans="2:6" ht="16.5" x14ac:dyDescent="0.25">
      <c r="B23" s="78" t="s">
        <v>90</v>
      </c>
      <c r="C23" s="79" t="s">
        <v>91</v>
      </c>
      <c r="D23" s="80"/>
      <c r="E23" s="81"/>
      <c r="F23" s="81">
        <v>3</v>
      </c>
    </row>
    <row r="24" spans="2:6" ht="16.5" x14ac:dyDescent="0.25">
      <c r="B24" s="78" t="s">
        <v>92</v>
      </c>
      <c r="C24" s="79" t="s">
        <v>93</v>
      </c>
      <c r="D24" s="80"/>
      <c r="E24" s="81"/>
      <c r="F24" s="81">
        <v>3</v>
      </c>
    </row>
    <row r="25" spans="2:6" ht="16.5" x14ac:dyDescent="0.25">
      <c r="B25" s="78" t="s">
        <v>94</v>
      </c>
      <c r="C25" s="79" t="s">
        <v>95</v>
      </c>
      <c r="D25" s="80"/>
      <c r="E25" s="81">
        <v>2</v>
      </c>
      <c r="F25" s="81"/>
    </row>
    <row r="26" spans="2:6" ht="16.5" x14ac:dyDescent="0.25">
      <c r="B26" s="82"/>
      <c r="C26" s="82" t="s">
        <v>96</v>
      </c>
      <c r="D26" s="83">
        <f>SUM(D19:F25)</f>
        <v>20</v>
      </c>
      <c r="E26" s="84"/>
      <c r="F26" s="85"/>
    </row>
    <row r="27" spans="2:6" ht="16.5" x14ac:dyDescent="0.25">
      <c r="B27" s="86"/>
      <c r="C27" s="86"/>
      <c r="D27" s="86"/>
      <c r="E27" s="86"/>
      <c r="F27" s="86"/>
    </row>
    <row r="28" spans="2:6" x14ac:dyDescent="0.25">
      <c r="B28" s="87">
        <v>2</v>
      </c>
      <c r="C28" s="77" t="s">
        <v>3</v>
      </c>
      <c r="D28" s="77"/>
      <c r="E28" s="77"/>
      <c r="F28" s="77"/>
    </row>
    <row r="29" spans="2:6" ht="16.5" x14ac:dyDescent="0.25">
      <c r="B29" s="78" t="s">
        <v>97</v>
      </c>
      <c r="C29" s="79" t="s">
        <v>98</v>
      </c>
      <c r="D29" s="80">
        <v>1</v>
      </c>
      <c r="E29" s="81"/>
      <c r="F29" s="81"/>
    </row>
    <row r="30" spans="2:6" ht="16.5" x14ac:dyDescent="0.25">
      <c r="B30" s="78" t="s">
        <v>99</v>
      </c>
      <c r="C30" s="79" t="s">
        <v>100</v>
      </c>
      <c r="D30" s="80"/>
      <c r="E30" s="81"/>
      <c r="F30" s="81">
        <v>3</v>
      </c>
    </row>
    <row r="31" spans="2:6" ht="16.5" x14ac:dyDescent="0.25">
      <c r="B31" s="78" t="s">
        <v>101</v>
      </c>
      <c r="C31" s="79" t="s">
        <v>102</v>
      </c>
      <c r="D31" s="80"/>
      <c r="E31" s="81">
        <v>2</v>
      </c>
      <c r="F31" s="81"/>
    </row>
    <row r="32" spans="2:6" ht="16.5" x14ac:dyDescent="0.25">
      <c r="B32" s="78" t="s">
        <v>103</v>
      </c>
      <c r="C32" s="79" t="s">
        <v>104</v>
      </c>
      <c r="D32" s="80"/>
      <c r="E32" s="81"/>
      <c r="F32" s="81">
        <v>3</v>
      </c>
    </row>
    <row r="33" spans="2:6" ht="16.5" x14ac:dyDescent="0.25">
      <c r="B33" s="78" t="s">
        <v>105</v>
      </c>
      <c r="C33" s="79" t="s">
        <v>106</v>
      </c>
      <c r="D33" s="80"/>
      <c r="E33" s="81"/>
      <c r="F33" s="81">
        <v>3</v>
      </c>
    </row>
    <row r="34" spans="2:6" ht="16.5" x14ac:dyDescent="0.25">
      <c r="B34" s="78" t="s">
        <v>107</v>
      </c>
      <c r="C34" s="79" t="s">
        <v>108</v>
      </c>
      <c r="D34" s="80">
        <v>1</v>
      </c>
      <c r="E34" s="81"/>
      <c r="F34" s="81"/>
    </row>
    <row r="35" spans="2:6" ht="16.5" x14ac:dyDescent="0.25">
      <c r="B35" s="78" t="s">
        <v>109</v>
      </c>
      <c r="C35" s="79" t="s">
        <v>110</v>
      </c>
      <c r="D35" s="80"/>
      <c r="E35" s="81"/>
      <c r="F35" s="81">
        <v>3</v>
      </c>
    </row>
    <row r="36" spans="2:6" ht="16.5" x14ac:dyDescent="0.25">
      <c r="B36" s="78" t="s">
        <v>111</v>
      </c>
      <c r="C36" s="79" t="s">
        <v>112</v>
      </c>
      <c r="D36" s="80"/>
      <c r="E36" s="81"/>
      <c r="F36" s="81">
        <v>3</v>
      </c>
    </row>
    <row r="37" spans="2:6" ht="16.5" x14ac:dyDescent="0.25">
      <c r="B37" s="82"/>
      <c r="C37" s="82" t="s">
        <v>113</v>
      </c>
      <c r="D37" s="83">
        <f>SUM(D29:F36)</f>
        <v>19</v>
      </c>
      <c r="E37" s="84"/>
      <c r="F37" s="85"/>
    </row>
    <row r="38" spans="2:6" ht="16.5" x14ac:dyDescent="0.25">
      <c r="B38" s="86"/>
      <c r="C38" s="86"/>
      <c r="D38" s="86"/>
      <c r="E38" s="86"/>
      <c r="F38" s="86"/>
    </row>
    <row r="39" spans="2:6" x14ac:dyDescent="0.25">
      <c r="B39" s="87">
        <v>3</v>
      </c>
      <c r="C39" s="77" t="s">
        <v>114</v>
      </c>
      <c r="D39" s="77"/>
      <c r="E39" s="77"/>
      <c r="F39" s="77"/>
    </row>
    <row r="40" spans="2:6" ht="16.5" x14ac:dyDescent="0.25">
      <c r="B40" s="78" t="s">
        <v>115</v>
      </c>
      <c r="C40" s="79" t="s">
        <v>116</v>
      </c>
      <c r="D40" s="80">
        <v>1</v>
      </c>
      <c r="E40" s="81"/>
      <c r="F40" s="81"/>
    </row>
    <row r="41" spans="2:6" ht="16.5" x14ac:dyDescent="0.25">
      <c r="B41" s="78" t="s">
        <v>117</v>
      </c>
      <c r="C41" s="79" t="s">
        <v>118</v>
      </c>
      <c r="D41" s="80"/>
      <c r="E41" s="81"/>
      <c r="F41" s="81">
        <v>3</v>
      </c>
    </row>
    <row r="42" spans="2:6" ht="16.5" x14ac:dyDescent="0.25">
      <c r="B42" s="78" t="s">
        <v>119</v>
      </c>
      <c r="C42" s="79" t="s">
        <v>120</v>
      </c>
      <c r="D42" s="80"/>
      <c r="E42" s="81"/>
      <c r="F42" s="81">
        <v>3</v>
      </c>
    </row>
    <row r="43" spans="2:6" ht="16.5" x14ac:dyDescent="0.25">
      <c r="B43" s="78" t="s">
        <v>121</v>
      </c>
      <c r="C43" s="79" t="s">
        <v>122</v>
      </c>
      <c r="D43" s="80"/>
      <c r="E43" s="81"/>
      <c r="F43" s="81">
        <v>3</v>
      </c>
    </row>
    <row r="44" spans="2:6" ht="16.5" x14ac:dyDescent="0.25">
      <c r="B44" s="78" t="s">
        <v>79</v>
      </c>
      <c r="C44" s="79" t="s">
        <v>123</v>
      </c>
      <c r="D44" s="80"/>
      <c r="E44" s="81">
        <v>2</v>
      </c>
      <c r="F44" s="81"/>
    </row>
    <row r="45" spans="2:6" ht="16.5" x14ac:dyDescent="0.25">
      <c r="B45" s="78" t="s">
        <v>124</v>
      </c>
      <c r="C45" s="79" t="s">
        <v>125</v>
      </c>
      <c r="D45" s="80"/>
      <c r="E45" s="81">
        <v>2</v>
      </c>
      <c r="F45" s="81"/>
    </row>
    <row r="46" spans="2:6" ht="16.5" x14ac:dyDescent="0.25">
      <c r="B46" s="78" t="s">
        <v>126</v>
      </c>
      <c r="C46" s="79" t="s">
        <v>127</v>
      </c>
      <c r="D46" s="80"/>
      <c r="E46" s="81">
        <v>2</v>
      </c>
      <c r="F46" s="81"/>
    </row>
    <row r="47" spans="2:6" ht="16.5" x14ac:dyDescent="0.25">
      <c r="B47" s="82"/>
      <c r="C47" s="82" t="s">
        <v>128</v>
      </c>
      <c r="D47" s="83">
        <f>SUM(D40:F46)</f>
        <v>16</v>
      </c>
      <c r="E47" s="84"/>
      <c r="F47" s="85"/>
    </row>
    <row r="48" spans="2:6" ht="16.5" x14ac:dyDescent="0.25">
      <c r="B48" s="86"/>
      <c r="C48" s="86"/>
      <c r="D48" s="86"/>
      <c r="E48" s="86"/>
      <c r="F48" s="86"/>
    </row>
    <row r="49" spans="2:6" x14ac:dyDescent="0.25">
      <c r="B49" s="87">
        <v>4</v>
      </c>
      <c r="C49" s="77" t="s">
        <v>129</v>
      </c>
      <c r="D49" s="77"/>
      <c r="E49" s="77"/>
      <c r="F49" s="77"/>
    </row>
    <row r="50" spans="2:6" ht="16.5" x14ac:dyDescent="0.25">
      <c r="B50" s="78" t="s">
        <v>130</v>
      </c>
      <c r="C50" s="79" t="s">
        <v>131</v>
      </c>
      <c r="D50" s="80"/>
      <c r="E50" s="81">
        <v>2</v>
      </c>
      <c r="F50" s="81"/>
    </row>
    <row r="51" spans="2:6" ht="16.5" x14ac:dyDescent="0.25">
      <c r="B51" s="78" t="s">
        <v>132</v>
      </c>
      <c r="C51" s="79" t="s">
        <v>133</v>
      </c>
      <c r="D51" s="80">
        <v>1</v>
      </c>
      <c r="E51" s="81"/>
      <c r="F51" s="81"/>
    </row>
    <row r="52" spans="2:6" ht="16.5" x14ac:dyDescent="0.25">
      <c r="B52" s="78" t="s">
        <v>134</v>
      </c>
      <c r="C52" s="79" t="s">
        <v>135</v>
      </c>
      <c r="D52" s="80">
        <v>1</v>
      </c>
      <c r="E52" s="81"/>
      <c r="F52" s="81"/>
    </row>
    <row r="53" spans="2:6" ht="16.5" x14ac:dyDescent="0.25">
      <c r="B53" s="78" t="s">
        <v>136</v>
      </c>
      <c r="C53" s="79" t="s">
        <v>137</v>
      </c>
      <c r="D53" s="80">
        <v>1</v>
      </c>
      <c r="E53" s="81"/>
      <c r="F53" s="81"/>
    </row>
    <row r="54" spans="2:6" ht="16.5" x14ac:dyDescent="0.25">
      <c r="B54" s="78" t="s">
        <v>138</v>
      </c>
      <c r="C54" s="79" t="s">
        <v>139</v>
      </c>
      <c r="D54" s="80"/>
      <c r="E54" s="81">
        <v>2</v>
      </c>
      <c r="F54" s="81"/>
    </row>
    <row r="55" spans="2:6" ht="16.5" x14ac:dyDescent="0.25">
      <c r="B55" s="78" t="s">
        <v>140</v>
      </c>
      <c r="C55" s="79" t="s">
        <v>141</v>
      </c>
      <c r="D55" s="80">
        <v>1</v>
      </c>
      <c r="E55" s="81"/>
      <c r="F55" s="81"/>
    </row>
    <row r="56" spans="2:6" ht="16.5" x14ac:dyDescent="0.25">
      <c r="B56" s="78" t="s">
        <v>142</v>
      </c>
      <c r="C56" s="79" t="s">
        <v>143</v>
      </c>
      <c r="D56" s="80">
        <v>1</v>
      </c>
      <c r="E56" s="81"/>
      <c r="F56" s="81"/>
    </row>
    <row r="57" spans="2:6" ht="16.5" x14ac:dyDescent="0.25">
      <c r="B57" s="82"/>
      <c r="C57" s="82" t="s">
        <v>144</v>
      </c>
      <c r="D57" s="83">
        <f>SUM(D50:F56)</f>
        <v>9</v>
      </c>
      <c r="E57" s="84"/>
      <c r="F57" s="85"/>
    </row>
    <row r="58" spans="2:6" ht="16.5" x14ac:dyDescent="0.25">
      <c r="B58" s="86"/>
      <c r="C58" s="86"/>
      <c r="D58" s="86"/>
      <c r="E58" s="86"/>
      <c r="F58" s="86"/>
    </row>
    <row r="59" spans="2:6" x14ac:dyDescent="0.25">
      <c r="B59" s="87">
        <v>5</v>
      </c>
      <c r="C59" s="77" t="s">
        <v>145</v>
      </c>
      <c r="D59" s="77"/>
      <c r="E59" s="77"/>
      <c r="F59" s="77"/>
    </row>
    <row r="60" spans="2:6" ht="16.5" x14ac:dyDescent="0.25">
      <c r="B60" s="78" t="s">
        <v>146</v>
      </c>
      <c r="C60" s="79" t="s">
        <v>147</v>
      </c>
      <c r="D60" s="80"/>
      <c r="E60" s="81"/>
      <c r="F60" s="81">
        <v>3</v>
      </c>
    </row>
    <row r="61" spans="2:6" ht="16.5" x14ac:dyDescent="0.25">
      <c r="B61" s="78" t="s">
        <v>148</v>
      </c>
      <c r="C61" s="79" t="s">
        <v>149</v>
      </c>
      <c r="D61" s="80"/>
      <c r="E61" s="81">
        <v>2</v>
      </c>
      <c r="F61" s="81"/>
    </row>
    <row r="62" spans="2:6" ht="16.5" x14ac:dyDescent="0.25">
      <c r="B62" s="78" t="s">
        <v>150</v>
      </c>
      <c r="C62" s="79" t="s">
        <v>151</v>
      </c>
      <c r="D62" s="80"/>
      <c r="E62" s="81"/>
      <c r="F62" s="81">
        <v>3</v>
      </c>
    </row>
    <row r="63" spans="2:6" ht="16.5" x14ac:dyDescent="0.25">
      <c r="B63" s="78" t="s">
        <v>152</v>
      </c>
      <c r="C63" s="79" t="s">
        <v>153</v>
      </c>
      <c r="D63" s="80"/>
      <c r="E63" s="81"/>
      <c r="F63" s="81">
        <v>3</v>
      </c>
    </row>
    <row r="64" spans="2:6" ht="16.5" x14ac:dyDescent="0.25">
      <c r="B64" s="78" t="s">
        <v>154</v>
      </c>
      <c r="C64" s="79" t="s">
        <v>155</v>
      </c>
      <c r="D64" s="80"/>
      <c r="E64" s="81"/>
      <c r="F64" s="81">
        <v>3</v>
      </c>
    </row>
    <row r="65" spans="2:6" ht="16.5" x14ac:dyDescent="0.25">
      <c r="B65" s="78" t="s">
        <v>156</v>
      </c>
      <c r="C65" s="79" t="s">
        <v>157</v>
      </c>
      <c r="D65" s="80"/>
      <c r="E65" s="81"/>
      <c r="F65" s="81">
        <v>3</v>
      </c>
    </row>
    <row r="66" spans="2:6" ht="16.5" x14ac:dyDescent="0.25">
      <c r="B66" s="82"/>
      <c r="C66" s="82" t="s">
        <v>158</v>
      </c>
      <c r="D66" s="83">
        <f>SUM(D60:F65)</f>
        <v>17</v>
      </c>
      <c r="E66" s="84"/>
      <c r="F66" s="85"/>
    </row>
    <row r="67" spans="2:6" ht="16.5" x14ac:dyDescent="0.25">
      <c r="B67" s="86"/>
      <c r="C67" s="86"/>
      <c r="D67" s="86"/>
      <c r="E67" s="86"/>
      <c r="F67" s="86"/>
    </row>
    <row r="68" spans="2:6" x14ac:dyDescent="0.25">
      <c r="B68" s="87">
        <v>6</v>
      </c>
      <c r="C68" s="77" t="s">
        <v>159</v>
      </c>
      <c r="D68" s="77"/>
      <c r="E68" s="77"/>
      <c r="F68" s="77"/>
    </row>
    <row r="69" spans="2:6" ht="16.5" x14ac:dyDescent="0.25">
      <c r="B69" s="78" t="s">
        <v>160</v>
      </c>
      <c r="C69" s="79" t="s">
        <v>161</v>
      </c>
      <c r="D69" s="80"/>
      <c r="E69" s="81"/>
      <c r="F69" s="81">
        <v>3</v>
      </c>
    </row>
    <row r="70" spans="2:6" ht="16.5" x14ac:dyDescent="0.25">
      <c r="B70" s="78" t="s">
        <v>162</v>
      </c>
      <c r="C70" s="79" t="s">
        <v>163</v>
      </c>
      <c r="D70" s="80"/>
      <c r="E70" s="81"/>
      <c r="F70" s="81">
        <v>3</v>
      </c>
    </row>
    <row r="71" spans="2:6" ht="16.5" x14ac:dyDescent="0.25">
      <c r="B71" s="78" t="s">
        <v>164</v>
      </c>
      <c r="C71" s="79" t="s">
        <v>165</v>
      </c>
      <c r="D71" s="80"/>
      <c r="E71" s="81"/>
      <c r="F71" s="81">
        <v>3</v>
      </c>
    </row>
    <row r="72" spans="2:6" ht="16.5" x14ac:dyDescent="0.25">
      <c r="B72" s="78" t="s">
        <v>166</v>
      </c>
      <c r="C72" s="79" t="s">
        <v>167</v>
      </c>
      <c r="D72" s="80"/>
      <c r="E72" s="81"/>
      <c r="F72" s="81">
        <v>3</v>
      </c>
    </row>
    <row r="73" spans="2:6" ht="16.5" x14ac:dyDescent="0.25">
      <c r="B73" s="78" t="s">
        <v>168</v>
      </c>
      <c r="C73" s="79" t="s">
        <v>169</v>
      </c>
      <c r="D73" s="80"/>
      <c r="E73" s="81">
        <v>2</v>
      </c>
      <c r="F73" s="81"/>
    </row>
    <row r="74" spans="2:6" ht="16.5" x14ac:dyDescent="0.25">
      <c r="B74" s="82"/>
      <c r="C74" s="82" t="s">
        <v>170</v>
      </c>
      <c r="D74" s="83">
        <f>SUM(D69:F73)</f>
        <v>14</v>
      </c>
      <c r="E74" s="84"/>
      <c r="F74" s="85"/>
    </row>
    <row r="75" spans="2:6" ht="16.5" x14ac:dyDescent="0.25">
      <c r="B75" s="86"/>
      <c r="C75" s="86"/>
      <c r="D75" s="86"/>
      <c r="E75" s="86"/>
      <c r="F75" s="86"/>
    </row>
    <row r="76" spans="2:6" x14ac:dyDescent="0.25">
      <c r="B76" s="87">
        <v>7</v>
      </c>
      <c r="C76" s="77" t="s">
        <v>171</v>
      </c>
      <c r="D76" s="77"/>
      <c r="E76" s="77"/>
      <c r="F76" s="77"/>
    </row>
    <row r="77" spans="2:6" ht="16.5" x14ac:dyDescent="0.25">
      <c r="B77" s="78" t="s">
        <v>172</v>
      </c>
      <c r="C77" s="79" t="s">
        <v>173</v>
      </c>
      <c r="D77" s="80">
        <v>1</v>
      </c>
      <c r="E77" s="81"/>
      <c r="F77" s="81"/>
    </row>
    <row r="78" spans="2:6" ht="16.5" x14ac:dyDescent="0.25">
      <c r="B78" s="78" t="s">
        <v>174</v>
      </c>
      <c r="C78" s="79" t="s">
        <v>175</v>
      </c>
      <c r="D78" s="80">
        <v>1</v>
      </c>
      <c r="E78" s="81"/>
      <c r="F78" s="81"/>
    </row>
    <row r="79" spans="2:6" ht="16.5" x14ac:dyDescent="0.25">
      <c r="B79" s="78" t="s">
        <v>176</v>
      </c>
      <c r="C79" s="79" t="s">
        <v>177</v>
      </c>
      <c r="D79" s="80">
        <v>1</v>
      </c>
      <c r="E79" s="81"/>
      <c r="F79" s="81"/>
    </row>
    <row r="80" spans="2:6" ht="16.5" x14ac:dyDescent="0.25">
      <c r="B80" s="78" t="s">
        <v>178</v>
      </c>
      <c r="C80" s="79" t="s">
        <v>179</v>
      </c>
      <c r="D80" s="80"/>
      <c r="E80" s="81">
        <v>2</v>
      </c>
      <c r="F80" s="81"/>
    </row>
    <row r="81" spans="2:6" ht="16.5" x14ac:dyDescent="0.25">
      <c r="B81" s="78" t="s">
        <v>180</v>
      </c>
      <c r="C81" s="79" t="s">
        <v>181</v>
      </c>
      <c r="D81" s="80"/>
      <c r="E81" s="81">
        <v>2</v>
      </c>
      <c r="F81" s="81"/>
    </row>
    <row r="82" spans="2:6" ht="16.5" x14ac:dyDescent="0.25">
      <c r="B82" s="78" t="s">
        <v>182</v>
      </c>
      <c r="C82" s="79" t="s">
        <v>183</v>
      </c>
      <c r="D82" s="80"/>
      <c r="E82" s="81">
        <v>2</v>
      </c>
      <c r="F82" s="81"/>
    </row>
    <row r="83" spans="2:6" ht="16.5" x14ac:dyDescent="0.25">
      <c r="B83" s="78" t="s">
        <v>184</v>
      </c>
      <c r="C83" s="79" t="s">
        <v>185</v>
      </c>
      <c r="D83" s="80">
        <v>1</v>
      </c>
      <c r="E83" s="81"/>
      <c r="F83" s="81"/>
    </row>
    <row r="84" spans="2:6" ht="16.5" x14ac:dyDescent="0.25">
      <c r="B84" s="82"/>
      <c r="C84" s="82" t="s">
        <v>186</v>
      </c>
      <c r="D84" s="83">
        <f>SUM(D77:F83)</f>
        <v>10</v>
      </c>
      <c r="E84" s="84"/>
      <c r="F84" s="85"/>
    </row>
    <row r="85" spans="2:6" ht="16.5" x14ac:dyDescent="0.25">
      <c r="B85" s="86"/>
      <c r="C85" s="86"/>
      <c r="D85" s="86"/>
      <c r="E85" s="86"/>
      <c r="F85" s="86"/>
    </row>
    <row r="86" spans="2:6" x14ac:dyDescent="0.25">
      <c r="B86" s="87">
        <v>8</v>
      </c>
      <c r="C86" s="77" t="s">
        <v>187</v>
      </c>
      <c r="D86" s="77"/>
      <c r="E86" s="77"/>
      <c r="F86" s="77"/>
    </row>
    <row r="87" spans="2:6" ht="16.5" x14ac:dyDescent="0.25">
      <c r="B87" s="78" t="s">
        <v>188</v>
      </c>
      <c r="C87" s="79" t="s">
        <v>189</v>
      </c>
      <c r="D87" s="80"/>
      <c r="E87" s="81"/>
      <c r="F87" s="81">
        <v>3</v>
      </c>
    </row>
    <row r="88" spans="2:6" ht="16.5" x14ac:dyDescent="0.25">
      <c r="B88" s="78" t="s">
        <v>190</v>
      </c>
      <c r="C88" s="79" t="s">
        <v>191</v>
      </c>
      <c r="D88" s="80"/>
      <c r="E88" s="81">
        <v>2</v>
      </c>
      <c r="F88" s="81"/>
    </row>
    <row r="89" spans="2:6" ht="16.5" x14ac:dyDescent="0.25">
      <c r="B89" s="78" t="s">
        <v>192</v>
      </c>
      <c r="C89" s="79" t="s">
        <v>193</v>
      </c>
      <c r="D89" s="80"/>
      <c r="E89" s="81">
        <v>2</v>
      </c>
      <c r="F89" s="81"/>
    </row>
    <row r="90" spans="2:6" ht="16.5" x14ac:dyDescent="0.25">
      <c r="B90" s="78" t="s">
        <v>194</v>
      </c>
      <c r="C90" s="79" t="s">
        <v>195</v>
      </c>
      <c r="D90" s="80"/>
      <c r="E90" s="81"/>
      <c r="F90" s="81">
        <v>3</v>
      </c>
    </row>
    <row r="91" spans="2:6" ht="16.5" x14ac:dyDescent="0.25">
      <c r="B91" s="78" t="s">
        <v>196</v>
      </c>
      <c r="C91" s="79" t="s">
        <v>197</v>
      </c>
      <c r="D91" s="80"/>
      <c r="E91" s="81"/>
      <c r="F91" s="81">
        <v>3</v>
      </c>
    </row>
    <row r="92" spans="2:6" ht="16.5" x14ac:dyDescent="0.25">
      <c r="B92" s="78" t="s">
        <v>198</v>
      </c>
      <c r="C92" s="79" t="s">
        <v>199</v>
      </c>
      <c r="D92" s="80"/>
      <c r="E92" s="81"/>
      <c r="F92" s="81">
        <v>3</v>
      </c>
    </row>
    <row r="93" spans="2:6" ht="16.5" x14ac:dyDescent="0.25">
      <c r="B93" s="82"/>
      <c r="C93" s="82" t="s">
        <v>200</v>
      </c>
      <c r="D93" s="83">
        <f>SUM(D87:F92)</f>
        <v>16</v>
      </c>
      <c r="E93" s="84"/>
      <c r="F93" s="85"/>
    </row>
    <row r="94" spans="2:6" ht="16.5" x14ac:dyDescent="0.25">
      <c r="B94" s="86"/>
      <c r="C94" s="86"/>
      <c r="D94" s="86"/>
      <c r="E94" s="86"/>
      <c r="F94" s="86"/>
    </row>
    <row r="95" spans="2:6" x14ac:dyDescent="0.25">
      <c r="B95" s="87">
        <v>9</v>
      </c>
      <c r="C95" s="77" t="s">
        <v>10</v>
      </c>
      <c r="D95" s="77"/>
      <c r="E95" s="77"/>
      <c r="F95" s="77"/>
    </row>
    <row r="96" spans="2:6" ht="16.5" x14ac:dyDescent="0.25">
      <c r="B96" s="78" t="s">
        <v>201</v>
      </c>
      <c r="C96" s="79" t="s">
        <v>202</v>
      </c>
      <c r="D96" s="80">
        <v>1</v>
      </c>
      <c r="E96" s="81"/>
      <c r="F96" s="81"/>
    </row>
    <row r="97" spans="2:6" ht="16.5" x14ac:dyDescent="0.25">
      <c r="B97" s="78" t="s">
        <v>203</v>
      </c>
      <c r="C97" s="79" t="s">
        <v>204</v>
      </c>
      <c r="D97" s="80">
        <v>1</v>
      </c>
      <c r="E97" s="81"/>
      <c r="F97" s="81"/>
    </row>
    <row r="98" spans="2:6" ht="16.5" x14ac:dyDescent="0.25">
      <c r="B98" s="78" t="s">
        <v>205</v>
      </c>
      <c r="C98" s="79" t="s">
        <v>206</v>
      </c>
      <c r="D98" s="80"/>
      <c r="E98" s="81">
        <v>2</v>
      </c>
      <c r="F98" s="81"/>
    </row>
    <row r="99" spans="2:6" ht="16.5" x14ac:dyDescent="0.25">
      <c r="B99" s="78" t="s">
        <v>207</v>
      </c>
      <c r="C99" s="79" t="s">
        <v>208</v>
      </c>
      <c r="D99" s="80">
        <v>1</v>
      </c>
      <c r="E99" s="81"/>
      <c r="F99" s="81"/>
    </row>
    <row r="100" spans="2:6" ht="16.5" x14ac:dyDescent="0.25">
      <c r="B100" s="82"/>
      <c r="C100" s="82" t="s">
        <v>209</v>
      </c>
      <c r="D100" s="83">
        <f>SUM(D96:F99)</f>
        <v>5</v>
      </c>
      <c r="E100" s="84"/>
      <c r="F100" s="85"/>
    </row>
    <row r="101" spans="2:6" ht="16.5" x14ac:dyDescent="0.25">
      <c r="B101" s="86"/>
      <c r="C101" s="86"/>
      <c r="D101" s="86"/>
      <c r="E101" s="86"/>
      <c r="F101" s="86"/>
    </row>
    <row r="102" spans="2:6" x14ac:dyDescent="0.25">
      <c r="B102" s="87">
        <v>10</v>
      </c>
      <c r="C102" s="77" t="s">
        <v>210</v>
      </c>
      <c r="D102" s="77"/>
      <c r="E102" s="77"/>
      <c r="F102" s="77"/>
    </row>
    <row r="103" spans="2:6" ht="16.5" x14ac:dyDescent="0.25">
      <c r="B103" s="78" t="s">
        <v>211</v>
      </c>
      <c r="C103" s="79" t="s">
        <v>212</v>
      </c>
      <c r="D103" s="80"/>
      <c r="E103" s="81"/>
      <c r="F103" s="81">
        <v>3</v>
      </c>
    </row>
    <row r="104" spans="2:6" ht="16.5" x14ac:dyDescent="0.25">
      <c r="B104" s="78" t="s">
        <v>213</v>
      </c>
      <c r="C104" s="79" t="s">
        <v>214</v>
      </c>
      <c r="D104" s="80"/>
      <c r="E104" s="81"/>
      <c r="F104" s="81">
        <v>3</v>
      </c>
    </row>
    <row r="105" spans="2:6" ht="16.5" x14ac:dyDescent="0.25">
      <c r="B105" s="78" t="s">
        <v>215</v>
      </c>
      <c r="C105" s="79" t="s">
        <v>216</v>
      </c>
      <c r="D105" s="80"/>
      <c r="E105" s="81"/>
      <c r="F105" s="81">
        <v>3</v>
      </c>
    </row>
    <row r="106" spans="2:6" ht="16.5" x14ac:dyDescent="0.25">
      <c r="B106" s="78" t="s">
        <v>217</v>
      </c>
      <c r="C106" s="79" t="s">
        <v>218</v>
      </c>
      <c r="D106" s="80"/>
      <c r="E106" s="81">
        <v>2</v>
      </c>
      <c r="F106" s="81"/>
    </row>
    <row r="107" spans="2:6" ht="16.5" x14ac:dyDescent="0.25">
      <c r="B107" s="78" t="s">
        <v>219</v>
      </c>
      <c r="C107" s="79" t="s">
        <v>220</v>
      </c>
      <c r="D107" s="80"/>
      <c r="E107" s="81"/>
      <c r="F107" s="81">
        <v>3</v>
      </c>
    </row>
    <row r="108" spans="2:6" ht="16.5" x14ac:dyDescent="0.25">
      <c r="B108" s="82"/>
      <c r="C108" s="82" t="s">
        <v>221</v>
      </c>
      <c r="D108" s="83">
        <f>SUM(D103:F107)</f>
        <v>14</v>
      </c>
      <c r="E108" s="84"/>
      <c r="F108" s="85"/>
    </row>
    <row r="109" spans="2:6" ht="16.5" x14ac:dyDescent="0.25">
      <c r="B109" s="88"/>
      <c r="C109" s="88"/>
      <c r="D109" s="88"/>
      <c r="E109" s="88"/>
      <c r="F109" s="88"/>
    </row>
    <row r="111" spans="2:6" ht="18.75" x14ac:dyDescent="0.3">
      <c r="B111" s="69" t="s">
        <v>222</v>
      </c>
    </row>
    <row r="113" spans="1:6" x14ac:dyDescent="0.25">
      <c r="A113" s="89"/>
      <c r="B113" s="89" t="s">
        <v>1</v>
      </c>
      <c r="C113" s="89" t="s">
        <v>223</v>
      </c>
      <c r="D113" t="s">
        <v>224</v>
      </c>
      <c r="E113" s="90" t="s">
        <v>225</v>
      </c>
    </row>
    <row r="114" spans="1:6" ht="25.5" x14ac:dyDescent="0.25">
      <c r="A114" s="89">
        <v>1</v>
      </c>
      <c r="B114" s="91" t="s">
        <v>2</v>
      </c>
      <c r="C114" s="89">
        <f>D26</f>
        <v>20</v>
      </c>
      <c r="D114" s="92">
        <f>(C114*'[2]Formula Penilaian'!C$13)+'[2]Formula Penilaian'!C$14</f>
        <v>9.2857142857142865</v>
      </c>
      <c r="E114" s="92">
        <f>(C114*'[2]Formula Penilaian'!C$20)+'[2]Formula Penilaian'!C$21</f>
        <v>14.433791892278032</v>
      </c>
      <c r="F114" s="92"/>
    </row>
    <row r="115" spans="1:6" x14ac:dyDescent="0.25">
      <c r="A115" s="89">
        <v>2</v>
      </c>
      <c r="B115" s="91" t="s">
        <v>3</v>
      </c>
      <c r="C115" s="89">
        <f>D37</f>
        <v>19</v>
      </c>
      <c r="D115" s="92">
        <f>(C115*'[2]Formula Penilaian'!D$13)+'[2]Formula Penilaian'!D$14</f>
        <v>6.875</v>
      </c>
      <c r="E115" s="92">
        <f>(C115*'[2]Formula Penilaian'!D$20)+'[2]Formula Penilaian'!D$21</f>
        <v>9.0707797269528694</v>
      </c>
      <c r="F115" s="92"/>
    </row>
    <row r="116" spans="1:6" x14ac:dyDescent="0.25">
      <c r="A116" s="89">
        <v>3</v>
      </c>
      <c r="B116" s="91" t="s">
        <v>4</v>
      </c>
      <c r="C116" s="89">
        <f>D47</f>
        <v>16</v>
      </c>
      <c r="D116" s="92">
        <f>(C116*'[2]Formula Penilaian'!E$13)+'[2]Formula Penilaian'!E$14</f>
        <v>6.4285714285714288</v>
      </c>
      <c r="E116" s="92">
        <f>(C116*'[2]Formula Penilaian'!E$20)+'[2]Formula Penilaian'!E$21</f>
        <v>7.5316935369420772</v>
      </c>
      <c r="F116" s="92"/>
    </row>
    <row r="117" spans="1:6" x14ac:dyDescent="0.25">
      <c r="A117" s="89">
        <v>4</v>
      </c>
      <c r="B117" s="91" t="s">
        <v>5</v>
      </c>
      <c r="C117" s="89">
        <f>D57</f>
        <v>9</v>
      </c>
      <c r="D117" s="92">
        <f>(C117*'[2]Formula Penilaian'!F$13)+'[2]Formula Penilaian'!F$14</f>
        <v>1.4285714285714288</v>
      </c>
      <c r="E117" s="92">
        <f>(C117*'[2]Formula Penilaian'!F$20)+'[2]Formula Penilaian'!F$21</f>
        <v>1.6277406821986062</v>
      </c>
      <c r="F117" s="92"/>
    </row>
    <row r="118" spans="1:6" x14ac:dyDescent="0.25">
      <c r="A118" s="89">
        <v>5</v>
      </c>
      <c r="B118" s="91" t="s">
        <v>6</v>
      </c>
      <c r="C118" s="89">
        <f>D66</f>
        <v>17</v>
      </c>
      <c r="D118" s="92">
        <f>(C118*'[2]Formula Penilaian'!G$13)+'[2]Formula Penilaian'!G$14</f>
        <v>9.1666666666666679</v>
      </c>
      <c r="E118" s="92">
        <f>(C118*'[2]Formula Penilaian'!G$20)+'[2]Formula Penilaian'!G$21</f>
        <v>10.037141352160116</v>
      </c>
      <c r="F118" s="92"/>
    </row>
    <row r="119" spans="1:6" x14ac:dyDescent="0.25">
      <c r="A119" s="89">
        <v>6</v>
      </c>
      <c r="B119" s="91" t="s">
        <v>7</v>
      </c>
      <c r="C119" s="89">
        <f>D74</f>
        <v>14</v>
      </c>
      <c r="D119" s="92">
        <f>(C119*'[2]Formula Penilaian'!H$13)+'[2]Formula Penilaian'!H$14</f>
        <v>9</v>
      </c>
      <c r="E119" s="92">
        <f>(C119*'[2]Formula Penilaian'!H$20)+'[2]Formula Penilaian'!H$21</f>
        <v>5.9645523473069622</v>
      </c>
      <c r="F119" s="92"/>
    </row>
    <row r="120" spans="1:6" x14ac:dyDescent="0.25">
      <c r="A120" s="89">
        <v>7</v>
      </c>
      <c r="B120" s="91" t="s">
        <v>8</v>
      </c>
      <c r="C120" s="89">
        <f>D84</f>
        <v>10</v>
      </c>
      <c r="D120" s="92">
        <f>(C120*'[2]Formula Penilaian'!I$13)+'[2]Formula Penilaian'!I$14</f>
        <v>2.1428571428571432</v>
      </c>
      <c r="E120" s="92">
        <f>(C120*'[2]Formula Penilaian'!I$20)+'[2]Formula Penilaian'!I$21</f>
        <v>1.9585573208713001</v>
      </c>
      <c r="F120" s="92"/>
    </row>
    <row r="121" spans="1:6" x14ac:dyDescent="0.25">
      <c r="A121" s="89">
        <v>8</v>
      </c>
      <c r="B121" s="91" t="s">
        <v>9</v>
      </c>
      <c r="C121" s="89">
        <f>D93</f>
        <v>16</v>
      </c>
      <c r="D121" s="92">
        <f>(C121*'[2]Formula Penilaian'!J$13)+'[2]Formula Penilaian'!J$14</f>
        <v>8.3333333333333339</v>
      </c>
      <c r="E121" s="92">
        <f>(C121*'[2]Formula Penilaian'!J$20)+'[2]Formula Penilaian'!J$21</f>
        <v>6.9560528977272309</v>
      </c>
      <c r="F121" s="92"/>
    </row>
    <row r="122" spans="1:6" ht="25.5" x14ac:dyDescent="0.25">
      <c r="A122" s="89">
        <v>9</v>
      </c>
      <c r="B122" s="91" t="s">
        <v>10</v>
      </c>
      <c r="C122" s="89">
        <f>D100</f>
        <v>5</v>
      </c>
      <c r="D122" s="92">
        <f>(C122*'[2]Formula Penilaian'!K$13)+'[2]Formula Penilaian'!K$14</f>
        <v>1.25</v>
      </c>
      <c r="E122" s="92">
        <f>(C122*'[2]Formula Penilaian'!K$20)+'[2]Formula Penilaian'!K$21</f>
        <v>0.86983377288472497</v>
      </c>
      <c r="F122" s="92"/>
    </row>
    <row r="123" spans="1:6" ht="25.5" x14ac:dyDescent="0.25">
      <c r="A123" s="89">
        <v>10</v>
      </c>
      <c r="B123" s="91" t="s">
        <v>226</v>
      </c>
      <c r="C123" s="89">
        <f>D108</f>
        <v>14</v>
      </c>
      <c r="D123" s="92">
        <f>(C123*'[2]Formula Penilaian'!L$13)+'[2]Formula Penilaian'!L$14</f>
        <v>9</v>
      </c>
      <c r="E123" s="92">
        <f>(C123*'[2]Formula Penilaian'!L$20)+'[2]Formula Penilaian'!L$21</f>
        <v>5.5162309905284825</v>
      </c>
      <c r="F123" s="92"/>
    </row>
    <row r="124" spans="1:6" x14ac:dyDescent="0.25">
      <c r="D124" s="93" t="s">
        <v>227</v>
      </c>
      <c r="E124" s="94">
        <f>SUM(E114:E123)</f>
        <v>63.966374519850405</v>
      </c>
    </row>
  </sheetData>
  <mergeCells count="30">
    <mergeCell ref="C95:F95"/>
    <mergeCell ref="D100:F100"/>
    <mergeCell ref="B101:F101"/>
    <mergeCell ref="C102:F102"/>
    <mergeCell ref="D108:F108"/>
    <mergeCell ref="B109:F109"/>
    <mergeCell ref="C76:F76"/>
    <mergeCell ref="D84:F84"/>
    <mergeCell ref="B85:F85"/>
    <mergeCell ref="C86:F86"/>
    <mergeCell ref="D93:F93"/>
    <mergeCell ref="B94:F94"/>
    <mergeCell ref="C59:F59"/>
    <mergeCell ref="D66:F66"/>
    <mergeCell ref="B67:F67"/>
    <mergeCell ref="C68:F68"/>
    <mergeCell ref="D74:F74"/>
    <mergeCell ref="B75:F75"/>
    <mergeCell ref="C39:F39"/>
    <mergeCell ref="D47:F47"/>
    <mergeCell ref="B48:F48"/>
    <mergeCell ref="C49:F49"/>
    <mergeCell ref="D57:F57"/>
    <mergeCell ref="B58:F58"/>
    <mergeCell ref="C18:F18"/>
    <mergeCell ref="D26:F26"/>
    <mergeCell ref="B27:F27"/>
    <mergeCell ref="C28:F28"/>
    <mergeCell ref="D37:F37"/>
    <mergeCell ref="B38:F38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  <pageSetUpPr fitToPage="1"/>
  </sheetPr>
  <dimension ref="A1:M118"/>
  <sheetViews>
    <sheetView tabSelected="1" zoomScaleNormal="100" zoomScaleSheetLayoutView="115" workbookViewId="0">
      <selection activeCell="N20" sqref="N20"/>
    </sheetView>
  </sheetViews>
  <sheetFormatPr defaultRowHeight="15" x14ac:dyDescent="0.25"/>
  <cols>
    <col min="1" max="1" width="3.7109375" style="13" customWidth="1"/>
    <col min="2" max="2" width="8.85546875" style="67" customWidth="1"/>
    <col min="3" max="3" width="29.7109375" customWidth="1"/>
    <col min="4" max="4" width="3" customWidth="1"/>
    <col min="5" max="5" width="34.7109375" customWidth="1"/>
    <col min="6" max="6" width="2.85546875" customWidth="1"/>
    <col min="7" max="7" width="23.5703125" customWidth="1"/>
    <col min="8" max="8" width="2.5703125" customWidth="1"/>
    <col min="9" max="9" width="34.28515625" style="68" customWidth="1"/>
    <col min="10" max="10" width="13" style="68" customWidth="1"/>
    <col min="11" max="11" width="9.42578125" style="47" customWidth="1"/>
    <col min="246" max="246" width="4" customWidth="1"/>
    <col min="247" max="247" width="55.7109375" customWidth="1"/>
    <col min="248" max="248" width="19.28515625" customWidth="1"/>
    <col min="249" max="249" width="16.7109375" customWidth="1"/>
    <col min="250" max="251" width="5.42578125" customWidth="1"/>
    <col min="252" max="252" width="6.140625" customWidth="1"/>
    <col min="253" max="265" width="5.42578125" customWidth="1"/>
    <col min="266" max="266" width="11.28515625" customWidth="1"/>
    <col min="502" max="502" width="4" customWidth="1"/>
    <col min="503" max="503" width="55.7109375" customWidth="1"/>
    <col min="504" max="504" width="19.28515625" customWidth="1"/>
    <col min="505" max="505" width="16.7109375" customWidth="1"/>
    <col min="506" max="507" width="5.42578125" customWidth="1"/>
    <col min="508" max="508" width="6.140625" customWidth="1"/>
    <col min="509" max="521" width="5.42578125" customWidth="1"/>
    <col min="522" max="522" width="11.28515625" customWidth="1"/>
    <col min="758" max="758" width="4" customWidth="1"/>
    <col min="759" max="759" width="55.7109375" customWidth="1"/>
    <col min="760" max="760" width="19.28515625" customWidth="1"/>
    <col min="761" max="761" width="16.7109375" customWidth="1"/>
    <col min="762" max="763" width="5.42578125" customWidth="1"/>
    <col min="764" max="764" width="6.140625" customWidth="1"/>
    <col min="765" max="777" width="5.42578125" customWidth="1"/>
    <col min="778" max="778" width="11.28515625" customWidth="1"/>
    <col min="1014" max="1014" width="4" customWidth="1"/>
    <col min="1015" max="1015" width="55.7109375" customWidth="1"/>
    <col min="1016" max="1016" width="19.28515625" customWidth="1"/>
    <col min="1017" max="1017" width="16.7109375" customWidth="1"/>
    <col min="1018" max="1019" width="5.42578125" customWidth="1"/>
    <col min="1020" max="1020" width="6.140625" customWidth="1"/>
    <col min="1021" max="1033" width="5.42578125" customWidth="1"/>
    <col min="1034" max="1034" width="11.28515625" customWidth="1"/>
    <col min="1270" max="1270" width="4" customWidth="1"/>
    <col min="1271" max="1271" width="55.7109375" customWidth="1"/>
    <col min="1272" max="1272" width="19.28515625" customWidth="1"/>
    <col min="1273" max="1273" width="16.7109375" customWidth="1"/>
    <col min="1274" max="1275" width="5.42578125" customWidth="1"/>
    <col min="1276" max="1276" width="6.140625" customWidth="1"/>
    <col min="1277" max="1289" width="5.42578125" customWidth="1"/>
    <col min="1290" max="1290" width="11.28515625" customWidth="1"/>
    <col min="1526" max="1526" width="4" customWidth="1"/>
    <col min="1527" max="1527" width="55.7109375" customWidth="1"/>
    <col min="1528" max="1528" width="19.28515625" customWidth="1"/>
    <col min="1529" max="1529" width="16.7109375" customWidth="1"/>
    <col min="1530" max="1531" width="5.42578125" customWidth="1"/>
    <col min="1532" max="1532" width="6.140625" customWidth="1"/>
    <col min="1533" max="1545" width="5.42578125" customWidth="1"/>
    <col min="1546" max="1546" width="11.28515625" customWidth="1"/>
    <col min="1782" max="1782" width="4" customWidth="1"/>
    <col min="1783" max="1783" width="55.7109375" customWidth="1"/>
    <col min="1784" max="1784" width="19.28515625" customWidth="1"/>
    <col min="1785" max="1785" width="16.7109375" customWidth="1"/>
    <col min="1786" max="1787" width="5.42578125" customWidth="1"/>
    <col min="1788" max="1788" width="6.140625" customWidth="1"/>
    <col min="1789" max="1801" width="5.42578125" customWidth="1"/>
    <col min="1802" max="1802" width="11.28515625" customWidth="1"/>
    <col min="2038" max="2038" width="4" customWidth="1"/>
    <col min="2039" max="2039" width="55.7109375" customWidth="1"/>
    <col min="2040" max="2040" width="19.28515625" customWidth="1"/>
    <col min="2041" max="2041" width="16.7109375" customWidth="1"/>
    <col min="2042" max="2043" width="5.42578125" customWidth="1"/>
    <col min="2044" max="2044" width="6.140625" customWidth="1"/>
    <col min="2045" max="2057" width="5.42578125" customWidth="1"/>
    <col min="2058" max="2058" width="11.28515625" customWidth="1"/>
    <col min="2294" max="2294" width="4" customWidth="1"/>
    <col min="2295" max="2295" width="55.7109375" customWidth="1"/>
    <col min="2296" max="2296" width="19.28515625" customWidth="1"/>
    <col min="2297" max="2297" width="16.7109375" customWidth="1"/>
    <col min="2298" max="2299" width="5.42578125" customWidth="1"/>
    <col min="2300" max="2300" width="6.140625" customWidth="1"/>
    <col min="2301" max="2313" width="5.42578125" customWidth="1"/>
    <col min="2314" max="2314" width="11.28515625" customWidth="1"/>
    <col min="2550" max="2550" width="4" customWidth="1"/>
    <col min="2551" max="2551" width="55.7109375" customWidth="1"/>
    <col min="2552" max="2552" width="19.28515625" customWidth="1"/>
    <col min="2553" max="2553" width="16.7109375" customWidth="1"/>
    <col min="2554" max="2555" width="5.42578125" customWidth="1"/>
    <col min="2556" max="2556" width="6.140625" customWidth="1"/>
    <col min="2557" max="2569" width="5.42578125" customWidth="1"/>
    <col min="2570" max="2570" width="11.28515625" customWidth="1"/>
    <col min="2806" max="2806" width="4" customWidth="1"/>
    <col min="2807" max="2807" width="55.7109375" customWidth="1"/>
    <col min="2808" max="2808" width="19.28515625" customWidth="1"/>
    <col min="2809" max="2809" width="16.7109375" customWidth="1"/>
    <col min="2810" max="2811" width="5.42578125" customWidth="1"/>
    <col min="2812" max="2812" width="6.140625" customWidth="1"/>
    <col min="2813" max="2825" width="5.42578125" customWidth="1"/>
    <col min="2826" max="2826" width="11.28515625" customWidth="1"/>
    <col min="3062" max="3062" width="4" customWidth="1"/>
    <col min="3063" max="3063" width="55.7109375" customWidth="1"/>
    <col min="3064" max="3064" width="19.28515625" customWidth="1"/>
    <col min="3065" max="3065" width="16.7109375" customWidth="1"/>
    <col min="3066" max="3067" width="5.42578125" customWidth="1"/>
    <col min="3068" max="3068" width="6.140625" customWidth="1"/>
    <col min="3069" max="3081" width="5.42578125" customWidth="1"/>
    <col min="3082" max="3082" width="11.28515625" customWidth="1"/>
    <col min="3318" max="3318" width="4" customWidth="1"/>
    <col min="3319" max="3319" width="55.7109375" customWidth="1"/>
    <col min="3320" max="3320" width="19.28515625" customWidth="1"/>
    <col min="3321" max="3321" width="16.7109375" customWidth="1"/>
    <col min="3322" max="3323" width="5.42578125" customWidth="1"/>
    <col min="3324" max="3324" width="6.140625" customWidth="1"/>
    <col min="3325" max="3337" width="5.42578125" customWidth="1"/>
    <col min="3338" max="3338" width="11.28515625" customWidth="1"/>
    <col min="3574" max="3574" width="4" customWidth="1"/>
    <col min="3575" max="3575" width="55.7109375" customWidth="1"/>
    <col min="3576" max="3576" width="19.28515625" customWidth="1"/>
    <col min="3577" max="3577" width="16.7109375" customWidth="1"/>
    <col min="3578" max="3579" width="5.42578125" customWidth="1"/>
    <col min="3580" max="3580" width="6.140625" customWidth="1"/>
    <col min="3581" max="3593" width="5.42578125" customWidth="1"/>
    <col min="3594" max="3594" width="11.28515625" customWidth="1"/>
    <col min="3830" max="3830" width="4" customWidth="1"/>
    <col min="3831" max="3831" width="55.7109375" customWidth="1"/>
    <col min="3832" max="3832" width="19.28515625" customWidth="1"/>
    <col min="3833" max="3833" width="16.7109375" customWidth="1"/>
    <col min="3834" max="3835" width="5.42578125" customWidth="1"/>
    <col min="3836" max="3836" width="6.140625" customWidth="1"/>
    <col min="3837" max="3849" width="5.42578125" customWidth="1"/>
    <col min="3850" max="3850" width="11.28515625" customWidth="1"/>
    <col min="4086" max="4086" width="4" customWidth="1"/>
    <col min="4087" max="4087" width="55.7109375" customWidth="1"/>
    <col min="4088" max="4088" width="19.28515625" customWidth="1"/>
    <col min="4089" max="4089" width="16.7109375" customWidth="1"/>
    <col min="4090" max="4091" width="5.42578125" customWidth="1"/>
    <col min="4092" max="4092" width="6.140625" customWidth="1"/>
    <col min="4093" max="4105" width="5.42578125" customWidth="1"/>
    <col min="4106" max="4106" width="11.28515625" customWidth="1"/>
    <col min="4342" max="4342" width="4" customWidth="1"/>
    <col min="4343" max="4343" width="55.7109375" customWidth="1"/>
    <col min="4344" max="4344" width="19.28515625" customWidth="1"/>
    <col min="4345" max="4345" width="16.7109375" customWidth="1"/>
    <col min="4346" max="4347" width="5.42578125" customWidth="1"/>
    <col min="4348" max="4348" width="6.140625" customWidth="1"/>
    <col min="4349" max="4361" width="5.42578125" customWidth="1"/>
    <col min="4362" max="4362" width="11.28515625" customWidth="1"/>
    <col min="4598" max="4598" width="4" customWidth="1"/>
    <col min="4599" max="4599" width="55.7109375" customWidth="1"/>
    <col min="4600" max="4600" width="19.28515625" customWidth="1"/>
    <col min="4601" max="4601" width="16.7109375" customWidth="1"/>
    <col min="4602" max="4603" width="5.42578125" customWidth="1"/>
    <col min="4604" max="4604" width="6.140625" customWidth="1"/>
    <col min="4605" max="4617" width="5.42578125" customWidth="1"/>
    <col min="4618" max="4618" width="11.28515625" customWidth="1"/>
    <col min="4854" max="4854" width="4" customWidth="1"/>
    <col min="4855" max="4855" width="55.7109375" customWidth="1"/>
    <col min="4856" max="4856" width="19.28515625" customWidth="1"/>
    <col min="4857" max="4857" width="16.7109375" customWidth="1"/>
    <col min="4858" max="4859" width="5.42578125" customWidth="1"/>
    <col min="4860" max="4860" width="6.140625" customWidth="1"/>
    <col min="4861" max="4873" width="5.42578125" customWidth="1"/>
    <col min="4874" max="4874" width="11.28515625" customWidth="1"/>
    <col min="5110" max="5110" width="4" customWidth="1"/>
    <col min="5111" max="5111" width="55.7109375" customWidth="1"/>
    <col min="5112" max="5112" width="19.28515625" customWidth="1"/>
    <col min="5113" max="5113" width="16.7109375" customWidth="1"/>
    <col min="5114" max="5115" width="5.42578125" customWidth="1"/>
    <col min="5116" max="5116" width="6.140625" customWidth="1"/>
    <col min="5117" max="5129" width="5.42578125" customWidth="1"/>
    <col min="5130" max="5130" width="11.28515625" customWidth="1"/>
    <col min="5366" max="5366" width="4" customWidth="1"/>
    <col min="5367" max="5367" width="55.7109375" customWidth="1"/>
    <col min="5368" max="5368" width="19.28515625" customWidth="1"/>
    <col min="5369" max="5369" width="16.7109375" customWidth="1"/>
    <col min="5370" max="5371" width="5.42578125" customWidth="1"/>
    <col min="5372" max="5372" width="6.140625" customWidth="1"/>
    <col min="5373" max="5385" width="5.42578125" customWidth="1"/>
    <col min="5386" max="5386" width="11.28515625" customWidth="1"/>
    <col min="5622" max="5622" width="4" customWidth="1"/>
    <col min="5623" max="5623" width="55.7109375" customWidth="1"/>
    <col min="5624" max="5624" width="19.28515625" customWidth="1"/>
    <col min="5625" max="5625" width="16.7109375" customWidth="1"/>
    <col min="5626" max="5627" width="5.42578125" customWidth="1"/>
    <col min="5628" max="5628" width="6.140625" customWidth="1"/>
    <col min="5629" max="5641" width="5.42578125" customWidth="1"/>
    <col min="5642" max="5642" width="11.28515625" customWidth="1"/>
    <col min="5878" max="5878" width="4" customWidth="1"/>
    <col min="5879" max="5879" width="55.7109375" customWidth="1"/>
    <col min="5880" max="5880" width="19.28515625" customWidth="1"/>
    <col min="5881" max="5881" width="16.7109375" customWidth="1"/>
    <col min="5882" max="5883" width="5.42578125" customWidth="1"/>
    <col min="5884" max="5884" width="6.140625" customWidth="1"/>
    <col min="5885" max="5897" width="5.42578125" customWidth="1"/>
    <col min="5898" max="5898" width="11.28515625" customWidth="1"/>
    <col min="6134" max="6134" width="4" customWidth="1"/>
    <col min="6135" max="6135" width="55.7109375" customWidth="1"/>
    <col min="6136" max="6136" width="19.28515625" customWidth="1"/>
    <col min="6137" max="6137" width="16.7109375" customWidth="1"/>
    <col min="6138" max="6139" width="5.42578125" customWidth="1"/>
    <col min="6140" max="6140" width="6.140625" customWidth="1"/>
    <col min="6141" max="6153" width="5.42578125" customWidth="1"/>
    <col min="6154" max="6154" width="11.28515625" customWidth="1"/>
    <col min="6390" max="6390" width="4" customWidth="1"/>
    <col min="6391" max="6391" width="55.7109375" customWidth="1"/>
    <col min="6392" max="6392" width="19.28515625" customWidth="1"/>
    <col min="6393" max="6393" width="16.7109375" customWidth="1"/>
    <col min="6394" max="6395" width="5.42578125" customWidth="1"/>
    <col min="6396" max="6396" width="6.140625" customWidth="1"/>
    <col min="6397" max="6409" width="5.42578125" customWidth="1"/>
    <col min="6410" max="6410" width="11.28515625" customWidth="1"/>
    <col min="6646" max="6646" width="4" customWidth="1"/>
    <col min="6647" max="6647" width="55.7109375" customWidth="1"/>
    <col min="6648" max="6648" width="19.28515625" customWidth="1"/>
    <col min="6649" max="6649" width="16.7109375" customWidth="1"/>
    <col min="6650" max="6651" width="5.42578125" customWidth="1"/>
    <col min="6652" max="6652" width="6.140625" customWidth="1"/>
    <col min="6653" max="6665" width="5.42578125" customWidth="1"/>
    <col min="6666" max="6666" width="11.28515625" customWidth="1"/>
    <col min="6902" max="6902" width="4" customWidth="1"/>
    <col min="6903" max="6903" width="55.7109375" customWidth="1"/>
    <col min="6904" max="6904" width="19.28515625" customWidth="1"/>
    <col min="6905" max="6905" width="16.7109375" customWidth="1"/>
    <col min="6906" max="6907" width="5.42578125" customWidth="1"/>
    <col min="6908" max="6908" width="6.140625" customWidth="1"/>
    <col min="6909" max="6921" width="5.42578125" customWidth="1"/>
    <col min="6922" max="6922" width="11.28515625" customWidth="1"/>
    <col min="7158" max="7158" width="4" customWidth="1"/>
    <col min="7159" max="7159" width="55.7109375" customWidth="1"/>
    <col min="7160" max="7160" width="19.28515625" customWidth="1"/>
    <col min="7161" max="7161" width="16.7109375" customWidth="1"/>
    <col min="7162" max="7163" width="5.42578125" customWidth="1"/>
    <col min="7164" max="7164" width="6.140625" customWidth="1"/>
    <col min="7165" max="7177" width="5.42578125" customWidth="1"/>
    <col min="7178" max="7178" width="11.28515625" customWidth="1"/>
    <col min="7414" max="7414" width="4" customWidth="1"/>
    <col min="7415" max="7415" width="55.7109375" customWidth="1"/>
    <col min="7416" max="7416" width="19.28515625" customWidth="1"/>
    <col min="7417" max="7417" width="16.7109375" customWidth="1"/>
    <col min="7418" max="7419" width="5.42578125" customWidth="1"/>
    <col min="7420" max="7420" width="6.140625" customWidth="1"/>
    <col min="7421" max="7433" width="5.42578125" customWidth="1"/>
    <col min="7434" max="7434" width="11.28515625" customWidth="1"/>
    <col min="7670" max="7670" width="4" customWidth="1"/>
    <col min="7671" max="7671" width="55.7109375" customWidth="1"/>
    <col min="7672" max="7672" width="19.28515625" customWidth="1"/>
    <col min="7673" max="7673" width="16.7109375" customWidth="1"/>
    <col min="7674" max="7675" width="5.42578125" customWidth="1"/>
    <col min="7676" max="7676" width="6.140625" customWidth="1"/>
    <col min="7677" max="7689" width="5.42578125" customWidth="1"/>
    <col min="7690" max="7690" width="11.28515625" customWidth="1"/>
    <col min="7926" max="7926" width="4" customWidth="1"/>
    <col min="7927" max="7927" width="55.7109375" customWidth="1"/>
    <col min="7928" max="7928" width="19.28515625" customWidth="1"/>
    <col min="7929" max="7929" width="16.7109375" customWidth="1"/>
    <col min="7930" max="7931" width="5.42578125" customWidth="1"/>
    <col min="7932" max="7932" width="6.140625" customWidth="1"/>
    <col min="7933" max="7945" width="5.42578125" customWidth="1"/>
    <col min="7946" max="7946" width="11.28515625" customWidth="1"/>
    <col min="8182" max="8182" width="4" customWidth="1"/>
    <col min="8183" max="8183" width="55.7109375" customWidth="1"/>
    <col min="8184" max="8184" width="19.28515625" customWidth="1"/>
    <col min="8185" max="8185" width="16.7109375" customWidth="1"/>
    <col min="8186" max="8187" width="5.42578125" customWidth="1"/>
    <col min="8188" max="8188" width="6.140625" customWidth="1"/>
    <col min="8189" max="8201" width="5.42578125" customWidth="1"/>
    <col min="8202" max="8202" width="11.28515625" customWidth="1"/>
    <col min="8438" max="8438" width="4" customWidth="1"/>
    <col min="8439" max="8439" width="55.7109375" customWidth="1"/>
    <col min="8440" max="8440" width="19.28515625" customWidth="1"/>
    <col min="8441" max="8441" width="16.7109375" customWidth="1"/>
    <col min="8442" max="8443" width="5.42578125" customWidth="1"/>
    <col min="8444" max="8444" width="6.140625" customWidth="1"/>
    <col min="8445" max="8457" width="5.42578125" customWidth="1"/>
    <col min="8458" max="8458" width="11.28515625" customWidth="1"/>
    <col min="8694" max="8694" width="4" customWidth="1"/>
    <col min="8695" max="8695" width="55.7109375" customWidth="1"/>
    <col min="8696" max="8696" width="19.28515625" customWidth="1"/>
    <col min="8697" max="8697" width="16.7109375" customWidth="1"/>
    <col min="8698" max="8699" width="5.42578125" customWidth="1"/>
    <col min="8700" max="8700" width="6.140625" customWidth="1"/>
    <col min="8701" max="8713" width="5.42578125" customWidth="1"/>
    <col min="8714" max="8714" width="11.28515625" customWidth="1"/>
    <col min="8950" max="8950" width="4" customWidth="1"/>
    <col min="8951" max="8951" width="55.7109375" customWidth="1"/>
    <col min="8952" max="8952" width="19.28515625" customWidth="1"/>
    <col min="8953" max="8953" width="16.7109375" customWidth="1"/>
    <col min="8954" max="8955" width="5.42578125" customWidth="1"/>
    <col min="8956" max="8956" width="6.140625" customWidth="1"/>
    <col min="8957" max="8969" width="5.42578125" customWidth="1"/>
    <col min="8970" max="8970" width="11.28515625" customWidth="1"/>
    <col min="9206" max="9206" width="4" customWidth="1"/>
    <col min="9207" max="9207" width="55.7109375" customWidth="1"/>
    <col min="9208" max="9208" width="19.28515625" customWidth="1"/>
    <col min="9209" max="9209" width="16.7109375" customWidth="1"/>
    <col min="9210" max="9211" width="5.42578125" customWidth="1"/>
    <col min="9212" max="9212" width="6.140625" customWidth="1"/>
    <col min="9213" max="9225" width="5.42578125" customWidth="1"/>
    <col min="9226" max="9226" width="11.28515625" customWidth="1"/>
    <col min="9462" max="9462" width="4" customWidth="1"/>
    <col min="9463" max="9463" width="55.7109375" customWidth="1"/>
    <col min="9464" max="9464" width="19.28515625" customWidth="1"/>
    <col min="9465" max="9465" width="16.7109375" customWidth="1"/>
    <col min="9466" max="9467" width="5.42578125" customWidth="1"/>
    <col min="9468" max="9468" width="6.140625" customWidth="1"/>
    <col min="9469" max="9481" width="5.42578125" customWidth="1"/>
    <col min="9482" max="9482" width="11.28515625" customWidth="1"/>
    <col min="9718" max="9718" width="4" customWidth="1"/>
    <col min="9719" max="9719" width="55.7109375" customWidth="1"/>
    <col min="9720" max="9720" width="19.28515625" customWidth="1"/>
    <col min="9721" max="9721" width="16.7109375" customWidth="1"/>
    <col min="9722" max="9723" width="5.42578125" customWidth="1"/>
    <col min="9724" max="9724" width="6.140625" customWidth="1"/>
    <col min="9725" max="9737" width="5.42578125" customWidth="1"/>
    <col min="9738" max="9738" width="11.28515625" customWidth="1"/>
    <col min="9974" max="9974" width="4" customWidth="1"/>
    <col min="9975" max="9975" width="55.7109375" customWidth="1"/>
    <col min="9976" max="9976" width="19.28515625" customWidth="1"/>
    <col min="9977" max="9977" width="16.7109375" customWidth="1"/>
    <col min="9978" max="9979" width="5.42578125" customWidth="1"/>
    <col min="9980" max="9980" width="6.140625" customWidth="1"/>
    <col min="9981" max="9993" width="5.42578125" customWidth="1"/>
    <col min="9994" max="9994" width="11.28515625" customWidth="1"/>
    <col min="10230" max="10230" width="4" customWidth="1"/>
    <col min="10231" max="10231" width="55.7109375" customWidth="1"/>
    <col min="10232" max="10232" width="19.28515625" customWidth="1"/>
    <col min="10233" max="10233" width="16.7109375" customWidth="1"/>
    <col min="10234" max="10235" width="5.42578125" customWidth="1"/>
    <col min="10236" max="10236" width="6.140625" customWidth="1"/>
    <col min="10237" max="10249" width="5.42578125" customWidth="1"/>
    <col min="10250" max="10250" width="11.28515625" customWidth="1"/>
    <col min="10486" max="10486" width="4" customWidth="1"/>
    <col min="10487" max="10487" width="55.7109375" customWidth="1"/>
    <col min="10488" max="10488" width="19.28515625" customWidth="1"/>
    <col min="10489" max="10489" width="16.7109375" customWidth="1"/>
    <col min="10490" max="10491" width="5.42578125" customWidth="1"/>
    <col min="10492" max="10492" width="6.140625" customWidth="1"/>
    <col min="10493" max="10505" width="5.42578125" customWidth="1"/>
    <col min="10506" max="10506" width="11.28515625" customWidth="1"/>
    <col min="10742" max="10742" width="4" customWidth="1"/>
    <col min="10743" max="10743" width="55.7109375" customWidth="1"/>
    <col min="10744" max="10744" width="19.28515625" customWidth="1"/>
    <col min="10745" max="10745" width="16.7109375" customWidth="1"/>
    <col min="10746" max="10747" width="5.42578125" customWidth="1"/>
    <col min="10748" max="10748" width="6.140625" customWidth="1"/>
    <col min="10749" max="10761" width="5.42578125" customWidth="1"/>
    <col min="10762" max="10762" width="11.28515625" customWidth="1"/>
    <col min="10998" max="10998" width="4" customWidth="1"/>
    <col min="10999" max="10999" width="55.7109375" customWidth="1"/>
    <col min="11000" max="11000" width="19.28515625" customWidth="1"/>
    <col min="11001" max="11001" width="16.7109375" customWidth="1"/>
    <col min="11002" max="11003" width="5.42578125" customWidth="1"/>
    <col min="11004" max="11004" width="6.140625" customWidth="1"/>
    <col min="11005" max="11017" width="5.42578125" customWidth="1"/>
    <col min="11018" max="11018" width="11.28515625" customWidth="1"/>
    <col min="11254" max="11254" width="4" customWidth="1"/>
    <col min="11255" max="11255" width="55.7109375" customWidth="1"/>
    <col min="11256" max="11256" width="19.28515625" customWidth="1"/>
    <col min="11257" max="11257" width="16.7109375" customWidth="1"/>
    <col min="11258" max="11259" width="5.42578125" customWidth="1"/>
    <col min="11260" max="11260" width="6.140625" customWidth="1"/>
    <col min="11261" max="11273" width="5.42578125" customWidth="1"/>
    <col min="11274" max="11274" width="11.28515625" customWidth="1"/>
    <col min="11510" max="11510" width="4" customWidth="1"/>
    <col min="11511" max="11511" width="55.7109375" customWidth="1"/>
    <col min="11512" max="11512" width="19.28515625" customWidth="1"/>
    <col min="11513" max="11513" width="16.7109375" customWidth="1"/>
    <col min="11514" max="11515" width="5.42578125" customWidth="1"/>
    <col min="11516" max="11516" width="6.140625" customWidth="1"/>
    <col min="11517" max="11529" width="5.42578125" customWidth="1"/>
    <col min="11530" max="11530" width="11.28515625" customWidth="1"/>
    <col min="11766" max="11766" width="4" customWidth="1"/>
    <col min="11767" max="11767" width="55.7109375" customWidth="1"/>
    <col min="11768" max="11768" width="19.28515625" customWidth="1"/>
    <col min="11769" max="11769" width="16.7109375" customWidth="1"/>
    <col min="11770" max="11771" width="5.42578125" customWidth="1"/>
    <col min="11772" max="11772" width="6.140625" customWidth="1"/>
    <col min="11773" max="11785" width="5.42578125" customWidth="1"/>
    <col min="11786" max="11786" width="11.28515625" customWidth="1"/>
    <col min="12022" max="12022" width="4" customWidth="1"/>
    <col min="12023" max="12023" width="55.7109375" customWidth="1"/>
    <col min="12024" max="12024" width="19.28515625" customWidth="1"/>
    <col min="12025" max="12025" width="16.7109375" customWidth="1"/>
    <col min="12026" max="12027" width="5.42578125" customWidth="1"/>
    <col min="12028" max="12028" width="6.140625" customWidth="1"/>
    <col min="12029" max="12041" width="5.42578125" customWidth="1"/>
    <col min="12042" max="12042" width="11.28515625" customWidth="1"/>
    <col min="12278" max="12278" width="4" customWidth="1"/>
    <col min="12279" max="12279" width="55.7109375" customWidth="1"/>
    <col min="12280" max="12280" width="19.28515625" customWidth="1"/>
    <col min="12281" max="12281" width="16.7109375" customWidth="1"/>
    <col min="12282" max="12283" width="5.42578125" customWidth="1"/>
    <col min="12284" max="12284" width="6.140625" customWidth="1"/>
    <col min="12285" max="12297" width="5.42578125" customWidth="1"/>
    <col min="12298" max="12298" width="11.28515625" customWidth="1"/>
    <col min="12534" max="12534" width="4" customWidth="1"/>
    <col min="12535" max="12535" width="55.7109375" customWidth="1"/>
    <col min="12536" max="12536" width="19.28515625" customWidth="1"/>
    <col min="12537" max="12537" width="16.7109375" customWidth="1"/>
    <col min="12538" max="12539" width="5.42578125" customWidth="1"/>
    <col min="12540" max="12540" width="6.140625" customWidth="1"/>
    <col min="12541" max="12553" width="5.42578125" customWidth="1"/>
    <col min="12554" max="12554" width="11.28515625" customWidth="1"/>
    <col min="12790" max="12790" width="4" customWidth="1"/>
    <col min="12791" max="12791" width="55.7109375" customWidth="1"/>
    <col min="12792" max="12792" width="19.28515625" customWidth="1"/>
    <col min="12793" max="12793" width="16.7109375" customWidth="1"/>
    <col min="12794" max="12795" width="5.42578125" customWidth="1"/>
    <col min="12796" max="12796" width="6.140625" customWidth="1"/>
    <col min="12797" max="12809" width="5.42578125" customWidth="1"/>
    <col min="12810" max="12810" width="11.28515625" customWidth="1"/>
    <col min="13046" max="13046" width="4" customWidth="1"/>
    <col min="13047" max="13047" width="55.7109375" customWidth="1"/>
    <col min="13048" max="13048" width="19.28515625" customWidth="1"/>
    <col min="13049" max="13049" width="16.7109375" customWidth="1"/>
    <col min="13050" max="13051" width="5.42578125" customWidth="1"/>
    <col min="13052" max="13052" width="6.140625" customWidth="1"/>
    <col min="13053" max="13065" width="5.42578125" customWidth="1"/>
    <col min="13066" max="13066" width="11.28515625" customWidth="1"/>
    <col min="13302" max="13302" width="4" customWidth="1"/>
    <col min="13303" max="13303" width="55.7109375" customWidth="1"/>
    <col min="13304" max="13304" width="19.28515625" customWidth="1"/>
    <col min="13305" max="13305" width="16.7109375" customWidth="1"/>
    <col min="13306" max="13307" width="5.42578125" customWidth="1"/>
    <col min="13308" max="13308" width="6.140625" customWidth="1"/>
    <col min="13309" max="13321" width="5.42578125" customWidth="1"/>
    <col min="13322" max="13322" width="11.28515625" customWidth="1"/>
    <col min="13558" max="13558" width="4" customWidth="1"/>
    <col min="13559" max="13559" width="55.7109375" customWidth="1"/>
    <col min="13560" max="13560" width="19.28515625" customWidth="1"/>
    <col min="13561" max="13561" width="16.7109375" customWidth="1"/>
    <col min="13562" max="13563" width="5.42578125" customWidth="1"/>
    <col min="13564" max="13564" width="6.140625" customWidth="1"/>
    <col min="13565" max="13577" width="5.42578125" customWidth="1"/>
    <col min="13578" max="13578" width="11.28515625" customWidth="1"/>
    <col min="13814" max="13814" width="4" customWidth="1"/>
    <col min="13815" max="13815" width="55.7109375" customWidth="1"/>
    <col min="13816" max="13816" width="19.28515625" customWidth="1"/>
    <col min="13817" max="13817" width="16.7109375" customWidth="1"/>
    <col min="13818" max="13819" width="5.42578125" customWidth="1"/>
    <col min="13820" max="13820" width="6.140625" customWidth="1"/>
    <col min="13821" max="13833" width="5.42578125" customWidth="1"/>
    <col min="13834" max="13834" width="11.28515625" customWidth="1"/>
    <col min="14070" max="14070" width="4" customWidth="1"/>
    <col min="14071" max="14071" width="55.7109375" customWidth="1"/>
    <col min="14072" max="14072" width="19.28515625" customWidth="1"/>
    <col min="14073" max="14073" width="16.7109375" customWidth="1"/>
    <col min="14074" max="14075" width="5.42578125" customWidth="1"/>
    <col min="14076" max="14076" width="6.140625" customWidth="1"/>
    <col min="14077" max="14089" width="5.42578125" customWidth="1"/>
    <col min="14090" max="14090" width="11.28515625" customWidth="1"/>
    <col min="14326" max="14326" width="4" customWidth="1"/>
    <col min="14327" max="14327" width="55.7109375" customWidth="1"/>
    <col min="14328" max="14328" width="19.28515625" customWidth="1"/>
    <col min="14329" max="14329" width="16.7109375" customWidth="1"/>
    <col min="14330" max="14331" width="5.42578125" customWidth="1"/>
    <col min="14332" max="14332" width="6.140625" customWidth="1"/>
    <col min="14333" max="14345" width="5.42578125" customWidth="1"/>
    <col min="14346" max="14346" width="11.28515625" customWidth="1"/>
    <col min="14582" max="14582" width="4" customWidth="1"/>
    <col min="14583" max="14583" width="55.7109375" customWidth="1"/>
    <col min="14584" max="14584" width="19.28515625" customWidth="1"/>
    <col min="14585" max="14585" width="16.7109375" customWidth="1"/>
    <col min="14586" max="14587" width="5.42578125" customWidth="1"/>
    <col min="14588" max="14588" width="6.140625" customWidth="1"/>
    <col min="14589" max="14601" width="5.42578125" customWidth="1"/>
    <col min="14602" max="14602" width="11.28515625" customWidth="1"/>
    <col min="14838" max="14838" width="4" customWidth="1"/>
    <col min="14839" max="14839" width="55.7109375" customWidth="1"/>
    <col min="14840" max="14840" width="19.28515625" customWidth="1"/>
    <col min="14841" max="14841" width="16.7109375" customWidth="1"/>
    <col min="14842" max="14843" width="5.42578125" customWidth="1"/>
    <col min="14844" max="14844" width="6.140625" customWidth="1"/>
    <col min="14845" max="14857" width="5.42578125" customWidth="1"/>
    <col min="14858" max="14858" width="11.28515625" customWidth="1"/>
    <col min="15094" max="15094" width="4" customWidth="1"/>
    <col min="15095" max="15095" width="55.7109375" customWidth="1"/>
    <col min="15096" max="15096" width="19.28515625" customWidth="1"/>
    <col min="15097" max="15097" width="16.7109375" customWidth="1"/>
    <col min="15098" max="15099" width="5.42578125" customWidth="1"/>
    <col min="15100" max="15100" width="6.140625" customWidth="1"/>
    <col min="15101" max="15113" width="5.42578125" customWidth="1"/>
    <col min="15114" max="15114" width="11.28515625" customWidth="1"/>
    <col min="15350" max="15350" width="4" customWidth="1"/>
    <col min="15351" max="15351" width="55.7109375" customWidth="1"/>
    <col min="15352" max="15352" width="19.28515625" customWidth="1"/>
    <col min="15353" max="15353" width="16.7109375" customWidth="1"/>
    <col min="15354" max="15355" width="5.42578125" customWidth="1"/>
    <col min="15356" max="15356" width="6.140625" customWidth="1"/>
    <col min="15357" max="15369" width="5.42578125" customWidth="1"/>
    <col min="15370" max="15370" width="11.28515625" customWidth="1"/>
    <col min="15606" max="15606" width="4" customWidth="1"/>
    <col min="15607" max="15607" width="55.7109375" customWidth="1"/>
    <col min="15608" max="15608" width="19.28515625" customWidth="1"/>
    <col min="15609" max="15609" width="16.7109375" customWidth="1"/>
    <col min="15610" max="15611" width="5.42578125" customWidth="1"/>
    <col min="15612" max="15612" width="6.140625" customWidth="1"/>
    <col min="15613" max="15625" width="5.42578125" customWidth="1"/>
    <col min="15626" max="15626" width="11.28515625" customWidth="1"/>
    <col min="15862" max="15862" width="4" customWidth="1"/>
    <col min="15863" max="15863" width="55.7109375" customWidth="1"/>
    <col min="15864" max="15864" width="19.28515625" customWidth="1"/>
    <col min="15865" max="15865" width="16.7109375" customWidth="1"/>
    <col min="15866" max="15867" width="5.42578125" customWidth="1"/>
    <col min="15868" max="15868" width="6.140625" customWidth="1"/>
    <col min="15869" max="15881" width="5.42578125" customWidth="1"/>
    <col min="15882" max="15882" width="11.28515625" customWidth="1"/>
    <col min="16118" max="16118" width="4" customWidth="1"/>
    <col min="16119" max="16119" width="55.7109375" customWidth="1"/>
    <col min="16120" max="16120" width="19.28515625" customWidth="1"/>
    <col min="16121" max="16121" width="16.7109375" customWidth="1"/>
    <col min="16122" max="16123" width="5.42578125" customWidth="1"/>
    <col min="16124" max="16124" width="6.140625" customWidth="1"/>
    <col min="16125" max="16137" width="5.42578125" customWidth="1"/>
    <col min="16138" max="16138" width="11.28515625" customWidth="1"/>
  </cols>
  <sheetData>
    <row r="1" spans="1:11" x14ac:dyDescent="0.25">
      <c r="A1" s="26"/>
      <c r="B1" s="27"/>
      <c r="C1" s="28"/>
      <c r="D1" s="28"/>
      <c r="E1" s="28"/>
      <c r="F1" s="28"/>
      <c r="G1" s="28"/>
      <c r="H1" s="28"/>
      <c r="I1" s="29"/>
      <c r="J1" s="29"/>
      <c r="K1" s="29"/>
    </row>
    <row r="2" spans="1:11" ht="28.5" customHeight="1" x14ac:dyDescent="0.25">
      <c r="A2" s="26"/>
      <c r="B2" s="27"/>
      <c r="C2" s="30" t="s">
        <v>38</v>
      </c>
      <c r="D2" s="28"/>
      <c r="E2" s="28"/>
      <c r="F2" s="28"/>
      <c r="G2" s="28"/>
      <c r="H2" s="28"/>
      <c r="I2" s="29"/>
      <c r="J2" s="29"/>
      <c r="K2" s="29"/>
    </row>
    <row r="3" spans="1:11" ht="21.75" customHeight="1" x14ac:dyDescent="0.35">
      <c r="A3" s="26"/>
      <c r="B3" s="31"/>
      <c r="C3" s="28"/>
      <c r="D3" s="28"/>
      <c r="E3" s="28"/>
      <c r="F3" s="28"/>
      <c r="G3" s="28"/>
      <c r="H3" s="28"/>
      <c r="I3" s="29"/>
      <c r="J3" s="29"/>
      <c r="K3" s="29"/>
    </row>
    <row r="4" spans="1:11" ht="15.75" customHeight="1" x14ac:dyDescent="0.35">
      <c r="A4" s="32"/>
      <c r="B4" s="33"/>
      <c r="C4" s="34"/>
      <c r="D4" s="34"/>
      <c r="E4" s="34"/>
      <c r="F4" s="34"/>
      <c r="G4" s="34"/>
      <c r="H4" s="34"/>
      <c r="I4" s="35"/>
      <c r="J4" s="35"/>
      <c r="K4" s="35"/>
    </row>
    <row r="5" spans="1:11" ht="31.5" customHeight="1" x14ac:dyDescent="0.25">
      <c r="A5" s="32"/>
      <c r="B5" s="36"/>
      <c r="C5" s="36"/>
      <c r="D5" s="36"/>
      <c r="E5" s="37" t="s">
        <v>39</v>
      </c>
      <c r="F5" s="32" t="s">
        <v>40</v>
      </c>
      <c r="G5" s="95" t="s">
        <v>64</v>
      </c>
      <c r="H5" s="32"/>
      <c r="I5" s="35"/>
      <c r="J5" s="35"/>
      <c r="K5" s="35"/>
    </row>
    <row r="6" spans="1:11" ht="30.75" customHeight="1" x14ac:dyDescent="0.25">
      <c r="A6" s="32"/>
      <c r="B6" s="36"/>
      <c r="C6" s="36"/>
      <c r="D6" s="36"/>
      <c r="E6" s="37" t="s">
        <v>42</v>
      </c>
      <c r="F6" s="32" t="s">
        <v>40</v>
      </c>
      <c r="G6" s="96" t="str">
        <f>'[2]Contoh Case'!C3</f>
        <v>PERUSAHAAN BESAR</v>
      </c>
      <c r="H6" s="32"/>
      <c r="I6" s="35"/>
      <c r="J6" s="35"/>
      <c r="K6" s="35"/>
    </row>
    <row r="7" spans="1:11" ht="30.75" customHeight="1" x14ac:dyDescent="0.25">
      <c r="A7" s="32"/>
      <c r="B7" s="36"/>
      <c r="C7" s="36"/>
      <c r="D7" s="36"/>
      <c r="E7" s="37" t="s">
        <v>228</v>
      </c>
      <c r="F7" s="32" t="s">
        <v>40</v>
      </c>
      <c r="G7" s="96">
        <f>'[2]Contoh Case'!C4</f>
        <v>4</v>
      </c>
      <c r="H7" s="32"/>
      <c r="I7" s="35"/>
      <c r="J7" s="35"/>
      <c r="K7" s="35"/>
    </row>
    <row r="8" spans="1:11" ht="30.75" customHeight="1" x14ac:dyDescent="0.25">
      <c r="A8" s="32"/>
      <c r="B8" s="36"/>
      <c r="C8" s="36"/>
      <c r="D8" s="36"/>
      <c r="E8" s="37" t="s">
        <v>229</v>
      </c>
      <c r="F8" s="32" t="s">
        <v>40</v>
      </c>
      <c r="G8" s="96">
        <v>12</v>
      </c>
      <c r="H8" s="32"/>
      <c r="I8" s="35"/>
      <c r="J8" s="35"/>
      <c r="K8" s="35"/>
    </row>
    <row r="9" spans="1:11" ht="30.75" customHeight="1" x14ac:dyDescent="0.25">
      <c r="A9" s="32"/>
      <c r="B9" s="38"/>
      <c r="C9" s="36"/>
      <c r="D9" s="36"/>
      <c r="E9" s="37" t="s">
        <v>230</v>
      </c>
      <c r="F9" s="32" t="s">
        <v>40</v>
      </c>
      <c r="G9" s="96" t="s">
        <v>77</v>
      </c>
      <c r="H9" s="34"/>
      <c r="I9" s="35"/>
      <c r="J9" s="35"/>
      <c r="K9" s="35"/>
    </row>
    <row r="10" spans="1:11" ht="23.25" customHeight="1" x14ac:dyDescent="0.25">
      <c r="A10" s="32"/>
      <c r="B10" s="36"/>
      <c r="C10" s="37"/>
      <c r="D10" s="32"/>
      <c r="E10" s="38"/>
      <c r="F10" s="36"/>
      <c r="G10" s="32"/>
      <c r="H10" s="32"/>
      <c r="I10" s="35"/>
      <c r="J10" s="35"/>
      <c r="K10" s="35"/>
    </row>
    <row r="11" spans="1:11" ht="22.5" customHeight="1" x14ac:dyDescent="0.25">
      <c r="A11" s="39"/>
      <c r="B11" s="40"/>
      <c r="C11" s="41" t="s">
        <v>231</v>
      </c>
      <c r="D11" s="42"/>
      <c r="E11" s="42"/>
      <c r="F11" s="43"/>
      <c r="G11" s="42"/>
      <c r="H11" s="42"/>
      <c r="I11" s="44"/>
      <c r="J11" s="45"/>
      <c r="K11" s="45"/>
    </row>
    <row r="12" spans="1:11" x14ac:dyDescent="0.25">
      <c r="A12" s="46"/>
      <c r="B12" s="47"/>
      <c r="C12" s="48"/>
      <c r="D12" s="48"/>
      <c r="E12" s="48"/>
      <c r="F12" s="48"/>
      <c r="G12" s="48"/>
      <c r="H12" s="48"/>
      <c r="I12" s="49"/>
      <c r="J12" s="49"/>
    </row>
    <row r="13" spans="1:11" ht="19.5" thickBot="1" x14ac:dyDescent="0.35">
      <c r="A13" s="46"/>
      <c r="B13" s="47"/>
      <c r="C13" s="50" t="s">
        <v>51</v>
      </c>
      <c r="D13" s="50"/>
      <c r="E13" s="50"/>
      <c r="F13" s="48"/>
      <c r="G13" s="48"/>
      <c r="H13" s="51"/>
      <c r="I13" s="52"/>
      <c r="J13" s="52"/>
    </row>
    <row r="14" spans="1:11" ht="27.75" customHeight="1" thickBot="1" x14ac:dyDescent="0.3">
      <c r="A14" s="46"/>
      <c r="B14" s="47"/>
      <c r="C14" s="48"/>
      <c r="D14" s="48"/>
      <c r="E14" s="48"/>
      <c r="F14" s="48"/>
      <c r="G14" s="53" t="s">
        <v>232</v>
      </c>
      <c r="H14" s="54" t="s">
        <v>40</v>
      </c>
      <c r="I14" s="55">
        <f>73.4</f>
        <v>73.400000000000006</v>
      </c>
      <c r="J14" s="56"/>
    </row>
    <row r="15" spans="1:11" ht="15.75" customHeight="1" x14ac:dyDescent="0.25">
      <c r="A15" s="46"/>
      <c r="B15" s="47"/>
      <c r="C15" s="48"/>
      <c r="D15" s="48"/>
      <c r="E15" s="48"/>
      <c r="F15" s="48"/>
      <c r="G15" s="48"/>
      <c r="H15" s="51"/>
      <c r="I15" s="56"/>
      <c r="J15" s="56"/>
    </row>
    <row r="16" spans="1:11" ht="27.75" customHeight="1" x14ac:dyDescent="0.25">
      <c r="A16" s="46"/>
      <c r="B16" s="47"/>
      <c r="C16" s="48"/>
      <c r="D16" s="48"/>
      <c r="E16" s="48"/>
      <c r="F16" s="48"/>
      <c r="G16" s="53" t="s">
        <v>29</v>
      </c>
      <c r="H16" s="54" t="s">
        <v>40</v>
      </c>
      <c r="I16" s="57" t="str">
        <f>IF(I14&lt;='[2]Formula Penilaian'!D33,'[2]Formula Penilaian'!B33,IF(I14&lt;='[2]Formula Penilaian'!D32,'[2]Formula Penilaian'!B32,IF(I14&lt;='[2]Formula Penilaian'!D31,'[2]Formula Penilaian'!B31,IF(I14&lt;='[2]Formula Penilaian'!D30,'[2]Formula Penilaian'!B30,'[2]Formula Penilaian'!B29))))</f>
        <v>Cukup</v>
      </c>
      <c r="J16" s="58"/>
    </row>
    <row r="17" spans="1:13" ht="15" customHeight="1" x14ac:dyDescent="0.25">
      <c r="A17" s="46"/>
      <c r="B17" s="47"/>
      <c r="C17" s="48"/>
      <c r="D17" s="48"/>
      <c r="E17" s="48"/>
      <c r="F17" s="48"/>
      <c r="G17" s="48"/>
      <c r="H17" s="51"/>
      <c r="I17" s="49"/>
      <c r="J17" s="59"/>
    </row>
    <row r="18" spans="1:13" x14ac:dyDescent="0.25">
      <c r="A18" s="46"/>
      <c r="B18" s="47"/>
      <c r="C18" s="48"/>
      <c r="D18" s="48"/>
      <c r="E18" s="48"/>
      <c r="F18" s="48"/>
      <c r="G18" s="48"/>
      <c r="H18" s="51"/>
      <c r="I18" s="52"/>
      <c r="J18" s="52"/>
    </row>
    <row r="19" spans="1:13" ht="18.75" x14ac:dyDescent="0.3">
      <c r="A19" s="46"/>
      <c r="B19" s="47"/>
      <c r="C19" s="48"/>
      <c r="D19" s="48"/>
      <c r="E19" s="48"/>
      <c r="F19" s="48"/>
      <c r="G19" s="50" t="s">
        <v>53</v>
      </c>
      <c r="H19" s="50"/>
      <c r="I19" s="50"/>
      <c r="J19" s="50"/>
      <c r="K19" s="50"/>
    </row>
    <row r="20" spans="1:13" x14ac:dyDescent="0.25">
      <c r="A20" s="46"/>
      <c r="B20" s="47"/>
      <c r="C20" s="48"/>
      <c r="D20" s="48"/>
      <c r="E20" s="48"/>
      <c r="F20" s="48"/>
      <c r="G20" s="48"/>
      <c r="H20" s="48"/>
      <c r="I20" s="49"/>
      <c r="J20" s="49"/>
    </row>
    <row r="21" spans="1:13" ht="15.75" x14ac:dyDescent="0.25">
      <c r="A21" s="46"/>
      <c r="B21" s="47"/>
      <c r="C21" s="48"/>
      <c r="D21" s="48"/>
      <c r="E21" s="48"/>
      <c r="F21" s="48"/>
      <c r="G21" s="60" t="s">
        <v>54</v>
      </c>
      <c r="H21" s="48" t="s">
        <v>40</v>
      </c>
      <c r="I21" s="61">
        <f>62*4</f>
        <v>248</v>
      </c>
      <c r="J21" s="49"/>
      <c r="M21" s="97"/>
    </row>
    <row r="22" spans="1:13" x14ac:dyDescent="0.25">
      <c r="A22" s="46"/>
      <c r="B22" s="47"/>
      <c r="C22" s="48"/>
      <c r="D22" s="48"/>
      <c r="E22" s="48"/>
      <c r="F22" s="48"/>
      <c r="G22" s="63"/>
      <c r="H22" s="63"/>
      <c r="I22" s="49"/>
      <c r="J22" s="49"/>
      <c r="M22" s="62"/>
    </row>
    <row r="23" spans="1:13" ht="15.75" x14ac:dyDescent="0.25">
      <c r="A23" s="46"/>
      <c r="B23" s="47"/>
      <c r="C23" s="48"/>
      <c r="D23" s="48"/>
      <c r="E23" s="48"/>
      <c r="F23" s="48"/>
      <c r="G23" s="60" t="s">
        <v>55</v>
      </c>
      <c r="H23" s="48" t="s">
        <v>40</v>
      </c>
      <c r="I23" s="64">
        <f>124</f>
        <v>124</v>
      </c>
      <c r="J23" s="49"/>
      <c r="M23" s="62" t="s">
        <v>56</v>
      </c>
    </row>
    <row r="24" spans="1:13" x14ac:dyDescent="0.25">
      <c r="A24" s="46"/>
      <c r="B24" s="47"/>
      <c r="C24" s="48"/>
      <c r="D24" s="48"/>
      <c r="E24" s="48"/>
      <c r="F24" s="48"/>
      <c r="G24" s="48"/>
      <c r="H24" s="48"/>
      <c r="I24" s="49"/>
      <c r="J24" s="49"/>
      <c r="M24" s="62"/>
    </row>
    <row r="25" spans="1:13" ht="15.75" x14ac:dyDescent="0.25">
      <c r="A25" s="46"/>
      <c r="B25" s="47"/>
      <c r="C25" s="48"/>
      <c r="D25" s="48"/>
      <c r="E25" s="48"/>
      <c r="F25" s="48"/>
      <c r="G25" s="60" t="s">
        <v>57</v>
      </c>
      <c r="H25" s="48" t="s">
        <v>40</v>
      </c>
      <c r="I25" s="64">
        <f>94</f>
        <v>94</v>
      </c>
      <c r="J25" s="49"/>
      <c r="M25" s="62" t="s">
        <v>58</v>
      </c>
    </row>
    <row r="26" spans="1:13" x14ac:dyDescent="0.25">
      <c r="A26" s="46"/>
      <c r="B26" s="47"/>
      <c r="C26" s="48"/>
      <c r="D26" s="48"/>
      <c r="E26" s="48"/>
      <c r="F26" s="48"/>
      <c r="G26" s="48"/>
      <c r="H26" s="48"/>
      <c r="I26" s="49"/>
      <c r="J26" s="49"/>
      <c r="M26" s="62"/>
    </row>
    <row r="27" spans="1:13" ht="15.75" x14ac:dyDescent="0.25">
      <c r="A27" s="46"/>
      <c r="B27" s="47"/>
      <c r="C27" s="48"/>
      <c r="D27" s="48"/>
      <c r="E27" s="48"/>
      <c r="F27" s="48"/>
      <c r="G27" s="60" t="s">
        <v>59</v>
      </c>
      <c r="H27" s="48" t="s">
        <v>40</v>
      </c>
      <c r="I27" s="64">
        <f>30</f>
        <v>30</v>
      </c>
      <c r="J27" s="49"/>
      <c r="M27" s="62" t="s">
        <v>60</v>
      </c>
    </row>
    <row r="28" spans="1:13" x14ac:dyDescent="0.25">
      <c r="A28" s="46"/>
      <c r="B28" s="47"/>
      <c r="C28" s="48"/>
      <c r="D28" s="48"/>
      <c r="E28" s="48"/>
      <c r="F28" s="48"/>
      <c r="G28" s="48"/>
      <c r="H28" s="48"/>
      <c r="I28" s="49"/>
      <c r="J28" s="49"/>
      <c r="M28" s="62"/>
    </row>
    <row r="29" spans="1:13" x14ac:dyDescent="0.25">
      <c r="A29" s="46"/>
      <c r="B29" s="47"/>
      <c r="C29" s="48"/>
      <c r="D29" s="48"/>
      <c r="E29" s="48"/>
      <c r="F29" s="48"/>
      <c r="G29" s="48"/>
      <c r="H29" s="48"/>
      <c r="I29" s="49"/>
      <c r="J29" s="49"/>
      <c r="M29" s="62"/>
    </row>
    <row r="30" spans="1:13" ht="67.5" customHeight="1" x14ac:dyDescent="0.25">
      <c r="A30" s="46"/>
      <c r="B30" s="47"/>
      <c r="C30" s="48"/>
      <c r="D30" s="48"/>
      <c r="E30" s="48"/>
      <c r="F30" s="48"/>
      <c r="G30" s="48"/>
      <c r="H30" s="48"/>
      <c r="I30" s="49"/>
      <c r="J30" s="49"/>
    </row>
    <row r="31" spans="1:13" x14ac:dyDescent="0.25">
      <c r="A31" s="46"/>
      <c r="B31" s="47"/>
      <c r="C31" s="48"/>
      <c r="D31" s="48"/>
      <c r="E31" s="48"/>
      <c r="F31" s="48"/>
      <c r="G31" s="48"/>
      <c r="H31" s="48"/>
      <c r="I31" s="49"/>
      <c r="J31" s="49"/>
    </row>
    <row r="32" spans="1:13" x14ac:dyDescent="0.25">
      <c r="A32" s="46"/>
      <c r="B32" s="47"/>
      <c r="C32" s="48"/>
      <c r="D32" s="48"/>
      <c r="E32" s="48"/>
      <c r="F32" s="48"/>
      <c r="G32" s="48"/>
      <c r="H32" s="48"/>
      <c r="I32" s="49"/>
      <c r="J32" s="49"/>
    </row>
    <row r="33" spans="1:13" ht="32.25" customHeight="1" x14ac:dyDescent="0.25">
      <c r="A33" s="46"/>
      <c r="B33" s="47"/>
      <c r="C33" s="48"/>
      <c r="D33" s="48"/>
      <c r="E33" s="48"/>
      <c r="F33" s="48"/>
      <c r="G33" s="48"/>
      <c r="H33" s="48"/>
      <c r="I33" s="49"/>
      <c r="J33" s="49"/>
    </row>
    <row r="34" spans="1:13" ht="32.25" customHeight="1" x14ac:dyDescent="0.25">
      <c r="A34" s="46"/>
      <c r="B34" s="47"/>
      <c r="C34" s="48"/>
      <c r="D34" s="48"/>
      <c r="E34" s="48"/>
      <c r="F34" s="48"/>
      <c r="G34" s="48"/>
      <c r="H34" s="48"/>
      <c r="I34" s="49"/>
      <c r="J34" s="49"/>
    </row>
    <row r="35" spans="1:13" ht="32.25" customHeight="1" x14ac:dyDescent="0.25">
      <c r="A35" s="46"/>
      <c r="B35" s="47"/>
      <c r="C35" s="48"/>
      <c r="D35" s="48"/>
      <c r="E35" s="48"/>
      <c r="F35" s="48"/>
      <c r="G35" s="48"/>
      <c r="H35" s="48"/>
      <c r="I35" s="49"/>
      <c r="J35" s="49"/>
    </row>
    <row r="36" spans="1:13" ht="11.25" customHeight="1" x14ac:dyDescent="0.25">
      <c r="A36" s="46"/>
      <c r="B36" s="47"/>
      <c r="C36" s="48"/>
      <c r="D36" s="48"/>
      <c r="E36" s="48"/>
      <c r="F36" s="48"/>
      <c r="G36" s="48"/>
      <c r="H36" s="48"/>
      <c r="I36" s="49"/>
      <c r="J36" s="49"/>
    </row>
    <row r="37" spans="1:13" s="47" customFormat="1" x14ac:dyDescent="0.25">
      <c r="A37" s="46"/>
      <c r="C37" s="48"/>
      <c r="D37" s="48"/>
      <c r="E37" s="48"/>
      <c r="F37" s="48"/>
      <c r="G37" s="48"/>
      <c r="H37" s="48"/>
      <c r="I37" s="49"/>
      <c r="J37" s="49"/>
      <c r="L37"/>
      <c r="M37"/>
    </row>
    <row r="38" spans="1:13" s="47" customFormat="1" x14ac:dyDescent="0.25">
      <c r="A38" s="46"/>
      <c r="C38" s="48"/>
      <c r="D38" s="48"/>
      <c r="E38" s="48"/>
      <c r="F38" s="48"/>
      <c r="G38" s="48"/>
      <c r="H38" s="48"/>
      <c r="I38" s="49"/>
      <c r="J38" s="49"/>
      <c r="L38"/>
      <c r="M38"/>
    </row>
    <row r="39" spans="1:13" s="47" customFormat="1" x14ac:dyDescent="0.25">
      <c r="A39" s="46"/>
      <c r="C39" s="48"/>
      <c r="D39" s="48"/>
      <c r="E39" s="48"/>
      <c r="F39" s="48"/>
      <c r="G39" s="48"/>
      <c r="H39" s="48"/>
      <c r="I39" s="49"/>
      <c r="J39" s="49"/>
      <c r="L39"/>
      <c r="M39"/>
    </row>
    <row r="40" spans="1:13" s="47" customFormat="1" x14ac:dyDescent="0.25">
      <c r="A40" s="46"/>
      <c r="C40" s="48"/>
      <c r="D40" s="48"/>
      <c r="E40" s="48"/>
      <c r="F40" s="48"/>
      <c r="G40" s="48"/>
      <c r="H40" s="48"/>
      <c r="I40" s="49"/>
      <c r="J40" s="49"/>
      <c r="L40"/>
      <c r="M40"/>
    </row>
    <row r="41" spans="1:13" s="47" customFormat="1" x14ac:dyDescent="0.25">
      <c r="A41" s="46"/>
      <c r="C41" s="48"/>
      <c r="D41" s="48"/>
      <c r="E41" s="48"/>
      <c r="F41" s="48"/>
      <c r="G41" s="48"/>
      <c r="H41" s="48"/>
      <c r="I41" s="49"/>
      <c r="J41" s="49"/>
      <c r="L41"/>
      <c r="M41"/>
    </row>
    <row r="42" spans="1:13" s="47" customFormat="1" x14ac:dyDescent="0.25">
      <c r="A42" s="46"/>
      <c r="C42" s="48"/>
      <c r="D42" s="48"/>
      <c r="E42" s="48"/>
      <c r="F42" s="48"/>
      <c r="G42" s="48"/>
      <c r="H42" s="48"/>
      <c r="I42" s="49"/>
      <c r="J42" s="49"/>
      <c r="L42"/>
      <c r="M42"/>
    </row>
    <row r="43" spans="1:13" s="47" customFormat="1" x14ac:dyDescent="0.25">
      <c r="A43" s="46"/>
      <c r="C43" s="48"/>
      <c r="D43" s="48"/>
      <c r="E43" s="48"/>
      <c r="F43" s="48"/>
      <c r="G43" s="48"/>
      <c r="H43" s="48"/>
      <c r="I43" s="49"/>
      <c r="J43" s="49"/>
      <c r="L43"/>
      <c r="M43"/>
    </row>
    <row r="44" spans="1:13" s="47" customFormat="1" x14ac:dyDescent="0.25">
      <c r="A44" s="46"/>
      <c r="C44" s="48"/>
      <c r="D44" s="48"/>
      <c r="E44" s="48"/>
      <c r="F44" s="48"/>
      <c r="G44" s="48"/>
      <c r="H44" s="48"/>
      <c r="I44" s="49"/>
      <c r="J44" s="49"/>
      <c r="L44"/>
      <c r="M44"/>
    </row>
    <row r="45" spans="1:13" s="47" customFormat="1" x14ac:dyDescent="0.25">
      <c r="A45" s="46"/>
      <c r="C45" s="48"/>
      <c r="D45" s="48"/>
      <c r="E45" s="48"/>
      <c r="F45" s="48"/>
      <c r="G45" s="48"/>
      <c r="H45" s="48"/>
      <c r="I45" s="49"/>
      <c r="J45" s="49"/>
      <c r="L45"/>
      <c r="M45"/>
    </row>
    <row r="46" spans="1:13" s="47" customFormat="1" x14ac:dyDescent="0.25">
      <c r="A46" s="46"/>
      <c r="C46" s="48"/>
      <c r="D46" s="48"/>
      <c r="E46" s="48"/>
      <c r="F46" s="48"/>
      <c r="G46" s="48"/>
      <c r="H46" s="48"/>
      <c r="I46" s="49"/>
      <c r="J46" s="49"/>
      <c r="L46"/>
      <c r="M46"/>
    </row>
    <row r="47" spans="1:13" s="47" customFormat="1" x14ac:dyDescent="0.25">
      <c r="A47" s="46"/>
      <c r="C47" s="48"/>
      <c r="D47" s="48"/>
      <c r="E47" s="48"/>
      <c r="F47" s="48"/>
      <c r="G47" s="48"/>
      <c r="H47" s="48"/>
      <c r="I47" s="49"/>
      <c r="J47" s="49"/>
      <c r="L47"/>
      <c r="M47"/>
    </row>
    <row r="48" spans="1:13" s="47" customFormat="1" x14ac:dyDescent="0.25">
      <c r="A48" s="46"/>
      <c r="C48" s="48"/>
      <c r="D48" s="48"/>
      <c r="E48" s="48"/>
      <c r="F48" s="48"/>
      <c r="G48" s="48"/>
      <c r="H48" s="48"/>
      <c r="I48" s="49"/>
      <c r="J48" s="49"/>
      <c r="L48"/>
      <c r="M48"/>
    </row>
    <row r="49" spans="1:13" s="47" customFormat="1" x14ac:dyDescent="0.25">
      <c r="A49" s="46"/>
      <c r="C49" s="48"/>
      <c r="D49" s="48"/>
      <c r="E49" s="48"/>
      <c r="F49" s="48"/>
      <c r="G49" s="48"/>
      <c r="H49" s="48"/>
      <c r="I49" s="49"/>
      <c r="J49" s="49"/>
      <c r="L49"/>
      <c r="M49"/>
    </row>
    <row r="50" spans="1:13" s="47" customFormat="1" x14ac:dyDescent="0.25">
      <c r="A50" s="46"/>
      <c r="C50" s="48"/>
      <c r="D50" s="48"/>
      <c r="E50" s="48"/>
      <c r="F50" s="48"/>
      <c r="G50" s="48"/>
      <c r="H50" s="48"/>
      <c r="I50" s="49"/>
      <c r="J50" s="49"/>
      <c r="L50"/>
      <c r="M50"/>
    </row>
    <row r="51" spans="1:13" s="47" customFormat="1" x14ac:dyDescent="0.25">
      <c r="A51" s="46"/>
      <c r="C51" s="48"/>
      <c r="D51" s="48"/>
      <c r="E51" s="48"/>
      <c r="F51" s="48"/>
      <c r="G51" s="48"/>
      <c r="H51" s="48"/>
      <c r="I51" s="49"/>
      <c r="J51" s="49"/>
      <c r="L51"/>
      <c r="M51"/>
    </row>
    <row r="52" spans="1:13" s="47" customFormat="1" x14ac:dyDescent="0.25">
      <c r="A52" s="46"/>
      <c r="C52" s="48"/>
      <c r="D52" s="48"/>
      <c r="E52" s="48"/>
      <c r="F52" s="48"/>
      <c r="G52" s="48"/>
      <c r="H52" s="48"/>
      <c r="I52" s="49"/>
      <c r="J52" s="49"/>
      <c r="L52"/>
      <c r="M52"/>
    </row>
    <row r="53" spans="1:13" s="47" customFormat="1" x14ac:dyDescent="0.25">
      <c r="A53" s="46"/>
      <c r="C53" s="48"/>
      <c r="D53" s="48"/>
      <c r="E53" s="48"/>
      <c r="F53" s="48"/>
      <c r="G53" s="48"/>
      <c r="H53" s="48"/>
      <c r="I53" s="49"/>
      <c r="J53" s="49"/>
      <c r="L53"/>
      <c r="M53"/>
    </row>
    <row r="54" spans="1:13" s="47" customFormat="1" x14ac:dyDescent="0.25">
      <c r="A54" s="46"/>
      <c r="C54" s="48"/>
      <c r="D54" s="48"/>
      <c r="E54" s="48"/>
      <c r="F54" s="48"/>
      <c r="G54" s="48"/>
      <c r="H54" s="48"/>
      <c r="I54" s="49"/>
      <c r="J54" s="49"/>
      <c r="L54"/>
      <c r="M54"/>
    </row>
    <row r="55" spans="1:13" s="47" customFormat="1" x14ac:dyDescent="0.25">
      <c r="A55" s="46"/>
      <c r="C55" s="48"/>
      <c r="D55" s="48"/>
      <c r="E55" s="48"/>
      <c r="F55" s="48"/>
      <c r="G55" s="48"/>
      <c r="H55" s="48"/>
      <c r="I55" s="49"/>
      <c r="J55" s="49"/>
      <c r="L55"/>
      <c r="M55"/>
    </row>
    <row r="56" spans="1:13" s="47" customFormat="1" x14ac:dyDescent="0.25">
      <c r="A56" s="46"/>
      <c r="C56" s="48"/>
      <c r="D56" s="48"/>
      <c r="E56" s="48"/>
      <c r="F56" s="48"/>
      <c r="G56" s="48"/>
      <c r="H56" s="48"/>
      <c r="I56" s="49"/>
      <c r="J56" s="49"/>
      <c r="L56"/>
      <c r="M56"/>
    </row>
    <row r="57" spans="1:13" s="47" customFormat="1" x14ac:dyDescent="0.25">
      <c r="A57" s="46"/>
      <c r="C57" s="48"/>
      <c r="D57" s="48"/>
      <c r="E57" s="48"/>
      <c r="F57" s="48"/>
      <c r="G57" s="48"/>
      <c r="H57" s="48"/>
      <c r="I57" s="49"/>
      <c r="J57" s="49"/>
      <c r="L57"/>
      <c r="M57"/>
    </row>
    <row r="58" spans="1:13" s="47" customFormat="1" x14ac:dyDescent="0.25">
      <c r="A58" s="46"/>
      <c r="C58" s="48"/>
      <c r="D58" s="48"/>
      <c r="E58" s="48"/>
      <c r="F58" s="48"/>
      <c r="G58" s="48"/>
      <c r="H58" s="48"/>
      <c r="I58" s="49"/>
      <c r="J58" s="49"/>
      <c r="L58"/>
      <c r="M58"/>
    </row>
    <row r="59" spans="1:13" s="47" customFormat="1" x14ac:dyDescent="0.25">
      <c r="A59" s="46"/>
      <c r="C59" s="48"/>
      <c r="D59" s="48"/>
      <c r="E59" s="48"/>
      <c r="F59" s="48"/>
      <c r="G59" s="48"/>
      <c r="H59" s="48"/>
      <c r="I59" s="49"/>
      <c r="J59" s="49"/>
      <c r="L59"/>
      <c r="M59"/>
    </row>
    <row r="60" spans="1:13" s="47" customFormat="1" x14ac:dyDescent="0.25">
      <c r="A60" s="46"/>
      <c r="C60" s="48"/>
      <c r="D60" s="48"/>
      <c r="E60" s="48"/>
      <c r="F60" s="48"/>
      <c r="G60" s="48"/>
      <c r="H60" s="48"/>
      <c r="I60" s="49"/>
      <c r="J60" s="49"/>
      <c r="L60"/>
      <c r="M60"/>
    </row>
    <row r="61" spans="1:13" s="47" customFormat="1" x14ac:dyDescent="0.25">
      <c r="A61" s="46"/>
      <c r="C61" s="48"/>
      <c r="D61" s="48"/>
      <c r="E61" s="48"/>
      <c r="F61" s="48"/>
      <c r="G61" s="48"/>
      <c r="H61" s="48"/>
      <c r="I61" s="49"/>
      <c r="J61" s="49"/>
      <c r="L61"/>
      <c r="M61"/>
    </row>
    <row r="62" spans="1:13" s="47" customFormat="1" x14ac:dyDescent="0.25">
      <c r="A62" s="46"/>
      <c r="C62" s="48"/>
      <c r="D62" s="48"/>
      <c r="E62" s="48"/>
      <c r="F62" s="48"/>
      <c r="G62" s="48"/>
      <c r="H62" s="48"/>
      <c r="I62" s="49"/>
      <c r="J62" s="49"/>
      <c r="L62"/>
      <c r="M62"/>
    </row>
    <row r="63" spans="1:13" s="47" customFormat="1" x14ac:dyDescent="0.25">
      <c r="A63" s="46"/>
      <c r="C63" s="48"/>
      <c r="D63" s="48"/>
      <c r="E63" s="48"/>
      <c r="F63" s="48"/>
      <c r="G63" s="48"/>
      <c r="H63" s="48"/>
      <c r="I63" s="49"/>
      <c r="J63" s="49"/>
      <c r="L63"/>
      <c r="M63"/>
    </row>
    <row r="64" spans="1:13" s="47" customFormat="1" x14ac:dyDescent="0.25">
      <c r="A64" s="46"/>
      <c r="C64" s="48"/>
      <c r="D64" s="48"/>
      <c r="E64" s="48"/>
      <c r="F64" s="48"/>
      <c r="G64" s="48"/>
      <c r="H64" s="48"/>
      <c r="I64" s="49"/>
      <c r="J64" s="49"/>
      <c r="L64"/>
      <c r="M64"/>
    </row>
    <row r="65" spans="1:13" s="47" customFormat="1" x14ac:dyDescent="0.25">
      <c r="A65" s="46"/>
      <c r="C65" s="48"/>
      <c r="D65" s="48"/>
      <c r="E65" s="48"/>
      <c r="F65" s="48"/>
      <c r="G65" s="48"/>
      <c r="H65" s="48"/>
      <c r="I65" s="49"/>
      <c r="J65" s="49"/>
      <c r="L65"/>
      <c r="M65"/>
    </row>
    <row r="66" spans="1:13" s="47" customFormat="1" x14ac:dyDescent="0.25">
      <c r="A66" s="46"/>
      <c r="C66" s="48"/>
      <c r="D66" s="48"/>
      <c r="E66" s="48"/>
      <c r="F66" s="48"/>
      <c r="G66" s="48"/>
      <c r="H66" s="48"/>
      <c r="I66" s="49"/>
      <c r="J66" s="49"/>
      <c r="L66"/>
      <c r="M66"/>
    </row>
    <row r="67" spans="1:13" s="47" customFormat="1" x14ac:dyDescent="0.25">
      <c r="A67" s="46"/>
      <c r="C67" s="48"/>
      <c r="D67" s="48"/>
      <c r="E67" s="48"/>
      <c r="F67" s="48"/>
      <c r="G67" s="48"/>
      <c r="H67" s="48"/>
      <c r="I67" s="49"/>
      <c r="J67" s="49"/>
      <c r="L67"/>
      <c r="M67"/>
    </row>
    <row r="68" spans="1:13" s="47" customFormat="1" x14ac:dyDescent="0.25">
      <c r="A68" s="46"/>
      <c r="C68" s="48"/>
      <c r="D68" s="48"/>
      <c r="E68" s="48"/>
      <c r="F68" s="48"/>
      <c r="G68" s="48"/>
      <c r="H68" s="48"/>
      <c r="I68" s="49"/>
      <c r="J68" s="49"/>
      <c r="L68"/>
      <c r="M68"/>
    </row>
    <row r="69" spans="1:13" s="47" customFormat="1" x14ac:dyDescent="0.25">
      <c r="A69" s="46"/>
      <c r="C69" s="48"/>
      <c r="D69" s="48"/>
      <c r="E69" s="48"/>
      <c r="F69" s="48"/>
      <c r="G69" s="48"/>
      <c r="H69" s="48"/>
      <c r="I69" s="49"/>
      <c r="J69" s="49"/>
      <c r="L69"/>
      <c r="M69"/>
    </row>
    <row r="70" spans="1:13" s="47" customFormat="1" x14ac:dyDescent="0.25">
      <c r="A70" s="46"/>
      <c r="C70" s="48"/>
      <c r="D70" s="48"/>
      <c r="E70" s="48"/>
      <c r="F70" s="48"/>
      <c r="G70" s="48"/>
      <c r="H70" s="48"/>
      <c r="I70" s="49"/>
      <c r="J70" s="49"/>
      <c r="L70"/>
      <c r="M70"/>
    </row>
    <row r="71" spans="1:13" s="47" customFormat="1" x14ac:dyDescent="0.25">
      <c r="A71" s="46"/>
      <c r="C71" s="48"/>
      <c r="D71" s="48"/>
      <c r="E71" s="48"/>
      <c r="F71" s="48"/>
      <c r="G71" s="48"/>
      <c r="H71" s="48"/>
      <c r="I71" s="49"/>
      <c r="J71" s="49"/>
      <c r="L71"/>
      <c r="M71"/>
    </row>
    <row r="72" spans="1:13" s="47" customFormat="1" x14ac:dyDescent="0.25">
      <c r="A72" s="46"/>
      <c r="C72" s="48"/>
      <c r="D72" s="48"/>
      <c r="E72" s="48"/>
      <c r="F72" s="48"/>
      <c r="G72" s="48"/>
      <c r="H72" s="48"/>
      <c r="I72" s="49"/>
      <c r="J72" s="49"/>
      <c r="L72"/>
      <c r="M72"/>
    </row>
    <row r="73" spans="1:13" s="47" customFormat="1" x14ac:dyDescent="0.25">
      <c r="A73" s="46"/>
      <c r="C73" s="48"/>
      <c r="D73" s="48"/>
      <c r="E73" s="48"/>
      <c r="F73" s="48"/>
      <c r="G73" s="48"/>
      <c r="H73" s="48"/>
      <c r="I73" s="49"/>
      <c r="J73" s="49"/>
      <c r="L73"/>
      <c r="M73"/>
    </row>
    <row r="74" spans="1:13" s="47" customFormat="1" x14ac:dyDescent="0.25">
      <c r="A74" s="46"/>
      <c r="C74" s="48"/>
      <c r="D74" s="48"/>
      <c r="E74" s="48"/>
      <c r="F74" s="48"/>
      <c r="G74" s="48"/>
      <c r="H74" s="48"/>
      <c r="I74" s="49"/>
      <c r="J74" s="49"/>
      <c r="L74"/>
      <c r="M74"/>
    </row>
    <row r="75" spans="1:13" s="47" customFormat="1" x14ac:dyDescent="0.25">
      <c r="A75" s="46"/>
      <c r="C75" s="48"/>
      <c r="D75" s="48"/>
      <c r="E75" s="48"/>
      <c r="F75" s="48"/>
      <c r="G75" s="48"/>
      <c r="H75" s="48"/>
      <c r="I75" s="49"/>
      <c r="J75" s="49"/>
      <c r="L75"/>
      <c r="M75"/>
    </row>
    <row r="76" spans="1:13" s="47" customFormat="1" x14ac:dyDescent="0.25">
      <c r="A76" s="46"/>
      <c r="C76" s="48"/>
      <c r="D76" s="48"/>
      <c r="E76" s="48"/>
      <c r="F76" s="48"/>
      <c r="G76" s="48"/>
      <c r="H76" s="48"/>
      <c r="I76" s="49"/>
      <c r="J76" s="49"/>
      <c r="L76"/>
      <c r="M76"/>
    </row>
    <row r="77" spans="1:13" s="47" customFormat="1" x14ac:dyDescent="0.25">
      <c r="A77" s="46"/>
      <c r="C77" s="48"/>
      <c r="D77" s="48"/>
      <c r="E77" s="48"/>
      <c r="F77" s="48"/>
      <c r="G77" s="48"/>
      <c r="H77" s="48"/>
      <c r="I77" s="49"/>
      <c r="J77" s="49"/>
      <c r="L77"/>
      <c r="M77"/>
    </row>
    <row r="78" spans="1:13" s="47" customFormat="1" x14ac:dyDescent="0.25">
      <c r="A78" s="46"/>
      <c r="C78" s="48"/>
      <c r="D78" s="48"/>
      <c r="E78" s="48"/>
      <c r="F78" s="48"/>
      <c r="G78" s="48"/>
      <c r="H78" s="48"/>
      <c r="I78" s="49"/>
      <c r="J78" s="49"/>
      <c r="L78"/>
      <c r="M78"/>
    </row>
    <row r="79" spans="1:13" s="47" customFormat="1" x14ac:dyDescent="0.25">
      <c r="A79" s="46"/>
      <c r="C79" s="48"/>
      <c r="D79" s="48"/>
      <c r="E79" s="48"/>
      <c r="F79" s="48"/>
      <c r="G79" s="48"/>
      <c r="H79" s="48"/>
      <c r="I79" s="49"/>
      <c r="J79" s="49"/>
      <c r="L79"/>
      <c r="M79"/>
    </row>
    <row r="80" spans="1:13" s="47" customFormat="1" x14ac:dyDescent="0.25">
      <c r="A80" s="46"/>
      <c r="C80" s="48"/>
      <c r="D80" s="48"/>
      <c r="E80" s="48"/>
      <c r="F80" s="48"/>
      <c r="G80" s="48"/>
      <c r="H80" s="48"/>
      <c r="I80" s="49"/>
      <c r="J80" s="49"/>
      <c r="L80"/>
      <c r="M80"/>
    </row>
    <row r="81" spans="1:13" s="47" customFormat="1" x14ac:dyDescent="0.25">
      <c r="A81" s="46"/>
      <c r="C81" s="48"/>
      <c r="D81" s="48"/>
      <c r="E81" s="48"/>
      <c r="F81" s="48"/>
      <c r="G81" s="48"/>
      <c r="H81" s="48"/>
      <c r="I81" s="49"/>
      <c r="J81" s="49"/>
      <c r="L81"/>
      <c r="M81"/>
    </row>
    <row r="82" spans="1:13" s="47" customFormat="1" x14ac:dyDescent="0.25">
      <c r="A82" s="46"/>
      <c r="C82" s="48"/>
      <c r="D82" s="48"/>
      <c r="E82" s="48"/>
      <c r="F82" s="48"/>
      <c r="G82" s="48"/>
      <c r="H82" s="48"/>
      <c r="I82" s="49"/>
      <c r="J82" s="49"/>
      <c r="L82"/>
      <c r="M82"/>
    </row>
    <row r="83" spans="1:13" s="47" customFormat="1" x14ac:dyDescent="0.25">
      <c r="A83" s="46"/>
      <c r="C83" s="48"/>
      <c r="D83" s="48"/>
      <c r="E83" s="48"/>
      <c r="F83" s="48"/>
      <c r="G83" s="48"/>
      <c r="H83" s="48"/>
      <c r="I83" s="49"/>
      <c r="J83" s="49"/>
      <c r="L83"/>
      <c r="M83"/>
    </row>
    <row r="84" spans="1:13" s="47" customFormat="1" x14ac:dyDescent="0.25">
      <c r="A84" s="46"/>
      <c r="C84" s="48"/>
      <c r="D84" s="48"/>
      <c r="E84" s="48"/>
      <c r="F84" s="48"/>
      <c r="G84" s="48"/>
      <c r="H84" s="48"/>
      <c r="I84" s="49"/>
      <c r="J84" s="49"/>
      <c r="L84"/>
      <c r="M84"/>
    </row>
    <row r="85" spans="1:13" s="47" customFormat="1" x14ac:dyDescent="0.25">
      <c r="A85" s="46"/>
      <c r="C85" s="48"/>
      <c r="D85" s="48"/>
      <c r="E85" s="48"/>
      <c r="F85" s="48"/>
      <c r="G85" s="48"/>
      <c r="H85" s="48"/>
      <c r="I85" s="49"/>
      <c r="J85" s="49"/>
      <c r="L85"/>
      <c r="M85"/>
    </row>
    <row r="86" spans="1:13" s="47" customFormat="1" x14ac:dyDescent="0.25">
      <c r="A86" s="46"/>
      <c r="C86" s="48"/>
      <c r="D86" s="48"/>
      <c r="E86" s="48"/>
      <c r="F86" s="48"/>
      <c r="G86" s="48"/>
      <c r="H86" s="48"/>
      <c r="I86" s="49"/>
      <c r="J86" s="49"/>
      <c r="L86"/>
      <c r="M86"/>
    </row>
    <row r="87" spans="1:13" s="47" customFormat="1" x14ac:dyDescent="0.25">
      <c r="A87" s="46"/>
      <c r="C87" s="48"/>
      <c r="D87" s="48"/>
      <c r="E87" s="48"/>
      <c r="F87" s="48"/>
      <c r="G87" s="48"/>
      <c r="H87" s="48"/>
      <c r="I87" s="49"/>
      <c r="J87" s="49"/>
      <c r="L87"/>
      <c r="M87"/>
    </row>
    <row r="88" spans="1:13" s="47" customFormat="1" x14ac:dyDescent="0.25">
      <c r="A88" s="46"/>
      <c r="C88" s="48"/>
      <c r="D88" s="48"/>
      <c r="E88" s="48"/>
      <c r="F88" s="48"/>
      <c r="G88" s="48"/>
      <c r="H88" s="48"/>
      <c r="I88" s="49"/>
      <c r="J88" s="49"/>
      <c r="L88"/>
      <c r="M88"/>
    </row>
    <row r="89" spans="1:13" s="47" customFormat="1" x14ac:dyDescent="0.25">
      <c r="A89" s="46"/>
      <c r="C89" s="48"/>
      <c r="D89" s="48"/>
      <c r="E89" s="48"/>
      <c r="F89" s="48"/>
      <c r="G89" s="48"/>
      <c r="H89" s="48"/>
      <c r="I89" s="49"/>
      <c r="J89" s="49"/>
      <c r="L89"/>
      <c r="M89"/>
    </row>
    <row r="90" spans="1:13" s="47" customFormat="1" x14ac:dyDescent="0.25">
      <c r="A90" s="46"/>
      <c r="C90" s="48"/>
      <c r="D90" s="48"/>
      <c r="E90" s="48"/>
      <c r="F90" s="48"/>
      <c r="G90" s="48"/>
      <c r="H90" s="48"/>
      <c r="I90" s="49"/>
      <c r="J90" s="49"/>
      <c r="L90"/>
      <c r="M90"/>
    </row>
    <row r="91" spans="1:13" s="47" customFormat="1" x14ac:dyDescent="0.25">
      <c r="A91" s="46"/>
      <c r="C91" s="48"/>
      <c r="D91" s="48"/>
      <c r="E91" s="48"/>
      <c r="F91" s="48"/>
      <c r="G91" s="48"/>
      <c r="H91" s="48"/>
      <c r="I91" s="49"/>
      <c r="J91" s="49"/>
      <c r="L91"/>
      <c r="M91"/>
    </row>
    <row r="92" spans="1:13" s="47" customFormat="1" x14ac:dyDescent="0.25">
      <c r="A92" s="46"/>
      <c r="C92" s="48"/>
      <c r="D92" s="48"/>
      <c r="E92" s="48"/>
      <c r="F92" s="48"/>
      <c r="G92" s="48"/>
      <c r="H92" s="48"/>
      <c r="I92" s="49"/>
      <c r="J92" s="49"/>
      <c r="L92"/>
      <c r="M92"/>
    </row>
    <row r="93" spans="1:13" s="47" customFormat="1" x14ac:dyDescent="0.25">
      <c r="A93" s="46"/>
      <c r="C93" s="48"/>
      <c r="D93" s="48"/>
      <c r="E93" s="48"/>
      <c r="F93" s="48"/>
      <c r="G93" s="48"/>
      <c r="H93" s="48"/>
      <c r="I93" s="49"/>
      <c r="J93" s="49"/>
      <c r="L93"/>
      <c r="M93"/>
    </row>
    <row r="94" spans="1:13" s="47" customFormat="1" x14ac:dyDescent="0.25">
      <c r="A94" s="46"/>
      <c r="C94" s="48"/>
      <c r="D94" s="48"/>
      <c r="E94" s="48"/>
      <c r="F94" s="48"/>
      <c r="G94" s="48"/>
      <c r="H94" s="48"/>
      <c r="I94" s="49"/>
      <c r="J94" s="49"/>
      <c r="L94"/>
      <c r="M94"/>
    </row>
    <row r="95" spans="1:13" s="47" customFormat="1" x14ac:dyDescent="0.25">
      <c r="A95" s="46"/>
      <c r="C95" s="48"/>
      <c r="D95" s="48"/>
      <c r="E95" s="48"/>
      <c r="F95" s="48"/>
      <c r="G95" s="48"/>
      <c r="H95" s="48"/>
      <c r="I95" s="49"/>
      <c r="J95" s="49"/>
      <c r="L95"/>
      <c r="M95"/>
    </row>
    <row r="96" spans="1:13" s="47" customFormat="1" x14ac:dyDescent="0.25">
      <c r="A96" s="46"/>
      <c r="C96" s="48"/>
      <c r="D96" s="48"/>
      <c r="E96" s="48"/>
      <c r="F96" s="48"/>
      <c r="G96" s="48"/>
      <c r="H96" s="48"/>
      <c r="I96" s="49"/>
      <c r="J96" s="49"/>
      <c r="L96"/>
      <c r="M96"/>
    </row>
    <row r="97" spans="1:13" s="47" customFormat="1" x14ac:dyDescent="0.25">
      <c r="A97" s="46"/>
      <c r="C97" s="48"/>
      <c r="D97" s="48"/>
      <c r="E97" s="48"/>
      <c r="F97" s="48"/>
      <c r="G97" s="48"/>
      <c r="H97" s="48"/>
      <c r="I97" s="49"/>
      <c r="J97" s="49"/>
      <c r="L97"/>
      <c r="M97"/>
    </row>
    <row r="98" spans="1:13" s="47" customFormat="1" x14ac:dyDescent="0.25">
      <c r="A98" s="46"/>
      <c r="C98" s="48"/>
      <c r="D98" s="48"/>
      <c r="E98" s="48"/>
      <c r="F98" s="48"/>
      <c r="G98" s="48"/>
      <c r="H98" s="48"/>
      <c r="I98" s="49"/>
      <c r="J98" s="49"/>
      <c r="L98"/>
      <c r="M98"/>
    </row>
    <row r="99" spans="1:13" s="47" customFormat="1" x14ac:dyDescent="0.25">
      <c r="A99" s="46"/>
      <c r="C99" s="48"/>
      <c r="D99" s="48"/>
      <c r="E99" s="48"/>
      <c r="F99" s="48"/>
      <c r="G99" s="48"/>
      <c r="H99" s="48"/>
      <c r="I99" s="49"/>
      <c r="J99" s="49"/>
      <c r="L99"/>
      <c r="M99"/>
    </row>
    <row r="100" spans="1:13" s="47" customFormat="1" x14ac:dyDescent="0.25">
      <c r="A100" s="46"/>
      <c r="C100" s="48"/>
      <c r="D100" s="48"/>
      <c r="E100" s="48"/>
      <c r="F100" s="48"/>
      <c r="G100" s="48"/>
      <c r="H100" s="48"/>
      <c r="I100" s="49"/>
      <c r="J100" s="49"/>
      <c r="L100"/>
      <c r="M100"/>
    </row>
    <row r="101" spans="1:13" s="47" customFormat="1" x14ac:dyDescent="0.25">
      <c r="A101" s="46"/>
      <c r="C101" s="48"/>
      <c r="D101" s="48"/>
      <c r="E101" s="48"/>
      <c r="F101" s="48"/>
      <c r="G101" s="48"/>
      <c r="H101" s="48"/>
      <c r="I101" s="49"/>
      <c r="J101" s="49"/>
      <c r="L101"/>
      <c r="M101"/>
    </row>
    <row r="102" spans="1:13" s="47" customFormat="1" x14ac:dyDescent="0.25">
      <c r="A102" s="46"/>
      <c r="C102" s="48"/>
      <c r="D102" s="48"/>
      <c r="E102" s="48"/>
      <c r="F102" s="48"/>
      <c r="G102" s="48"/>
      <c r="H102" s="48"/>
      <c r="I102" s="49"/>
      <c r="J102" s="49"/>
      <c r="L102"/>
      <c r="M102"/>
    </row>
    <row r="103" spans="1:13" s="47" customFormat="1" x14ac:dyDescent="0.25">
      <c r="A103" s="46"/>
      <c r="C103" s="48"/>
      <c r="D103" s="48"/>
      <c r="E103" s="48"/>
      <c r="F103" s="48"/>
      <c r="G103" s="48"/>
      <c r="H103" s="48"/>
      <c r="I103" s="49"/>
      <c r="J103" s="49"/>
      <c r="L103"/>
      <c r="M103"/>
    </row>
    <row r="104" spans="1:13" s="47" customFormat="1" x14ac:dyDescent="0.25">
      <c r="A104" s="46"/>
      <c r="C104" s="48"/>
      <c r="D104" s="48"/>
      <c r="E104" s="48"/>
      <c r="F104" s="48"/>
      <c r="G104" s="48"/>
      <c r="H104" s="48"/>
      <c r="I104" s="49"/>
      <c r="J104" s="49"/>
      <c r="L104"/>
      <c r="M104"/>
    </row>
    <row r="105" spans="1:13" s="47" customFormat="1" x14ac:dyDescent="0.25">
      <c r="A105" s="46"/>
      <c r="C105" s="48"/>
      <c r="D105" s="48"/>
      <c r="E105" s="48"/>
      <c r="F105" s="48"/>
      <c r="G105" s="48"/>
      <c r="H105" s="48"/>
      <c r="I105" s="49"/>
      <c r="J105" s="49"/>
      <c r="L105"/>
      <c r="M105"/>
    </row>
    <row r="106" spans="1:13" s="47" customFormat="1" x14ac:dyDescent="0.25">
      <c r="A106" s="46"/>
      <c r="C106" s="48"/>
      <c r="D106" s="48"/>
      <c r="E106" s="48"/>
      <c r="F106" s="48"/>
      <c r="G106" s="48"/>
      <c r="H106" s="48"/>
      <c r="I106" s="49"/>
      <c r="J106" s="49"/>
      <c r="L106"/>
      <c r="M106"/>
    </row>
    <row r="107" spans="1:13" s="47" customFormat="1" x14ac:dyDescent="0.25">
      <c r="A107" s="46"/>
      <c r="C107" s="48"/>
      <c r="D107" s="48"/>
      <c r="E107" s="48"/>
      <c r="F107" s="48"/>
      <c r="G107" s="48"/>
      <c r="H107" s="48"/>
      <c r="I107" s="49"/>
      <c r="J107" s="49"/>
      <c r="L107"/>
      <c r="M107"/>
    </row>
    <row r="108" spans="1:13" s="47" customFormat="1" x14ac:dyDescent="0.25">
      <c r="A108" s="46"/>
      <c r="C108" s="48"/>
      <c r="D108" s="48"/>
      <c r="E108" s="48"/>
      <c r="F108" s="48"/>
      <c r="G108" s="48"/>
      <c r="H108" s="48"/>
      <c r="I108" s="49"/>
      <c r="J108" s="49"/>
      <c r="L108"/>
      <c r="M108"/>
    </row>
    <row r="109" spans="1:13" s="47" customFormat="1" x14ac:dyDescent="0.25">
      <c r="A109" s="46"/>
      <c r="C109" s="48"/>
      <c r="D109" s="48"/>
      <c r="E109" s="48"/>
      <c r="F109" s="48"/>
      <c r="G109" s="48"/>
      <c r="H109" s="48"/>
      <c r="I109" s="49"/>
      <c r="J109" s="49"/>
      <c r="L109"/>
      <c r="M109"/>
    </row>
    <row r="110" spans="1:13" s="47" customFormat="1" x14ac:dyDescent="0.25">
      <c r="A110" s="46"/>
      <c r="C110" s="48"/>
      <c r="D110" s="48"/>
      <c r="E110" s="48"/>
      <c r="F110" s="48"/>
      <c r="G110" s="48"/>
      <c r="H110" s="48"/>
      <c r="I110" s="49"/>
      <c r="J110" s="49"/>
      <c r="L110"/>
      <c r="M110"/>
    </row>
    <row r="111" spans="1:13" s="47" customFormat="1" x14ac:dyDescent="0.25">
      <c r="A111" s="46"/>
      <c r="C111" s="48"/>
      <c r="D111" s="48"/>
      <c r="E111" s="48"/>
      <c r="F111" s="48"/>
      <c r="G111" s="48"/>
      <c r="H111" s="48"/>
      <c r="I111" s="49"/>
      <c r="J111" s="49"/>
      <c r="L111"/>
      <c r="M111"/>
    </row>
    <row r="112" spans="1:13" s="47" customFormat="1" x14ac:dyDescent="0.25">
      <c r="A112" s="46"/>
      <c r="C112" s="48"/>
      <c r="D112" s="48"/>
      <c r="E112" s="48"/>
      <c r="F112" s="48"/>
      <c r="G112" s="48"/>
      <c r="H112" s="48"/>
      <c r="I112" s="49"/>
      <c r="J112" s="49"/>
      <c r="L112"/>
      <c r="M112"/>
    </row>
    <row r="113" spans="1:13" s="47" customFormat="1" x14ac:dyDescent="0.25">
      <c r="A113" s="46"/>
      <c r="C113" s="48"/>
      <c r="D113" s="48"/>
      <c r="E113" s="48"/>
      <c r="F113" s="48"/>
      <c r="G113" s="48"/>
      <c r="H113" s="48"/>
      <c r="I113" s="49"/>
      <c r="J113" s="49"/>
      <c r="L113"/>
      <c r="M113"/>
    </row>
    <row r="114" spans="1:13" s="47" customFormat="1" x14ac:dyDescent="0.25">
      <c r="A114" s="46"/>
      <c r="C114" s="48"/>
      <c r="D114" s="48"/>
      <c r="E114" s="48"/>
      <c r="F114" s="48"/>
      <c r="G114" s="48"/>
      <c r="H114" s="48"/>
      <c r="I114" s="49"/>
      <c r="J114" s="49"/>
      <c r="L114"/>
      <c r="M114"/>
    </row>
    <row r="115" spans="1:13" s="47" customFormat="1" x14ac:dyDescent="0.25">
      <c r="A115" s="46"/>
      <c r="C115" s="48"/>
      <c r="D115" s="48"/>
      <c r="E115" s="48"/>
      <c r="F115" s="48"/>
      <c r="G115" s="48"/>
      <c r="H115" s="48"/>
      <c r="I115" s="49"/>
      <c r="J115" s="49"/>
      <c r="L115"/>
      <c r="M115"/>
    </row>
    <row r="116" spans="1:13" s="47" customFormat="1" x14ac:dyDescent="0.25">
      <c r="A116" s="46"/>
      <c r="C116" s="48"/>
      <c r="D116" s="48"/>
      <c r="E116" s="48"/>
      <c r="F116" s="48"/>
      <c r="G116" s="48"/>
      <c r="H116" s="48"/>
      <c r="I116" s="49"/>
      <c r="J116" s="49"/>
      <c r="L116"/>
      <c r="M116"/>
    </row>
    <row r="117" spans="1:13" s="47" customFormat="1" x14ac:dyDescent="0.25">
      <c r="A117" s="46"/>
      <c r="C117" s="48"/>
      <c r="D117" s="48"/>
      <c r="E117" s="48"/>
      <c r="F117" s="48"/>
      <c r="G117" s="48"/>
      <c r="H117" s="48"/>
      <c r="I117" s="49"/>
      <c r="J117" s="49"/>
      <c r="L117"/>
      <c r="M117"/>
    </row>
    <row r="118" spans="1:13" s="47" customFormat="1" x14ac:dyDescent="0.25">
      <c r="A118" s="46"/>
      <c r="C118" s="48"/>
      <c r="D118" s="48"/>
      <c r="E118" s="48"/>
      <c r="F118" s="48"/>
      <c r="G118" s="48"/>
      <c r="H118" s="48"/>
      <c r="I118" s="49"/>
      <c r="J118" s="49"/>
      <c r="L118"/>
      <c r="M118"/>
    </row>
  </sheetData>
  <mergeCells count="3">
    <mergeCell ref="J11:K11"/>
    <mergeCell ref="C13:E13"/>
    <mergeCell ref="G19:K19"/>
  </mergeCells>
  <conditionalFormatting sqref="I16">
    <cfRule type="containsText" dxfId="4" priority="4" operator="containsText" text="Sangat Kurang">
      <formula>NOT(ISERROR(SEARCH("Sangat Kurang",I16)))</formula>
    </cfRule>
    <cfRule type="containsText" dxfId="3" priority="5" operator="containsText" text="Kurang">
      <formula>NOT(ISERROR(SEARCH("Kurang",I16)))</formula>
    </cfRule>
    <cfRule type="containsText" dxfId="2" priority="6" operator="containsText" text="Cukup">
      <formula>NOT(ISERROR(SEARCH("Cukup",I16)))</formula>
    </cfRule>
    <cfRule type="containsText" dxfId="1" priority="7" operator="containsText" text="Baik">
      <formula>NOT(ISERROR(SEARCH("Baik",I16)))</formula>
    </cfRule>
    <cfRule type="containsText" dxfId="0" priority="8" operator="containsText" text="Sangat Baik">
      <formula>NOT(ISERROR(SEARCH("Sangat Baik",I16)))</formula>
    </cfRule>
  </conditionalFormatting>
  <conditionalFormatting sqref="I23">
    <cfRule type="dataBar" priority="3">
      <dataBar>
        <cfvo type="min"/>
        <cfvo type="num" val="248"/>
        <color rgb="FF00FF00"/>
      </dataBar>
      <extLst>
        <ext xmlns:x14="http://schemas.microsoft.com/office/spreadsheetml/2009/9/main" uri="{B025F937-C7B1-47D3-B67F-A62EFF666E3E}">
          <x14:id>{4D865CE2-91BD-48D9-B14F-0857A407FB3C}</x14:id>
        </ext>
      </extLst>
    </cfRule>
  </conditionalFormatting>
  <conditionalFormatting sqref="I25">
    <cfRule type="dataBar" priority="2">
      <dataBar>
        <cfvo type="min"/>
        <cfvo type="num" val="248"/>
        <color rgb="FFFFC000"/>
      </dataBar>
      <extLst>
        <ext xmlns:x14="http://schemas.microsoft.com/office/spreadsheetml/2009/9/main" uri="{B025F937-C7B1-47D3-B67F-A62EFF666E3E}">
          <x14:id>{196D69AF-2951-450D-AD23-B1B400995CF4}</x14:id>
        </ext>
      </extLst>
    </cfRule>
  </conditionalFormatting>
  <conditionalFormatting sqref="I27">
    <cfRule type="dataBar" priority="1">
      <dataBar>
        <cfvo type="min"/>
        <cfvo type="num" val="248"/>
        <color rgb="FFFF0000"/>
      </dataBar>
      <extLst>
        <ext xmlns:x14="http://schemas.microsoft.com/office/spreadsheetml/2009/9/main" uri="{B025F937-C7B1-47D3-B67F-A62EFF666E3E}">
          <x14:id>{4C93B47C-0F50-4F69-B726-4292F00B000B}</x14:id>
        </ext>
      </extLst>
    </cfRule>
  </conditionalFormatting>
  <pageMargins left="0.55118110236220474" right="0.35433070866141736" top="0.47244094488188981" bottom="0.31496062992125984" header="0.51181102362204722" footer="0.51181102362204722"/>
  <pageSetup paperSize="9" scale="61" fitToHeight="0" orientation="landscape" horizontalDpi="4294967294" verticalDpi="4294967294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865CE2-91BD-48D9-B14F-0857A407FB3C}">
            <x14:dataBar minLength="0" maxLength="100" gradient="0">
              <x14:cfvo type="autoMin"/>
              <x14:cfvo type="num">
                <xm:f>248</xm:f>
              </x14:cfvo>
              <x14:negativeFillColor rgb="FFFF0000"/>
              <x14:axisColor rgb="FF000000"/>
            </x14:dataBar>
          </x14:cfRule>
          <xm:sqref>I23</xm:sqref>
        </x14:conditionalFormatting>
        <x14:conditionalFormatting xmlns:xm="http://schemas.microsoft.com/office/excel/2006/main">
          <x14:cfRule type="dataBar" id="{196D69AF-2951-450D-AD23-B1B400995CF4}">
            <x14:dataBar minLength="0" maxLength="100" gradient="0">
              <x14:cfvo type="autoMin"/>
              <x14:cfvo type="num">
                <xm:f>248</xm:f>
              </x14:cfvo>
              <x14:negativeFillColor rgb="FFFF0000"/>
              <x14:axisColor rgb="FF000000"/>
            </x14:dataBar>
          </x14:cfRule>
          <xm:sqref>I25</xm:sqref>
        </x14:conditionalFormatting>
        <x14:conditionalFormatting xmlns:xm="http://schemas.microsoft.com/office/excel/2006/main">
          <x14:cfRule type="dataBar" id="{4C93B47C-0F50-4F69-B726-4292F00B000B}">
            <x14:dataBar minLength="0" maxLength="100" gradient="0">
              <x14:cfvo type="autoMin"/>
              <x14:cfvo type="num">
                <xm:f>248</xm:f>
              </x14:cfvo>
              <x14:negativeFillColor rgb="FFFF0000"/>
              <x14:axisColor rgb="FF000000"/>
            </x14:dataBar>
          </x14:cfRule>
          <xm:sqref>I27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  <pageSetUpPr fitToPage="1"/>
  </sheetPr>
  <dimension ref="A1:M329"/>
  <sheetViews>
    <sheetView zoomScale="85" zoomScaleNormal="85" zoomScaleSheetLayoutView="115" workbookViewId="0">
      <selection activeCell="M7" sqref="M7"/>
    </sheetView>
  </sheetViews>
  <sheetFormatPr defaultRowHeight="15" x14ac:dyDescent="0.25"/>
  <cols>
    <col min="1" max="1" width="3.7109375" style="13" customWidth="1"/>
    <col min="2" max="2" width="8.85546875" style="67" customWidth="1"/>
    <col min="3" max="3" width="26.85546875" customWidth="1"/>
    <col min="4" max="4" width="1.42578125" customWidth="1"/>
    <col min="5" max="5" width="41.42578125" customWidth="1"/>
    <col min="6" max="6" width="8.42578125" customWidth="1"/>
    <col min="7" max="7" width="21.7109375" customWidth="1"/>
    <col min="8" max="8" width="2.5703125" customWidth="1"/>
    <col min="9" max="9" width="34.28515625" style="68" customWidth="1"/>
    <col min="10" max="10" width="13" style="68" customWidth="1"/>
    <col min="11" max="11" width="9.42578125" style="47" customWidth="1"/>
    <col min="246" max="246" width="4" customWidth="1"/>
    <col min="247" max="247" width="55.7109375" customWidth="1"/>
    <col min="248" max="248" width="19.28515625" customWidth="1"/>
    <col min="249" max="249" width="16.7109375" customWidth="1"/>
    <col min="250" max="251" width="5.42578125" customWidth="1"/>
    <col min="252" max="252" width="6.140625" customWidth="1"/>
    <col min="253" max="265" width="5.42578125" customWidth="1"/>
    <col min="266" max="266" width="11.28515625" customWidth="1"/>
    <col min="502" max="502" width="4" customWidth="1"/>
    <col min="503" max="503" width="55.7109375" customWidth="1"/>
    <col min="504" max="504" width="19.28515625" customWidth="1"/>
    <col min="505" max="505" width="16.7109375" customWidth="1"/>
    <col min="506" max="507" width="5.42578125" customWidth="1"/>
    <col min="508" max="508" width="6.140625" customWidth="1"/>
    <col min="509" max="521" width="5.42578125" customWidth="1"/>
    <col min="522" max="522" width="11.28515625" customWidth="1"/>
    <col min="758" max="758" width="4" customWidth="1"/>
    <col min="759" max="759" width="55.7109375" customWidth="1"/>
    <col min="760" max="760" width="19.28515625" customWidth="1"/>
    <col min="761" max="761" width="16.7109375" customWidth="1"/>
    <col min="762" max="763" width="5.42578125" customWidth="1"/>
    <col min="764" max="764" width="6.140625" customWidth="1"/>
    <col min="765" max="777" width="5.42578125" customWidth="1"/>
    <col min="778" max="778" width="11.28515625" customWidth="1"/>
    <col min="1014" max="1014" width="4" customWidth="1"/>
    <col min="1015" max="1015" width="55.7109375" customWidth="1"/>
    <col min="1016" max="1016" width="19.28515625" customWidth="1"/>
    <col min="1017" max="1017" width="16.7109375" customWidth="1"/>
    <col min="1018" max="1019" width="5.42578125" customWidth="1"/>
    <col min="1020" max="1020" width="6.140625" customWidth="1"/>
    <col min="1021" max="1033" width="5.42578125" customWidth="1"/>
    <col min="1034" max="1034" width="11.28515625" customWidth="1"/>
    <col min="1270" max="1270" width="4" customWidth="1"/>
    <col min="1271" max="1271" width="55.7109375" customWidth="1"/>
    <col min="1272" max="1272" width="19.28515625" customWidth="1"/>
    <col min="1273" max="1273" width="16.7109375" customWidth="1"/>
    <col min="1274" max="1275" width="5.42578125" customWidth="1"/>
    <col min="1276" max="1276" width="6.140625" customWidth="1"/>
    <col min="1277" max="1289" width="5.42578125" customWidth="1"/>
    <col min="1290" max="1290" width="11.28515625" customWidth="1"/>
    <col min="1526" max="1526" width="4" customWidth="1"/>
    <col min="1527" max="1527" width="55.7109375" customWidth="1"/>
    <col min="1528" max="1528" width="19.28515625" customWidth="1"/>
    <col min="1529" max="1529" width="16.7109375" customWidth="1"/>
    <col min="1530" max="1531" width="5.42578125" customWidth="1"/>
    <col min="1532" max="1532" width="6.140625" customWidth="1"/>
    <col min="1533" max="1545" width="5.42578125" customWidth="1"/>
    <col min="1546" max="1546" width="11.28515625" customWidth="1"/>
    <col min="1782" max="1782" width="4" customWidth="1"/>
    <col min="1783" max="1783" width="55.7109375" customWidth="1"/>
    <col min="1784" max="1784" width="19.28515625" customWidth="1"/>
    <col min="1785" max="1785" width="16.7109375" customWidth="1"/>
    <col min="1786" max="1787" width="5.42578125" customWidth="1"/>
    <col min="1788" max="1788" width="6.140625" customWidth="1"/>
    <col min="1789" max="1801" width="5.42578125" customWidth="1"/>
    <col min="1802" max="1802" width="11.28515625" customWidth="1"/>
    <col min="2038" max="2038" width="4" customWidth="1"/>
    <col min="2039" max="2039" width="55.7109375" customWidth="1"/>
    <col min="2040" max="2040" width="19.28515625" customWidth="1"/>
    <col min="2041" max="2041" width="16.7109375" customWidth="1"/>
    <col min="2042" max="2043" width="5.42578125" customWidth="1"/>
    <col min="2044" max="2044" width="6.140625" customWidth="1"/>
    <col min="2045" max="2057" width="5.42578125" customWidth="1"/>
    <col min="2058" max="2058" width="11.28515625" customWidth="1"/>
    <col min="2294" max="2294" width="4" customWidth="1"/>
    <col min="2295" max="2295" width="55.7109375" customWidth="1"/>
    <col min="2296" max="2296" width="19.28515625" customWidth="1"/>
    <col min="2297" max="2297" width="16.7109375" customWidth="1"/>
    <col min="2298" max="2299" width="5.42578125" customWidth="1"/>
    <col min="2300" max="2300" width="6.140625" customWidth="1"/>
    <col min="2301" max="2313" width="5.42578125" customWidth="1"/>
    <col min="2314" max="2314" width="11.28515625" customWidth="1"/>
    <col min="2550" max="2550" width="4" customWidth="1"/>
    <col min="2551" max="2551" width="55.7109375" customWidth="1"/>
    <col min="2552" max="2552" width="19.28515625" customWidth="1"/>
    <col min="2553" max="2553" width="16.7109375" customWidth="1"/>
    <col min="2554" max="2555" width="5.42578125" customWidth="1"/>
    <col min="2556" max="2556" width="6.140625" customWidth="1"/>
    <col min="2557" max="2569" width="5.42578125" customWidth="1"/>
    <col min="2570" max="2570" width="11.28515625" customWidth="1"/>
    <col min="2806" max="2806" width="4" customWidth="1"/>
    <col min="2807" max="2807" width="55.7109375" customWidth="1"/>
    <col min="2808" max="2808" width="19.28515625" customWidth="1"/>
    <col min="2809" max="2809" width="16.7109375" customWidth="1"/>
    <col min="2810" max="2811" width="5.42578125" customWidth="1"/>
    <col min="2812" max="2812" width="6.140625" customWidth="1"/>
    <col min="2813" max="2825" width="5.42578125" customWidth="1"/>
    <col min="2826" max="2826" width="11.28515625" customWidth="1"/>
    <col min="3062" max="3062" width="4" customWidth="1"/>
    <col min="3063" max="3063" width="55.7109375" customWidth="1"/>
    <col min="3064" max="3064" width="19.28515625" customWidth="1"/>
    <col min="3065" max="3065" width="16.7109375" customWidth="1"/>
    <col min="3066" max="3067" width="5.42578125" customWidth="1"/>
    <col min="3068" max="3068" width="6.140625" customWidth="1"/>
    <col min="3069" max="3081" width="5.42578125" customWidth="1"/>
    <col min="3082" max="3082" width="11.28515625" customWidth="1"/>
    <col min="3318" max="3318" width="4" customWidth="1"/>
    <col min="3319" max="3319" width="55.7109375" customWidth="1"/>
    <col min="3320" max="3320" width="19.28515625" customWidth="1"/>
    <col min="3321" max="3321" width="16.7109375" customWidth="1"/>
    <col min="3322" max="3323" width="5.42578125" customWidth="1"/>
    <col min="3324" max="3324" width="6.140625" customWidth="1"/>
    <col min="3325" max="3337" width="5.42578125" customWidth="1"/>
    <col min="3338" max="3338" width="11.28515625" customWidth="1"/>
    <col min="3574" max="3574" width="4" customWidth="1"/>
    <col min="3575" max="3575" width="55.7109375" customWidth="1"/>
    <col min="3576" max="3576" width="19.28515625" customWidth="1"/>
    <col min="3577" max="3577" width="16.7109375" customWidth="1"/>
    <col min="3578" max="3579" width="5.42578125" customWidth="1"/>
    <col min="3580" max="3580" width="6.140625" customWidth="1"/>
    <col min="3581" max="3593" width="5.42578125" customWidth="1"/>
    <col min="3594" max="3594" width="11.28515625" customWidth="1"/>
    <col min="3830" max="3830" width="4" customWidth="1"/>
    <col min="3831" max="3831" width="55.7109375" customWidth="1"/>
    <col min="3832" max="3832" width="19.28515625" customWidth="1"/>
    <col min="3833" max="3833" width="16.7109375" customWidth="1"/>
    <col min="3834" max="3835" width="5.42578125" customWidth="1"/>
    <col min="3836" max="3836" width="6.140625" customWidth="1"/>
    <col min="3837" max="3849" width="5.42578125" customWidth="1"/>
    <col min="3850" max="3850" width="11.28515625" customWidth="1"/>
    <col min="4086" max="4086" width="4" customWidth="1"/>
    <col min="4087" max="4087" width="55.7109375" customWidth="1"/>
    <col min="4088" max="4088" width="19.28515625" customWidth="1"/>
    <col min="4089" max="4089" width="16.7109375" customWidth="1"/>
    <col min="4090" max="4091" width="5.42578125" customWidth="1"/>
    <col min="4092" max="4092" width="6.140625" customWidth="1"/>
    <col min="4093" max="4105" width="5.42578125" customWidth="1"/>
    <col min="4106" max="4106" width="11.28515625" customWidth="1"/>
    <col min="4342" max="4342" width="4" customWidth="1"/>
    <col min="4343" max="4343" width="55.7109375" customWidth="1"/>
    <col min="4344" max="4344" width="19.28515625" customWidth="1"/>
    <col min="4345" max="4345" width="16.7109375" customWidth="1"/>
    <col min="4346" max="4347" width="5.42578125" customWidth="1"/>
    <col min="4348" max="4348" width="6.140625" customWidth="1"/>
    <col min="4349" max="4361" width="5.42578125" customWidth="1"/>
    <col min="4362" max="4362" width="11.28515625" customWidth="1"/>
    <col min="4598" max="4598" width="4" customWidth="1"/>
    <col min="4599" max="4599" width="55.7109375" customWidth="1"/>
    <col min="4600" max="4600" width="19.28515625" customWidth="1"/>
    <col min="4601" max="4601" width="16.7109375" customWidth="1"/>
    <col min="4602" max="4603" width="5.42578125" customWidth="1"/>
    <col min="4604" max="4604" width="6.140625" customWidth="1"/>
    <col min="4605" max="4617" width="5.42578125" customWidth="1"/>
    <col min="4618" max="4618" width="11.28515625" customWidth="1"/>
    <col min="4854" max="4854" width="4" customWidth="1"/>
    <col min="4855" max="4855" width="55.7109375" customWidth="1"/>
    <col min="4856" max="4856" width="19.28515625" customWidth="1"/>
    <col min="4857" max="4857" width="16.7109375" customWidth="1"/>
    <col min="4858" max="4859" width="5.42578125" customWidth="1"/>
    <col min="4860" max="4860" width="6.140625" customWidth="1"/>
    <col min="4861" max="4873" width="5.42578125" customWidth="1"/>
    <col min="4874" max="4874" width="11.28515625" customWidth="1"/>
    <col min="5110" max="5110" width="4" customWidth="1"/>
    <col min="5111" max="5111" width="55.7109375" customWidth="1"/>
    <col min="5112" max="5112" width="19.28515625" customWidth="1"/>
    <col min="5113" max="5113" width="16.7109375" customWidth="1"/>
    <col min="5114" max="5115" width="5.42578125" customWidth="1"/>
    <col min="5116" max="5116" width="6.140625" customWidth="1"/>
    <col min="5117" max="5129" width="5.42578125" customWidth="1"/>
    <col min="5130" max="5130" width="11.28515625" customWidth="1"/>
    <col min="5366" max="5366" width="4" customWidth="1"/>
    <col min="5367" max="5367" width="55.7109375" customWidth="1"/>
    <col min="5368" max="5368" width="19.28515625" customWidth="1"/>
    <col min="5369" max="5369" width="16.7109375" customWidth="1"/>
    <col min="5370" max="5371" width="5.42578125" customWidth="1"/>
    <col min="5372" max="5372" width="6.140625" customWidth="1"/>
    <col min="5373" max="5385" width="5.42578125" customWidth="1"/>
    <col min="5386" max="5386" width="11.28515625" customWidth="1"/>
    <col min="5622" max="5622" width="4" customWidth="1"/>
    <col min="5623" max="5623" width="55.7109375" customWidth="1"/>
    <col min="5624" max="5624" width="19.28515625" customWidth="1"/>
    <col min="5625" max="5625" width="16.7109375" customWidth="1"/>
    <col min="5626" max="5627" width="5.42578125" customWidth="1"/>
    <col min="5628" max="5628" width="6.140625" customWidth="1"/>
    <col min="5629" max="5641" width="5.42578125" customWidth="1"/>
    <col min="5642" max="5642" width="11.28515625" customWidth="1"/>
    <col min="5878" max="5878" width="4" customWidth="1"/>
    <col min="5879" max="5879" width="55.7109375" customWidth="1"/>
    <col min="5880" max="5880" width="19.28515625" customWidth="1"/>
    <col min="5881" max="5881" width="16.7109375" customWidth="1"/>
    <col min="5882" max="5883" width="5.42578125" customWidth="1"/>
    <col min="5884" max="5884" width="6.140625" customWidth="1"/>
    <col min="5885" max="5897" width="5.42578125" customWidth="1"/>
    <col min="5898" max="5898" width="11.28515625" customWidth="1"/>
    <col min="6134" max="6134" width="4" customWidth="1"/>
    <col min="6135" max="6135" width="55.7109375" customWidth="1"/>
    <col min="6136" max="6136" width="19.28515625" customWidth="1"/>
    <col min="6137" max="6137" width="16.7109375" customWidth="1"/>
    <col min="6138" max="6139" width="5.42578125" customWidth="1"/>
    <col min="6140" max="6140" width="6.140625" customWidth="1"/>
    <col min="6141" max="6153" width="5.42578125" customWidth="1"/>
    <col min="6154" max="6154" width="11.28515625" customWidth="1"/>
    <col min="6390" max="6390" width="4" customWidth="1"/>
    <col min="6391" max="6391" width="55.7109375" customWidth="1"/>
    <col min="6392" max="6392" width="19.28515625" customWidth="1"/>
    <col min="6393" max="6393" width="16.7109375" customWidth="1"/>
    <col min="6394" max="6395" width="5.42578125" customWidth="1"/>
    <col min="6396" max="6396" width="6.140625" customWidth="1"/>
    <col min="6397" max="6409" width="5.42578125" customWidth="1"/>
    <col min="6410" max="6410" width="11.28515625" customWidth="1"/>
    <col min="6646" max="6646" width="4" customWidth="1"/>
    <col min="6647" max="6647" width="55.7109375" customWidth="1"/>
    <col min="6648" max="6648" width="19.28515625" customWidth="1"/>
    <col min="6649" max="6649" width="16.7109375" customWidth="1"/>
    <col min="6650" max="6651" width="5.42578125" customWidth="1"/>
    <col min="6652" max="6652" width="6.140625" customWidth="1"/>
    <col min="6653" max="6665" width="5.42578125" customWidth="1"/>
    <col min="6666" max="6666" width="11.28515625" customWidth="1"/>
    <col min="6902" max="6902" width="4" customWidth="1"/>
    <col min="6903" max="6903" width="55.7109375" customWidth="1"/>
    <col min="6904" max="6904" width="19.28515625" customWidth="1"/>
    <col min="6905" max="6905" width="16.7109375" customWidth="1"/>
    <col min="6906" max="6907" width="5.42578125" customWidth="1"/>
    <col min="6908" max="6908" width="6.140625" customWidth="1"/>
    <col min="6909" max="6921" width="5.42578125" customWidth="1"/>
    <col min="6922" max="6922" width="11.28515625" customWidth="1"/>
    <col min="7158" max="7158" width="4" customWidth="1"/>
    <col min="7159" max="7159" width="55.7109375" customWidth="1"/>
    <col min="7160" max="7160" width="19.28515625" customWidth="1"/>
    <col min="7161" max="7161" width="16.7109375" customWidth="1"/>
    <col min="7162" max="7163" width="5.42578125" customWidth="1"/>
    <col min="7164" max="7164" width="6.140625" customWidth="1"/>
    <col min="7165" max="7177" width="5.42578125" customWidth="1"/>
    <col min="7178" max="7178" width="11.28515625" customWidth="1"/>
    <col min="7414" max="7414" width="4" customWidth="1"/>
    <col min="7415" max="7415" width="55.7109375" customWidth="1"/>
    <col min="7416" max="7416" width="19.28515625" customWidth="1"/>
    <col min="7417" max="7417" width="16.7109375" customWidth="1"/>
    <col min="7418" max="7419" width="5.42578125" customWidth="1"/>
    <col min="7420" max="7420" width="6.140625" customWidth="1"/>
    <col min="7421" max="7433" width="5.42578125" customWidth="1"/>
    <col min="7434" max="7434" width="11.28515625" customWidth="1"/>
    <col min="7670" max="7670" width="4" customWidth="1"/>
    <col min="7671" max="7671" width="55.7109375" customWidth="1"/>
    <col min="7672" max="7672" width="19.28515625" customWidth="1"/>
    <col min="7673" max="7673" width="16.7109375" customWidth="1"/>
    <col min="7674" max="7675" width="5.42578125" customWidth="1"/>
    <col min="7676" max="7676" width="6.140625" customWidth="1"/>
    <col min="7677" max="7689" width="5.42578125" customWidth="1"/>
    <col min="7690" max="7690" width="11.28515625" customWidth="1"/>
    <col min="7926" max="7926" width="4" customWidth="1"/>
    <col min="7927" max="7927" width="55.7109375" customWidth="1"/>
    <col min="7928" max="7928" width="19.28515625" customWidth="1"/>
    <col min="7929" max="7929" width="16.7109375" customWidth="1"/>
    <col min="7930" max="7931" width="5.42578125" customWidth="1"/>
    <col min="7932" max="7932" width="6.140625" customWidth="1"/>
    <col min="7933" max="7945" width="5.42578125" customWidth="1"/>
    <col min="7946" max="7946" width="11.28515625" customWidth="1"/>
    <col min="8182" max="8182" width="4" customWidth="1"/>
    <col min="8183" max="8183" width="55.7109375" customWidth="1"/>
    <col min="8184" max="8184" width="19.28515625" customWidth="1"/>
    <col min="8185" max="8185" width="16.7109375" customWidth="1"/>
    <col min="8186" max="8187" width="5.42578125" customWidth="1"/>
    <col min="8188" max="8188" width="6.140625" customWidth="1"/>
    <col min="8189" max="8201" width="5.42578125" customWidth="1"/>
    <col min="8202" max="8202" width="11.28515625" customWidth="1"/>
    <col min="8438" max="8438" width="4" customWidth="1"/>
    <col min="8439" max="8439" width="55.7109375" customWidth="1"/>
    <col min="8440" max="8440" width="19.28515625" customWidth="1"/>
    <col min="8441" max="8441" width="16.7109375" customWidth="1"/>
    <col min="8442" max="8443" width="5.42578125" customWidth="1"/>
    <col min="8444" max="8444" width="6.140625" customWidth="1"/>
    <col min="8445" max="8457" width="5.42578125" customWidth="1"/>
    <col min="8458" max="8458" width="11.28515625" customWidth="1"/>
    <col min="8694" max="8694" width="4" customWidth="1"/>
    <col min="8695" max="8695" width="55.7109375" customWidth="1"/>
    <col min="8696" max="8696" width="19.28515625" customWidth="1"/>
    <col min="8697" max="8697" width="16.7109375" customWidth="1"/>
    <col min="8698" max="8699" width="5.42578125" customWidth="1"/>
    <col min="8700" max="8700" width="6.140625" customWidth="1"/>
    <col min="8701" max="8713" width="5.42578125" customWidth="1"/>
    <col min="8714" max="8714" width="11.28515625" customWidth="1"/>
    <col min="8950" max="8950" width="4" customWidth="1"/>
    <col min="8951" max="8951" width="55.7109375" customWidth="1"/>
    <col min="8952" max="8952" width="19.28515625" customWidth="1"/>
    <col min="8953" max="8953" width="16.7109375" customWidth="1"/>
    <col min="8954" max="8955" width="5.42578125" customWidth="1"/>
    <col min="8956" max="8956" width="6.140625" customWidth="1"/>
    <col min="8957" max="8969" width="5.42578125" customWidth="1"/>
    <col min="8970" max="8970" width="11.28515625" customWidth="1"/>
    <col min="9206" max="9206" width="4" customWidth="1"/>
    <col min="9207" max="9207" width="55.7109375" customWidth="1"/>
    <col min="9208" max="9208" width="19.28515625" customWidth="1"/>
    <col min="9209" max="9209" width="16.7109375" customWidth="1"/>
    <col min="9210" max="9211" width="5.42578125" customWidth="1"/>
    <col min="9212" max="9212" width="6.140625" customWidth="1"/>
    <col min="9213" max="9225" width="5.42578125" customWidth="1"/>
    <col min="9226" max="9226" width="11.28515625" customWidth="1"/>
    <col min="9462" max="9462" width="4" customWidth="1"/>
    <col min="9463" max="9463" width="55.7109375" customWidth="1"/>
    <col min="9464" max="9464" width="19.28515625" customWidth="1"/>
    <col min="9465" max="9465" width="16.7109375" customWidth="1"/>
    <col min="9466" max="9467" width="5.42578125" customWidth="1"/>
    <col min="9468" max="9468" width="6.140625" customWidth="1"/>
    <col min="9469" max="9481" width="5.42578125" customWidth="1"/>
    <col min="9482" max="9482" width="11.28515625" customWidth="1"/>
    <col min="9718" max="9718" width="4" customWidth="1"/>
    <col min="9719" max="9719" width="55.7109375" customWidth="1"/>
    <col min="9720" max="9720" width="19.28515625" customWidth="1"/>
    <col min="9721" max="9721" width="16.7109375" customWidth="1"/>
    <col min="9722" max="9723" width="5.42578125" customWidth="1"/>
    <col min="9724" max="9724" width="6.140625" customWidth="1"/>
    <col min="9725" max="9737" width="5.42578125" customWidth="1"/>
    <col min="9738" max="9738" width="11.28515625" customWidth="1"/>
    <col min="9974" max="9974" width="4" customWidth="1"/>
    <col min="9975" max="9975" width="55.7109375" customWidth="1"/>
    <col min="9976" max="9976" width="19.28515625" customWidth="1"/>
    <col min="9977" max="9977" width="16.7109375" customWidth="1"/>
    <col min="9978" max="9979" width="5.42578125" customWidth="1"/>
    <col min="9980" max="9980" width="6.140625" customWidth="1"/>
    <col min="9981" max="9993" width="5.42578125" customWidth="1"/>
    <col min="9994" max="9994" width="11.28515625" customWidth="1"/>
    <col min="10230" max="10230" width="4" customWidth="1"/>
    <col min="10231" max="10231" width="55.7109375" customWidth="1"/>
    <col min="10232" max="10232" width="19.28515625" customWidth="1"/>
    <col min="10233" max="10233" width="16.7109375" customWidth="1"/>
    <col min="10234" max="10235" width="5.42578125" customWidth="1"/>
    <col min="10236" max="10236" width="6.140625" customWidth="1"/>
    <col min="10237" max="10249" width="5.42578125" customWidth="1"/>
    <col min="10250" max="10250" width="11.28515625" customWidth="1"/>
    <col min="10486" max="10486" width="4" customWidth="1"/>
    <col min="10487" max="10487" width="55.7109375" customWidth="1"/>
    <col min="10488" max="10488" width="19.28515625" customWidth="1"/>
    <col min="10489" max="10489" width="16.7109375" customWidth="1"/>
    <col min="10490" max="10491" width="5.42578125" customWidth="1"/>
    <col min="10492" max="10492" width="6.140625" customWidth="1"/>
    <col min="10493" max="10505" width="5.42578125" customWidth="1"/>
    <col min="10506" max="10506" width="11.28515625" customWidth="1"/>
    <col min="10742" max="10742" width="4" customWidth="1"/>
    <col min="10743" max="10743" width="55.7109375" customWidth="1"/>
    <col min="10744" max="10744" width="19.28515625" customWidth="1"/>
    <col min="10745" max="10745" width="16.7109375" customWidth="1"/>
    <col min="10746" max="10747" width="5.42578125" customWidth="1"/>
    <col min="10748" max="10748" width="6.140625" customWidth="1"/>
    <col min="10749" max="10761" width="5.42578125" customWidth="1"/>
    <col min="10762" max="10762" width="11.28515625" customWidth="1"/>
    <col min="10998" max="10998" width="4" customWidth="1"/>
    <col min="10999" max="10999" width="55.7109375" customWidth="1"/>
    <col min="11000" max="11000" width="19.28515625" customWidth="1"/>
    <col min="11001" max="11001" width="16.7109375" customWidth="1"/>
    <col min="11002" max="11003" width="5.42578125" customWidth="1"/>
    <col min="11004" max="11004" width="6.140625" customWidth="1"/>
    <col min="11005" max="11017" width="5.42578125" customWidth="1"/>
    <col min="11018" max="11018" width="11.28515625" customWidth="1"/>
    <col min="11254" max="11254" width="4" customWidth="1"/>
    <col min="11255" max="11255" width="55.7109375" customWidth="1"/>
    <col min="11256" max="11256" width="19.28515625" customWidth="1"/>
    <col min="11257" max="11257" width="16.7109375" customWidth="1"/>
    <col min="11258" max="11259" width="5.42578125" customWidth="1"/>
    <col min="11260" max="11260" width="6.140625" customWidth="1"/>
    <col min="11261" max="11273" width="5.42578125" customWidth="1"/>
    <col min="11274" max="11274" width="11.28515625" customWidth="1"/>
    <col min="11510" max="11510" width="4" customWidth="1"/>
    <col min="11511" max="11511" width="55.7109375" customWidth="1"/>
    <col min="11512" max="11512" width="19.28515625" customWidth="1"/>
    <col min="11513" max="11513" width="16.7109375" customWidth="1"/>
    <col min="11514" max="11515" width="5.42578125" customWidth="1"/>
    <col min="11516" max="11516" width="6.140625" customWidth="1"/>
    <col min="11517" max="11529" width="5.42578125" customWidth="1"/>
    <col min="11530" max="11530" width="11.28515625" customWidth="1"/>
    <col min="11766" max="11766" width="4" customWidth="1"/>
    <col min="11767" max="11767" width="55.7109375" customWidth="1"/>
    <col min="11768" max="11768" width="19.28515625" customWidth="1"/>
    <col min="11769" max="11769" width="16.7109375" customWidth="1"/>
    <col min="11770" max="11771" width="5.42578125" customWidth="1"/>
    <col min="11772" max="11772" width="6.140625" customWidth="1"/>
    <col min="11773" max="11785" width="5.42578125" customWidth="1"/>
    <col min="11786" max="11786" width="11.28515625" customWidth="1"/>
    <col min="12022" max="12022" width="4" customWidth="1"/>
    <col min="12023" max="12023" width="55.7109375" customWidth="1"/>
    <col min="12024" max="12024" width="19.28515625" customWidth="1"/>
    <col min="12025" max="12025" width="16.7109375" customWidth="1"/>
    <col min="12026" max="12027" width="5.42578125" customWidth="1"/>
    <col min="12028" max="12028" width="6.140625" customWidth="1"/>
    <col min="12029" max="12041" width="5.42578125" customWidth="1"/>
    <col min="12042" max="12042" width="11.28515625" customWidth="1"/>
    <col min="12278" max="12278" width="4" customWidth="1"/>
    <col min="12279" max="12279" width="55.7109375" customWidth="1"/>
    <col min="12280" max="12280" width="19.28515625" customWidth="1"/>
    <col min="12281" max="12281" width="16.7109375" customWidth="1"/>
    <col min="12282" max="12283" width="5.42578125" customWidth="1"/>
    <col min="12284" max="12284" width="6.140625" customWidth="1"/>
    <col min="12285" max="12297" width="5.42578125" customWidth="1"/>
    <col min="12298" max="12298" width="11.28515625" customWidth="1"/>
    <col min="12534" max="12534" width="4" customWidth="1"/>
    <col min="12535" max="12535" width="55.7109375" customWidth="1"/>
    <col min="12536" max="12536" width="19.28515625" customWidth="1"/>
    <col min="12537" max="12537" width="16.7109375" customWidth="1"/>
    <col min="12538" max="12539" width="5.42578125" customWidth="1"/>
    <col min="12540" max="12540" width="6.140625" customWidth="1"/>
    <col min="12541" max="12553" width="5.42578125" customWidth="1"/>
    <col min="12554" max="12554" width="11.28515625" customWidth="1"/>
    <col min="12790" max="12790" width="4" customWidth="1"/>
    <col min="12791" max="12791" width="55.7109375" customWidth="1"/>
    <col min="12792" max="12792" width="19.28515625" customWidth="1"/>
    <col min="12793" max="12793" width="16.7109375" customWidth="1"/>
    <col min="12794" max="12795" width="5.42578125" customWidth="1"/>
    <col min="12796" max="12796" width="6.140625" customWidth="1"/>
    <col min="12797" max="12809" width="5.42578125" customWidth="1"/>
    <col min="12810" max="12810" width="11.28515625" customWidth="1"/>
    <col min="13046" max="13046" width="4" customWidth="1"/>
    <col min="13047" max="13047" width="55.7109375" customWidth="1"/>
    <col min="13048" max="13048" width="19.28515625" customWidth="1"/>
    <col min="13049" max="13049" width="16.7109375" customWidth="1"/>
    <col min="13050" max="13051" width="5.42578125" customWidth="1"/>
    <col min="13052" max="13052" width="6.140625" customWidth="1"/>
    <col min="13053" max="13065" width="5.42578125" customWidth="1"/>
    <col min="13066" max="13066" width="11.28515625" customWidth="1"/>
    <col min="13302" max="13302" width="4" customWidth="1"/>
    <col min="13303" max="13303" width="55.7109375" customWidth="1"/>
    <col min="13304" max="13304" width="19.28515625" customWidth="1"/>
    <col min="13305" max="13305" width="16.7109375" customWidth="1"/>
    <col min="13306" max="13307" width="5.42578125" customWidth="1"/>
    <col min="13308" max="13308" width="6.140625" customWidth="1"/>
    <col min="13309" max="13321" width="5.42578125" customWidth="1"/>
    <col min="13322" max="13322" width="11.28515625" customWidth="1"/>
    <col min="13558" max="13558" width="4" customWidth="1"/>
    <col min="13559" max="13559" width="55.7109375" customWidth="1"/>
    <col min="13560" max="13560" width="19.28515625" customWidth="1"/>
    <col min="13561" max="13561" width="16.7109375" customWidth="1"/>
    <col min="13562" max="13563" width="5.42578125" customWidth="1"/>
    <col min="13564" max="13564" width="6.140625" customWidth="1"/>
    <col min="13565" max="13577" width="5.42578125" customWidth="1"/>
    <col min="13578" max="13578" width="11.28515625" customWidth="1"/>
    <col min="13814" max="13814" width="4" customWidth="1"/>
    <col min="13815" max="13815" width="55.7109375" customWidth="1"/>
    <col min="13816" max="13816" width="19.28515625" customWidth="1"/>
    <col min="13817" max="13817" width="16.7109375" customWidth="1"/>
    <col min="13818" max="13819" width="5.42578125" customWidth="1"/>
    <col min="13820" max="13820" width="6.140625" customWidth="1"/>
    <col min="13821" max="13833" width="5.42578125" customWidth="1"/>
    <col min="13834" max="13834" width="11.28515625" customWidth="1"/>
    <col min="14070" max="14070" width="4" customWidth="1"/>
    <col min="14071" max="14071" width="55.7109375" customWidth="1"/>
    <col min="14072" max="14072" width="19.28515625" customWidth="1"/>
    <col min="14073" max="14073" width="16.7109375" customWidth="1"/>
    <col min="14074" max="14075" width="5.42578125" customWidth="1"/>
    <col min="14076" max="14076" width="6.140625" customWidth="1"/>
    <col min="14077" max="14089" width="5.42578125" customWidth="1"/>
    <col min="14090" max="14090" width="11.28515625" customWidth="1"/>
    <col min="14326" max="14326" width="4" customWidth="1"/>
    <col min="14327" max="14327" width="55.7109375" customWidth="1"/>
    <col min="14328" max="14328" width="19.28515625" customWidth="1"/>
    <col min="14329" max="14329" width="16.7109375" customWidth="1"/>
    <col min="14330" max="14331" width="5.42578125" customWidth="1"/>
    <col min="14332" max="14332" width="6.140625" customWidth="1"/>
    <col min="14333" max="14345" width="5.42578125" customWidth="1"/>
    <col min="14346" max="14346" width="11.28515625" customWidth="1"/>
    <col min="14582" max="14582" width="4" customWidth="1"/>
    <col min="14583" max="14583" width="55.7109375" customWidth="1"/>
    <col min="14584" max="14584" width="19.28515625" customWidth="1"/>
    <col min="14585" max="14585" width="16.7109375" customWidth="1"/>
    <col min="14586" max="14587" width="5.42578125" customWidth="1"/>
    <col min="14588" max="14588" width="6.140625" customWidth="1"/>
    <col min="14589" max="14601" width="5.42578125" customWidth="1"/>
    <col min="14602" max="14602" width="11.28515625" customWidth="1"/>
    <col min="14838" max="14838" width="4" customWidth="1"/>
    <col min="14839" max="14839" width="55.7109375" customWidth="1"/>
    <col min="14840" max="14840" width="19.28515625" customWidth="1"/>
    <col min="14841" max="14841" width="16.7109375" customWidth="1"/>
    <col min="14842" max="14843" width="5.42578125" customWidth="1"/>
    <col min="14844" max="14844" width="6.140625" customWidth="1"/>
    <col min="14845" max="14857" width="5.42578125" customWidth="1"/>
    <col min="14858" max="14858" width="11.28515625" customWidth="1"/>
    <col min="15094" max="15094" width="4" customWidth="1"/>
    <col min="15095" max="15095" width="55.7109375" customWidth="1"/>
    <col min="15096" max="15096" width="19.28515625" customWidth="1"/>
    <col min="15097" max="15097" width="16.7109375" customWidth="1"/>
    <col min="15098" max="15099" width="5.42578125" customWidth="1"/>
    <col min="15100" max="15100" width="6.140625" customWidth="1"/>
    <col min="15101" max="15113" width="5.42578125" customWidth="1"/>
    <col min="15114" max="15114" width="11.28515625" customWidth="1"/>
    <col min="15350" max="15350" width="4" customWidth="1"/>
    <col min="15351" max="15351" width="55.7109375" customWidth="1"/>
    <col min="15352" max="15352" width="19.28515625" customWidth="1"/>
    <col min="15353" max="15353" width="16.7109375" customWidth="1"/>
    <col min="15354" max="15355" width="5.42578125" customWidth="1"/>
    <col min="15356" max="15356" width="6.140625" customWidth="1"/>
    <col min="15357" max="15369" width="5.42578125" customWidth="1"/>
    <col min="15370" max="15370" width="11.28515625" customWidth="1"/>
    <col min="15606" max="15606" width="4" customWidth="1"/>
    <col min="15607" max="15607" width="55.7109375" customWidth="1"/>
    <col min="15608" max="15608" width="19.28515625" customWidth="1"/>
    <col min="15609" max="15609" width="16.7109375" customWidth="1"/>
    <col min="15610" max="15611" width="5.42578125" customWidth="1"/>
    <col min="15612" max="15612" width="6.140625" customWidth="1"/>
    <col min="15613" max="15625" width="5.42578125" customWidth="1"/>
    <col min="15626" max="15626" width="11.28515625" customWidth="1"/>
    <col min="15862" max="15862" width="4" customWidth="1"/>
    <col min="15863" max="15863" width="55.7109375" customWidth="1"/>
    <col min="15864" max="15864" width="19.28515625" customWidth="1"/>
    <col min="15865" max="15865" width="16.7109375" customWidth="1"/>
    <col min="15866" max="15867" width="5.42578125" customWidth="1"/>
    <col min="15868" max="15868" width="6.140625" customWidth="1"/>
    <col min="15869" max="15881" width="5.42578125" customWidth="1"/>
    <col min="15882" max="15882" width="11.28515625" customWidth="1"/>
    <col min="16118" max="16118" width="4" customWidth="1"/>
    <col min="16119" max="16119" width="55.7109375" customWidth="1"/>
    <col min="16120" max="16120" width="19.28515625" customWidth="1"/>
    <col min="16121" max="16121" width="16.7109375" customWidth="1"/>
    <col min="16122" max="16123" width="5.42578125" customWidth="1"/>
    <col min="16124" max="16124" width="6.140625" customWidth="1"/>
    <col min="16125" max="16137" width="5.42578125" customWidth="1"/>
    <col min="16138" max="16138" width="11.28515625" customWidth="1"/>
  </cols>
  <sheetData>
    <row r="1" spans="1:11" x14ac:dyDescent="0.25">
      <c r="A1" s="26"/>
      <c r="B1" s="27"/>
      <c r="C1" s="28"/>
      <c r="D1" s="28"/>
      <c r="E1" s="28"/>
      <c r="F1" s="28"/>
      <c r="G1" s="28"/>
      <c r="H1" s="28"/>
      <c r="I1" s="29"/>
      <c r="J1" s="29"/>
      <c r="K1" s="29"/>
    </row>
    <row r="2" spans="1:11" ht="28.5" customHeight="1" x14ac:dyDescent="0.25">
      <c r="A2" s="26"/>
      <c r="B2" s="27"/>
      <c r="C2" s="30" t="s">
        <v>38</v>
      </c>
      <c r="D2" s="28"/>
      <c r="E2" s="28"/>
      <c r="F2" s="28"/>
      <c r="G2" s="28"/>
      <c r="H2" s="28"/>
      <c r="I2" s="29"/>
      <c r="J2" s="29"/>
      <c r="K2" s="29"/>
    </row>
    <row r="3" spans="1:11" ht="21.75" customHeight="1" x14ac:dyDescent="0.35">
      <c r="A3" s="26"/>
      <c r="B3" s="31"/>
      <c r="C3" s="28"/>
      <c r="D3" s="28"/>
      <c r="E3" s="28"/>
      <c r="F3" s="28"/>
      <c r="G3" s="28"/>
      <c r="H3" s="28"/>
      <c r="I3" s="29"/>
      <c r="J3" s="29"/>
      <c r="K3" s="29"/>
    </row>
    <row r="4" spans="1:11" ht="15.75" customHeight="1" x14ac:dyDescent="0.35">
      <c r="A4" s="32"/>
      <c r="B4" s="33"/>
      <c r="C4" s="34"/>
      <c r="D4" s="34"/>
      <c r="E4" s="34"/>
      <c r="F4" s="34"/>
      <c r="G4" s="34"/>
      <c r="H4" s="34"/>
      <c r="I4" s="35"/>
      <c r="J4" s="35"/>
      <c r="K4" s="35"/>
    </row>
    <row r="5" spans="1:11" ht="31.5" customHeight="1" x14ac:dyDescent="0.25">
      <c r="A5" s="32"/>
      <c r="B5" s="36"/>
      <c r="C5" s="37" t="s">
        <v>39</v>
      </c>
      <c r="D5" s="32" t="s">
        <v>40</v>
      </c>
      <c r="E5" s="34"/>
      <c r="F5" s="36"/>
      <c r="G5" s="32" t="s">
        <v>41</v>
      </c>
      <c r="H5" s="32" t="s">
        <v>40</v>
      </c>
      <c r="I5" s="35"/>
      <c r="J5" s="35"/>
      <c r="K5" s="35"/>
    </row>
    <row r="6" spans="1:11" ht="23.25" customHeight="1" x14ac:dyDescent="0.25">
      <c r="A6" s="32"/>
      <c r="B6" s="36"/>
      <c r="C6" s="37" t="s">
        <v>42</v>
      </c>
      <c r="D6" s="32" t="s">
        <v>40</v>
      </c>
      <c r="E6" s="38"/>
      <c r="F6" s="36"/>
      <c r="G6" s="32" t="s">
        <v>43</v>
      </c>
      <c r="H6" s="32" t="s">
        <v>40</v>
      </c>
      <c r="I6" s="35"/>
      <c r="J6" s="35"/>
      <c r="K6" s="35"/>
    </row>
    <row r="7" spans="1:11" ht="23.25" customHeight="1" x14ac:dyDescent="0.25">
      <c r="A7" s="32"/>
      <c r="B7" s="36"/>
      <c r="C7" s="37" t="s">
        <v>44</v>
      </c>
      <c r="D7" s="32" t="s">
        <v>40</v>
      </c>
      <c r="E7" s="38"/>
      <c r="F7" s="36"/>
      <c r="G7" s="32" t="s">
        <v>45</v>
      </c>
      <c r="H7" s="32" t="s">
        <v>40</v>
      </c>
      <c r="I7" s="35"/>
      <c r="J7" s="35"/>
      <c r="K7" s="35"/>
    </row>
    <row r="8" spans="1:11" ht="23.25" customHeight="1" x14ac:dyDescent="0.25">
      <c r="A8" s="32"/>
      <c r="B8" s="36"/>
      <c r="C8" s="37"/>
      <c r="D8" s="32"/>
      <c r="E8" s="38"/>
      <c r="F8" s="36"/>
      <c r="G8" s="32"/>
      <c r="H8" s="32"/>
      <c r="I8" s="35"/>
      <c r="J8" s="35"/>
      <c r="K8" s="35"/>
    </row>
    <row r="9" spans="1:11" ht="11.25" customHeight="1" x14ac:dyDescent="0.25">
      <c r="A9" s="32"/>
      <c r="B9" s="38"/>
      <c r="C9" s="37"/>
      <c r="D9" s="34"/>
      <c r="E9" s="34"/>
      <c r="F9" s="34"/>
      <c r="G9" s="34"/>
      <c r="H9" s="34"/>
      <c r="I9" s="35"/>
      <c r="J9" s="35"/>
      <c r="K9" s="35"/>
    </row>
    <row r="10" spans="1:11" ht="23.25" customHeight="1" x14ac:dyDescent="0.25">
      <c r="A10" s="32"/>
      <c r="B10" s="36"/>
      <c r="C10" s="37" t="s">
        <v>46</v>
      </c>
      <c r="D10" s="32" t="s">
        <v>40</v>
      </c>
      <c r="E10" s="38"/>
      <c r="F10" s="36"/>
      <c r="G10" s="32" t="s">
        <v>47</v>
      </c>
      <c r="H10" s="32" t="s">
        <v>40</v>
      </c>
      <c r="I10" s="35"/>
      <c r="J10" s="35"/>
      <c r="K10" s="35"/>
    </row>
    <row r="11" spans="1:11" ht="23.25" customHeight="1" x14ac:dyDescent="0.25">
      <c r="A11" s="32"/>
      <c r="B11" s="36"/>
      <c r="C11" s="37" t="s">
        <v>48</v>
      </c>
      <c r="D11" s="32" t="s">
        <v>40</v>
      </c>
      <c r="E11" s="38"/>
      <c r="F11" s="36"/>
      <c r="G11" s="32" t="s">
        <v>49</v>
      </c>
      <c r="H11" s="32" t="s">
        <v>40</v>
      </c>
      <c r="I11" s="35"/>
      <c r="J11" s="35"/>
      <c r="K11" s="35"/>
    </row>
    <row r="12" spans="1:11" ht="23.25" customHeight="1" x14ac:dyDescent="0.25">
      <c r="A12" s="32"/>
      <c r="B12" s="36"/>
      <c r="C12" s="37"/>
      <c r="D12" s="32"/>
      <c r="E12" s="38"/>
      <c r="F12" s="36"/>
      <c r="G12" s="32"/>
      <c r="H12" s="32"/>
      <c r="I12" s="35"/>
      <c r="J12" s="35"/>
      <c r="K12" s="35"/>
    </row>
    <row r="13" spans="1:11" ht="22.5" customHeight="1" x14ac:dyDescent="0.25">
      <c r="A13" s="39"/>
      <c r="B13" s="40"/>
      <c r="C13" s="41" t="s">
        <v>50</v>
      </c>
      <c r="D13" s="42"/>
      <c r="E13" s="42"/>
      <c r="F13" s="43" t="str">
        <f>'[2]Contoh Case'!C5</f>
        <v>Pelebaran Jalan Menambah Lajur Titik A - Titik B</v>
      </c>
      <c r="G13" s="42"/>
      <c r="H13" s="42"/>
      <c r="I13" s="44"/>
      <c r="J13" s="45"/>
      <c r="K13" s="45"/>
    </row>
    <row r="14" spans="1:11" x14ac:dyDescent="0.25">
      <c r="A14" s="46"/>
      <c r="B14" s="47"/>
      <c r="C14" s="48"/>
      <c r="D14" s="48"/>
      <c r="E14" s="48"/>
      <c r="F14" s="48"/>
      <c r="G14" s="48"/>
      <c r="H14" s="48"/>
      <c r="I14" s="49"/>
      <c r="J14" s="49"/>
    </row>
    <row r="15" spans="1:11" ht="19.5" thickBot="1" x14ac:dyDescent="0.35">
      <c r="A15" s="46"/>
      <c r="B15" s="47"/>
      <c r="C15" s="50" t="s">
        <v>51</v>
      </c>
      <c r="D15" s="50"/>
      <c r="E15" s="50"/>
      <c r="F15" s="48"/>
      <c r="G15" s="48"/>
      <c r="H15" s="51"/>
      <c r="I15" s="52"/>
      <c r="J15" s="52"/>
    </row>
    <row r="16" spans="1:11" ht="27.75" customHeight="1" thickBot="1" x14ac:dyDescent="0.3">
      <c r="A16" s="46"/>
      <c r="B16" s="47"/>
      <c r="C16" s="48"/>
      <c r="D16" s="48"/>
      <c r="E16" s="48"/>
      <c r="F16" s="48"/>
      <c r="G16" s="53" t="s">
        <v>52</v>
      </c>
      <c r="H16" s="54" t="s">
        <v>40</v>
      </c>
      <c r="I16" s="55">
        <f>'[2]Contoh Case'!E124</f>
        <v>63.966374519850405</v>
      </c>
      <c r="J16" s="56"/>
    </row>
    <row r="17" spans="1:13" ht="15.75" customHeight="1" x14ac:dyDescent="0.25">
      <c r="A17" s="46"/>
      <c r="B17" s="47"/>
      <c r="C17" s="48"/>
      <c r="D17" s="48"/>
      <c r="E17" s="48"/>
      <c r="F17" s="48"/>
      <c r="G17" s="48"/>
      <c r="H17" s="51"/>
      <c r="I17" s="56"/>
      <c r="J17" s="56"/>
    </row>
    <row r="18" spans="1:13" ht="27.75" customHeight="1" x14ac:dyDescent="0.25">
      <c r="A18" s="46"/>
      <c r="B18" s="47"/>
      <c r="C18" s="48"/>
      <c r="D18" s="48"/>
      <c r="E18" s="48"/>
      <c r="F18" s="48"/>
      <c r="G18" s="53" t="s">
        <v>29</v>
      </c>
      <c r="H18" s="54" t="s">
        <v>40</v>
      </c>
      <c r="I18" s="57" t="str">
        <f>IF(I16&lt;='[2]Formula Penilaian'!D33,'[2]Formula Penilaian'!B33,IF(I16&lt;='[2]Formula Penilaian'!D32,'[2]Formula Penilaian'!B32,IF(I16&lt;='[2]Formula Penilaian'!D31,'[2]Formula Penilaian'!B31,IF(I16&lt;='[2]Formula Penilaian'!D30,'[2]Formula Penilaian'!B30,'[2]Formula Penilaian'!B29))))</f>
        <v>Kurang</v>
      </c>
      <c r="J18" s="58"/>
    </row>
    <row r="19" spans="1:13" ht="15" customHeight="1" x14ac:dyDescent="0.25">
      <c r="A19" s="46"/>
      <c r="B19" s="47"/>
      <c r="C19" s="48"/>
      <c r="D19" s="48"/>
      <c r="E19" s="48"/>
      <c r="F19" s="48"/>
      <c r="G19" s="48"/>
      <c r="H19" s="51"/>
      <c r="I19" s="49"/>
      <c r="J19" s="59"/>
    </row>
    <row r="20" spans="1:13" x14ac:dyDescent="0.25">
      <c r="A20" s="46"/>
      <c r="B20" s="47"/>
      <c r="C20" s="48"/>
      <c r="D20" s="48"/>
      <c r="E20" s="48"/>
      <c r="F20" s="48"/>
      <c r="G20" s="48"/>
      <c r="H20" s="51"/>
      <c r="I20" s="52"/>
      <c r="J20" s="52"/>
    </row>
    <row r="21" spans="1:13" ht="18.75" x14ac:dyDescent="0.3">
      <c r="A21" s="46"/>
      <c r="B21" s="47"/>
      <c r="C21" s="48"/>
      <c r="D21" s="48"/>
      <c r="E21" s="48"/>
      <c r="F21" s="48"/>
      <c r="G21" s="50" t="s">
        <v>53</v>
      </c>
      <c r="H21" s="50"/>
      <c r="I21" s="50"/>
      <c r="J21" s="50"/>
      <c r="K21" s="50"/>
    </row>
    <row r="22" spans="1:13" x14ac:dyDescent="0.25">
      <c r="A22" s="46"/>
      <c r="B22" s="47"/>
      <c r="C22" s="48"/>
      <c r="D22" s="48"/>
      <c r="E22" s="48"/>
      <c r="F22" s="48"/>
      <c r="G22" s="48"/>
      <c r="H22" s="48"/>
      <c r="I22" s="49"/>
      <c r="J22" s="49"/>
    </row>
    <row r="23" spans="1:13" ht="15.75" x14ac:dyDescent="0.25">
      <c r="A23" s="46"/>
      <c r="B23" s="47"/>
      <c r="C23" s="48"/>
      <c r="D23" s="48"/>
      <c r="E23" s="48"/>
      <c r="F23" s="48"/>
      <c r="G23" s="60" t="s">
        <v>54</v>
      </c>
      <c r="H23" s="48" t="s">
        <v>40</v>
      </c>
      <c r="I23" s="61">
        <f>COUNTA('[2]Contoh Case'!D19:F25,'[2]Contoh Case'!D29:F36,'[2]Contoh Case'!D40:F46,'[2]Contoh Case'!D50:F56,'[2]Contoh Case'!D60:F65,'[2]Contoh Case'!D69:F73,'[2]Contoh Case'!D77:F83,'[2]Contoh Case'!D87:F92,'[2]Contoh Case'!D96:F99,'[2]Contoh Case'!D103:F107)</f>
        <v>62</v>
      </c>
      <c r="J23" s="49"/>
      <c r="M23" s="62"/>
    </row>
    <row r="24" spans="1:13" x14ac:dyDescent="0.25">
      <c r="A24" s="46"/>
      <c r="B24" s="47"/>
      <c r="C24" s="48"/>
      <c r="D24" s="48"/>
      <c r="E24" s="48"/>
      <c r="F24" s="48"/>
      <c r="G24" s="63"/>
      <c r="H24" s="63"/>
      <c r="I24" s="49"/>
      <c r="J24" s="49"/>
      <c r="M24" s="62"/>
    </row>
    <row r="25" spans="1:13" ht="15.75" x14ac:dyDescent="0.25">
      <c r="A25" s="46"/>
      <c r="B25" s="47"/>
      <c r="C25" s="48"/>
      <c r="D25" s="48"/>
      <c r="E25" s="48"/>
      <c r="F25" s="48"/>
      <c r="G25" s="60" t="s">
        <v>55</v>
      </c>
      <c r="H25" s="48" t="s">
        <v>40</v>
      </c>
      <c r="I25" s="64">
        <f>COUNTA('[2]Contoh Case'!F19:F25,'[2]Contoh Case'!F29:F36,'[2]Contoh Case'!F40:F46,'[2]Contoh Case'!F50:F56,'[2]Contoh Case'!F60:F65,'[2]Contoh Case'!F69:F73,'[2]Contoh Case'!F77:F83,'[2]Contoh Case'!F87:F92,'[2]Contoh Case'!F96:F99,'[2]Contoh Case'!F103:F107)</f>
        <v>31</v>
      </c>
      <c r="J25" s="49"/>
      <c r="M25" s="62" t="s">
        <v>56</v>
      </c>
    </row>
    <row r="26" spans="1:13" x14ac:dyDescent="0.25">
      <c r="A26" s="46"/>
      <c r="B26" s="47"/>
      <c r="C26" s="48"/>
      <c r="D26" s="48"/>
      <c r="E26" s="48"/>
      <c r="F26" s="48"/>
      <c r="G26" s="48"/>
      <c r="H26" s="48"/>
      <c r="I26" s="49"/>
      <c r="J26" s="49"/>
      <c r="M26" s="62"/>
    </row>
    <row r="27" spans="1:13" ht="15.75" x14ac:dyDescent="0.25">
      <c r="A27" s="46"/>
      <c r="B27" s="47"/>
      <c r="C27" s="48"/>
      <c r="D27" s="48"/>
      <c r="E27" s="48"/>
      <c r="F27" s="48"/>
      <c r="G27" s="60" t="s">
        <v>57</v>
      </c>
      <c r="H27" s="48" t="s">
        <v>40</v>
      </c>
      <c r="I27" s="64">
        <f>COUNTA('[2]Contoh Case'!E19:E25,'[2]Contoh Case'!E29:E36,'[2]Contoh Case'!E40:E46,'[2]Contoh Case'!E50:E56,'[2]Contoh Case'!E60:E65,'[2]Contoh Case'!E69:E73,'[2]Contoh Case'!E77:E83,'[2]Contoh Case'!E87:E92,'[2]Contoh Case'!E96:E99,'[2]Contoh Case'!E103:E107)</f>
        <v>16</v>
      </c>
      <c r="J27" s="49"/>
      <c r="M27" s="62" t="s">
        <v>58</v>
      </c>
    </row>
    <row r="28" spans="1:13" x14ac:dyDescent="0.25">
      <c r="A28" s="46"/>
      <c r="B28" s="47"/>
      <c r="C28" s="48"/>
      <c r="D28" s="48"/>
      <c r="E28" s="48"/>
      <c r="F28" s="48"/>
      <c r="G28" s="48"/>
      <c r="H28" s="48"/>
      <c r="I28" s="49"/>
      <c r="J28" s="49"/>
      <c r="M28" s="62"/>
    </row>
    <row r="29" spans="1:13" ht="15.75" x14ac:dyDescent="0.25">
      <c r="A29" s="46"/>
      <c r="B29" s="47"/>
      <c r="C29" s="48"/>
      <c r="D29" s="48"/>
      <c r="E29" s="48"/>
      <c r="F29" s="48"/>
      <c r="G29" s="60" t="s">
        <v>59</v>
      </c>
      <c r="H29" s="48" t="s">
        <v>40</v>
      </c>
      <c r="I29" s="64">
        <f>COUNTA('[2]Contoh Case'!D19:D25,'[2]Contoh Case'!D29:D36,'[2]Contoh Case'!D40:D46,'[2]Contoh Case'!D50:D56,'[2]Contoh Case'!D60:D65,'[2]Contoh Case'!D69:D73,'[2]Contoh Case'!D77:D83,'[2]Contoh Case'!D87:D92,'[2]Contoh Case'!D96:D99,'[2]Contoh Case'!D103:D107)</f>
        <v>15</v>
      </c>
      <c r="J29" s="49"/>
      <c r="M29" s="62" t="s">
        <v>60</v>
      </c>
    </row>
    <row r="30" spans="1:13" x14ac:dyDescent="0.25">
      <c r="A30" s="46"/>
      <c r="B30" s="47"/>
      <c r="C30" s="48"/>
      <c r="D30" s="48"/>
      <c r="E30" s="48"/>
      <c r="F30" s="48"/>
      <c r="G30" s="48"/>
      <c r="H30" s="48"/>
      <c r="I30" s="49"/>
      <c r="J30" s="49"/>
      <c r="M30" s="62"/>
    </row>
    <row r="31" spans="1:13" x14ac:dyDescent="0.25">
      <c r="A31" s="46"/>
      <c r="B31" s="47"/>
      <c r="C31" s="48"/>
      <c r="D31" s="48"/>
      <c r="E31" s="48"/>
      <c r="F31" s="48"/>
      <c r="G31" s="48"/>
      <c r="H31" s="48"/>
      <c r="I31" s="49"/>
      <c r="J31" s="49"/>
      <c r="M31" s="62"/>
    </row>
    <row r="32" spans="1:13" ht="67.5" customHeight="1" x14ac:dyDescent="0.25">
      <c r="A32" s="46"/>
      <c r="B32" s="47"/>
      <c r="C32" s="48"/>
      <c r="D32" s="48"/>
      <c r="E32" s="48"/>
      <c r="F32" s="48"/>
      <c r="G32" s="48"/>
      <c r="H32" s="48"/>
      <c r="I32" s="49"/>
      <c r="J32" s="49"/>
    </row>
    <row r="33" spans="1:11" x14ac:dyDescent="0.25">
      <c r="A33" s="46"/>
      <c r="B33" s="47"/>
      <c r="C33" s="48"/>
      <c r="D33" s="48"/>
      <c r="E33" s="48"/>
      <c r="F33" s="48"/>
      <c r="G33" s="48"/>
      <c r="H33" s="48"/>
      <c r="I33" s="49"/>
      <c r="J33" s="49"/>
    </row>
    <row r="34" spans="1:11" x14ac:dyDescent="0.25">
      <c r="A34" s="46"/>
      <c r="B34" s="47"/>
      <c r="C34" s="48"/>
      <c r="D34" s="48"/>
      <c r="E34" s="48"/>
      <c r="F34" s="48"/>
      <c r="G34" s="48"/>
      <c r="H34" s="48"/>
      <c r="I34" s="49"/>
      <c r="J34" s="49"/>
    </row>
    <row r="35" spans="1:11" ht="32.25" customHeight="1" x14ac:dyDescent="0.25">
      <c r="A35" s="46"/>
      <c r="B35" s="47"/>
      <c r="C35" s="48"/>
      <c r="D35" s="48"/>
      <c r="E35" s="48"/>
      <c r="F35" s="48"/>
      <c r="G35" s="48"/>
      <c r="H35" s="48"/>
      <c r="I35" s="49"/>
      <c r="J35" s="49"/>
    </row>
    <row r="36" spans="1:11" ht="32.25" customHeight="1" x14ac:dyDescent="0.25">
      <c r="A36" s="46"/>
      <c r="B36" s="47"/>
      <c r="C36" s="48"/>
      <c r="D36" s="48"/>
      <c r="E36" s="48"/>
      <c r="F36" s="48"/>
      <c r="G36" s="48"/>
      <c r="H36" s="48"/>
      <c r="I36" s="49"/>
      <c r="J36" s="49"/>
    </row>
    <row r="37" spans="1:11" ht="32.25" customHeight="1" x14ac:dyDescent="0.25">
      <c r="A37" s="46"/>
      <c r="B37" s="47"/>
      <c r="C37" s="48"/>
      <c r="D37" s="48"/>
      <c r="E37" s="48"/>
      <c r="F37" s="48"/>
      <c r="G37" s="48"/>
      <c r="H37" s="48"/>
      <c r="I37" s="49"/>
      <c r="J37" s="49"/>
    </row>
    <row r="38" spans="1:11" ht="11.25" customHeight="1" x14ac:dyDescent="0.25">
      <c r="A38" s="46"/>
      <c r="B38" s="47"/>
      <c r="C38" s="48"/>
      <c r="D38" s="48"/>
      <c r="E38" s="48"/>
      <c r="F38" s="48"/>
      <c r="G38" s="48"/>
      <c r="H38" s="48"/>
      <c r="I38" s="49"/>
      <c r="J38" s="49"/>
    </row>
    <row r="39" spans="1:11" ht="22.5" customHeight="1" x14ac:dyDescent="0.25">
      <c r="A39" s="39"/>
      <c r="B39" s="40"/>
      <c r="C39" s="41" t="s">
        <v>61</v>
      </c>
      <c r="D39" s="42"/>
      <c r="E39" s="42"/>
      <c r="F39" s="43" t="str">
        <f>F13</f>
        <v>Pelebaran Jalan Menambah Lajur Titik A - Titik B</v>
      </c>
      <c r="G39" s="42"/>
      <c r="H39" s="42"/>
      <c r="I39" s="44"/>
      <c r="J39" s="45"/>
      <c r="K39" s="45"/>
    </row>
    <row r="40" spans="1:11" x14ac:dyDescent="0.25">
      <c r="A40" s="46"/>
      <c r="B40" s="47"/>
      <c r="C40" s="48"/>
      <c r="D40" s="48"/>
      <c r="E40" s="48"/>
      <c r="F40" s="48"/>
      <c r="G40" s="48"/>
      <c r="H40" s="48"/>
      <c r="I40" s="49"/>
      <c r="J40" s="49"/>
    </row>
    <row r="41" spans="1:11" x14ac:dyDescent="0.25">
      <c r="A41" s="46"/>
      <c r="B41" s="47"/>
      <c r="C41" s="48"/>
      <c r="D41" s="48"/>
      <c r="E41" s="48"/>
      <c r="F41" s="48"/>
      <c r="G41" s="48"/>
      <c r="H41" s="48"/>
      <c r="I41" s="49"/>
      <c r="J41" s="49"/>
    </row>
    <row r="42" spans="1:11" x14ac:dyDescent="0.25">
      <c r="A42" s="46"/>
      <c r="B42" s="47"/>
      <c r="C42" s="48"/>
      <c r="D42" s="48"/>
      <c r="E42" s="48"/>
      <c r="F42" s="48"/>
      <c r="G42" s="48"/>
      <c r="H42" s="48"/>
      <c r="I42" s="49"/>
      <c r="J42" s="49"/>
    </row>
    <row r="43" spans="1:11" x14ac:dyDescent="0.25">
      <c r="A43" s="46"/>
      <c r="B43" s="47"/>
      <c r="C43" s="48"/>
      <c r="D43" s="48"/>
      <c r="E43" s="48"/>
      <c r="F43" s="48"/>
      <c r="G43" s="48"/>
      <c r="H43" s="48"/>
      <c r="I43" s="49"/>
      <c r="J43" s="49"/>
    </row>
    <row r="44" spans="1:11" x14ac:dyDescent="0.25">
      <c r="A44" s="46"/>
      <c r="B44" s="47"/>
      <c r="C44" s="48"/>
      <c r="D44" s="48"/>
      <c r="E44" s="48"/>
      <c r="F44" s="48"/>
      <c r="G44" s="48"/>
      <c r="H44" s="48"/>
      <c r="I44" s="49"/>
      <c r="J44" s="49"/>
    </row>
    <row r="45" spans="1:11" x14ac:dyDescent="0.25">
      <c r="A45" s="46"/>
      <c r="B45" s="47"/>
      <c r="C45" s="48"/>
      <c r="D45" s="48"/>
      <c r="E45" s="48"/>
      <c r="F45" s="48"/>
      <c r="G45" s="48"/>
      <c r="H45" s="48"/>
      <c r="I45" s="49"/>
      <c r="J45" s="49"/>
    </row>
    <row r="46" spans="1:11" x14ac:dyDescent="0.25">
      <c r="A46" s="46"/>
      <c r="B46" s="47"/>
      <c r="C46" s="48"/>
      <c r="D46" s="48"/>
      <c r="E46" s="48"/>
      <c r="F46" s="48"/>
      <c r="G46" s="48"/>
      <c r="H46" s="48"/>
      <c r="I46" s="49"/>
      <c r="J46" s="49"/>
    </row>
    <row r="47" spans="1:11" x14ac:dyDescent="0.25">
      <c r="A47" s="46"/>
      <c r="B47" s="47"/>
      <c r="C47" s="48"/>
      <c r="D47" s="48"/>
      <c r="E47" s="48"/>
      <c r="F47" s="48"/>
      <c r="G47" s="48"/>
      <c r="H47" s="48"/>
      <c r="I47" s="49"/>
      <c r="J47" s="49"/>
    </row>
    <row r="48" spans="1:11" x14ac:dyDescent="0.25">
      <c r="A48" s="46"/>
      <c r="B48" s="47"/>
      <c r="C48" s="48"/>
      <c r="D48" s="48"/>
      <c r="E48" s="48"/>
      <c r="F48" s="48"/>
      <c r="G48" s="48"/>
      <c r="H48" s="48"/>
      <c r="I48" s="49"/>
      <c r="J48" s="49"/>
    </row>
    <row r="49" spans="1:10" x14ac:dyDescent="0.25">
      <c r="A49" s="46"/>
      <c r="B49" s="47"/>
      <c r="C49" s="48"/>
      <c r="D49" s="48"/>
      <c r="E49" s="48"/>
      <c r="F49" s="48"/>
      <c r="G49" s="48"/>
      <c r="H49" s="48"/>
      <c r="I49" s="49"/>
      <c r="J49" s="49"/>
    </row>
    <row r="50" spans="1:10" x14ac:dyDescent="0.25">
      <c r="A50" s="46"/>
      <c r="B50" s="47"/>
      <c r="C50" s="48"/>
      <c r="D50" s="48"/>
      <c r="E50" s="48"/>
      <c r="F50" s="48"/>
      <c r="G50" s="48"/>
      <c r="H50" s="48"/>
      <c r="I50" s="49"/>
      <c r="J50" s="49"/>
    </row>
    <row r="51" spans="1:10" x14ac:dyDescent="0.25">
      <c r="A51" s="46"/>
      <c r="B51" s="47"/>
      <c r="C51" s="48"/>
      <c r="D51" s="48"/>
      <c r="E51" s="48"/>
      <c r="F51" s="48"/>
      <c r="G51" s="48"/>
      <c r="H51" s="48"/>
      <c r="I51" s="49"/>
      <c r="J51" s="49"/>
    </row>
    <row r="52" spans="1:10" x14ac:dyDescent="0.25">
      <c r="A52" s="46"/>
      <c r="B52" s="47"/>
      <c r="C52" s="48"/>
      <c r="D52" s="48"/>
      <c r="E52" s="48"/>
      <c r="F52" s="48"/>
      <c r="G52" s="48"/>
      <c r="H52" s="48"/>
      <c r="I52" s="49"/>
      <c r="J52" s="49"/>
    </row>
    <row r="53" spans="1:10" x14ac:dyDescent="0.25">
      <c r="A53" s="46"/>
      <c r="B53" s="47"/>
      <c r="C53" s="48"/>
      <c r="D53" s="48"/>
      <c r="E53" s="48"/>
      <c r="F53" s="48"/>
      <c r="G53" s="48"/>
      <c r="H53" s="48"/>
      <c r="I53" s="49"/>
      <c r="J53" s="49"/>
    </row>
    <row r="54" spans="1:10" x14ac:dyDescent="0.25">
      <c r="A54" s="46"/>
      <c r="B54" s="47"/>
      <c r="C54" s="48"/>
      <c r="D54" s="48"/>
      <c r="E54" s="48"/>
      <c r="F54" s="48"/>
      <c r="G54" s="48"/>
      <c r="H54" s="48"/>
      <c r="I54" s="49"/>
      <c r="J54" s="49"/>
    </row>
    <row r="55" spans="1:10" x14ac:dyDescent="0.25">
      <c r="A55" s="46"/>
      <c r="B55" s="47"/>
      <c r="C55" s="48"/>
      <c r="D55" s="48"/>
      <c r="E55" s="48"/>
      <c r="F55" s="48"/>
      <c r="G55" s="48"/>
      <c r="H55" s="48"/>
      <c r="I55" s="49"/>
      <c r="J55" s="49"/>
    </row>
    <row r="56" spans="1:10" x14ac:dyDescent="0.25">
      <c r="A56" s="46"/>
      <c r="B56" s="47"/>
      <c r="C56" s="48"/>
      <c r="D56" s="48"/>
      <c r="E56" s="48"/>
      <c r="F56" s="48"/>
      <c r="G56" s="48"/>
      <c r="H56" s="48"/>
      <c r="I56" s="49"/>
      <c r="J56" s="49"/>
    </row>
    <row r="57" spans="1:10" x14ac:dyDescent="0.25">
      <c r="A57" s="46"/>
      <c r="B57" s="47"/>
      <c r="C57" s="48"/>
      <c r="D57" s="48"/>
      <c r="E57" s="48"/>
      <c r="F57" s="48"/>
      <c r="G57" s="48"/>
      <c r="H57" s="48"/>
      <c r="I57" s="49"/>
      <c r="J57" s="49"/>
    </row>
    <row r="58" spans="1:10" x14ac:dyDescent="0.25">
      <c r="A58" s="46"/>
      <c r="B58" s="47"/>
      <c r="C58" s="48"/>
      <c r="D58" s="48"/>
      <c r="E58" s="48"/>
      <c r="F58" s="48"/>
      <c r="G58" s="48"/>
      <c r="H58" s="48"/>
      <c r="I58" s="49"/>
      <c r="J58" s="49"/>
    </row>
    <row r="59" spans="1:10" x14ac:dyDescent="0.25">
      <c r="A59" s="46"/>
      <c r="B59" s="47"/>
      <c r="C59" s="48"/>
      <c r="D59" s="48"/>
      <c r="E59" s="48"/>
      <c r="F59" s="48"/>
      <c r="G59" s="48"/>
      <c r="H59" s="48"/>
      <c r="I59" s="49"/>
      <c r="J59" s="49"/>
    </row>
    <row r="60" spans="1:10" x14ac:dyDescent="0.25">
      <c r="A60" s="46"/>
      <c r="B60" s="47"/>
      <c r="C60" s="48"/>
      <c r="D60" s="48"/>
      <c r="E60" s="48"/>
      <c r="F60" s="48"/>
      <c r="G60" s="48"/>
      <c r="H60" s="48"/>
      <c r="I60" s="49"/>
      <c r="J60" s="49"/>
    </row>
    <row r="61" spans="1:10" x14ac:dyDescent="0.25">
      <c r="A61" s="46"/>
      <c r="B61" s="47"/>
      <c r="C61" s="48"/>
      <c r="D61" s="48"/>
      <c r="E61" s="48"/>
      <c r="F61" s="48"/>
      <c r="G61" s="48"/>
      <c r="H61" s="48"/>
      <c r="I61" s="49"/>
      <c r="J61" s="49"/>
    </row>
    <row r="62" spans="1:10" x14ac:dyDescent="0.25">
      <c r="A62" s="46"/>
      <c r="B62" s="47"/>
      <c r="C62" s="48"/>
      <c r="D62" s="48"/>
      <c r="E62" s="48"/>
      <c r="F62" s="48"/>
      <c r="G62" s="48"/>
      <c r="H62" s="48"/>
      <c r="I62" s="49"/>
      <c r="J62" s="49"/>
    </row>
    <row r="63" spans="1:10" x14ac:dyDescent="0.25">
      <c r="A63" s="46"/>
      <c r="B63" s="47"/>
      <c r="C63" s="48"/>
      <c r="D63" s="48"/>
      <c r="E63" s="48"/>
      <c r="F63" s="48"/>
      <c r="G63" s="48"/>
      <c r="H63" s="48"/>
      <c r="I63" s="49"/>
      <c r="J63" s="49"/>
    </row>
    <row r="64" spans="1:10" x14ac:dyDescent="0.25">
      <c r="A64" s="46"/>
      <c r="B64" s="47"/>
      <c r="C64" s="48"/>
      <c r="D64" s="48"/>
      <c r="E64" s="48"/>
      <c r="F64" s="48"/>
      <c r="G64" s="48"/>
      <c r="H64" s="48"/>
      <c r="I64" s="49"/>
      <c r="J64" s="49"/>
    </row>
    <row r="65" spans="1:10" x14ac:dyDescent="0.25">
      <c r="A65" s="46"/>
      <c r="B65" s="47"/>
      <c r="C65" s="48"/>
      <c r="D65" s="48"/>
      <c r="E65" s="48"/>
      <c r="F65" s="48"/>
      <c r="G65" s="48"/>
      <c r="H65" s="48"/>
      <c r="I65" s="49"/>
      <c r="J65" s="49"/>
    </row>
    <row r="66" spans="1:10" x14ac:dyDescent="0.25">
      <c r="A66" s="46"/>
      <c r="B66" s="47"/>
      <c r="C66" s="48"/>
      <c r="D66" s="48"/>
      <c r="E66" s="48"/>
      <c r="F66" s="48"/>
      <c r="G66" s="48"/>
      <c r="H66" s="48"/>
      <c r="I66" s="49"/>
      <c r="J66" s="49"/>
    </row>
    <row r="67" spans="1:10" x14ac:dyDescent="0.25">
      <c r="A67" s="46"/>
      <c r="B67" s="47"/>
      <c r="C67" s="48"/>
      <c r="D67" s="48"/>
      <c r="E67" s="48"/>
      <c r="F67" s="48"/>
      <c r="G67" s="48"/>
      <c r="H67" s="48"/>
      <c r="I67" s="49"/>
      <c r="J67" s="49"/>
    </row>
    <row r="68" spans="1:10" x14ac:dyDescent="0.25">
      <c r="A68" s="46"/>
      <c r="B68" s="47"/>
      <c r="C68" s="48"/>
      <c r="D68" s="48"/>
      <c r="E68" s="48"/>
      <c r="F68" s="48"/>
      <c r="G68" s="48"/>
      <c r="H68" s="48"/>
      <c r="I68" s="49"/>
      <c r="J68" s="49"/>
    </row>
    <row r="69" spans="1:10" x14ac:dyDescent="0.25">
      <c r="A69" s="46"/>
      <c r="B69" s="47"/>
      <c r="C69" s="48"/>
      <c r="D69" s="48"/>
      <c r="E69" s="48"/>
      <c r="F69" s="48"/>
      <c r="G69" s="48"/>
      <c r="H69" s="48"/>
      <c r="I69" s="49"/>
      <c r="J69" s="49"/>
    </row>
    <row r="70" spans="1:10" x14ac:dyDescent="0.25">
      <c r="A70" s="46"/>
      <c r="B70" s="47"/>
      <c r="C70" s="48"/>
      <c r="D70" s="48"/>
      <c r="E70" s="48"/>
      <c r="F70" s="48"/>
      <c r="G70" s="48"/>
      <c r="H70" s="48"/>
      <c r="I70" s="49"/>
      <c r="J70" s="49"/>
    </row>
    <row r="71" spans="1:10" x14ac:dyDescent="0.25">
      <c r="A71" s="46"/>
      <c r="B71" s="47"/>
      <c r="C71" s="48"/>
      <c r="D71" s="48"/>
      <c r="E71" s="48"/>
      <c r="F71" s="48"/>
      <c r="G71" s="48"/>
      <c r="H71" s="48"/>
      <c r="I71" s="49"/>
      <c r="J71" s="49"/>
    </row>
    <row r="72" spans="1:10" x14ac:dyDescent="0.25">
      <c r="A72" s="46"/>
      <c r="B72" s="47"/>
      <c r="C72" s="48"/>
      <c r="D72" s="48"/>
      <c r="E72" s="48"/>
      <c r="F72" s="48"/>
      <c r="G72" s="48"/>
      <c r="H72" s="48"/>
      <c r="I72" s="49"/>
      <c r="J72" s="49"/>
    </row>
    <row r="73" spans="1:10" x14ac:dyDescent="0.25">
      <c r="A73" s="46"/>
      <c r="B73" s="47"/>
      <c r="C73" s="48"/>
      <c r="D73" s="48"/>
      <c r="E73" s="48"/>
      <c r="F73" s="48"/>
      <c r="G73" s="48"/>
      <c r="H73" s="48"/>
      <c r="I73" s="49"/>
      <c r="J73" s="49"/>
    </row>
    <row r="74" spans="1:10" x14ac:dyDescent="0.25">
      <c r="A74" s="46"/>
      <c r="B74" s="47"/>
      <c r="C74" s="48"/>
      <c r="D74" s="48"/>
      <c r="E74" s="48"/>
      <c r="F74" s="48"/>
      <c r="G74" s="48"/>
      <c r="H74" s="48"/>
      <c r="I74" s="49"/>
      <c r="J74" s="49"/>
    </row>
    <row r="75" spans="1:10" x14ac:dyDescent="0.25">
      <c r="A75" s="46"/>
      <c r="B75" s="47"/>
      <c r="C75" s="48"/>
      <c r="D75" s="48"/>
      <c r="E75" s="48"/>
      <c r="F75" s="48"/>
      <c r="G75" s="48"/>
      <c r="H75" s="48"/>
      <c r="I75" s="49"/>
      <c r="J75" s="49"/>
    </row>
    <row r="76" spans="1:10" x14ac:dyDescent="0.25">
      <c r="A76" s="46"/>
      <c r="B76" s="47"/>
      <c r="C76" s="48"/>
      <c r="D76" s="48"/>
      <c r="E76" s="48"/>
      <c r="F76" s="48"/>
      <c r="G76" s="48"/>
      <c r="H76" s="48"/>
      <c r="I76" s="49"/>
      <c r="J76" s="49"/>
    </row>
    <row r="77" spans="1:10" x14ac:dyDescent="0.25">
      <c r="A77" s="46"/>
      <c r="B77" s="47"/>
      <c r="C77" s="48"/>
      <c r="D77" s="48"/>
      <c r="E77" s="48"/>
      <c r="F77" s="48"/>
      <c r="G77" s="48"/>
      <c r="H77" s="48"/>
      <c r="I77" s="49"/>
      <c r="J77" s="49"/>
    </row>
    <row r="78" spans="1:10" x14ac:dyDescent="0.25">
      <c r="A78" s="46"/>
      <c r="B78" s="47"/>
      <c r="C78" s="48"/>
      <c r="D78" s="48"/>
      <c r="E78" s="48"/>
      <c r="F78" s="48"/>
      <c r="G78" s="48"/>
      <c r="H78" s="48"/>
      <c r="I78" s="49"/>
      <c r="J78" s="49"/>
    </row>
    <row r="79" spans="1:10" x14ac:dyDescent="0.25">
      <c r="A79" s="46"/>
      <c r="B79" s="47"/>
      <c r="C79" s="48"/>
      <c r="D79" s="48"/>
      <c r="E79" s="48"/>
      <c r="F79" s="48"/>
      <c r="G79" s="48"/>
      <c r="H79" s="48"/>
      <c r="I79" s="49"/>
      <c r="J79" s="49"/>
    </row>
    <row r="80" spans="1:10" x14ac:dyDescent="0.25">
      <c r="A80" s="46"/>
      <c r="B80" s="47"/>
      <c r="C80" s="48"/>
      <c r="D80" s="48"/>
      <c r="E80" s="48"/>
      <c r="F80" s="48"/>
      <c r="G80" s="48"/>
      <c r="H80" s="48"/>
      <c r="I80" s="49"/>
      <c r="J80" s="49"/>
    </row>
    <row r="81" spans="1:10" x14ac:dyDescent="0.25">
      <c r="A81" s="46"/>
      <c r="B81" s="47"/>
      <c r="C81" s="48"/>
      <c r="D81" s="48"/>
      <c r="E81" s="48"/>
      <c r="F81" s="48"/>
      <c r="G81" s="48"/>
      <c r="H81" s="48"/>
      <c r="I81" s="49"/>
      <c r="J81" s="49"/>
    </row>
    <row r="82" spans="1:10" x14ac:dyDescent="0.25">
      <c r="A82" s="46"/>
      <c r="B82" s="47"/>
      <c r="C82" s="48"/>
      <c r="D82" s="48"/>
      <c r="E82" s="48"/>
      <c r="F82" s="48"/>
      <c r="G82" s="48"/>
      <c r="H82" s="48"/>
      <c r="I82" s="49"/>
      <c r="J82" s="49"/>
    </row>
    <row r="83" spans="1:10" x14ac:dyDescent="0.25">
      <c r="A83" s="46"/>
      <c r="B83" s="47"/>
      <c r="C83" s="48"/>
      <c r="D83" s="48"/>
      <c r="E83" s="48"/>
      <c r="F83" s="48"/>
      <c r="G83" s="48"/>
      <c r="H83" s="48"/>
      <c r="I83" s="49"/>
      <c r="J83" s="49"/>
    </row>
    <row r="84" spans="1:10" x14ac:dyDescent="0.25">
      <c r="A84" s="46"/>
      <c r="B84" s="47"/>
      <c r="C84" s="48"/>
      <c r="D84" s="48"/>
      <c r="E84" s="48"/>
      <c r="F84" s="48"/>
      <c r="G84" s="48"/>
      <c r="H84" s="48"/>
      <c r="I84" s="49"/>
      <c r="J84" s="49"/>
    </row>
    <row r="85" spans="1:10" x14ac:dyDescent="0.25">
      <c r="A85" s="46"/>
      <c r="B85" s="47"/>
      <c r="C85" s="48"/>
      <c r="D85" s="48"/>
      <c r="E85" s="48"/>
      <c r="F85" s="48"/>
      <c r="G85" s="48"/>
      <c r="H85" s="48"/>
      <c r="I85" s="49"/>
      <c r="J85" s="49"/>
    </row>
    <row r="86" spans="1:10" x14ac:dyDescent="0.25">
      <c r="A86" s="46"/>
      <c r="B86" s="47"/>
      <c r="C86" s="48"/>
      <c r="D86" s="48"/>
      <c r="E86" s="48"/>
      <c r="F86" s="48"/>
      <c r="G86" s="48"/>
      <c r="H86" s="48"/>
      <c r="I86" s="49"/>
      <c r="J86" s="49"/>
    </row>
    <row r="87" spans="1:10" x14ac:dyDescent="0.25">
      <c r="A87" s="46"/>
      <c r="B87" s="47"/>
      <c r="C87" s="48"/>
      <c r="D87" s="48"/>
      <c r="E87" s="48"/>
      <c r="F87" s="48"/>
      <c r="G87" s="48"/>
      <c r="H87" s="48"/>
      <c r="I87" s="49"/>
      <c r="J87" s="49"/>
    </row>
    <row r="88" spans="1:10" x14ac:dyDescent="0.25">
      <c r="A88" s="46"/>
      <c r="B88" s="47"/>
      <c r="C88" s="48"/>
      <c r="D88" s="48"/>
      <c r="E88" s="48"/>
      <c r="F88" s="48"/>
      <c r="G88" s="48"/>
      <c r="H88" s="48"/>
      <c r="I88" s="49"/>
      <c r="J88" s="49"/>
    </row>
    <row r="89" spans="1:10" x14ac:dyDescent="0.25">
      <c r="A89" s="46"/>
      <c r="B89" s="47"/>
      <c r="C89" s="48"/>
      <c r="D89" s="48"/>
      <c r="E89" s="48"/>
      <c r="F89" s="48"/>
      <c r="G89" s="48"/>
      <c r="H89" s="48"/>
      <c r="I89" s="49"/>
      <c r="J89" s="49"/>
    </row>
    <row r="90" spans="1:10" x14ac:dyDescent="0.25">
      <c r="A90" s="46"/>
      <c r="B90" s="47"/>
      <c r="C90" s="48"/>
      <c r="D90" s="48"/>
      <c r="E90" s="48"/>
      <c r="F90" s="48"/>
      <c r="G90" s="48"/>
      <c r="H90" s="48"/>
      <c r="I90" s="49"/>
      <c r="J90" s="49"/>
    </row>
    <row r="91" spans="1:10" x14ac:dyDescent="0.25">
      <c r="A91" s="46"/>
      <c r="B91" s="47"/>
      <c r="C91" s="48"/>
      <c r="D91" s="48"/>
      <c r="E91" s="48"/>
      <c r="F91" s="48"/>
      <c r="G91" s="48"/>
      <c r="H91" s="48"/>
      <c r="I91" s="49"/>
      <c r="J91" s="49"/>
    </row>
    <row r="92" spans="1:10" x14ac:dyDescent="0.25">
      <c r="A92" s="46"/>
      <c r="B92" s="47"/>
      <c r="C92" s="48"/>
      <c r="D92" s="48"/>
      <c r="E92" s="48"/>
      <c r="F92" s="48"/>
      <c r="G92" s="48"/>
      <c r="H92" s="48"/>
      <c r="I92" s="49"/>
      <c r="J92" s="49"/>
    </row>
    <row r="93" spans="1:10" x14ac:dyDescent="0.25">
      <c r="A93" s="46"/>
      <c r="B93" s="47"/>
      <c r="C93" s="48"/>
      <c r="D93" s="48"/>
      <c r="E93" s="48"/>
      <c r="F93" s="48"/>
      <c r="G93" s="48"/>
      <c r="H93" s="48"/>
      <c r="I93" s="49"/>
      <c r="J93" s="49"/>
    </row>
    <row r="94" spans="1:10" x14ac:dyDescent="0.25">
      <c r="A94" s="46"/>
      <c r="B94" s="47"/>
      <c r="C94" s="48"/>
      <c r="D94" s="48"/>
      <c r="E94" s="48"/>
      <c r="F94" s="48"/>
      <c r="G94" s="48"/>
      <c r="H94" s="48"/>
      <c r="I94" s="49"/>
      <c r="J94" s="49"/>
    </row>
    <row r="95" spans="1:10" x14ac:dyDescent="0.25">
      <c r="A95" s="46"/>
      <c r="B95" s="47"/>
      <c r="C95" s="48"/>
      <c r="D95" s="48"/>
      <c r="E95" s="48"/>
      <c r="F95" s="48"/>
      <c r="G95" s="48"/>
      <c r="H95" s="48"/>
      <c r="I95" s="49"/>
      <c r="J95" s="49"/>
    </row>
    <row r="96" spans="1:10" x14ac:dyDescent="0.25">
      <c r="A96" s="46"/>
      <c r="B96" s="47"/>
      <c r="C96" s="48"/>
      <c r="D96" s="48"/>
      <c r="E96" s="48"/>
      <c r="F96" s="48"/>
      <c r="G96" s="48"/>
      <c r="H96" s="48"/>
      <c r="I96" s="49"/>
      <c r="J96" s="49"/>
    </row>
    <row r="97" spans="1:10" x14ac:dyDescent="0.25">
      <c r="A97" s="46"/>
      <c r="B97" s="47"/>
      <c r="C97" s="48"/>
      <c r="D97" s="48"/>
      <c r="E97" s="48"/>
      <c r="F97" s="48"/>
      <c r="G97" s="48"/>
      <c r="H97" s="48"/>
      <c r="I97" s="49"/>
      <c r="J97" s="49"/>
    </row>
    <row r="98" spans="1:10" x14ac:dyDescent="0.25">
      <c r="A98" s="46"/>
      <c r="B98" s="47"/>
      <c r="C98" s="48"/>
      <c r="D98" s="48"/>
      <c r="E98" s="48"/>
      <c r="F98" s="48"/>
      <c r="G98" s="48"/>
      <c r="H98" s="48"/>
      <c r="I98" s="49"/>
      <c r="J98" s="49"/>
    </row>
    <row r="99" spans="1:10" x14ac:dyDescent="0.25">
      <c r="A99" s="46"/>
      <c r="B99" s="47"/>
      <c r="C99" s="48"/>
      <c r="D99" s="48"/>
      <c r="E99" s="48"/>
      <c r="F99" s="48"/>
      <c r="G99" s="48"/>
      <c r="H99" s="48"/>
      <c r="I99" s="49"/>
      <c r="J99" s="49"/>
    </row>
    <row r="100" spans="1:10" x14ac:dyDescent="0.25">
      <c r="A100" s="46"/>
      <c r="B100" s="47"/>
      <c r="C100" s="48"/>
      <c r="D100" s="48"/>
      <c r="E100" s="48"/>
      <c r="F100" s="48"/>
      <c r="G100" s="48"/>
      <c r="H100" s="48"/>
      <c r="I100" s="49"/>
      <c r="J100" s="49"/>
    </row>
    <row r="101" spans="1:10" x14ac:dyDescent="0.25">
      <c r="A101" s="46"/>
      <c r="B101" s="47"/>
      <c r="C101" s="48"/>
      <c r="D101" s="48"/>
      <c r="E101" s="48"/>
      <c r="F101" s="48"/>
      <c r="G101" s="48"/>
      <c r="H101" s="48"/>
      <c r="I101" s="49"/>
      <c r="J101" s="49"/>
    </row>
    <row r="102" spans="1:10" x14ac:dyDescent="0.25">
      <c r="A102" s="46"/>
      <c r="B102" s="47"/>
      <c r="C102" s="48"/>
      <c r="D102" s="48"/>
      <c r="E102" s="48"/>
      <c r="F102" s="48"/>
      <c r="G102" s="48"/>
      <c r="H102" s="48"/>
      <c r="I102" s="49"/>
      <c r="J102" s="49"/>
    </row>
    <row r="103" spans="1:10" x14ac:dyDescent="0.25">
      <c r="A103" s="46"/>
      <c r="B103" s="47"/>
      <c r="C103" s="48"/>
      <c r="D103" s="48"/>
      <c r="E103" s="48"/>
      <c r="F103" s="48"/>
      <c r="G103" s="48"/>
      <c r="H103" s="48"/>
      <c r="I103" s="49"/>
      <c r="J103" s="49"/>
    </row>
    <row r="104" spans="1:10" x14ac:dyDescent="0.25">
      <c r="A104" s="46"/>
      <c r="B104" s="47"/>
      <c r="C104" s="48"/>
      <c r="D104" s="48"/>
      <c r="E104" s="48"/>
      <c r="F104" s="48"/>
      <c r="G104" s="48"/>
      <c r="H104" s="48"/>
      <c r="I104" s="49"/>
      <c r="J104" s="49"/>
    </row>
    <row r="105" spans="1:10" x14ac:dyDescent="0.25">
      <c r="A105" s="46"/>
      <c r="B105" s="47"/>
      <c r="C105" s="48"/>
      <c r="D105" s="48"/>
      <c r="E105" s="48"/>
      <c r="F105" s="48"/>
      <c r="G105" s="48"/>
      <c r="H105" s="48"/>
      <c r="I105" s="49"/>
      <c r="J105" s="49"/>
    </row>
    <row r="106" spans="1:10" x14ac:dyDescent="0.25">
      <c r="A106" s="46"/>
      <c r="B106" s="47"/>
      <c r="C106" s="48"/>
      <c r="D106" s="48"/>
      <c r="E106" s="48"/>
      <c r="F106" s="48"/>
      <c r="G106" s="48"/>
      <c r="H106" s="48"/>
      <c r="I106" s="49"/>
      <c r="J106" s="49"/>
    </row>
    <row r="107" spans="1:10" x14ac:dyDescent="0.25">
      <c r="A107" s="46"/>
      <c r="B107" s="47"/>
      <c r="C107" s="48"/>
      <c r="D107" s="48"/>
      <c r="E107" s="48"/>
      <c r="F107" s="48"/>
      <c r="G107" s="48"/>
      <c r="H107" s="48"/>
      <c r="I107" s="49"/>
      <c r="J107" s="49"/>
    </row>
    <row r="108" spans="1:10" x14ac:dyDescent="0.25">
      <c r="A108" s="46"/>
      <c r="B108" s="47"/>
      <c r="C108" s="48"/>
      <c r="D108" s="48"/>
      <c r="E108" s="48"/>
      <c r="F108" s="48"/>
      <c r="G108" s="48"/>
      <c r="H108" s="48"/>
      <c r="I108" s="49"/>
      <c r="J108" s="49"/>
    </row>
    <row r="109" spans="1:10" x14ac:dyDescent="0.25">
      <c r="A109" s="46"/>
      <c r="B109" s="47"/>
      <c r="C109" s="48"/>
      <c r="D109" s="48"/>
      <c r="E109" s="48"/>
      <c r="F109" s="48"/>
      <c r="G109" s="48"/>
      <c r="H109" s="48"/>
      <c r="I109" s="49"/>
      <c r="J109" s="49"/>
    </row>
    <row r="110" spans="1:10" x14ac:dyDescent="0.25">
      <c r="A110" s="46"/>
      <c r="B110" s="47"/>
      <c r="C110" s="48"/>
      <c r="D110" s="48"/>
      <c r="E110" s="48"/>
      <c r="F110" s="48"/>
      <c r="G110" s="48"/>
      <c r="H110" s="48"/>
      <c r="I110" s="49"/>
      <c r="J110" s="49"/>
    </row>
    <row r="111" spans="1:10" x14ac:dyDescent="0.25">
      <c r="A111" s="46"/>
      <c r="B111" s="47"/>
      <c r="C111" s="48"/>
      <c r="D111" s="48"/>
      <c r="E111" s="48"/>
      <c r="F111" s="48"/>
      <c r="G111" s="48"/>
      <c r="H111" s="48"/>
      <c r="I111" s="49"/>
      <c r="J111" s="49"/>
    </row>
    <row r="112" spans="1:10" x14ac:dyDescent="0.25">
      <c r="A112" s="46"/>
      <c r="B112" s="47"/>
      <c r="C112" s="48"/>
      <c r="D112" s="48"/>
      <c r="E112" s="48"/>
      <c r="F112" s="48"/>
      <c r="G112" s="48"/>
      <c r="H112" s="48"/>
      <c r="I112" s="49"/>
      <c r="J112" s="49"/>
    </row>
    <row r="113" spans="1:10" x14ac:dyDescent="0.25">
      <c r="A113" s="46"/>
      <c r="B113" s="47"/>
      <c r="C113" s="48"/>
      <c r="D113" s="48"/>
      <c r="E113" s="48"/>
      <c r="F113" s="48"/>
      <c r="G113" s="48"/>
      <c r="H113" s="48"/>
      <c r="I113" s="49"/>
      <c r="J113" s="49"/>
    </row>
    <row r="114" spans="1:10" x14ac:dyDescent="0.25">
      <c r="A114" s="46"/>
      <c r="B114" s="47"/>
      <c r="C114" s="48"/>
      <c r="D114" s="48"/>
      <c r="E114" s="48"/>
      <c r="F114" s="48"/>
      <c r="G114" s="48"/>
      <c r="H114" s="48"/>
      <c r="I114" s="49"/>
      <c r="J114" s="49"/>
    </row>
    <row r="115" spans="1:10" x14ac:dyDescent="0.25">
      <c r="A115" s="46"/>
      <c r="B115" s="47"/>
      <c r="C115" s="48"/>
      <c r="D115" s="48"/>
      <c r="E115" s="48"/>
      <c r="F115" s="48"/>
      <c r="G115" s="48"/>
      <c r="H115" s="48"/>
      <c r="I115" s="49"/>
      <c r="J115" s="49"/>
    </row>
    <row r="116" spans="1:10" x14ac:dyDescent="0.25">
      <c r="A116" s="46"/>
      <c r="B116" s="47"/>
      <c r="C116" s="48"/>
      <c r="D116" s="48"/>
      <c r="E116" s="48"/>
      <c r="F116" s="48"/>
      <c r="G116" s="48"/>
      <c r="H116" s="48"/>
      <c r="I116" s="49"/>
      <c r="J116" s="49"/>
    </row>
    <row r="117" spans="1:10" x14ac:dyDescent="0.25">
      <c r="A117" s="46"/>
      <c r="B117" s="47"/>
      <c r="C117" s="48"/>
      <c r="D117" s="48"/>
      <c r="E117" s="48"/>
      <c r="F117" s="48"/>
      <c r="G117" s="48"/>
      <c r="H117" s="48"/>
      <c r="I117" s="49"/>
      <c r="J117" s="49"/>
    </row>
    <row r="118" spans="1:10" x14ac:dyDescent="0.25">
      <c r="A118" s="46"/>
      <c r="B118" s="47"/>
      <c r="C118" s="48"/>
      <c r="D118" s="48"/>
      <c r="E118" s="48"/>
      <c r="F118" s="48"/>
      <c r="G118" s="48"/>
      <c r="H118" s="48"/>
      <c r="I118" s="49"/>
      <c r="J118" s="49"/>
    </row>
    <row r="119" spans="1:10" x14ac:dyDescent="0.25">
      <c r="A119" s="46"/>
      <c r="B119" s="47"/>
      <c r="C119" s="48"/>
      <c r="D119" s="48"/>
      <c r="E119" s="48"/>
      <c r="F119" s="48"/>
      <c r="G119" s="48"/>
      <c r="H119" s="48"/>
      <c r="I119" s="49"/>
      <c r="J119" s="49"/>
    </row>
    <row r="120" spans="1:10" x14ac:dyDescent="0.25">
      <c r="A120" s="46"/>
      <c r="B120" s="47"/>
      <c r="C120" s="48"/>
      <c r="D120" s="48"/>
      <c r="E120" s="48"/>
      <c r="F120" s="48"/>
      <c r="G120" s="48"/>
      <c r="H120" s="48"/>
      <c r="I120" s="49"/>
      <c r="J120" s="49"/>
    </row>
    <row r="121" spans="1:10" x14ac:dyDescent="0.25">
      <c r="A121" s="46"/>
      <c r="B121" s="47"/>
      <c r="C121" s="48"/>
      <c r="D121" s="48"/>
      <c r="E121" s="48"/>
      <c r="F121" s="48"/>
      <c r="G121" s="48"/>
      <c r="H121" s="48"/>
      <c r="I121" s="49"/>
      <c r="J121" s="49"/>
    </row>
    <row r="122" spans="1:10" x14ac:dyDescent="0.25">
      <c r="A122" s="46"/>
      <c r="B122" s="47"/>
      <c r="C122" s="48"/>
      <c r="D122" s="48"/>
      <c r="E122" s="48"/>
      <c r="F122" s="48"/>
      <c r="G122" s="48"/>
      <c r="H122" s="48"/>
      <c r="I122" s="49"/>
      <c r="J122" s="49"/>
    </row>
    <row r="123" spans="1:10" x14ac:dyDescent="0.25">
      <c r="A123" s="46"/>
      <c r="B123" s="47"/>
      <c r="C123" s="48"/>
      <c r="D123" s="48"/>
      <c r="E123" s="48"/>
      <c r="F123" s="48"/>
      <c r="G123" s="48"/>
      <c r="H123" s="48"/>
      <c r="I123" s="49"/>
      <c r="J123" s="49"/>
    </row>
    <row r="124" spans="1:10" x14ac:dyDescent="0.25">
      <c r="A124" s="46"/>
      <c r="B124" s="47"/>
      <c r="C124" s="48"/>
      <c r="D124" s="48"/>
      <c r="E124" s="48"/>
      <c r="F124" s="48"/>
      <c r="G124" s="48"/>
      <c r="H124" s="48"/>
      <c r="I124" s="49"/>
      <c r="J124" s="49"/>
    </row>
    <row r="125" spans="1:10" x14ac:dyDescent="0.25">
      <c r="A125" s="46"/>
      <c r="B125" s="47"/>
      <c r="C125" s="48"/>
      <c r="D125" s="48"/>
      <c r="E125" s="48"/>
      <c r="F125" s="48"/>
      <c r="G125" s="48"/>
      <c r="H125" s="48"/>
      <c r="I125" s="49"/>
      <c r="J125" s="49"/>
    </row>
    <row r="126" spans="1:10" x14ac:dyDescent="0.25">
      <c r="A126" s="46"/>
      <c r="B126" s="47"/>
      <c r="C126" s="48"/>
      <c r="D126" s="48"/>
      <c r="E126" s="48"/>
      <c r="F126" s="48"/>
      <c r="G126" s="48"/>
      <c r="H126" s="48"/>
      <c r="I126" s="49"/>
      <c r="J126" s="49"/>
    </row>
    <row r="127" spans="1:10" x14ac:dyDescent="0.25">
      <c r="A127" s="46"/>
      <c r="B127" s="47"/>
      <c r="C127" s="48"/>
      <c r="D127" s="48"/>
      <c r="E127" s="48"/>
      <c r="F127" s="48"/>
      <c r="G127" s="48"/>
      <c r="H127" s="48"/>
      <c r="I127" s="49"/>
      <c r="J127" s="49"/>
    </row>
    <row r="128" spans="1:10" x14ac:dyDescent="0.25">
      <c r="A128" s="46"/>
      <c r="B128" s="47"/>
      <c r="C128" s="48"/>
      <c r="D128" s="48"/>
      <c r="E128" s="48"/>
      <c r="F128" s="48"/>
      <c r="G128" s="48"/>
      <c r="H128" s="48"/>
      <c r="I128" s="49"/>
      <c r="J128" s="49"/>
    </row>
    <row r="129" spans="1:10" x14ac:dyDescent="0.25">
      <c r="A129" s="46"/>
      <c r="B129" s="47"/>
      <c r="C129" s="48"/>
      <c r="D129" s="48"/>
      <c r="E129" s="48"/>
      <c r="F129" s="48"/>
      <c r="G129" s="48"/>
      <c r="H129" s="48"/>
      <c r="I129" s="49"/>
      <c r="J129" s="49"/>
    </row>
    <row r="130" spans="1:10" x14ac:dyDescent="0.25">
      <c r="A130" s="46"/>
      <c r="B130" s="47"/>
      <c r="C130" s="48"/>
      <c r="D130" s="48"/>
      <c r="E130" s="48"/>
      <c r="F130" s="48"/>
      <c r="G130" s="48"/>
      <c r="H130" s="48"/>
      <c r="I130" s="49"/>
      <c r="J130" s="49"/>
    </row>
    <row r="131" spans="1:10" x14ac:dyDescent="0.25">
      <c r="A131" s="46"/>
      <c r="B131" s="47"/>
      <c r="C131" s="48"/>
      <c r="D131" s="48"/>
      <c r="E131" s="48"/>
      <c r="F131" s="48"/>
      <c r="G131" s="48"/>
      <c r="H131" s="48"/>
      <c r="I131" s="49"/>
      <c r="J131" s="49"/>
    </row>
    <row r="132" spans="1:10" x14ac:dyDescent="0.25">
      <c r="A132" s="46"/>
      <c r="B132" s="47"/>
      <c r="C132" s="48"/>
      <c r="D132" s="48"/>
      <c r="E132" s="48"/>
      <c r="F132" s="48"/>
      <c r="G132" s="48"/>
      <c r="H132" s="48"/>
      <c r="I132" s="49"/>
      <c r="J132" s="49"/>
    </row>
    <row r="133" spans="1:10" x14ac:dyDescent="0.25">
      <c r="A133" s="46"/>
      <c r="B133" s="47"/>
      <c r="C133" s="48"/>
      <c r="D133" s="48"/>
      <c r="E133" s="48"/>
      <c r="F133" s="48"/>
      <c r="G133" s="48"/>
      <c r="H133" s="48"/>
      <c r="I133" s="49"/>
      <c r="J133" s="49"/>
    </row>
    <row r="134" spans="1:10" x14ac:dyDescent="0.25">
      <c r="A134" s="46"/>
      <c r="B134" s="47"/>
      <c r="C134" s="48"/>
      <c r="D134" s="48"/>
      <c r="E134" s="48"/>
      <c r="F134" s="48"/>
      <c r="G134" s="48"/>
      <c r="H134" s="48"/>
      <c r="I134" s="49"/>
      <c r="J134" s="49"/>
    </row>
    <row r="135" spans="1:10" x14ac:dyDescent="0.25">
      <c r="A135" s="46"/>
      <c r="B135" s="47"/>
      <c r="C135" s="48"/>
      <c r="D135" s="48"/>
      <c r="E135" s="48"/>
      <c r="F135" s="48"/>
      <c r="G135" s="48"/>
      <c r="H135" s="48"/>
      <c r="I135" s="49"/>
      <c r="J135" s="49"/>
    </row>
    <row r="136" spans="1:10" x14ac:dyDescent="0.25">
      <c r="A136" s="46"/>
      <c r="B136" s="47"/>
      <c r="C136" s="48"/>
      <c r="D136" s="48"/>
      <c r="E136" s="48"/>
      <c r="F136" s="48"/>
      <c r="G136" s="48"/>
      <c r="H136" s="48"/>
      <c r="I136" s="49"/>
      <c r="J136" s="49"/>
    </row>
    <row r="137" spans="1:10" x14ac:dyDescent="0.25">
      <c r="A137" s="46"/>
      <c r="B137" s="47"/>
      <c r="C137" s="48"/>
      <c r="D137" s="48"/>
      <c r="E137" s="48"/>
      <c r="F137" s="48"/>
      <c r="G137" s="48"/>
      <c r="H137" s="48"/>
      <c r="I137" s="49"/>
      <c r="J137" s="49"/>
    </row>
    <row r="138" spans="1:10" x14ac:dyDescent="0.25">
      <c r="A138" s="46"/>
      <c r="B138" s="47"/>
      <c r="C138" s="48"/>
      <c r="D138" s="48"/>
      <c r="E138" s="48"/>
      <c r="F138" s="48"/>
      <c r="G138" s="48"/>
      <c r="H138" s="48"/>
      <c r="I138" s="49"/>
      <c r="J138" s="49"/>
    </row>
    <row r="139" spans="1:10" x14ac:dyDescent="0.25">
      <c r="A139" s="46"/>
      <c r="B139" s="47"/>
      <c r="C139" s="48"/>
      <c r="D139" s="48"/>
      <c r="E139" s="48"/>
      <c r="F139" s="48"/>
      <c r="G139" s="48"/>
      <c r="H139" s="48"/>
      <c r="I139" s="49"/>
      <c r="J139" s="49"/>
    </row>
    <row r="140" spans="1:10" x14ac:dyDescent="0.25">
      <c r="A140" s="46"/>
      <c r="B140" s="47"/>
      <c r="C140" s="48"/>
      <c r="D140" s="48"/>
      <c r="E140" s="48"/>
      <c r="F140" s="48"/>
      <c r="G140" s="48"/>
      <c r="H140" s="48"/>
      <c r="I140" s="49"/>
      <c r="J140" s="49"/>
    </row>
    <row r="141" spans="1:10" x14ac:dyDescent="0.25">
      <c r="A141" s="46"/>
      <c r="B141" s="47"/>
      <c r="C141" s="48"/>
      <c r="D141" s="48"/>
      <c r="E141" s="48"/>
      <c r="F141" s="48"/>
      <c r="G141" s="48"/>
      <c r="H141" s="48"/>
      <c r="I141" s="49"/>
      <c r="J141" s="49"/>
    </row>
    <row r="142" spans="1:10" x14ac:dyDescent="0.25">
      <c r="A142" s="46"/>
      <c r="B142" s="47"/>
      <c r="C142" s="48"/>
      <c r="D142" s="48"/>
      <c r="E142" s="48"/>
      <c r="F142" s="48"/>
      <c r="G142" s="48"/>
      <c r="H142" s="48"/>
      <c r="I142" s="49"/>
      <c r="J142" s="49"/>
    </row>
    <row r="143" spans="1:10" x14ac:dyDescent="0.25">
      <c r="A143" s="46"/>
      <c r="B143" s="47"/>
      <c r="C143" s="48"/>
      <c r="D143" s="48"/>
      <c r="E143" s="48"/>
      <c r="F143" s="48"/>
      <c r="G143" s="48"/>
      <c r="H143" s="48"/>
      <c r="I143" s="49"/>
      <c r="J143" s="49"/>
    </row>
    <row r="144" spans="1:10" x14ac:dyDescent="0.25">
      <c r="A144" s="46"/>
      <c r="B144" s="47"/>
      <c r="C144" s="48"/>
      <c r="D144" s="48"/>
      <c r="E144" s="48"/>
      <c r="F144" s="48"/>
      <c r="G144" s="48"/>
      <c r="H144" s="48"/>
      <c r="I144" s="49"/>
      <c r="J144" s="49"/>
    </row>
    <row r="145" spans="1:10" x14ac:dyDescent="0.25">
      <c r="A145" s="46"/>
      <c r="B145" s="47"/>
      <c r="C145" s="48"/>
      <c r="D145" s="48"/>
      <c r="E145" s="48"/>
      <c r="F145" s="48"/>
      <c r="G145" s="48"/>
      <c r="H145" s="48"/>
      <c r="I145" s="49"/>
      <c r="J145" s="49"/>
    </row>
    <row r="146" spans="1:10" ht="30.75" customHeight="1" x14ac:dyDescent="0.25">
      <c r="A146" s="46"/>
      <c r="B146" s="47"/>
      <c r="C146" s="48"/>
      <c r="D146" s="48"/>
      <c r="E146" s="48"/>
      <c r="F146" s="48"/>
      <c r="G146" s="48"/>
      <c r="H146" s="48"/>
      <c r="I146" s="49"/>
      <c r="J146" s="49"/>
    </row>
    <row r="147" spans="1:10" ht="30.75" customHeight="1" x14ac:dyDescent="0.25">
      <c r="A147" s="46"/>
      <c r="B147" s="47"/>
      <c r="C147" s="65" t="s">
        <v>62</v>
      </c>
      <c r="D147" s="66"/>
      <c r="E147" s="66"/>
      <c r="F147" s="66"/>
      <c r="G147" s="66"/>
      <c r="H147" s="66"/>
      <c r="I147" s="66"/>
      <c r="J147" s="66"/>
    </row>
    <row r="148" spans="1:10" x14ac:dyDescent="0.25">
      <c r="A148" s="46"/>
      <c r="B148" s="47"/>
      <c r="C148" s="48"/>
      <c r="D148" s="48"/>
      <c r="E148" s="48"/>
      <c r="F148" s="48"/>
      <c r="G148" s="48"/>
      <c r="H148" s="48"/>
      <c r="I148" s="49"/>
      <c r="J148" s="49"/>
    </row>
    <row r="149" spans="1:10" x14ac:dyDescent="0.25">
      <c r="A149" s="46"/>
      <c r="B149" s="47"/>
      <c r="C149" s="48"/>
      <c r="D149" s="48"/>
      <c r="E149" s="48"/>
      <c r="F149" s="48"/>
      <c r="G149" s="48"/>
      <c r="H149" s="48"/>
      <c r="I149" s="49"/>
      <c r="J149" s="49"/>
    </row>
    <row r="150" spans="1:10" x14ac:dyDescent="0.25">
      <c r="A150" s="46"/>
      <c r="B150" s="47"/>
      <c r="C150" s="48"/>
      <c r="D150" s="48"/>
      <c r="E150" s="48"/>
      <c r="F150" s="48"/>
      <c r="G150" s="48"/>
      <c r="H150" s="48"/>
      <c r="I150" s="49"/>
      <c r="J150" s="49"/>
    </row>
    <row r="151" spans="1:10" x14ac:dyDescent="0.25">
      <c r="A151" s="46"/>
      <c r="B151" s="47"/>
      <c r="C151" s="48"/>
      <c r="D151" s="48"/>
      <c r="E151" s="48"/>
      <c r="F151" s="48"/>
      <c r="G151" s="48"/>
      <c r="H151" s="48"/>
      <c r="I151" s="49"/>
      <c r="J151" s="49"/>
    </row>
    <row r="152" spans="1:10" x14ac:dyDescent="0.25">
      <c r="A152" s="46"/>
      <c r="B152" s="47"/>
      <c r="C152" s="48"/>
      <c r="D152" s="48"/>
      <c r="E152" s="48"/>
      <c r="F152" s="48"/>
      <c r="G152" s="48"/>
      <c r="H152" s="48"/>
      <c r="I152" s="49"/>
      <c r="J152" s="49"/>
    </row>
    <row r="153" spans="1:10" x14ac:dyDescent="0.25">
      <c r="A153" s="46"/>
      <c r="B153" s="47"/>
      <c r="C153" s="48"/>
      <c r="D153" s="48"/>
      <c r="E153" s="48"/>
      <c r="F153" s="48"/>
      <c r="G153" s="48"/>
      <c r="H153" s="48"/>
      <c r="I153" s="49"/>
      <c r="J153" s="49"/>
    </row>
    <row r="154" spans="1:10" x14ac:dyDescent="0.25">
      <c r="A154" s="46"/>
      <c r="B154" s="47"/>
      <c r="C154" s="48"/>
      <c r="D154" s="48"/>
      <c r="E154" s="48"/>
      <c r="F154" s="48"/>
      <c r="G154" s="48"/>
      <c r="H154" s="48"/>
      <c r="I154" s="49"/>
      <c r="J154" s="49"/>
    </row>
    <row r="155" spans="1:10" x14ac:dyDescent="0.25">
      <c r="A155" s="46"/>
      <c r="B155" s="47"/>
      <c r="C155" s="48"/>
      <c r="D155" s="48"/>
      <c r="E155" s="48"/>
      <c r="F155" s="48"/>
      <c r="G155" s="48"/>
      <c r="H155" s="48"/>
      <c r="I155" s="49"/>
      <c r="J155" s="49"/>
    </row>
    <row r="156" spans="1:10" x14ac:dyDescent="0.25">
      <c r="A156" s="46"/>
      <c r="B156" s="47"/>
      <c r="C156" s="48"/>
      <c r="D156" s="48"/>
      <c r="E156" s="48"/>
      <c r="F156" s="48"/>
      <c r="G156" s="48"/>
      <c r="H156" s="48"/>
      <c r="I156" s="49"/>
      <c r="J156" s="49"/>
    </row>
    <row r="157" spans="1:10" x14ac:dyDescent="0.25">
      <c r="A157" s="46"/>
      <c r="B157" s="47"/>
      <c r="C157" s="48"/>
      <c r="D157" s="48"/>
      <c r="E157" s="48"/>
      <c r="F157" s="48"/>
      <c r="G157" s="48"/>
      <c r="H157" s="48"/>
      <c r="I157" s="49"/>
      <c r="J157" s="49"/>
    </row>
    <row r="158" spans="1:10" x14ac:dyDescent="0.25">
      <c r="A158" s="46"/>
      <c r="B158" s="47"/>
      <c r="C158" s="48"/>
      <c r="D158" s="48"/>
      <c r="E158" s="48"/>
      <c r="F158" s="48"/>
      <c r="G158" s="48"/>
      <c r="H158" s="48"/>
      <c r="I158" s="49"/>
      <c r="J158" s="49"/>
    </row>
    <row r="159" spans="1:10" x14ac:dyDescent="0.25">
      <c r="A159" s="46"/>
      <c r="B159" s="47"/>
      <c r="C159" s="48"/>
      <c r="D159" s="48"/>
      <c r="E159" s="48"/>
      <c r="F159" s="48"/>
      <c r="G159" s="48"/>
      <c r="H159" s="48"/>
      <c r="I159" s="49"/>
      <c r="J159" s="49"/>
    </row>
    <row r="160" spans="1:10" x14ac:dyDescent="0.25">
      <c r="A160" s="46"/>
      <c r="B160" s="47"/>
      <c r="C160" s="48"/>
      <c r="D160" s="48"/>
      <c r="E160" s="48"/>
      <c r="F160" s="48"/>
      <c r="G160" s="48"/>
      <c r="H160" s="48"/>
      <c r="I160" s="49"/>
      <c r="J160" s="49"/>
    </row>
    <row r="161" spans="1:10" x14ac:dyDescent="0.25">
      <c r="A161" s="46"/>
      <c r="B161" s="47"/>
      <c r="C161" s="48"/>
      <c r="D161" s="48"/>
      <c r="E161" s="48"/>
      <c r="F161" s="48"/>
      <c r="G161" s="48"/>
      <c r="H161" s="48"/>
      <c r="I161" s="49"/>
      <c r="J161" s="49"/>
    </row>
    <row r="162" spans="1:10" x14ac:dyDescent="0.25">
      <c r="A162" s="46"/>
      <c r="B162" s="47"/>
      <c r="C162" s="48"/>
      <c r="D162" s="48"/>
      <c r="E162" s="48"/>
      <c r="F162" s="48"/>
      <c r="G162" s="48"/>
      <c r="H162" s="48"/>
      <c r="I162" s="49"/>
      <c r="J162" s="49"/>
    </row>
    <row r="163" spans="1:10" x14ac:dyDescent="0.25">
      <c r="A163" s="46"/>
      <c r="B163" s="47"/>
      <c r="C163" s="48"/>
      <c r="D163" s="48"/>
      <c r="E163" s="48"/>
      <c r="F163" s="48"/>
      <c r="G163" s="48"/>
      <c r="H163" s="48"/>
      <c r="I163" s="49"/>
      <c r="J163" s="49"/>
    </row>
    <row r="164" spans="1:10" x14ac:dyDescent="0.25">
      <c r="A164" s="46"/>
      <c r="B164" s="47"/>
      <c r="C164" s="48"/>
      <c r="D164" s="48"/>
      <c r="E164" s="48"/>
      <c r="F164" s="48"/>
      <c r="G164" s="48"/>
      <c r="H164" s="48"/>
      <c r="I164" s="49"/>
      <c r="J164" s="49"/>
    </row>
    <row r="165" spans="1:10" x14ac:dyDescent="0.25">
      <c r="A165" s="46"/>
      <c r="B165" s="47"/>
      <c r="C165" s="48"/>
      <c r="D165" s="48"/>
      <c r="E165" s="48"/>
      <c r="F165" s="48"/>
      <c r="G165" s="48"/>
      <c r="H165" s="48"/>
      <c r="I165" s="49"/>
      <c r="J165" s="49"/>
    </row>
    <row r="166" spans="1:10" x14ac:dyDescent="0.25">
      <c r="A166" s="46"/>
      <c r="B166" s="47"/>
      <c r="C166" s="48"/>
      <c r="D166" s="48"/>
      <c r="E166" s="48"/>
      <c r="F166" s="48"/>
      <c r="G166" s="48"/>
      <c r="H166" s="48"/>
      <c r="I166" s="49"/>
      <c r="J166" s="49"/>
    </row>
    <row r="167" spans="1:10" x14ac:dyDescent="0.25">
      <c r="A167" s="46"/>
      <c r="B167" s="47"/>
      <c r="C167" s="48"/>
      <c r="D167" s="48"/>
      <c r="E167" s="48"/>
      <c r="F167" s="48"/>
      <c r="G167" s="48"/>
      <c r="H167" s="48"/>
      <c r="I167" s="49"/>
      <c r="J167" s="49"/>
    </row>
    <row r="168" spans="1:10" x14ac:dyDescent="0.25">
      <c r="A168" s="46"/>
      <c r="B168" s="47"/>
      <c r="C168" s="48"/>
      <c r="D168" s="48"/>
      <c r="E168" s="48"/>
      <c r="F168" s="48"/>
      <c r="G168" s="48"/>
      <c r="H168" s="48"/>
      <c r="I168" s="49"/>
      <c r="J168" s="49"/>
    </row>
    <row r="169" spans="1:10" x14ac:dyDescent="0.25">
      <c r="A169" s="46"/>
      <c r="B169" s="47"/>
      <c r="C169" s="48"/>
      <c r="D169" s="48"/>
      <c r="E169" s="48"/>
      <c r="F169" s="48"/>
      <c r="G169" s="48"/>
      <c r="H169" s="48"/>
      <c r="I169" s="49"/>
      <c r="J169" s="49"/>
    </row>
    <row r="170" spans="1:10" x14ac:dyDescent="0.25">
      <c r="A170" s="46"/>
      <c r="B170" s="47"/>
      <c r="C170" s="48"/>
      <c r="D170" s="48"/>
      <c r="E170" s="48"/>
      <c r="F170" s="48"/>
      <c r="G170" s="48"/>
      <c r="H170" s="48"/>
      <c r="I170" s="49"/>
      <c r="J170" s="49"/>
    </row>
    <row r="171" spans="1:10" x14ac:dyDescent="0.25">
      <c r="A171" s="46"/>
      <c r="B171" s="47"/>
      <c r="C171" s="48"/>
      <c r="D171" s="48"/>
      <c r="E171" s="48"/>
      <c r="F171" s="48"/>
      <c r="G171" s="48"/>
      <c r="H171" s="48"/>
      <c r="I171" s="49"/>
      <c r="J171" s="49"/>
    </row>
    <row r="172" spans="1:10" x14ac:dyDescent="0.25">
      <c r="A172" s="46"/>
      <c r="B172" s="47"/>
      <c r="C172" s="48"/>
      <c r="D172" s="48"/>
      <c r="E172" s="48"/>
      <c r="F172" s="48"/>
      <c r="G172" s="48"/>
      <c r="H172" s="48"/>
      <c r="I172" s="49"/>
      <c r="J172" s="49"/>
    </row>
    <row r="173" spans="1:10" x14ac:dyDescent="0.25">
      <c r="A173" s="46"/>
      <c r="B173" s="47"/>
      <c r="C173" s="48"/>
      <c r="D173" s="48"/>
      <c r="E173" s="48"/>
      <c r="F173" s="48"/>
      <c r="G173" s="48"/>
      <c r="H173" s="48"/>
      <c r="I173" s="49"/>
      <c r="J173" s="49"/>
    </row>
    <row r="174" spans="1:10" x14ac:dyDescent="0.25">
      <c r="A174" s="46"/>
      <c r="B174" s="47"/>
      <c r="C174" s="48"/>
      <c r="D174" s="48"/>
      <c r="E174" s="48"/>
      <c r="F174" s="48"/>
      <c r="G174" s="48"/>
      <c r="H174" s="48"/>
      <c r="I174" s="49"/>
      <c r="J174" s="49"/>
    </row>
    <row r="175" spans="1:10" x14ac:dyDescent="0.25">
      <c r="A175" s="46"/>
      <c r="B175" s="47"/>
      <c r="C175" s="48"/>
      <c r="D175" s="48"/>
      <c r="E175" s="48"/>
      <c r="F175" s="48"/>
      <c r="G175" s="48"/>
      <c r="H175" s="48"/>
      <c r="I175" s="49"/>
      <c r="J175" s="49"/>
    </row>
    <row r="176" spans="1:10" x14ac:dyDescent="0.25">
      <c r="A176" s="46"/>
      <c r="B176" s="47"/>
      <c r="C176" s="48"/>
      <c r="D176" s="48"/>
      <c r="E176" s="48"/>
      <c r="F176" s="48"/>
      <c r="G176" s="48"/>
      <c r="H176" s="48"/>
      <c r="I176" s="49"/>
      <c r="J176" s="49"/>
    </row>
    <row r="177" spans="1:10" x14ac:dyDescent="0.25">
      <c r="A177" s="46"/>
      <c r="B177" s="47"/>
      <c r="C177" s="48"/>
      <c r="D177" s="48"/>
      <c r="E177" s="48"/>
      <c r="F177" s="48"/>
      <c r="G177" s="48"/>
      <c r="H177" s="48"/>
      <c r="I177" s="49"/>
      <c r="J177" s="49"/>
    </row>
    <row r="178" spans="1:10" x14ac:dyDescent="0.25">
      <c r="A178" s="46"/>
      <c r="B178" s="47"/>
      <c r="C178" s="48"/>
      <c r="D178" s="48"/>
      <c r="E178" s="48"/>
      <c r="F178" s="48"/>
      <c r="G178" s="48"/>
      <c r="H178" s="48"/>
      <c r="I178" s="49"/>
      <c r="J178" s="49"/>
    </row>
    <row r="179" spans="1:10" x14ac:dyDescent="0.25">
      <c r="A179" s="46"/>
      <c r="B179" s="47"/>
      <c r="C179" s="48"/>
      <c r="D179" s="48"/>
      <c r="E179" s="48"/>
      <c r="F179" s="48"/>
      <c r="G179" s="48"/>
      <c r="H179" s="48"/>
      <c r="I179" s="49"/>
      <c r="J179" s="49"/>
    </row>
    <row r="180" spans="1:10" x14ac:dyDescent="0.25">
      <c r="A180" s="46"/>
      <c r="B180" s="47"/>
      <c r="C180" s="48"/>
      <c r="D180" s="48"/>
      <c r="E180" s="48"/>
      <c r="F180" s="48"/>
      <c r="G180" s="48"/>
      <c r="H180" s="48"/>
      <c r="I180" s="49"/>
      <c r="J180" s="49"/>
    </row>
    <row r="181" spans="1:10" x14ac:dyDescent="0.25">
      <c r="A181" s="46"/>
      <c r="B181" s="47"/>
      <c r="C181" s="48"/>
      <c r="D181" s="48"/>
      <c r="E181" s="48"/>
      <c r="F181" s="48"/>
      <c r="G181" s="48"/>
      <c r="H181" s="48"/>
      <c r="I181" s="49"/>
      <c r="J181" s="49"/>
    </row>
    <row r="182" spans="1:10" x14ac:dyDescent="0.25">
      <c r="A182" s="46"/>
      <c r="B182" s="47"/>
      <c r="C182" s="48"/>
      <c r="D182" s="48"/>
      <c r="E182" s="48"/>
      <c r="F182" s="48"/>
      <c r="G182" s="48"/>
      <c r="H182" s="48"/>
      <c r="I182" s="49"/>
      <c r="J182" s="49"/>
    </row>
    <row r="183" spans="1:10" x14ac:dyDescent="0.25">
      <c r="A183" s="46"/>
      <c r="B183" s="47"/>
      <c r="C183" s="48"/>
      <c r="D183" s="48"/>
      <c r="E183" s="48"/>
      <c r="F183" s="48"/>
      <c r="G183" s="48"/>
      <c r="H183" s="48"/>
      <c r="I183" s="49"/>
      <c r="J183" s="49"/>
    </row>
    <row r="184" spans="1:10" x14ac:dyDescent="0.25">
      <c r="A184" s="46"/>
      <c r="B184" s="47"/>
      <c r="C184" s="48"/>
      <c r="D184" s="48"/>
      <c r="E184" s="48"/>
      <c r="F184" s="48"/>
      <c r="G184" s="48"/>
      <c r="H184" s="48"/>
      <c r="I184" s="49"/>
      <c r="J184" s="49"/>
    </row>
    <row r="185" spans="1:10" x14ac:dyDescent="0.25">
      <c r="A185" s="46"/>
      <c r="B185" s="47"/>
      <c r="C185" s="48"/>
      <c r="D185" s="48"/>
      <c r="E185" s="48"/>
      <c r="F185" s="48"/>
      <c r="G185" s="48"/>
      <c r="H185" s="48"/>
      <c r="I185" s="49"/>
      <c r="J185" s="49"/>
    </row>
    <row r="186" spans="1:10" x14ac:dyDescent="0.25">
      <c r="A186" s="46"/>
      <c r="B186" s="47"/>
      <c r="C186" s="48"/>
      <c r="D186" s="48"/>
      <c r="E186" s="48"/>
      <c r="F186" s="48"/>
      <c r="G186" s="48"/>
      <c r="H186" s="48"/>
      <c r="I186" s="49"/>
      <c r="J186" s="49"/>
    </row>
    <row r="187" spans="1:10" x14ac:dyDescent="0.25">
      <c r="A187" s="46"/>
      <c r="B187" s="47"/>
      <c r="C187" s="48"/>
      <c r="D187" s="48"/>
      <c r="E187" s="48"/>
      <c r="F187" s="48"/>
      <c r="G187" s="48"/>
      <c r="H187" s="48"/>
      <c r="I187" s="49"/>
      <c r="J187" s="49"/>
    </row>
    <row r="188" spans="1:10" x14ac:dyDescent="0.25">
      <c r="A188" s="46"/>
      <c r="B188" s="47"/>
      <c r="C188" s="48"/>
      <c r="D188" s="48"/>
      <c r="E188" s="48"/>
      <c r="F188" s="48"/>
      <c r="G188" s="48"/>
      <c r="H188" s="48"/>
      <c r="I188" s="49"/>
      <c r="J188" s="49"/>
    </row>
    <row r="189" spans="1:10" x14ac:dyDescent="0.25">
      <c r="A189" s="46"/>
      <c r="B189" s="47"/>
      <c r="C189" s="48"/>
      <c r="D189" s="48"/>
      <c r="E189" s="48"/>
      <c r="F189" s="48"/>
      <c r="G189" s="48"/>
      <c r="H189" s="48"/>
      <c r="I189" s="49"/>
      <c r="J189" s="49"/>
    </row>
    <row r="190" spans="1:10" x14ac:dyDescent="0.25">
      <c r="A190" s="46"/>
      <c r="B190" s="47"/>
      <c r="C190" s="48"/>
      <c r="D190" s="48"/>
      <c r="E190" s="48"/>
      <c r="F190" s="48"/>
      <c r="G190" s="48"/>
      <c r="H190" s="48"/>
      <c r="I190" s="49"/>
      <c r="J190" s="49"/>
    </row>
    <row r="191" spans="1:10" x14ac:dyDescent="0.25">
      <c r="A191" s="46"/>
      <c r="B191" s="47"/>
      <c r="C191" s="48"/>
      <c r="D191" s="48"/>
      <c r="E191" s="48"/>
      <c r="F191" s="48"/>
      <c r="G191" s="48"/>
      <c r="H191" s="48"/>
      <c r="I191" s="49"/>
      <c r="J191" s="49"/>
    </row>
    <row r="192" spans="1:10" x14ac:dyDescent="0.25">
      <c r="A192" s="46"/>
      <c r="B192" s="47"/>
      <c r="C192" s="48"/>
      <c r="D192" s="48"/>
      <c r="E192" s="48"/>
      <c r="F192" s="48"/>
      <c r="G192" s="48"/>
      <c r="H192" s="48"/>
      <c r="I192" s="49"/>
      <c r="J192" s="49"/>
    </row>
    <row r="193" spans="1:10" x14ac:dyDescent="0.25">
      <c r="A193" s="46"/>
      <c r="B193" s="47"/>
      <c r="C193" s="48"/>
      <c r="D193" s="48"/>
      <c r="E193" s="48"/>
      <c r="F193" s="48"/>
      <c r="G193" s="48"/>
      <c r="H193" s="48"/>
      <c r="I193" s="49"/>
      <c r="J193" s="49"/>
    </row>
    <row r="194" spans="1:10" x14ac:dyDescent="0.25">
      <c r="A194" s="46"/>
      <c r="B194" s="47"/>
      <c r="C194" s="48"/>
      <c r="D194" s="48"/>
      <c r="E194" s="48"/>
      <c r="F194" s="48"/>
      <c r="G194" s="48"/>
      <c r="H194" s="48"/>
      <c r="I194" s="49"/>
      <c r="J194" s="49"/>
    </row>
    <row r="195" spans="1:10" x14ac:dyDescent="0.25">
      <c r="A195" s="46"/>
      <c r="B195" s="47"/>
      <c r="C195" s="48"/>
      <c r="D195" s="48"/>
      <c r="E195" s="48"/>
      <c r="F195" s="48"/>
      <c r="G195" s="48"/>
      <c r="H195" s="48"/>
      <c r="I195" s="49"/>
      <c r="J195" s="49"/>
    </row>
    <row r="196" spans="1:10" x14ac:dyDescent="0.25">
      <c r="A196" s="46"/>
      <c r="B196" s="47"/>
      <c r="C196" s="48"/>
      <c r="D196" s="48"/>
      <c r="E196" s="48"/>
      <c r="F196" s="48"/>
      <c r="G196" s="48"/>
      <c r="H196" s="48"/>
      <c r="I196" s="49"/>
      <c r="J196" s="49"/>
    </row>
    <row r="197" spans="1:10" x14ac:dyDescent="0.25">
      <c r="A197" s="46"/>
      <c r="B197" s="47"/>
      <c r="C197" s="48"/>
      <c r="D197" s="48"/>
      <c r="E197" s="48"/>
      <c r="F197" s="48"/>
      <c r="G197" s="48"/>
      <c r="H197" s="48"/>
      <c r="I197" s="49"/>
      <c r="J197" s="49"/>
    </row>
    <row r="198" spans="1:10" x14ac:dyDescent="0.25">
      <c r="A198" s="46"/>
      <c r="B198" s="47"/>
      <c r="C198" s="48"/>
      <c r="D198" s="48"/>
      <c r="E198" s="48"/>
      <c r="F198" s="48"/>
      <c r="G198" s="48"/>
      <c r="H198" s="48"/>
      <c r="I198" s="49"/>
      <c r="J198" s="49"/>
    </row>
    <row r="199" spans="1:10" x14ac:dyDescent="0.25">
      <c r="A199" s="46"/>
      <c r="B199" s="47"/>
      <c r="C199" s="48"/>
      <c r="D199" s="48"/>
      <c r="E199" s="48"/>
      <c r="F199" s="48"/>
      <c r="G199" s="48"/>
      <c r="H199" s="48"/>
      <c r="I199" s="49"/>
      <c r="J199" s="49"/>
    </row>
    <row r="200" spans="1:10" x14ac:dyDescent="0.25">
      <c r="A200" s="46"/>
      <c r="B200" s="47"/>
      <c r="C200" s="48"/>
      <c r="D200" s="48"/>
      <c r="E200" s="48"/>
      <c r="F200" s="48"/>
      <c r="G200" s="48"/>
      <c r="H200" s="48"/>
      <c r="I200" s="49"/>
      <c r="J200" s="49"/>
    </row>
    <row r="201" spans="1:10" x14ac:dyDescent="0.25">
      <c r="A201" s="46"/>
      <c r="B201" s="47"/>
      <c r="C201" s="48"/>
      <c r="D201" s="48"/>
      <c r="E201" s="48"/>
      <c r="F201" s="48"/>
      <c r="G201" s="48"/>
      <c r="H201" s="48"/>
      <c r="I201" s="49"/>
      <c r="J201" s="49"/>
    </row>
    <row r="202" spans="1:10" x14ac:dyDescent="0.25">
      <c r="A202" s="46"/>
      <c r="B202" s="47"/>
      <c r="C202" s="48"/>
      <c r="D202" s="48"/>
      <c r="E202" s="48"/>
      <c r="F202" s="48"/>
      <c r="G202" s="48"/>
      <c r="H202" s="48"/>
      <c r="I202" s="49"/>
      <c r="J202" s="49"/>
    </row>
    <row r="203" spans="1:10" x14ac:dyDescent="0.25">
      <c r="A203" s="46"/>
      <c r="B203" s="47"/>
      <c r="C203" s="48"/>
      <c r="D203" s="48"/>
      <c r="E203" s="48"/>
      <c r="F203" s="48"/>
      <c r="G203" s="48"/>
      <c r="H203" s="48"/>
      <c r="I203" s="49"/>
      <c r="J203" s="49"/>
    </row>
    <row r="204" spans="1:10" x14ac:dyDescent="0.25">
      <c r="A204" s="46"/>
      <c r="B204" s="47"/>
      <c r="C204" s="48"/>
      <c r="D204" s="48"/>
      <c r="E204" s="48"/>
      <c r="F204" s="48"/>
      <c r="G204" s="48"/>
      <c r="H204" s="48"/>
      <c r="I204" s="49"/>
      <c r="J204" s="49"/>
    </row>
    <row r="205" spans="1:10" x14ac:dyDescent="0.25">
      <c r="A205" s="46"/>
      <c r="B205" s="47"/>
      <c r="C205" s="48"/>
      <c r="D205" s="48"/>
      <c r="E205" s="48"/>
      <c r="F205" s="48"/>
      <c r="G205" s="48"/>
      <c r="H205" s="48"/>
      <c r="I205" s="49"/>
      <c r="J205" s="49"/>
    </row>
    <row r="206" spans="1:10" x14ac:dyDescent="0.25">
      <c r="A206" s="46"/>
      <c r="B206" s="47"/>
      <c r="C206" s="48"/>
      <c r="D206" s="48"/>
      <c r="E206" s="48"/>
      <c r="F206" s="48"/>
      <c r="G206" s="48"/>
      <c r="H206" s="48"/>
      <c r="I206" s="49"/>
      <c r="J206" s="49"/>
    </row>
    <row r="207" spans="1:10" x14ac:dyDescent="0.25">
      <c r="A207" s="46"/>
      <c r="B207" s="47"/>
      <c r="C207" s="48"/>
      <c r="D207" s="48"/>
      <c r="E207" s="48"/>
      <c r="F207" s="48"/>
      <c r="G207" s="48"/>
      <c r="H207" s="48"/>
      <c r="I207" s="49"/>
      <c r="J207" s="49"/>
    </row>
    <row r="208" spans="1:10" x14ac:dyDescent="0.25">
      <c r="A208" s="46"/>
      <c r="B208" s="47"/>
      <c r="C208" s="48"/>
      <c r="D208" s="48"/>
      <c r="E208" s="48"/>
      <c r="F208" s="48"/>
      <c r="G208" s="48"/>
      <c r="H208" s="48"/>
      <c r="I208" s="49"/>
      <c r="J208" s="49"/>
    </row>
    <row r="209" spans="1:10" x14ac:dyDescent="0.25">
      <c r="A209" s="46"/>
      <c r="B209" s="47"/>
      <c r="C209" s="48"/>
      <c r="D209" s="48"/>
      <c r="E209" s="48"/>
      <c r="F209" s="48"/>
      <c r="G209" s="48"/>
      <c r="H209" s="48"/>
      <c r="I209" s="49"/>
      <c r="J209" s="49"/>
    </row>
    <row r="210" spans="1:10" x14ac:dyDescent="0.25">
      <c r="A210" s="46"/>
      <c r="B210" s="47"/>
      <c r="C210" s="48"/>
      <c r="D210" s="48"/>
      <c r="E210" s="48"/>
      <c r="F210" s="48"/>
      <c r="G210" s="48"/>
      <c r="H210" s="48"/>
      <c r="I210" s="49"/>
      <c r="J210" s="49"/>
    </row>
    <row r="211" spans="1:10" x14ac:dyDescent="0.25">
      <c r="A211" s="46"/>
      <c r="B211" s="47"/>
      <c r="C211" s="48"/>
      <c r="D211" s="48"/>
      <c r="E211" s="48"/>
      <c r="F211" s="48"/>
      <c r="G211" s="48"/>
      <c r="H211" s="48"/>
      <c r="I211" s="49"/>
      <c r="J211" s="49"/>
    </row>
    <row r="212" spans="1:10" x14ac:dyDescent="0.25">
      <c r="A212" s="46"/>
      <c r="B212" s="47"/>
      <c r="C212" s="48"/>
      <c r="D212" s="48"/>
      <c r="E212" s="48"/>
      <c r="F212" s="48"/>
      <c r="G212" s="48"/>
      <c r="H212" s="48"/>
      <c r="I212" s="49"/>
      <c r="J212" s="49"/>
    </row>
    <row r="213" spans="1:10" x14ac:dyDescent="0.25">
      <c r="A213" s="46"/>
      <c r="B213" s="47"/>
      <c r="C213" s="48"/>
      <c r="D213" s="48"/>
      <c r="E213" s="48"/>
      <c r="F213" s="48"/>
      <c r="G213" s="48"/>
      <c r="H213" s="48"/>
      <c r="I213" s="49"/>
      <c r="J213" s="49"/>
    </row>
    <row r="214" spans="1:10" x14ac:dyDescent="0.25">
      <c r="A214" s="46"/>
      <c r="B214" s="47"/>
      <c r="C214" s="48"/>
      <c r="D214" s="48"/>
      <c r="E214" s="48"/>
      <c r="F214" s="48"/>
      <c r="G214" s="48"/>
      <c r="H214" s="48"/>
      <c r="I214" s="49"/>
      <c r="J214" s="49"/>
    </row>
    <row r="215" spans="1:10" x14ac:dyDescent="0.25">
      <c r="A215" s="46"/>
      <c r="B215" s="47"/>
      <c r="C215" s="48"/>
      <c r="D215" s="48"/>
      <c r="E215" s="48"/>
      <c r="F215" s="48"/>
      <c r="G215" s="48"/>
      <c r="H215" s="48"/>
      <c r="I215" s="49"/>
      <c r="J215" s="49"/>
    </row>
    <row r="216" spans="1:10" x14ac:dyDescent="0.25">
      <c r="A216" s="46"/>
      <c r="B216" s="47"/>
      <c r="C216" s="48"/>
      <c r="D216" s="48"/>
      <c r="E216" s="48"/>
      <c r="F216" s="48"/>
      <c r="G216" s="48"/>
      <c r="H216" s="48"/>
      <c r="I216" s="49"/>
      <c r="J216" s="49"/>
    </row>
    <row r="217" spans="1:10" x14ac:dyDescent="0.25">
      <c r="A217" s="46"/>
      <c r="B217" s="47"/>
      <c r="C217" s="48"/>
      <c r="D217" s="48"/>
      <c r="E217" s="48"/>
      <c r="F217" s="48"/>
      <c r="G217" s="48"/>
      <c r="H217" s="48"/>
      <c r="I217" s="49"/>
      <c r="J217" s="49"/>
    </row>
    <row r="218" spans="1:10" x14ac:dyDescent="0.25">
      <c r="A218" s="46"/>
      <c r="B218" s="47"/>
      <c r="C218" s="48"/>
      <c r="D218" s="48"/>
      <c r="E218" s="48"/>
      <c r="F218" s="48"/>
      <c r="G218" s="48"/>
      <c r="H218" s="48"/>
      <c r="I218" s="49"/>
      <c r="J218" s="49"/>
    </row>
    <row r="219" spans="1:10" x14ac:dyDescent="0.25">
      <c r="A219" s="46"/>
      <c r="B219" s="47"/>
      <c r="C219" s="48"/>
      <c r="D219" s="48"/>
      <c r="E219" s="48"/>
      <c r="F219" s="48"/>
      <c r="G219" s="48"/>
      <c r="H219" s="48"/>
      <c r="I219" s="49"/>
      <c r="J219" s="49"/>
    </row>
    <row r="220" spans="1:10" x14ac:dyDescent="0.25">
      <c r="A220" s="46"/>
      <c r="B220" s="47"/>
      <c r="C220" s="48"/>
      <c r="D220" s="48"/>
      <c r="E220" s="48"/>
      <c r="F220" s="48"/>
      <c r="G220" s="48"/>
      <c r="H220" s="48"/>
      <c r="I220" s="49"/>
      <c r="J220" s="49"/>
    </row>
    <row r="221" spans="1:10" x14ac:dyDescent="0.25">
      <c r="A221" s="46"/>
      <c r="B221" s="47"/>
      <c r="C221" s="48"/>
      <c r="D221" s="48"/>
      <c r="E221" s="48"/>
      <c r="F221" s="48"/>
      <c r="G221" s="48"/>
      <c r="H221" s="48"/>
      <c r="I221" s="49"/>
      <c r="J221" s="49"/>
    </row>
    <row r="222" spans="1:10" x14ac:dyDescent="0.25">
      <c r="A222" s="46"/>
      <c r="B222" s="47"/>
      <c r="C222" s="48"/>
      <c r="D222" s="48"/>
      <c r="E222" s="48"/>
      <c r="F222" s="48"/>
      <c r="G222" s="48"/>
      <c r="H222" s="48"/>
      <c r="I222" s="49"/>
      <c r="J222" s="49"/>
    </row>
    <row r="223" spans="1:10" x14ac:dyDescent="0.25">
      <c r="A223" s="46"/>
      <c r="B223" s="47"/>
      <c r="C223" s="48"/>
      <c r="D223" s="48"/>
      <c r="E223" s="48"/>
      <c r="F223" s="48"/>
      <c r="G223" s="48"/>
      <c r="H223" s="48"/>
      <c r="I223" s="49"/>
      <c r="J223" s="49"/>
    </row>
    <row r="224" spans="1:10" x14ac:dyDescent="0.25">
      <c r="A224" s="46"/>
      <c r="B224" s="47"/>
      <c r="C224" s="48"/>
      <c r="D224" s="48"/>
      <c r="E224" s="48"/>
      <c r="F224" s="48"/>
      <c r="G224" s="48"/>
      <c r="H224" s="48"/>
      <c r="I224" s="49"/>
      <c r="J224" s="49"/>
    </row>
    <row r="225" spans="1:10" x14ac:dyDescent="0.25">
      <c r="A225" s="46"/>
      <c r="B225" s="47"/>
      <c r="C225" s="48"/>
      <c r="D225" s="48"/>
      <c r="E225" s="48"/>
      <c r="F225" s="48"/>
      <c r="G225" s="48"/>
      <c r="H225" s="48"/>
      <c r="I225" s="49"/>
      <c r="J225" s="49"/>
    </row>
    <row r="226" spans="1:10" x14ac:dyDescent="0.25">
      <c r="A226" s="46"/>
      <c r="B226" s="47"/>
      <c r="C226" s="48"/>
      <c r="D226" s="48"/>
      <c r="E226" s="48"/>
      <c r="F226" s="48"/>
      <c r="G226" s="48"/>
      <c r="H226" s="48"/>
      <c r="I226" s="49"/>
      <c r="J226" s="49"/>
    </row>
    <row r="227" spans="1:10" x14ac:dyDescent="0.25">
      <c r="A227" s="46"/>
      <c r="B227" s="47"/>
      <c r="C227" s="48"/>
      <c r="D227" s="48"/>
      <c r="E227" s="48"/>
      <c r="F227" s="48"/>
      <c r="G227" s="48"/>
      <c r="H227" s="48"/>
      <c r="I227" s="49"/>
      <c r="J227" s="49"/>
    </row>
    <row r="228" spans="1:10" x14ac:dyDescent="0.25">
      <c r="A228" s="46"/>
      <c r="B228" s="47"/>
      <c r="C228" s="48"/>
      <c r="D228" s="48"/>
      <c r="E228" s="48"/>
      <c r="F228" s="48"/>
      <c r="G228" s="48"/>
      <c r="H228" s="48"/>
      <c r="I228" s="49"/>
      <c r="J228" s="49"/>
    </row>
    <row r="229" spans="1:10" x14ac:dyDescent="0.25">
      <c r="A229" s="46"/>
      <c r="B229" s="47"/>
      <c r="C229" s="48"/>
      <c r="D229" s="48"/>
      <c r="E229" s="48"/>
      <c r="F229" s="48"/>
      <c r="G229" s="48"/>
      <c r="H229" s="48"/>
      <c r="I229" s="49"/>
      <c r="J229" s="49"/>
    </row>
    <row r="230" spans="1:10" x14ac:dyDescent="0.25">
      <c r="A230" s="46"/>
      <c r="B230" s="47"/>
      <c r="C230" s="48"/>
      <c r="D230" s="48"/>
      <c r="E230" s="48"/>
      <c r="F230" s="48"/>
      <c r="G230" s="48"/>
      <c r="H230" s="48"/>
      <c r="I230" s="49"/>
      <c r="J230" s="49"/>
    </row>
    <row r="231" spans="1:10" x14ac:dyDescent="0.25">
      <c r="A231" s="46"/>
      <c r="B231" s="47"/>
      <c r="C231" s="48"/>
      <c r="D231" s="48"/>
      <c r="E231" s="48"/>
      <c r="F231" s="48"/>
      <c r="G231" s="48"/>
      <c r="H231" s="48"/>
      <c r="I231" s="49"/>
      <c r="J231" s="49"/>
    </row>
    <row r="232" spans="1:10" x14ac:dyDescent="0.25">
      <c r="A232" s="46"/>
      <c r="B232" s="47"/>
      <c r="C232" s="48"/>
      <c r="D232" s="48"/>
      <c r="E232" s="48"/>
      <c r="F232" s="48"/>
      <c r="G232" s="48"/>
      <c r="H232" s="48"/>
      <c r="I232" s="49"/>
      <c r="J232" s="49"/>
    </row>
    <row r="233" spans="1:10" x14ac:dyDescent="0.25">
      <c r="A233" s="46"/>
      <c r="B233" s="47"/>
      <c r="C233" s="48"/>
      <c r="D233" s="48"/>
      <c r="E233" s="48"/>
      <c r="F233" s="48"/>
      <c r="G233" s="48"/>
      <c r="H233" s="48"/>
      <c r="I233" s="49"/>
      <c r="J233" s="49"/>
    </row>
    <row r="234" spans="1:10" x14ac:dyDescent="0.25">
      <c r="A234" s="46"/>
      <c r="B234" s="47"/>
      <c r="C234" s="48"/>
      <c r="D234" s="48"/>
      <c r="E234" s="48"/>
      <c r="F234" s="48"/>
      <c r="G234" s="48"/>
      <c r="H234" s="48"/>
      <c r="I234" s="49"/>
      <c r="J234" s="49"/>
    </row>
    <row r="235" spans="1:10" x14ac:dyDescent="0.25">
      <c r="A235" s="46"/>
      <c r="B235" s="47"/>
      <c r="C235" s="48"/>
      <c r="D235" s="48"/>
      <c r="E235" s="48"/>
      <c r="F235" s="48"/>
      <c r="G235" s="48"/>
      <c r="H235" s="48"/>
      <c r="I235" s="49"/>
      <c r="J235" s="49"/>
    </row>
    <row r="236" spans="1:10" x14ac:dyDescent="0.25">
      <c r="A236" s="46"/>
      <c r="B236" s="47"/>
      <c r="C236" s="48"/>
      <c r="D236" s="48"/>
      <c r="E236" s="48"/>
      <c r="F236" s="48"/>
      <c r="G236" s="48"/>
      <c r="H236" s="48"/>
      <c r="I236" s="49"/>
      <c r="J236" s="49"/>
    </row>
    <row r="237" spans="1:10" x14ac:dyDescent="0.25">
      <c r="A237" s="46"/>
      <c r="B237" s="47"/>
      <c r="C237" s="48"/>
      <c r="D237" s="48"/>
      <c r="E237" s="48"/>
      <c r="F237" s="48"/>
      <c r="G237" s="48"/>
      <c r="H237" s="48"/>
      <c r="I237" s="49"/>
      <c r="J237" s="49"/>
    </row>
    <row r="238" spans="1:10" x14ac:dyDescent="0.25">
      <c r="A238" s="46"/>
      <c r="B238" s="47"/>
      <c r="C238" s="48"/>
      <c r="D238" s="48"/>
      <c r="E238" s="48"/>
      <c r="F238" s="48"/>
      <c r="G238" s="48"/>
      <c r="H238" s="48"/>
      <c r="I238" s="49"/>
      <c r="J238" s="49"/>
    </row>
    <row r="239" spans="1:10" x14ac:dyDescent="0.25">
      <c r="A239" s="46"/>
      <c r="B239" s="47"/>
      <c r="C239" s="48"/>
      <c r="D239" s="48"/>
      <c r="E239" s="48"/>
      <c r="F239" s="48"/>
      <c r="G239" s="48"/>
      <c r="H239" s="48"/>
      <c r="I239" s="49"/>
      <c r="J239" s="49"/>
    </row>
    <row r="240" spans="1:10" x14ac:dyDescent="0.25">
      <c r="A240" s="46"/>
      <c r="B240" s="47"/>
      <c r="C240" s="48"/>
      <c r="D240" s="48"/>
      <c r="E240" s="48"/>
      <c r="F240" s="48"/>
      <c r="G240" s="48"/>
      <c r="H240" s="48"/>
      <c r="I240" s="49"/>
      <c r="J240" s="49"/>
    </row>
    <row r="241" spans="1:10" x14ac:dyDescent="0.25">
      <c r="A241" s="46"/>
      <c r="B241" s="47"/>
      <c r="C241" s="48"/>
      <c r="D241" s="48"/>
      <c r="E241" s="48"/>
      <c r="F241" s="48"/>
      <c r="G241" s="48"/>
      <c r="H241" s="48"/>
      <c r="I241" s="49"/>
      <c r="J241" s="49"/>
    </row>
    <row r="242" spans="1:10" x14ac:dyDescent="0.25">
      <c r="A242" s="46"/>
      <c r="B242" s="47"/>
      <c r="C242" s="48"/>
      <c r="D242" s="48"/>
      <c r="E242" s="48"/>
      <c r="F242" s="48"/>
      <c r="G242" s="48"/>
      <c r="H242" s="48"/>
      <c r="I242" s="49"/>
      <c r="J242" s="49"/>
    </row>
    <row r="243" spans="1:10" x14ac:dyDescent="0.25">
      <c r="A243" s="46"/>
      <c r="B243" s="47"/>
      <c r="C243" s="48"/>
      <c r="D243" s="48"/>
      <c r="E243" s="48"/>
      <c r="F243" s="48"/>
      <c r="G243" s="48"/>
      <c r="H243" s="48"/>
      <c r="I243" s="49"/>
      <c r="J243" s="49"/>
    </row>
    <row r="244" spans="1:10" x14ac:dyDescent="0.25">
      <c r="A244" s="46"/>
      <c r="B244" s="47"/>
      <c r="C244" s="48"/>
      <c r="D244" s="48"/>
      <c r="E244" s="48"/>
      <c r="F244" s="48"/>
      <c r="G244" s="48"/>
      <c r="H244" s="48"/>
      <c r="I244" s="49"/>
      <c r="J244" s="49"/>
    </row>
    <row r="245" spans="1:10" x14ac:dyDescent="0.25">
      <c r="A245" s="46"/>
      <c r="B245" s="47"/>
      <c r="C245" s="48"/>
      <c r="D245" s="48"/>
      <c r="E245" s="48"/>
      <c r="F245" s="48"/>
      <c r="G245" s="48"/>
      <c r="H245" s="48"/>
      <c r="I245" s="49"/>
      <c r="J245" s="49"/>
    </row>
    <row r="246" spans="1:10" x14ac:dyDescent="0.25">
      <c r="A246" s="46"/>
      <c r="B246" s="47"/>
      <c r="C246" s="48"/>
      <c r="D246" s="48"/>
      <c r="E246" s="48"/>
      <c r="F246" s="48"/>
      <c r="G246" s="48"/>
      <c r="H246" s="48"/>
      <c r="I246" s="49"/>
      <c r="J246" s="49"/>
    </row>
    <row r="247" spans="1:10" x14ac:dyDescent="0.25">
      <c r="A247" s="46"/>
      <c r="B247" s="47"/>
      <c r="C247" s="48"/>
      <c r="D247" s="48"/>
      <c r="E247" s="48"/>
      <c r="F247" s="48"/>
      <c r="G247" s="48"/>
      <c r="H247" s="48"/>
      <c r="I247" s="49"/>
      <c r="J247" s="49"/>
    </row>
    <row r="248" spans="1:10" x14ac:dyDescent="0.25">
      <c r="A248" s="46"/>
      <c r="B248" s="47"/>
      <c r="C248" s="48"/>
      <c r="D248" s="48"/>
      <c r="E248" s="48"/>
      <c r="F248" s="48"/>
      <c r="G248" s="48"/>
      <c r="H248" s="48"/>
      <c r="I248" s="49"/>
      <c r="J248" s="49"/>
    </row>
    <row r="249" spans="1:10" x14ac:dyDescent="0.25">
      <c r="A249" s="46"/>
      <c r="B249" s="47"/>
      <c r="C249" s="48"/>
      <c r="D249" s="48"/>
      <c r="E249" s="48"/>
      <c r="F249" s="48"/>
      <c r="G249" s="48"/>
      <c r="H249" s="48"/>
      <c r="I249" s="49"/>
      <c r="J249" s="49"/>
    </row>
    <row r="250" spans="1:10" x14ac:dyDescent="0.25">
      <c r="A250" s="46"/>
      <c r="B250" s="47"/>
      <c r="C250" s="48"/>
      <c r="D250" s="48"/>
      <c r="E250" s="48"/>
      <c r="F250" s="48"/>
      <c r="G250" s="48"/>
      <c r="H250" s="48"/>
      <c r="I250" s="49"/>
      <c r="J250" s="49"/>
    </row>
    <row r="251" spans="1:10" x14ac:dyDescent="0.25">
      <c r="A251" s="46"/>
      <c r="B251" s="47"/>
      <c r="C251" s="48"/>
      <c r="D251" s="48"/>
      <c r="E251" s="48"/>
      <c r="F251" s="48"/>
      <c r="G251" s="48"/>
      <c r="H251" s="48"/>
      <c r="I251" s="49"/>
      <c r="J251" s="49"/>
    </row>
    <row r="252" spans="1:10" x14ac:dyDescent="0.25">
      <c r="A252" s="46"/>
      <c r="B252" s="47"/>
      <c r="C252" s="48"/>
      <c r="D252" s="48"/>
      <c r="E252" s="48"/>
      <c r="F252" s="48"/>
      <c r="G252" s="48"/>
      <c r="H252" s="48"/>
      <c r="I252" s="49"/>
      <c r="J252" s="49"/>
    </row>
    <row r="253" spans="1:10" x14ac:dyDescent="0.25">
      <c r="A253" s="46"/>
      <c r="B253" s="47"/>
      <c r="C253" s="48"/>
      <c r="D253" s="48"/>
      <c r="E253" s="48"/>
      <c r="F253" s="48"/>
      <c r="G253" s="48"/>
      <c r="H253" s="48"/>
      <c r="I253" s="49"/>
      <c r="J253" s="49"/>
    </row>
    <row r="254" spans="1:10" x14ac:dyDescent="0.25">
      <c r="A254" s="46"/>
      <c r="B254" s="47"/>
      <c r="C254" s="48"/>
      <c r="D254" s="48"/>
      <c r="E254" s="48"/>
      <c r="F254" s="48"/>
      <c r="G254" s="48"/>
      <c r="H254" s="48"/>
      <c r="I254" s="49"/>
      <c r="J254" s="49"/>
    </row>
    <row r="255" spans="1:10" x14ac:dyDescent="0.25">
      <c r="A255" s="46"/>
      <c r="B255" s="47"/>
      <c r="C255" s="48"/>
      <c r="D255" s="48"/>
      <c r="E255" s="48"/>
      <c r="F255" s="48"/>
      <c r="G255" s="48"/>
      <c r="H255" s="48"/>
      <c r="I255" s="49"/>
      <c r="J255" s="49"/>
    </row>
    <row r="256" spans="1:10" x14ac:dyDescent="0.25">
      <c r="A256" s="46"/>
      <c r="B256" s="47"/>
      <c r="C256" s="48"/>
      <c r="D256" s="48"/>
      <c r="E256" s="48"/>
      <c r="F256" s="48"/>
      <c r="G256" s="48"/>
      <c r="H256" s="48"/>
      <c r="I256" s="49"/>
      <c r="J256" s="49"/>
    </row>
    <row r="257" spans="1:10" x14ac:dyDescent="0.25">
      <c r="A257" s="46"/>
      <c r="B257" s="47"/>
      <c r="C257" s="48"/>
      <c r="D257" s="48"/>
      <c r="E257" s="48"/>
      <c r="F257" s="48"/>
      <c r="G257" s="48"/>
      <c r="H257" s="48"/>
      <c r="I257" s="49"/>
      <c r="J257" s="49"/>
    </row>
    <row r="258" spans="1:10" x14ac:dyDescent="0.25">
      <c r="A258" s="46"/>
      <c r="B258" s="47"/>
      <c r="C258" s="48"/>
      <c r="D258" s="48"/>
      <c r="E258" s="48"/>
      <c r="F258" s="48"/>
      <c r="G258" s="48"/>
      <c r="H258" s="48"/>
      <c r="I258" s="49"/>
      <c r="J258" s="49"/>
    </row>
    <row r="259" spans="1:10" x14ac:dyDescent="0.25">
      <c r="A259" s="46"/>
      <c r="B259" s="47"/>
      <c r="C259" s="48"/>
      <c r="D259" s="48"/>
      <c r="E259" s="48"/>
      <c r="F259" s="48"/>
      <c r="G259" s="48"/>
      <c r="H259" s="48"/>
      <c r="I259" s="49"/>
      <c r="J259" s="49"/>
    </row>
    <row r="260" spans="1:10" x14ac:dyDescent="0.25">
      <c r="A260" s="46"/>
      <c r="B260" s="47"/>
      <c r="C260" s="48"/>
      <c r="D260" s="48"/>
      <c r="E260" s="48"/>
      <c r="F260" s="48"/>
      <c r="G260" s="48"/>
      <c r="H260" s="48"/>
      <c r="I260" s="49"/>
      <c r="J260" s="49"/>
    </row>
    <row r="261" spans="1:10" x14ac:dyDescent="0.25">
      <c r="A261" s="46"/>
      <c r="B261" s="47"/>
      <c r="C261" s="48"/>
      <c r="D261" s="48"/>
      <c r="E261" s="48"/>
      <c r="F261" s="48"/>
      <c r="G261" s="48"/>
      <c r="H261" s="48"/>
      <c r="I261" s="49"/>
      <c r="J261" s="49"/>
    </row>
    <row r="262" spans="1:10" x14ac:dyDescent="0.25">
      <c r="A262" s="46"/>
      <c r="B262" s="47"/>
      <c r="C262" s="48"/>
      <c r="D262" s="48"/>
      <c r="E262" s="48"/>
      <c r="F262" s="48"/>
      <c r="G262" s="48"/>
      <c r="H262" s="48"/>
      <c r="I262" s="49"/>
      <c r="J262" s="49"/>
    </row>
    <row r="263" spans="1:10" x14ac:dyDescent="0.25">
      <c r="A263" s="46"/>
      <c r="B263" s="47"/>
      <c r="C263" s="48"/>
      <c r="D263" s="48"/>
      <c r="E263" s="48"/>
      <c r="F263" s="48"/>
      <c r="G263" s="48"/>
      <c r="H263" s="48"/>
      <c r="I263" s="49"/>
      <c r="J263" s="49"/>
    </row>
    <row r="264" spans="1:10" x14ac:dyDescent="0.25">
      <c r="A264" s="46"/>
      <c r="B264" s="47"/>
      <c r="C264" s="48"/>
      <c r="D264" s="48"/>
      <c r="E264" s="48"/>
      <c r="F264" s="48"/>
      <c r="G264" s="48"/>
      <c r="H264" s="48"/>
      <c r="I264" s="49"/>
      <c r="J264" s="49"/>
    </row>
    <row r="265" spans="1:10" x14ac:dyDescent="0.25">
      <c r="A265" s="46"/>
      <c r="B265" s="47"/>
      <c r="C265" s="48"/>
      <c r="D265" s="48"/>
      <c r="E265" s="48"/>
      <c r="F265" s="48"/>
      <c r="G265" s="48"/>
      <c r="H265" s="48"/>
      <c r="I265" s="49"/>
      <c r="J265" s="49"/>
    </row>
    <row r="266" spans="1:10" x14ac:dyDescent="0.25">
      <c r="A266" s="46"/>
      <c r="B266" s="47"/>
      <c r="C266" s="48"/>
      <c r="D266" s="48"/>
      <c r="E266" s="48"/>
      <c r="F266" s="48"/>
      <c r="G266" s="48"/>
      <c r="H266" s="48"/>
      <c r="I266" s="49"/>
      <c r="J266" s="49"/>
    </row>
    <row r="267" spans="1:10" x14ac:dyDescent="0.25">
      <c r="A267" s="46"/>
      <c r="B267" s="47"/>
      <c r="C267" s="48"/>
      <c r="D267" s="48"/>
      <c r="E267" s="48"/>
      <c r="F267" s="48"/>
      <c r="G267" s="48"/>
      <c r="H267" s="48"/>
      <c r="I267" s="49"/>
      <c r="J267" s="49"/>
    </row>
    <row r="268" spans="1:10" x14ac:dyDescent="0.25">
      <c r="A268" s="46"/>
      <c r="B268" s="47"/>
      <c r="C268" s="48"/>
      <c r="D268" s="48"/>
      <c r="E268" s="48"/>
      <c r="F268" s="48"/>
      <c r="G268" s="48"/>
      <c r="H268" s="48"/>
      <c r="I268" s="49"/>
      <c r="J268" s="49"/>
    </row>
    <row r="269" spans="1:10" x14ac:dyDescent="0.25">
      <c r="A269" s="46"/>
      <c r="B269" s="47"/>
      <c r="C269" s="48"/>
      <c r="D269" s="48"/>
      <c r="E269" s="48"/>
      <c r="F269" s="48"/>
      <c r="G269" s="48"/>
      <c r="H269" s="48"/>
      <c r="I269" s="49"/>
      <c r="J269" s="49"/>
    </row>
    <row r="270" spans="1:10" x14ac:dyDescent="0.25">
      <c r="A270" s="46"/>
      <c r="B270" s="47"/>
      <c r="C270" s="48"/>
      <c r="D270" s="48"/>
      <c r="E270" s="48"/>
      <c r="F270" s="48"/>
      <c r="G270" s="48"/>
      <c r="H270" s="48"/>
      <c r="I270" s="49"/>
      <c r="J270" s="49"/>
    </row>
    <row r="271" spans="1:10" x14ac:dyDescent="0.25">
      <c r="A271" s="46"/>
      <c r="B271" s="47"/>
      <c r="C271" s="48"/>
      <c r="D271" s="48"/>
      <c r="E271" s="48"/>
      <c r="F271" s="48"/>
      <c r="G271" s="48"/>
      <c r="H271" s="48"/>
      <c r="I271" s="49"/>
      <c r="J271" s="49"/>
    </row>
    <row r="272" spans="1:10" x14ac:dyDescent="0.25">
      <c r="A272" s="46"/>
      <c r="B272" s="47"/>
      <c r="C272" s="48"/>
      <c r="D272" s="48"/>
      <c r="E272" s="48"/>
      <c r="F272" s="48"/>
      <c r="G272" s="48"/>
      <c r="H272" s="48"/>
      <c r="I272" s="49"/>
      <c r="J272" s="49"/>
    </row>
    <row r="273" spans="1:10" x14ac:dyDescent="0.25">
      <c r="A273" s="46"/>
      <c r="B273" s="47"/>
      <c r="C273" s="48"/>
      <c r="D273" s="48"/>
      <c r="E273" s="48"/>
      <c r="F273" s="48"/>
      <c r="G273" s="48"/>
      <c r="H273" s="48"/>
      <c r="I273" s="49"/>
      <c r="J273" s="49"/>
    </row>
    <row r="274" spans="1:10" x14ac:dyDescent="0.25">
      <c r="A274" s="46"/>
      <c r="B274" s="47"/>
      <c r="C274" s="48"/>
      <c r="D274" s="48"/>
      <c r="E274" s="48"/>
      <c r="F274" s="48"/>
      <c r="G274" s="48"/>
      <c r="H274" s="48"/>
      <c r="I274" s="49"/>
      <c r="J274" s="49"/>
    </row>
    <row r="275" spans="1:10" x14ac:dyDescent="0.25">
      <c r="A275" s="46"/>
      <c r="B275" s="47"/>
      <c r="C275" s="48"/>
      <c r="D275" s="48"/>
      <c r="E275" s="48"/>
      <c r="F275" s="48"/>
      <c r="G275" s="48"/>
      <c r="H275" s="48"/>
      <c r="I275" s="49"/>
      <c r="J275" s="49"/>
    </row>
    <row r="276" spans="1:10" x14ac:dyDescent="0.25">
      <c r="A276" s="46"/>
      <c r="B276" s="47"/>
      <c r="C276" s="48"/>
      <c r="D276" s="48"/>
      <c r="E276" s="48"/>
      <c r="F276" s="48"/>
      <c r="G276" s="48"/>
      <c r="H276" s="48"/>
      <c r="I276" s="49"/>
      <c r="J276" s="49"/>
    </row>
    <row r="277" spans="1:10" x14ac:dyDescent="0.25">
      <c r="A277" s="46"/>
      <c r="B277" s="47"/>
      <c r="C277" s="48"/>
      <c r="D277" s="48"/>
      <c r="E277" s="48"/>
      <c r="F277" s="48"/>
      <c r="G277" s="48"/>
      <c r="H277" s="48"/>
      <c r="I277" s="49"/>
      <c r="J277" s="49"/>
    </row>
    <row r="278" spans="1:10" x14ac:dyDescent="0.25">
      <c r="A278" s="46"/>
      <c r="B278" s="47"/>
      <c r="C278" s="48"/>
      <c r="D278" s="48"/>
      <c r="E278" s="48"/>
      <c r="F278" s="48"/>
      <c r="G278" s="48"/>
      <c r="H278" s="48"/>
      <c r="I278" s="49"/>
      <c r="J278" s="49"/>
    </row>
    <row r="279" spans="1:10" x14ac:dyDescent="0.25">
      <c r="A279" s="46"/>
      <c r="B279" s="47"/>
      <c r="C279" s="48"/>
      <c r="D279" s="48"/>
      <c r="E279" s="48"/>
      <c r="F279" s="48"/>
      <c r="G279" s="48"/>
      <c r="H279" s="48"/>
      <c r="I279" s="49"/>
      <c r="J279" s="49"/>
    </row>
    <row r="280" spans="1:10" x14ac:dyDescent="0.25">
      <c r="A280" s="46"/>
      <c r="B280" s="47"/>
      <c r="C280" s="48"/>
      <c r="D280" s="48"/>
      <c r="E280" s="48"/>
      <c r="F280" s="48"/>
      <c r="G280" s="48"/>
      <c r="H280" s="48"/>
      <c r="I280" s="49"/>
      <c r="J280" s="49"/>
    </row>
    <row r="281" spans="1:10" x14ac:dyDescent="0.25">
      <c r="A281" s="46"/>
      <c r="B281" s="47"/>
      <c r="C281" s="48"/>
      <c r="D281" s="48"/>
      <c r="E281" s="48"/>
      <c r="F281" s="48"/>
      <c r="G281" s="48"/>
      <c r="H281" s="48"/>
      <c r="I281" s="49"/>
      <c r="J281" s="49"/>
    </row>
    <row r="282" spans="1:10" x14ac:dyDescent="0.25">
      <c r="A282" s="46"/>
      <c r="B282" s="47"/>
      <c r="C282" s="48"/>
      <c r="D282" s="48"/>
      <c r="E282" s="48"/>
      <c r="F282" s="48"/>
      <c r="G282" s="48"/>
      <c r="H282" s="48"/>
      <c r="I282" s="49"/>
      <c r="J282" s="49"/>
    </row>
    <row r="283" spans="1:10" x14ac:dyDescent="0.25">
      <c r="A283" s="46"/>
      <c r="B283" s="47"/>
      <c r="C283" s="48"/>
      <c r="D283" s="48"/>
      <c r="E283" s="48"/>
      <c r="F283" s="48"/>
      <c r="G283" s="48"/>
      <c r="H283" s="48"/>
      <c r="I283" s="49"/>
      <c r="J283" s="49"/>
    </row>
    <row r="284" spans="1:10" x14ac:dyDescent="0.25">
      <c r="A284" s="46"/>
      <c r="B284" s="47"/>
      <c r="C284" s="48"/>
      <c r="D284" s="48"/>
      <c r="E284" s="48"/>
      <c r="F284" s="48"/>
      <c r="G284" s="48"/>
      <c r="H284" s="48"/>
      <c r="I284" s="49"/>
      <c r="J284" s="49"/>
    </row>
    <row r="285" spans="1:10" x14ac:dyDescent="0.25">
      <c r="A285" s="46"/>
      <c r="B285" s="47"/>
      <c r="C285" s="48"/>
      <c r="D285" s="48"/>
      <c r="E285" s="48"/>
      <c r="F285" s="48"/>
      <c r="G285" s="48"/>
      <c r="H285" s="48"/>
      <c r="I285" s="49"/>
      <c r="J285" s="49"/>
    </row>
    <row r="286" spans="1:10" x14ac:dyDescent="0.25">
      <c r="A286" s="46"/>
      <c r="B286" s="47"/>
      <c r="C286" s="48"/>
      <c r="D286" s="48"/>
      <c r="E286" s="48"/>
      <c r="F286" s="48"/>
      <c r="G286" s="48"/>
      <c r="H286" s="48"/>
      <c r="I286" s="49"/>
      <c r="J286" s="49"/>
    </row>
    <row r="287" spans="1:10" x14ac:dyDescent="0.25">
      <c r="A287" s="46"/>
      <c r="B287" s="47"/>
      <c r="C287" s="48"/>
      <c r="D287" s="48"/>
      <c r="E287" s="48"/>
      <c r="F287" s="48"/>
      <c r="G287" s="48"/>
      <c r="H287" s="48"/>
      <c r="I287" s="49"/>
      <c r="J287" s="49"/>
    </row>
    <row r="288" spans="1:10" x14ac:dyDescent="0.25">
      <c r="A288" s="46"/>
      <c r="B288" s="47"/>
      <c r="C288" s="48"/>
      <c r="D288" s="48"/>
      <c r="E288" s="48"/>
      <c r="F288" s="48"/>
      <c r="G288" s="48"/>
      <c r="H288" s="48"/>
      <c r="I288" s="49"/>
      <c r="J288" s="49"/>
    </row>
    <row r="289" spans="1:10" x14ac:dyDescent="0.25">
      <c r="A289" s="46"/>
      <c r="B289" s="47"/>
      <c r="C289" s="48"/>
      <c r="D289" s="48"/>
      <c r="E289" s="48"/>
      <c r="F289" s="48"/>
      <c r="G289" s="48"/>
      <c r="H289" s="48"/>
      <c r="I289" s="49"/>
      <c r="J289" s="49"/>
    </row>
    <row r="290" spans="1:10" x14ac:dyDescent="0.25">
      <c r="A290" s="46"/>
      <c r="B290" s="47"/>
      <c r="C290" s="48"/>
      <c r="D290" s="48"/>
      <c r="E290" s="48"/>
      <c r="F290" s="48"/>
      <c r="G290" s="48"/>
      <c r="H290" s="48"/>
      <c r="I290" s="49"/>
      <c r="J290" s="49"/>
    </row>
    <row r="291" spans="1:10" x14ac:dyDescent="0.25">
      <c r="A291" s="46"/>
      <c r="B291" s="47"/>
      <c r="C291" s="48"/>
      <c r="D291" s="48"/>
      <c r="E291" s="48"/>
      <c r="F291" s="48"/>
      <c r="G291" s="48"/>
      <c r="H291" s="48"/>
      <c r="I291" s="49"/>
      <c r="J291" s="49"/>
    </row>
    <row r="292" spans="1:10" x14ac:dyDescent="0.25">
      <c r="A292" s="46"/>
      <c r="B292" s="47"/>
      <c r="C292" s="48"/>
      <c r="D292" s="48"/>
      <c r="E292" s="48"/>
      <c r="F292" s="48"/>
      <c r="G292" s="48"/>
      <c r="H292" s="48"/>
      <c r="I292" s="49"/>
      <c r="J292" s="49"/>
    </row>
    <row r="293" spans="1:10" x14ac:dyDescent="0.25">
      <c r="A293" s="46"/>
      <c r="B293" s="47"/>
      <c r="C293" s="48"/>
      <c r="D293" s="48"/>
      <c r="E293" s="48"/>
      <c r="F293" s="48"/>
      <c r="G293" s="48"/>
      <c r="H293" s="48"/>
      <c r="I293" s="49"/>
      <c r="J293" s="49"/>
    </row>
    <row r="294" spans="1:10" x14ac:dyDescent="0.25">
      <c r="A294" s="46"/>
      <c r="B294" s="47"/>
      <c r="C294" s="48"/>
      <c r="D294" s="48"/>
      <c r="E294" s="48"/>
      <c r="F294" s="48"/>
      <c r="G294" s="48"/>
      <c r="H294" s="48"/>
      <c r="I294" s="49"/>
      <c r="J294" s="49"/>
    </row>
    <row r="295" spans="1:10" x14ac:dyDescent="0.25">
      <c r="A295" s="46"/>
      <c r="B295" s="47"/>
      <c r="C295" s="48"/>
      <c r="D295" s="48"/>
      <c r="E295" s="48"/>
      <c r="F295" s="48"/>
      <c r="G295" s="48"/>
      <c r="H295" s="48"/>
      <c r="I295" s="49"/>
      <c r="J295" s="49"/>
    </row>
    <row r="296" spans="1:10" x14ac:dyDescent="0.25">
      <c r="A296" s="46"/>
      <c r="B296" s="47"/>
      <c r="C296" s="48"/>
      <c r="D296" s="48"/>
      <c r="E296" s="48"/>
      <c r="F296" s="48"/>
      <c r="G296" s="48"/>
      <c r="H296" s="48"/>
      <c r="I296" s="49"/>
      <c r="J296" s="49"/>
    </row>
    <row r="297" spans="1:10" x14ac:dyDescent="0.25">
      <c r="A297" s="46"/>
      <c r="B297" s="47"/>
      <c r="C297" s="48"/>
      <c r="D297" s="48"/>
      <c r="E297" s="48"/>
      <c r="F297" s="48"/>
      <c r="G297" s="48"/>
      <c r="H297" s="48"/>
      <c r="I297" s="49"/>
      <c r="J297" s="49"/>
    </row>
    <row r="298" spans="1:10" x14ac:dyDescent="0.25">
      <c r="A298" s="46"/>
      <c r="B298" s="47"/>
      <c r="C298" s="48"/>
      <c r="D298" s="48"/>
      <c r="E298" s="48"/>
      <c r="F298" s="48"/>
      <c r="G298" s="48"/>
      <c r="H298" s="48"/>
      <c r="I298" s="49"/>
      <c r="J298" s="49"/>
    </row>
    <row r="299" spans="1:10" x14ac:dyDescent="0.25">
      <c r="A299" s="46"/>
      <c r="B299" s="47"/>
      <c r="C299" s="48"/>
      <c r="D299" s="48"/>
      <c r="E299" s="48"/>
      <c r="F299" s="48"/>
      <c r="G299" s="48"/>
      <c r="H299" s="48"/>
      <c r="I299" s="49"/>
      <c r="J299" s="49"/>
    </row>
    <row r="300" spans="1:10" x14ac:dyDescent="0.25">
      <c r="A300" s="46"/>
      <c r="B300" s="47"/>
      <c r="C300" s="48"/>
      <c r="D300" s="48"/>
      <c r="E300" s="48"/>
      <c r="F300" s="48"/>
      <c r="G300" s="48"/>
      <c r="H300" s="48"/>
      <c r="I300" s="49"/>
      <c r="J300" s="49"/>
    </row>
    <row r="301" spans="1:10" x14ac:dyDescent="0.25">
      <c r="A301" s="46"/>
      <c r="B301" s="47"/>
      <c r="C301" s="48"/>
      <c r="D301" s="48"/>
      <c r="E301" s="48"/>
      <c r="F301" s="48"/>
      <c r="G301" s="48"/>
      <c r="H301" s="48"/>
      <c r="I301" s="49"/>
      <c r="J301" s="49"/>
    </row>
    <row r="302" spans="1:10" x14ac:dyDescent="0.25">
      <c r="A302" s="46"/>
      <c r="B302" s="47"/>
      <c r="C302" s="48"/>
      <c r="D302" s="48"/>
      <c r="E302" s="48"/>
      <c r="F302" s="48"/>
      <c r="G302" s="48"/>
      <c r="H302" s="48"/>
      <c r="I302" s="49"/>
      <c r="J302" s="49"/>
    </row>
    <row r="303" spans="1:10" x14ac:dyDescent="0.25">
      <c r="A303" s="46"/>
      <c r="B303" s="47"/>
      <c r="C303" s="48"/>
      <c r="D303" s="48"/>
      <c r="E303" s="48"/>
      <c r="F303" s="48"/>
      <c r="G303" s="48"/>
      <c r="H303" s="48"/>
      <c r="I303" s="49"/>
      <c r="J303" s="49"/>
    </row>
    <row r="304" spans="1:10" x14ac:dyDescent="0.25">
      <c r="A304" s="46"/>
      <c r="B304" s="47"/>
      <c r="C304" s="48"/>
      <c r="D304" s="48"/>
      <c r="E304" s="48"/>
      <c r="F304" s="48"/>
      <c r="G304" s="48"/>
      <c r="H304" s="48"/>
      <c r="I304" s="49"/>
      <c r="J304" s="49"/>
    </row>
    <row r="305" spans="1:10" x14ac:dyDescent="0.25">
      <c r="A305" s="46"/>
      <c r="B305" s="47"/>
      <c r="C305" s="48"/>
      <c r="D305" s="48"/>
      <c r="E305" s="48"/>
      <c r="F305" s="48"/>
      <c r="G305" s="48"/>
      <c r="H305" s="48"/>
      <c r="I305" s="49"/>
      <c r="J305" s="49"/>
    </row>
    <row r="306" spans="1:10" x14ac:dyDescent="0.25">
      <c r="A306" s="46"/>
      <c r="B306" s="47"/>
      <c r="C306" s="48"/>
      <c r="D306" s="48"/>
      <c r="E306" s="48"/>
      <c r="F306" s="48"/>
      <c r="G306" s="48"/>
      <c r="H306" s="48"/>
      <c r="I306" s="49"/>
      <c r="J306" s="49"/>
    </row>
    <row r="307" spans="1:10" x14ac:dyDescent="0.25">
      <c r="A307" s="46"/>
      <c r="B307" s="47"/>
      <c r="C307" s="48"/>
      <c r="D307" s="48"/>
      <c r="E307" s="48"/>
      <c r="F307" s="48"/>
      <c r="G307" s="48"/>
      <c r="H307" s="48"/>
      <c r="I307" s="49"/>
      <c r="J307" s="49"/>
    </row>
    <row r="308" spans="1:10" x14ac:dyDescent="0.25">
      <c r="A308" s="46"/>
      <c r="B308" s="47"/>
      <c r="C308" s="48"/>
      <c r="D308" s="48"/>
      <c r="E308" s="48"/>
      <c r="F308" s="48"/>
      <c r="G308" s="48"/>
      <c r="H308" s="48"/>
      <c r="I308" s="49"/>
      <c r="J308" s="49"/>
    </row>
    <row r="309" spans="1:10" x14ac:dyDescent="0.25">
      <c r="A309" s="46"/>
      <c r="B309" s="47"/>
      <c r="C309" s="48"/>
      <c r="D309" s="48"/>
      <c r="E309" s="48"/>
      <c r="F309" s="48"/>
      <c r="G309" s="48"/>
      <c r="H309" s="48"/>
      <c r="I309" s="49"/>
      <c r="J309" s="49"/>
    </row>
    <row r="310" spans="1:10" x14ac:dyDescent="0.25">
      <c r="A310" s="46"/>
      <c r="B310" s="47"/>
      <c r="C310" s="48"/>
      <c r="D310" s="48"/>
      <c r="E310" s="48"/>
      <c r="F310" s="48"/>
      <c r="G310" s="48"/>
      <c r="H310" s="48"/>
      <c r="I310" s="49"/>
      <c r="J310" s="49"/>
    </row>
    <row r="311" spans="1:10" x14ac:dyDescent="0.25">
      <c r="A311" s="46"/>
      <c r="B311" s="47"/>
      <c r="C311" s="48"/>
      <c r="D311" s="48"/>
      <c r="E311" s="48"/>
      <c r="F311" s="48"/>
      <c r="G311" s="48"/>
      <c r="H311" s="48"/>
      <c r="I311" s="49"/>
      <c r="J311" s="49"/>
    </row>
    <row r="312" spans="1:10" x14ac:dyDescent="0.25">
      <c r="A312" s="46"/>
      <c r="B312" s="47"/>
      <c r="C312" s="48"/>
      <c r="D312" s="48"/>
      <c r="E312" s="48"/>
      <c r="F312" s="48"/>
      <c r="G312" s="48"/>
      <c r="H312" s="48"/>
      <c r="I312" s="49"/>
      <c r="J312" s="49"/>
    </row>
    <row r="313" spans="1:10" x14ac:dyDescent="0.25">
      <c r="A313" s="46"/>
      <c r="B313" s="47"/>
      <c r="C313" s="48"/>
      <c r="D313" s="48"/>
      <c r="E313" s="48"/>
      <c r="F313" s="48"/>
      <c r="G313" s="48"/>
      <c r="H313" s="48"/>
      <c r="I313" s="49"/>
      <c r="J313" s="49"/>
    </row>
    <row r="314" spans="1:10" x14ac:dyDescent="0.25">
      <c r="A314" s="46"/>
      <c r="B314" s="47"/>
      <c r="C314" s="48"/>
      <c r="D314" s="48"/>
      <c r="E314" s="48"/>
      <c r="F314" s="48"/>
      <c r="G314" s="48"/>
      <c r="H314" s="48"/>
      <c r="I314" s="49"/>
      <c r="J314" s="49"/>
    </row>
    <row r="315" spans="1:10" x14ac:dyDescent="0.25">
      <c r="A315" s="46"/>
      <c r="B315" s="47"/>
      <c r="C315" s="48"/>
      <c r="D315" s="48"/>
      <c r="E315" s="48"/>
      <c r="F315" s="48"/>
      <c r="G315" s="48"/>
      <c r="H315" s="48"/>
      <c r="I315" s="49"/>
      <c r="J315" s="49"/>
    </row>
    <row r="316" spans="1:10" x14ac:dyDescent="0.25">
      <c r="A316" s="46"/>
      <c r="B316" s="47"/>
      <c r="C316" s="48"/>
      <c r="D316" s="48"/>
      <c r="E316" s="48"/>
      <c r="F316" s="48"/>
      <c r="G316" s="48"/>
      <c r="H316" s="48"/>
      <c r="I316" s="49"/>
      <c r="J316" s="49"/>
    </row>
    <row r="317" spans="1:10" x14ac:dyDescent="0.25">
      <c r="A317" s="46"/>
      <c r="B317" s="47"/>
      <c r="C317" s="48"/>
      <c r="D317" s="48"/>
      <c r="E317" s="48"/>
      <c r="F317" s="48"/>
      <c r="G317" s="48"/>
      <c r="H317" s="48"/>
      <c r="I317" s="49"/>
      <c r="J317" s="49"/>
    </row>
    <row r="318" spans="1:10" x14ac:dyDescent="0.25">
      <c r="A318" s="46"/>
      <c r="B318" s="47"/>
      <c r="C318" s="48"/>
      <c r="D318" s="48"/>
      <c r="E318" s="48"/>
      <c r="F318" s="48"/>
      <c r="G318" s="48"/>
      <c r="H318" s="48"/>
      <c r="I318" s="49"/>
      <c r="J318" s="49"/>
    </row>
    <row r="319" spans="1:10" x14ac:dyDescent="0.25">
      <c r="A319" s="46"/>
      <c r="B319" s="47"/>
      <c r="C319" s="48"/>
      <c r="D319" s="48"/>
      <c r="E319" s="48"/>
      <c r="F319" s="48"/>
      <c r="G319" s="48"/>
      <c r="H319" s="48"/>
      <c r="I319" s="49"/>
      <c r="J319" s="49"/>
    </row>
    <row r="320" spans="1:10" x14ac:dyDescent="0.25">
      <c r="A320" s="46"/>
      <c r="B320" s="47"/>
      <c r="C320" s="48"/>
      <c r="D320" s="48"/>
      <c r="E320" s="48"/>
      <c r="F320" s="48"/>
      <c r="G320" s="48"/>
      <c r="H320" s="48"/>
      <c r="I320" s="49"/>
      <c r="J320" s="49"/>
    </row>
    <row r="321" spans="1:10" x14ac:dyDescent="0.25">
      <c r="A321" s="46"/>
      <c r="B321" s="47"/>
      <c r="C321" s="48"/>
      <c r="D321" s="48"/>
      <c r="E321" s="48"/>
      <c r="F321" s="48"/>
      <c r="G321" s="48"/>
      <c r="H321" s="48"/>
      <c r="I321" s="49"/>
      <c r="J321" s="49"/>
    </row>
    <row r="322" spans="1:10" x14ac:dyDescent="0.25">
      <c r="A322" s="46"/>
      <c r="B322" s="47"/>
      <c r="C322" s="48"/>
      <c r="D322" s="48"/>
      <c r="E322" s="48"/>
      <c r="F322" s="48"/>
      <c r="G322" s="48"/>
      <c r="H322" s="48"/>
      <c r="I322" s="49"/>
      <c r="J322" s="49"/>
    </row>
    <row r="323" spans="1:10" x14ac:dyDescent="0.25">
      <c r="A323" s="46"/>
      <c r="B323" s="47"/>
      <c r="C323" s="48"/>
      <c r="D323" s="48"/>
      <c r="E323" s="48"/>
      <c r="F323" s="48"/>
      <c r="G323" s="48"/>
      <c r="H323" s="48"/>
      <c r="I323" s="49"/>
      <c r="J323" s="49"/>
    </row>
    <row r="324" spans="1:10" x14ac:dyDescent="0.25">
      <c r="A324" s="46"/>
      <c r="B324" s="47"/>
      <c r="C324" s="48"/>
      <c r="D324" s="48"/>
      <c r="E324" s="48"/>
      <c r="F324" s="48"/>
      <c r="G324" s="48"/>
      <c r="H324" s="48"/>
      <c r="I324" s="49"/>
      <c r="J324" s="49"/>
    </row>
    <row r="325" spans="1:10" x14ac:dyDescent="0.25">
      <c r="A325" s="46"/>
      <c r="B325" s="47"/>
      <c r="C325" s="48"/>
      <c r="D325" s="48"/>
      <c r="E325" s="48"/>
      <c r="F325" s="48"/>
      <c r="G325" s="48"/>
      <c r="H325" s="48"/>
      <c r="I325" s="49"/>
      <c r="J325" s="49"/>
    </row>
    <row r="326" spans="1:10" x14ac:dyDescent="0.25">
      <c r="A326" s="46"/>
      <c r="B326" s="47"/>
      <c r="C326" s="48"/>
      <c r="D326" s="48"/>
      <c r="E326" s="48"/>
      <c r="F326" s="48"/>
      <c r="G326" s="48"/>
      <c r="H326" s="48"/>
      <c r="I326" s="49"/>
      <c r="J326" s="49"/>
    </row>
    <row r="327" spans="1:10" x14ac:dyDescent="0.25">
      <c r="A327" s="46"/>
      <c r="B327" s="47"/>
      <c r="C327" s="48"/>
      <c r="D327" s="48"/>
      <c r="E327" s="48"/>
      <c r="F327" s="48"/>
      <c r="G327" s="48"/>
      <c r="H327" s="48"/>
      <c r="I327" s="49"/>
      <c r="J327" s="49"/>
    </row>
    <row r="328" spans="1:10" x14ac:dyDescent="0.25">
      <c r="A328" s="46"/>
      <c r="B328" s="47"/>
      <c r="C328" s="48"/>
      <c r="D328" s="48"/>
      <c r="E328" s="48"/>
      <c r="F328" s="48"/>
      <c r="G328" s="48"/>
      <c r="H328" s="48"/>
      <c r="I328" s="49"/>
      <c r="J328" s="49"/>
    </row>
    <row r="329" spans="1:10" x14ac:dyDescent="0.25">
      <c r="A329" s="46"/>
      <c r="B329" s="47"/>
      <c r="C329" s="48"/>
      <c r="D329" s="48"/>
      <c r="E329" s="48"/>
      <c r="F329" s="48"/>
      <c r="G329" s="48"/>
      <c r="H329" s="48"/>
      <c r="I329" s="49"/>
      <c r="J329" s="49"/>
    </row>
  </sheetData>
  <mergeCells count="5">
    <mergeCell ref="J13:K13"/>
    <mergeCell ref="C15:E15"/>
    <mergeCell ref="G21:K21"/>
    <mergeCell ref="J39:K39"/>
    <mergeCell ref="C147:J147"/>
  </mergeCells>
  <conditionalFormatting sqref="I18">
    <cfRule type="containsText" dxfId="9" priority="4" operator="containsText" text="Sangat Kurang">
      <formula>NOT(ISERROR(SEARCH("Sangat Kurang",I18)))</formula>
    </cfRule>
    <cfRule type="containsText" dxfId="8" priority="5" operator="containsText" text="Kurang">
      <formula>NOT(ISERROR(SEARCH("Kurang",I18)))</formula>
    </cfRule>
    <cfRule type="containsText" dxfId="7" priority="6" operator="containsText" text="Cukup">
      <formula>NOT(ISERROR(SEARCH("Cukup",I18)))</formula>
    </cfRule>
    <cfRule type="containsText" dxfId="6" priority="7" operator="containsText" text="Baik">
      <formula>NOT(ISERROR(SEARCH("Baik",I18)))</formula>
    </cfRule>
    <cfRule type="containsText" dxfId="5" priority="8" operator="containsText" text="Sangat Baik">
      <formula>NOT(ISERROR(SEARCH("Sangat Baik",I18)))</formula>
    </cfRule>
  </conditionalFormatting>
  <conditionalFormatting sqref="I25">
    <cfRule type="dataBar" priority="3">
      <dataBar>
        <cfvo type="min"/>
        <cfvo type="num" val="62"/>
        <color rgb="FF00FF00"/>
      </dataBar>
      <extLst>
        <ext xmlns:x14="http://schemas.microsoft.com/office/spreadsheetml/2009/9/main" uri="{B025F937-C7B1-47D3-B67F-A62EFF666E3E}">
          <x14:id>{C2B5E4D3-E680-4F49-B8B2-BAB88DDB16BF}</x14:id>
        </ext>
      </extLst>
    </cfRule>
  </conditionalFormatting>
  <conditionalFormatting sqref="I27">
    <cfRule type="dataBar" priority="2">
      <dataBar>
        <cfvo type="min"/>
        <cfvo type="num" val="62"/>
        <color rgb="FFFFC000"/>
      </dataBar>
      <extLst>
        <ext xmlns:x14="http://schemas.microsoft.com/office/spreadsheetml/2009/9/main" uri="{B025F937-C7B1-47D3-B67F-A62EFF666E3E}">
          <x14:id>{AC1C50FA-15EF-4866-819B-99AE3D78B03B}</x14:id>
        </ext>
      </extLst>
    </cfRule>
  </conditionalFormatting>
  <conditionalFormatting sqref="I29">
    <cfRule type="dataBar" priority="1">
      <dataBar>
        <cfvo type="min"/>
        <cfvo type="num" val="62"/>
        <color rgb="FFFF0000"/>
      </dataBar>
      <extLst>
        <ext xmlns:x14="http://schemas.microsoft.com/office/spreadsheetml/2009/9/main" uri="{B025F937-C7B1-47D3-B67F-A62EFF666E3E}">
          <x14:id>{04FF2093-A4FD-4C32-B54D-8584AE3CB56E}</x14:id>
        </ext>
      </extLst>
    </cfRule>
  </conditionalFormatting>
  <pageMargins left="0.55118110236220474" right="0.35433070866141736" top="0.47244094488188981" bottom="0.31496062992125984" header="0.51181102362204722" footer="0.51181102362204722"/>
  <pageSetup paperSize="9" scale="61" fitToHeight="0" orientation="landscape" horizontalDpi="4294967294" verticalDpi="4294967294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2B5E4D3-E680-4F49-B8B2-BAB88DDB16BF}">
            <x14:dataBar minLength="0" maxLength="100" gradient="0">
              <x14:cfvo type="autoMin"/>
              <x14:cfvo type="num">
                <xm:f>62</xm:f>
              </x14:cfvo>
              <x14:negativeFillColor rgb="FFFF0000"/>
              <x14:axisColor rgb="FF000000"/>
            </x14:dataBar>
          </x14:cfRule>
          <xm:sqref>I25</xm:sqref>
        </x14:conditionalFormatting>
        <x14:conditionalFormatting xmlns:xm="http://schemas.microsoft.com/office/excel/2006/main">
          <x14:cfRule type="dataBar" id="{AC1C50FA-15EF-4866-819B-99AE3D78B03B}">
            <x14:dataBar minLength="0" maxLength="100" gradient="0">
              <x14:cfvo type="autoMin"/>
              <x14:cfvo type="num">
                <xm:f>62</xm:f>
              </x14:cfvo>
              <x14:negativeFillColor rgb="FFFF0000"/>
              <x14:axisColor rgb="FF000000"/>
            </x14:dataBar>
          </x14:cfRule>
          <xm:sqref>I27</xm:sqref>
        </x14:conditionalFormatting>
        <x14:conditionalFormatting xmlns:xm="http://schemas.microsoft.com/office/excel/2006/main">
          <x14:cfRule type="dataBar" id="{04FF2093-A4FD-4C32-B54D-8584AE3CB56E}">
            <x14:dataBar minLength="0" maxLength="100" gradient="0">
              <x14:cfvo type="autoMin"/>
              <x14:cfvo type="num">
                <xm:f>62</xm:f>
              </x14:cfvo>
              <x14:negativeFillColor rgb="FFFF0000"/>
              <x14:axisColor rgb="FF000000"/>
            </x14:dataBar>
          </x14:cfRule>
          <xm:sqref>I29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Formula Penilaian</vt:lpstr>
      <vt:lpstr>Contoh Case</vt:lpstr>
      <vt:lpstr>Contoh Hasil PENYEDIA</vt:lpstr>
      <vt:lpstr>Contoh Detail Hasil - Nilai PPK</vt:lpstr>
      <vt:lpstr>'Contoh Detail Hasil - Nilai PPK'!Print_Area</vt:lpstr>
      <vt:lpstr>'Contoh Hasil PENYEDIA'!Print_Area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YanuarIhsan</dc:creator>
  <cp:lastModifiedBy>YanuarIhsan</cp:lastModifiedBy>
  <dcterms:created xsi:type="dcterms:W3CDTF">2021-08-30T14:31:51Z</dcterms:created>
  <dcterms:modified xsi:type="dcterms:W3CDTF">2021-08-30T14:40:18Z</dcterms:modified>
</cp:coreProperties>
</file>